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<sst xmlns="http://schemas.openxmlformats.org/spreadsheetml/2006/main" uniqueCount="278" count="278">
  <si>
    <t>סכום נכסי ההשקעה</t>
  </si>
  <si>
    <t>לתאריך 30/09/14
שם קופה הפניקס פנסיה משלימה
מספר אישור 671
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</si>
  <si>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</si>
  <si>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</si>
  <si>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</si>
  <si>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</si>
  <si>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</si>
  <si>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</si>
  <si>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</si>
  <si>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</si>
  <si>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</si>
  <si>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</si>
  <si>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</si>
  <si>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</si>
  <si>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</si>
  <si>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</si>
  <si>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</si>
  <si>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</si>
  <si>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</si>
  <si>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</si>
  <si>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</si>
  <si>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</si>
  <si>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</si>
  <si>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</si>
  <si>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</si>
  <si>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</si>
  <si>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</si>
  <si>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</si>
  <si>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</si>
  <si>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שערי חליפין מטבעות</t>
  </si>
  <si>
    <t>חזרה לגליון סכום נכסי ההשקעה</t>
  </si>
  <si>
    <t>מטבע</t>
  </si>
  <si>
    <t>לי"שט</t>
  </si>
  <si>
    <t>דולר ארה"ב</t>
  </si>
  <si>
    <t>אירו 1</t>
  </si>
  <si>
    <t>פרנק שוויצרי</t>
  </si>
  <si>
    <t>דולר קנדי</t>
  </si>
  <si>
    <t>דולר אוסטרלי</t>
  </si>
  <si>
    <t>יין יפני</t>
  </si>
  <si>
    <t>ריאל ברזילאי</t>
  </si>
  <si>
    <t>פזו מקסיקני</t>
  </si>
  <si>
    <t>כתר שבדי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</si>
  <si>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</si>
  <si>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</si>
  <si>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</si>
  <si>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</si>
  <si>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</si>
  <si>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</si>
  <si>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</si>
  <si>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</si>
  <si>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</si>
  <si>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מעלות</t>
  </si>
  <si>
    <t>AA+</t>
  </si>
  <si>
    <t>EUR</t>
  </si>
  <si>
    <t>אירו 1- אחר</t>
  </si>
  <si>
    <t>USD</t>
  </si>
  <si>
    <t>דולר ארה"ב- אחר</t>
  </si>
  <si>
    <t>JPY</t>
  </si>
  <si>
    <t>GBP</t>
  </si>
  <si>
    <t>לי"שט- אחר</t>
  </si>
  <si>
    <t>שקל</t>
  </si>
  <si>
    <t>עו'ש</t>
  </si>
  <si>
    <t>פ.ח.ק.</t>
  </si>
  <si>
    <t>סה"כ בישראל</t>
  </si>
  <si>
    <t>בחו"ל</t>
  </si>
  <si>
    <t>סה"כ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</si>
  <si>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</si>
  <si>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</si>
  <si>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</si>
  <si>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</si>
  <si>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</si>
  <si>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</si>
  <si>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לא צמודות</t>
  </si>
  <si>
    <t>RF</t>
  </si>
  <si>
    <t>סה"כ לא צמודות</t>
  </si>
  <si>
    <t>סה"כ </t>
  </si>
  <si>
    <t>Moodys</t>
  </si>
  <si>
    <t>A3</t>
  </si>
  <si>
    <t>סה"כ תעודות התחייבות ממשלתיות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</si>
  <si>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</si>
  <si>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</si>
  <si>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</si>
  <si>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</si>
  <si>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</si>
  <si>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</si>
  <si>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</si>
  <si>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</si>
  <si>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</si>
  <si>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</si>
  <si>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צמוד למדד</t>
  </si>
  <si>
    <t>מידרוג</t>
  </si>
  <si>
    <t>בנקים-מסחרי ומשכנתאות</t>
  </si>
  <si>
    <t>AA</t>
  </si>
  <si>
    <t>נדלן מניב-ישראל</t>
  </si>
  <si>
    <t>שרותים-תקשורת ומחשב</t>
  </si>
  <si>
    <t>Aa2</t>
  </si>
  <si>
    <t>ביטוח</t>
  </si>
  <si>
    <t>Aa3</t>
  </si>
  <si>
    <t>AA-</t>
  </si>
  <si>
    <t>נדלן מניב מדינות מפותחות</t>
  </si>
  <si>
    <t>שירותים-תשתיות חשמל ומים</t>
  </si>
  <si>
    <t>תעשיה-כריה,כימיה גומי ופלסטיק</t>
  </si>
  <si>
    <t>A1</t>
  </si>
  <si>
    <t>A+</t>
  </si>
  <si>
    <t>השקעות והחזקות</t>
  </si>
  <si>
    <t>נדלן יזמי - ישראל</t>
  </si>
  <si>
    <t>אנרגיה-זיקוק שיווק,גז</t>
  </si>
  <si>
    <t>נדל"ן ובינוי</t>
  </si>
  <si>
    <t>מסחר</t>
  </si>
  <si>
    <t>נדלן יזמי מדינות מפותחות</t>
  </si>
  <si>
    <t>A2</t>
  </si>
  <si>
    <t>A</t>
  </si>
  <si>
    <t>ליסינג</t>
  </si>
  <si>
    <t>נדלן מניב - OECD</t>
  </si>
  <si>
    <t>פנימי</t>
  </si>
  <si>
    <t>נדלן יזמי מדינות מתפתחות</t>
  </si>
  <si>
    <t>A-</t>
  </si>
  <si>
    <t>BBB+</t>
  </si>
  <si>
    <t>Baa1</t>
  </si>
  <si>
    <t>היי-טק</t>
  </si>
  <si>
    <t>BBB</t>
  </si>
  <si>
    <t>BBB-</t>
  </si>
  <si>
    <t>BB</t>
  </si>
  <si>
    <t>CC</t>
  </si>
  <si>
    <t>D</t>
  </si>
  <si>
    <t>NR3</t>
  </si>
  <si>
    <t>סה"כ צמוד למדד</t>
  </si>
  <si>
    <t>לא צמוד</t>
  </si>
  <si>
    <t>תעשיה-מכונות,ציוד חשמלי ואלקטר</t>
  </si>
  <si>
    <t>תעשיה-אחר</t>
  </si>
  <si>
    <t>Baa2</t>
  </si>
  <si>
    <t>סה"כ לא צמוד</t>
  </si>
  <si>
    <t>צמוד למט"ח</t>
  </si>
  <si>
    <t>S&amp;P</t>
  </si>
  <si>
    <t>סה"כ צמוד למט"ח</t>
  </si>
  <si>
    <t>צמודות למדד אחר</t>
  </si>
  <si>
    <t>סה"כ צמודות למדד אחר</t>
  </si>
  <si>
    <t>Financials</t>
  </si>
  <si>
    <t>Utilities</t>
  </si>
  <si>
    <t>Energy</t>
  </si>
  <si>
    <t>IL0011321747</t>
  </si>
  <si>
    <t>*DEVTAM 5.082 12/30/23- דלק ואבנר(תמר בונד)בע"מ</t>
  </si>
  <si>
    <t>Telecommunication Services</t>
  </si>
  <si>
    <t>Baa3</t>
  </si>
  <si>
    <t>BB+</t>
  </si>
  <si>
    <t>תקשורת ומדיה</t>
  </si>
  <si>
    <t>לא מדורג</t>
  </si>
  <si>
    <t>Materials</t>
  </si>
  <si>
    <t>סה"כ אג"ח קונצרני</t>
  </si>
  <si>
    <t>תעשיה-מזון,משקאות וטבק</t>
  </si>
  <si>
    <t>תעשיה-פארמה</t>
  </si>
  <si>
    <t>Information Technology</t>
  </si>
  <si>
    <t>חממות טכנולוגיה</t>
  </si>
  <si>
    <t>מתכת ומוצרי בניה</t>
  </si>
  <si>
    <t>שירותים-תירות,בתי מלון,הארחה,ל</t>
  </si>
  <si>
    <t>Consumer Discretionary</t>
  </si>
  <si>
    <t>Health Care</t>
  </si>
  <si>
    <t>IL0010826274</t>
  </si>
  <si>
    <t>CY0101380612</t>
  </si>
  <si>
    <t>US0028241000</t>
  </si>
  <si>
    <t>Industrials</t>
  </si>
  <si>
    <t>US38259P5089</t>
  </si>
  <si>
    <t>סה"כ מניות</t>
  </si>
  <si>
    <t>אחר</t>
  </si>
  <si>
    <t>סה"כ אחר</t>
  </si>
  <si>
    <t>short</t>
  </si>
  <si>
    <t>סה"כ short</t>
  </si>
  <si>
    <t>IE00B3D07G23</t>
  </si>
  <si>
    <t>B</t>
  </si>
  <si>
    <t>EM מרובה</t>
  </si>
  <si>
    <t>מרובה CONSTELLATION</t>
  </si>
  <si>
    <t>Constellation- CONSTELLATION</t>
  </si>
  <si>
    <t>כתבי אופציה בחו"ל</t>
  </si>
  <si>
    <t>סה"כ כתבי אופציה בחו"ל</t>
  </si>
  <si>
    <t>סה"כ כתבי אופציה</t>
  </si>
  <si>
    <t>מדדים כולל מניות</t>
  </si>
  <si>
    <t>נגזרים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</si>
  <si>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</si>
  <si>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</si>
  <si>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</si>
  <si>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</si>
  <si>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</si>
  <si>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</si>
  <si>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</si>
  <si>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</si>
  <si>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</si>
  <si>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 מרובהNIKKEY ענף</t>
  </si>
  <si>
    <t>Nikkei 225 (ose) sep14</t>
  </si>
  <si>
    <t>סה"כ 0</t>
  </si>
  <si>
    <t>סה"כ חוזים עתידיים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</si>
  <si>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</si>
  <si>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</si>
  <si>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</si>
  <si>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</si>
  <si>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</si>
  <si>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</si>
  <si>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</si>
  <si>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</si>
  <si>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</si>
  <si>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</si>
  <si>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</si>
  <si>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</si>
  <si>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</si>
  <si>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</si>
  <si>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</si>
  <si>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</si>
  <si>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</si>
  <si>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24/06/14</t>
  </si>
  <si>
    <t>צמוד מדד</t>
  </si>
  <si>
    <t>01/01/14</t>
  </si>
  <si>
    <t>סה"כ צמוד מדד</t>
  </si>
  <si>
    <t>צמוד למטח</t>
  </si>
  <si>
    <t>סה"כ צמוד למטח</t>
  </si>
  <si>
    <t>קרנות ניהול</t>
  </si>
  <si>
    <t>20/03/13</t>
  </si>
  <si>
    <t>שותפויות נדלן</t>
  </si>
  <si>
    <t>05/06/13</t>
  </si>
  <si>
    <t>31/03/14</t>
  </si>
  <si>
    <t>מט"ח/מט"ח</t>
  </si>
  <si>
    <t>סה"כ מט"ח/מט"ח</t>
  </si>
  <si>
    <t>18/09/14</t>
  </si>
  <si>
    <t>13/08/14</t>
  </si>
  <si>
    <t>26/06/14</t>
  </si>
  <si>
    <t>30/09/14</t>
  </si>
  <si>
    <t>30/06/14</t>
  </si>
  <si>
    <t>31/08/14</t>
  </si>
  <si>
    <t>01/08/14</t>
  </si>
  <si>
    <t>מרובה IBOXHA</t>
  </si>
  <si>
    <t>הלוואות</t>
  </si>
  <si>
    <t>פנסיה כללית אקסלנס עמיתים</t>
  </si>
  <si>
    <t>מובטחות בערבות בנקאית</t>
  </si>
  <si>
    <t>סה"כ מובטחות בערבות בנקאית</t>
  </si>
  <si>
    <t>מובטחות בבטחונות אחרים</t>
  </si>
  <si>
    <t>גורם כח'</t>
  </si>
  <si>
    <t>גורם תב</t>
  </si>
  <si>
    <t>גורם נב'</t>
  </si>
  <si>
    <t>גורם מג'</t>
  </si>
  <si>
    <t>NR1</t>
  </si>
  <si>
    <t>גורם נג'</t>
  </si>
  <si>
    <t>גורם נג''</t>
  </si>
  <si>
    <t>סה"כ מובטחות בבטחונות אחרים</t>
  </si>
  <si>
    <t>לא מובטחות</t>
  </si>
  <si>
    <t>סקופ מתכות בע"מ</t>
  </si>
  <si>
    <t>סה"כ לא מובטחות</t>
  </si>
  <si>
    <t>פקדונות מעל 3 חודשים</t>
  </si>
  <si>
    <t>זכויות במקרקעין</t>
  </si>
  <si>
    <t>מניב</t>
  </si>
  <si>
    <t>10/04/13</t>
  </si>
  <si>
    <t>סה"כ מניב</t>
  </si>
  <si>
    <t>לא מניב</t>
  </si>
  <si>
    <t>סה"כ לא מניב</t>
  </si>
  <si>
    <t>השקעות אחרות</t>
  </si>
  <si>
    <t>חייבים / זכאים</t>
  </si>
  <si>
    <t>יתרות התחייבות להשקעה</t>
  </si>
  <si>
    <t>עלות מתואמת 
 (אלפי ש''ח)</t>
  </si>
  <si>
    <t>ריבית אפקטיבית (אחוזים)</t>
  </si>
  <si>
    <t>מסגרות מנוצלות ללווים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</si>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</sst>
</file>

<file path=xl/styles.xml><?xml version="1.0" encoding="utf-8"?>
<styleSheet xmlns="http://schemas.openxmlformats.org/spreadsheetml/2006/main">
  <fonts count="1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1"/>
      <i val="0"/>
      <u val="none"/>
      <color rgb="FF000000"/>
      <name val="David"/>
      <vertAlign val="baseline"/>
      <sz val="14"/>
      <strike val="0"/>
    </font>
    <font>
      <b val="1"/>
      <i val="0"/>
      <u val="none"/>
      <color rgb="FF000000"/>
      <name val="Arial"/>
      <vertAlign val="baseline"/>
      <sz val="14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000000"/>
      <name val="Arial"/>
      <vertAlign val="baseline"/>
      <sz val="12"/>
      <strike val="0"/>
    </font>
    <font>
      <b val="0"/>
      <i val="0"/>
      <u val="none"/>
      <color rgb="FF000000"/>
      <name val="Miriam"/>
      <vertAlign val="baseline"/>
      <sz val="10"/>
      <strike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center" vertical="top" wrapText="1" shrinkToFit="0" textRotation="0" indent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3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4" xfId="0">
      <alignment horizontal="right" vertical="center" wrapText="1" shrinkToFit="0" textRotation="0" indent="0"/>
    </xf>
    <xf applyAlignment="1" applyBorder="1" applyFont="1" applyFill="1" applyNumberFormat="1" fontId="7" fillId="2" borderId="1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4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9" fillId="5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4" xfId="0">
      <alignment horizontal="right" vertical="center" wrapText="1" shrinkToFit="0" textRotation="0" indent="0"/>
    </xf>
    <xf applyAlignment="1" applyBorder="1" applyFont="1" applyFill="1" applyNumberFormat="1" fontId="9" fillId="5" borderId="1" numFmtId="4" xfId="0">
      <alignment horizontal="right" vertical="center" wrapText="1" shrinkToFit="0" textRotation="0" indent="0"/>
    </xf>
    <xf applyAlignment="1" applyBorder="1" applyFont="1" applyFill="1" applyNumberFormat="1" fontId="10" fillId="2" borderId="1" numFmtId="49" xfId="0">
      <alignment horizontal="right" vertical="center" wrapText="1" shrinkToFit="0" textRotation="0" indent="0"/>
    </xf>
    <xf applyAlignment="1" applyBorder="1" applyFont="1" applyFill="1" applyNumberFormat="1" fontId="10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top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11" fillId="0" borderId="0" numFmtId="0" xfId="0">
      <alignment horizontal="center" vertical="bottom" wrapText="0" shrinkToFit="0" textRotation="0" indent="0"/>
    </xf>
    <xf applyAlignment="1" applyBorder="1" applyFont="1" applyFill="1" applyNumberFormat="1" fontId="12" fillId="0" borderId="0" numFmtId="0" xfId="0">
      <alignment horizontal="right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3" Type="http://schemas.openxmlformats.org/officeDocument/2006/relationships/styles" Target="styles.xml"/>
  <Relationship Id="rId32" Type="http://schemas.openxmlformats.org/officeDocument/2006/relationships/sharedStrings" Target="sharedStrings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39"/>
  <sheetViews>
    <sheetView workbookViewId="0" showGridLines="0" tabSelected="1">
      <selection activeCell="C6" sqref="C6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55.71094" customWidth="1"/>
    <col min="7" max="16384" style="1"/>
  </cols>
  <sheetData>
    <row r="1" spans="1:6" customHeight="1" ht="25.15">
      <c r="A1" s="2" t="s">
        <v>0</v>
      </c>
    </row>
    <row r="2" spans="1:6" customHeight="1" ht="3.6"/>
    <row r="3" spans="1:6" customHeight="1" ht="61.15">
      <c r="A3" s="3" t="s">
        <v>1</v>
      </c>
      <c r="B3" s="4"/>
      <c r="C3" s="4"/>
      <c r="D3" s="4"/>
      <c r="E3" s="4"/>
    </row>
    <row r="4" spans="1:6" customHeight="1" ht="2.85"/>
    <row r="5" spans="1:6" customHeight="1" ht="15.2"/>
    <row r="6" spans="1:6" customHeight="1" ht="43.15">
      <c r="A6" s="5" t="s">
        <v>2</v>
      </c>
      <c r="B6" s="5" t="str">
        <v>שווי השקעה  
 (אלפי ש''ח)</v>
      </c>
      <c r="C6" s="5"/>
    </row>
    <row r="7" spans="1:6">
      <c r="A7" s="6"/>
      <c r="B7" s="6"/>
      <c r="C7" s="6" t="str">
        <v>סעיף 1. נכסים המוצגים לפי שווי הוגן:</v>
      </c>
    </row>
    <row r="8" spans="1:6">
      <c r="A8" s="6">
        <v>6.3600000000000003</v>
      </c>
      <c r="B8" s="7">
        <v>15522.059999999999</v>
      </c>
      <c r="C8" s="8" t="s">
        <f>HYPERLINK("#'"&amp;גיליון1!B1&amp;"'!A2",גיליון1!A1)</f>
        <v>3</v>
      </c>
    </row>
    <row r="9" spans="1:6">
      <c r="A9" s="6"/>
      <c r="B9" s="6"/>
      <c r="C9" s="6" t="s">
        <v>4</v>
      </c>
    </row>
    <row r="10" spans="1:6">
      <c r="A10" s="6">
        <v>62.759999999999998</v>
      </c>
      <c r="B10" s="7">
        <v>153152.31</v>
      </c>
      <c r="C10" s="8" t="s">
        <f>HYPERLINK("#'"&amp;גיליון1!B3&amp;"'!A2",גיליון1!A3)</f>
        <v>5</v>
      </c>
    </row>
    <row r="11" spans="1:6">
      <c r="A11" s="6">
        <v>0</v>
      </c>
      <c r="B11" s="6">
        <v>0</v>
      </c>
      <c r="C11" s="8" t="s">
        <f>HYPERLINK("#'"&amp;גיליון1!B4&amp;"'!A2",גיליון1!A4)</f>
        <v>6</v>
      </c>
    </row>
    <row r="12" spans="1:6">
      <c r="A12" s="6">
        <v>9.6300000000000008</v>
      </c>
      <c r="B12" s="7">
        <v>23495.91</v>
      </c>
      <c r="C12" s="8" t="s">
        <f>HYPERLINK("#'"&amp;גיליון1!B5&amp;"'!A2",גיליון1!A5)</f>
        <v>7</v>
      </c>
    </row>
    <row r="13" spans="1:6">
      <c r="A13" s="6">
        <v>6.54</v>
      </c>
      <c r="B13" s="7">
        <v>15962.9</v>
      </c>
      <c r="C13" s="8" t="s">
        <f>HYPERLINK("#'"&amp;גיליון1!B6&amp;"'!A2",גיליון1!A6)</f>
        <v>8</v>
      </c>
    </row>
    <row r="14" spans="1:6">
      <c r="A14" s="6">
        <v>6.3499999999999996</v>
      </c>
      <c r="B14" s="7">
        <v>15493.719999999999</v>
      </c>
      <c r="C14" s="8" t="s">
        <f>HYPERLINK("#'"&amp;גיליון1!B7&amp;"'!A2",גיליון1!A7)</f>
        <v>9</v>
      </c>
    </row>
    <row r="15" spans="1:6">
      <c r="A15" s="6">
        <v>3.4399999999999999</v>
      </c>
      <c r="B15" s="7">
        <v>8382.5100000000002</v>
      </c>
      <c r="C15" s="8" t="s">
        <f>HYPERLINK("#'"&amp;גיליון1!B8&amp;"'!A2",גיליון1!A8)</f>
        <v>10</v>
      </c>
    </row>
    <row r="16" spans="1:6">
      <c r="A16" s="6">
        <v>0</v>
      </c>
      <c r="B16" s="6">
        <v>1.8600000000000001</v>
      </c>
      <c r="C16" s="8" t="s">
        <f>HYPERLINK("#'"&amp;גיליון1!B9&amp;"'!A2",גיליון1!A9)</f>
        <v>11</v>
      </c>
    </row>
    <row r="17" spans="1:6">
      <c r="A17" s="6">
        <v>0.029999999999999999</v>
      </c>
      <c r="B17" s="6">
        <v>64.650000000000006</v>
      </c>
      <c r="C17" s="8" t="s">
        <f>HYPERLINK("#'"&amp;גיליון1!B10&amp;"'!A2",גיליון1!A10)</f>
        <v>12</v>
      </c>
    </row>
    <row r="18" spans="1:6">
      <c r="A18" s="6">
        <v>-0.01</v>
      </c>
      <c r="B18" s="6">
        <v>-32.579999999999998</v>
      </c>
      <c r="C18" s="8" t="s">
        <f>HYPERLINK("#'"&amp;גיליון1!B11&amp;"'!A2",גיליון1!A11)</f>
        <v>13</v>
      </c>
    </row>
    <row r="19" spans="1:6">
      <c r="A19" s="6">
        <v>0</v>
      </c>
      <c r="B19" s="6">
        <v>0</v>
      </c>
      <c r="C19" s="8" t="s">
        <f>HYPERLINK("#'"&amp;גיליון1!B12&amp;"'!A2",גיליון1!A12)</f>
        <v>14</v>
      </c>
    </row>
    <row r="20" spans="1:6">
      <c r="A20" s="6"/>
      <c r="B20" s="6"/>
      <c r="C20" s="6" t="s">
        <v>15</v>
      </c>
    </row>
    <row r="21" spans="1:6">
      <c r="A21" s="6">
        <v>0</v>
      </c>
      <c r="B21" s="6">
        <v>0</v>
      </c>
      <c r="C21" s="8" t="s">
        <f>HYPERLINK("#'"&amp;גיליון1!B14&amp;"'!A2",גיליון1!A14)</f>
        <v>5</v>
      </c>
    </row>
    <row r="22" spans="1:6">
      <c r="A22" s="6">
        <v>0.070000000000000007</v>
      </c>
      <c r="B22" s="6">
        <v>169.13</v>
      </c>
      <c r="C22" s="8" t="s">
        <f>HYPERLINK("#'"&amp;גיליון1!B15&amp;"'!A2",גיליון1!A15)</f>
        <v>6</v>
      </c>
    </row>
    <row r="23" spans="1:6">
      <c r="A23" s="6">
        <v>2.0600000000000001</v>
      </c>
      <c r="B23" s="7">
        <v>5022.6999999999998</v>
      </c>
      <c r="C23" s="8" t="s">
        <f>HYPERLINK("#'"&amp;גיליון1!B16&amp;"'!A2",גיליון1!A16)</f>
        <v>7</v>
      </c>
    </row>
    <row r="24" spans="1:6">
      <c r="A24" s="6">
        <v>0</v>
      </c>
      <c r="B24" s="6">
        <v>0</v>
      </c>
      <c r="C24" s="8" t="s">
        <f>HYPERLINK("#'"&amp;גיליון1!B17&amp;"'!A2",גיליון1!A17)</f>
        <v>8</v>
      </c>
    </row>
    <row r="25" spans="1:6">
      <c r="A25" s="6">
        <v>0.39000000000000001</v>
      </c>
      <c r="B25" s="6">
        <v>946.88</v>
      </c>
      <c r="C25" s="8" t="s">
        <f>HYPERLINK("#'"&amp;גיליון1!B18&amp;"'!A2",גיליון1!A18)</f>
        <v>16</v>
      </c>
    </row>
    <row r="26" spans="1:6">
      <c r="A26" s="6">
        <v>0.01</v>
      </c>
      <c r="B26" s="6">
        <v>27.829999999999998</v>
      </c>
      <c r="C26" s="8" t="s">
        <f>HYPERLINK("#'"&amp;גיליון1!B19&amp;"'!A2",גיליון1!A19)</f>
        <v>17</v>
      </c>
    </row>
    <row r="27" spans="1:6">
      <c r="A27" s="6">
        <v>0</v>
      </c>
      <c r="B27" s="6">
        <v>0</v>
      </c>
      <c r="C27" s="8" t="s">
        <f>HYPERLINK("#'"&amp;גיליון1!B20&amp;"'!A2",גיליון1!A20)</f>
        <v>18</v>
      </c>
    </row>
    <row r="28" spans="1:6">
      <c r="A28" s="6">
        <v>-0.01</v>
      </c>
      <c r="B28" s="6">
        <v>-16.73</v>
      </c>
      <c r="C28" s="8" t="s">
        <f>HYPERLINK("#'"&amp;גיליון1!B21&amp;"'!A2",גיליון1!A21)</f>
        <v>19</v>
      </c>
    </row>
    <row r="29" spans="1:6">
      <c r="A29" s="6">
        <v>0</v>
      </c>
      <c r="B29" s="6">
        <v>0</v>
      </c>
      <c r="C29" s="8" t="s">
        <f>HYPERLINK("#'"&amp;גיליון1!B22&amp;"'!A2",גיליון1!A22)</f>
        <v>20</v>
      </c>
    </row>
    <row r="30" spans="1:6">
      <c r="A30" s="6">
        <v>1.9399999999999999</v>
      </c>
      <c r="B30" s="7">
        <v>4744.2600000000002</v>
      </c>
      <c r="C30" s="8" t="s">
        <f>HYPERLINK("#'"&amp;גיליון1!B23&amp;"'!A2",גיליון1!A23)</f>
        <v>21</v>
      </c>
    </row>
    <row r="31" spans="1:6">
      <c r="A31" s="6">
        <v>0</v>
      </c>
      <c r="B31" s="6">
        <v>0</v>
      </c>
      <c r="C31" s="8" t="s">
        <f>HYPERLINK("#'"&amp;גיליון1!B24&amp;"'!A2",גיליון1!A24)</f>
        <v>22</v>
      </c>
    </row>
    <row r="32" spans="1:6">
      <c r="A32" s="6">
        <v>0.93999999999999995</v>
      </c>
      <c r="B32" s="7">
        <v>2286.7800000000002</v>
      </c>
      <c r="C32" s="8" t="s">
        <f>HYPERLINK("#'"&amp;גיליון1!B25&amp;"'!A2",גיליון1!A25)</f>
        <v>23</v>
      </c>
    </row>
    <row r="33" spans="1:6">
      <c r="A33" s="6">
        <v>-0.48999999999999999</v>
      </c>
      <c r="B33" s="7">
        <v>-1196.22</v>
      </c>
      <c r="C33" s="8" t="s">
        <f>HYPERLINK("#'"&amp;גיליון1!B26&amp;"'!A2",גיליון1!A26)</f>
        <v>24</v>
      </c>
    </row>
    <row r="34" spans="1:6">
      <c r="A34" s="6"/>
      <c r="B34" s="6"/>
      <c r="C34" s="6" t="s">
        <v>25</v>
      </c>
    </row>
    <row r="35" spans="1:6">
      <c r="A35" s="6">
        <v>0</v>
      </c>
      <c r="B35" s="6">
        <v>0</v>
      </c>
      <c r="C35" s="8" t="s">
        <f>HYPERLINK("#'"&amp;גיליון1!B28&amp;"'!A2",גיליון1!A28)</f>
        <v>26</v>
      </c>
    </row>
    <row r="36" spans="1:6">
      <c r="A36" s="6">
        <v>0</v>
      </c>
      <c r="B36" s="6">
        <v>0</v>
      </c>
      <c r="C36" s="8" t="s">
        <f>HYPERLINK("#'"&amp;גיליון1!B29&amp;"'!A2",גיליון1!A29)</f>
        <v>27</v>
      </c>
    </row>
    <row r="37" spans="1:6">
      <c r="A37" s="6">
        <v>0</v>
      </c>
      <c r="B37" s="6">
        <v>0</v>
      </c>
      <c r="C37" s="8" t="s">
        <f>HYPERLINK("#'"&amp;גיליון1!B30&amp;"'!A2",גיליון1!A30)</f>
        <v>28</v>
      </c>
    </row>
    <row r="38" spans="1:6">
      <c r="A38" s="9">
        <v>100</v>
      </c>
      <c r="B38" s="10">
        <v>244027.97</v>
      </c>
      <c r="C38" s="9" t="str">
        <v>סה"כ סכום נכסי ההשקעה</v>
      </c>
    </row>
    <row r="39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9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כתבי אופציה</v>
      </c>
      <c r="K2" s="11" t="s">
        <f>HYPERLINK("#'"&amp;גיליון1!$A$32&amp;"'!C6",גיליון1!$B$32)</f>
        <v>30</v>
      </c>
    </row>
    <row r="3" spans="1:11" customHeight="1" ht="3.6">
      <c r="A3" s="12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5" t="s">
        <v>2</v>
      </c>
      <c r="B7" s="5" t="s">
        <v>66</v>
      </c>
      <c r="C7" s="5" t="s">
        <v>67</v>
      </c>
      <c r="D7" s="5" t="s">
        <v>68</v>
      </c>
      <c r="E7" s="5" t="s">
        <v>69</v>
      </c>
      <c r="F7" s="5" t="s">
        <v>31</v>
      </c>
      <c r="G7" s="5" t="s">
        <v>79</v>
      </c>
      <c r="H7" s="5" t="s">
        <v>48</v>
      </c>
      <c r="I7" s="5" t="s">
        <v>49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tr">
        <v>כתבי אופציות בישראל</v>
      </c>
    </row>
    <row r="9" spans="1:11">
      <c r="A9" s="14">
        <v>0</v>
      </c>
      <c r="B9" s="14">
        <v>0.050000000000000003</v>
      </c>
      <c r="C9" s="14">
        <v>0.93999999999999995</v>
      </c>
      <c r="D9" s="14">
        <v>1.3999999999999999</v>
      </c>
      <c r="E9" s="15">
        <v>67000</v>
      </c>
      <c r="F9" s="14" t="s">
        <v>60</v>
      </c>
      <c r="G9" s="14" t="s">
        <v>119</v>
      </c>
      <c r="H9" s="14">
        <v>1131606</v>
      </c>
      <c r="I9" s="14" t="str">
        <v>ביו לייט אפ 8- ביולייט</v>
      </c>
    </row>
    <row r="10" spans="1:11" ht="22.5">
      <c r="A10" s="14">
        <v>0</v>
      </c>
      <c r="B10" s="14">
        <v>0</v>
      </c>
      <c r="C10" s="14">
        <v>0.01</v>
      </c>
      <c r="D10" s="14">
        <v>1</v>
      </c>
      <c r="E10" s="14">
        <v>871.01999999999998</v>
      </c>
      <c r="F10" s="14" t="s">
        <v>60</v>
      </c>
      <c r="G10" s="14" t="s">
        <v>104</v>
      </c>
      <c r="H10" s="14">
        <v>7980212</v>
      </c>
      <c r="I10" s="14" t="str">
        <v>אידיבי פתוח אופ 1- אי די בי פיתוח</v>
      </c>
    </row>
    <row r="11" spans="1:11" ht="22.5">
      <c r="A11" s="14">
        <v>0</v>
      </c>
      <c r="B11" s="14">
        <v>0</v>
      </c>
      <c r="C11" s="14">
        <v>0.089999999999999997</v>
      </c>
      <c r="D11" s="14">
        <v>10.1</v>
      </c>
      <c r="E11" s="14">
        <v>871.01999999999998</v>
      </c>
      <c r="F11" s="14" t="s">
        <v>60</v>
      </c>
      <c r="G11" s="14" t="s">
        <v>104</v>
      </c>
      <c r="H11" s="14">
        <v>7980220</v>
      </c>
      <c r="I11" s="14" t="str">
        <v>אידיבי פתוח אופ 2- אי די בי פיתוח</v>
      </c>
    </row>
    <row r="12" spans="1:11" ht="22.5">
      <c r="A12" s="14">
        <v>0</v>
      </c>
      <c r="B12" s="14">
        <v>0</v>
      </c>
      <c r="C12" s="14">
        <v>0.14000000000000001</v>
      </c>
      <c r="D12" s="14">
        <v>16</v>
      </c>
      <c r="E12" s="14">
        <v>871.01999999999998</v>
      </c>
      <c r="F12" s="14" t="s">
        <v>60</v>
      </c>
      <c r="G12" s="14" t="s">
        <v>104</v>
      </c>
      <c r="H12" s="14">
        <v>7980238</v>
      </c>
      <c r="I12" s="14" t="str">
        <v>אידיבי פתוח אופ 3- אי די בי פיתוח</v>
      </c>
    </row>
    <row r="13" spans="1:11" ht="22.5">
      <c r="A13" s="14">
        <v>0</v>
      </c>
      <c r="B13" s="14">
        <v>0.01</v>
      </c>
      <c r="C13" s="14">
        <v>0.68999999999999995</v>
      </c>
      <c r="D13" s="14">
        <v>70</v>
      </c>
      <c r="E13" s="14">
        <v>984</v>
      </c>
      <c r="F13" s="14" t="s">
        <v>60</v>
      </c>
      <c r="G13" s="14" t="s">
        <v>153</v>
      </c>
      <c r="H13" s="14">
        <v>1132364</v>
      </c>
      <c r="I13" s="14" t="str">
        <v>אינרום אפ 1- אינרום</v>
      </c>
    </row>
    <row r="14" spans="1:11">
      <c r="A14" s="13">
        <v>0</v>
      </c>
      <c r="B14" s="13"/>
      <c r="C14" s="13">
        <v>1.8600000000000001</v>
      </c>
      <c r="D14" s="13"/>
      <c r="E14" s="16">
        <v>70597.059999999998</v>
      </c>
      <c r="F14" s="13"/>
      <c r="G14" s="13"/>
      <c r="H14" s="13"/>
      <c r="I14" s="13" t="str">
        <v>סה"כ כתבי אופציות בישראל</v>
      </c>
    </row>
    <row r="15" spans="1:11">
      <c r="A15" s="13"/>
      <c r="B15" s="13"/>
      <c r="C15" s="13"/>
      <c r="D15" s="13"/>
      <c r="E15" s="13"/>
      <c r="F15" s="13"/>
      <c r="G15" s="13"/>
      <c r="H15" s="13"/>
      <c r="I15" s="13" t="s">
        <v>172</v>
      </c>
    </row>
    <row r="16" spans="1:11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</row>
    <row r="17" spans="1:11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 t="s">
        <v>173</v>
      </c>
    </row>
    <row r="18" spans="1:11">
      <c r="A18" s="9">
        <v>0</v>
      </c>
      <c r="B18" s="9"/>
      <c r="C18" s="9">
        <v>1.8600000000000001</v>
      </c>
      <c r="D18" s="9"/>
      <c r="E18" s="10">
        <v>70597.059999999998</v>
      </c>
      <c r="F18" s="9"/>
      <c r="G18" s="9"/>
      <c r="H18" s="9"/>
      <c r="I18" s="9" t="s">
        <v>174</v>
      </c>
    </row>
    <row r="19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5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אופציות</v>
      </c>
      <c r="K2" s="11" t="s">
        <f>HYPERLINK("#'"&amp;גיליון1!$A$32&amp;"'!C6",גיליון1!$B$32)</f>
        <v>30</v>
      </c>
    </row>
    <row r="3" spans="1:11" customHeight="1" ht="3.6">
      <c r="A3" s="12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5" t="s">
        <v>2</v>
      </c>
      <c r="B7" s="5" t="s">
        <v>66</v>
      </c>
      <c r="C7" s="5" t="s">
        <v>67</v>
      </c>
      <c r="D7" s="5" t="s">
        <v>68</v>
      </c>
      <c r="E7" s="5" t="s">
        <v>69</v>
      </c>
      <c r="F7" s="5" t="s">
        <v>31</v>
      </c>
      <c r="G7" s="5" t="s">
        <v>79</v>
      </c>
      <c r="H7" s="5" t="s">
        <v>48</v>
      </c>
      <c r="I7" s="5" t="s">
        <v>49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50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175</v>
      </c>
    </row>
    <row r="10" spans="1:11">
      <c r="A10" s="14">
        <v>0</v>
      </c>
      <c r="B10" s="14">
        <v>0</v>
      </c>
      <c r="C10" s="14">
        <v>4.3200000000000003</v>
      </c>
      <c r="D10" s="15">
        <v>72000</v>
      </c>
      <c r="E10" s="14">
        <v>6</v>
      </c>
      <c r="F10" s="14" t="s">
        <v>60</v>
      </c>
      <c r="G10" s="14" t="s">
        <v>176</v>
      </c>
      <c r="H10" s="14">
        <v>81176554</v>
      </c>
      <c r="I10" s="14" t="str">
        <v>DS C 600 OCT- בנק דיסקונט</v>
      </c>
    </row>
    <row r="11" spans="1:11">
      <c r="A11" s="14">
        <v>0</v>
      </c>
      <c r="B11" s="14">
        <v>0</v>
      </c>
      <c r="C11" s="14">
        <v>-0.20999999999999999</v>
      </c>
      <c r="D11" s="15">
        <v>3500</v>
      </c>
      <c r="E11" s="14">
        <v>-6</v>
      </c>
      <c r="F11" s="14" t="s">
        <v>60</v>
      </c>
      <c r="G11" s="14" t="s">
        <v>176</v>
      </c>
      <c r="H11" s="14">
        <v>81176729</v>
      </c>
      <c r="I11" s="14" t="str">
        <v>DS P 600 OCT- בנק דיסקונט</v>
      </c>
    </row>
    <row r="12" spans="1:11">
      <c r="A12" s="14">
        <v>0.029999999999999999</v>
      </c>
      <c r="B12" s="14">
        <v>0</v>
      </c>
      <c r="C12" s="14">
        <v>83.819999999999993</v>
      </c>
      <c r="D12" s="15">
        <v>270400</v>
      </c>
      <c r="E12" s="14">
        <v>31</v>
      </c>
      <c r="F12" s="14" t="s">
        <v>60</v>
      </c>
      <c r="G12" s="14" t="s">
        <v>176</v>
      </c>
      <c r="H12" s="14">
        <v>81174229</v>
      </c>
      <c r="I12" s="14" t="str">
        <v>C 1440 OCT- מסלקת הבורסה</v>
      </c>
    </row>
    <row r="13" spans="1:11">
      <c r="A13" s="14">
        <v>0</v>
      </c>
      <c r="B13" s="14">
        <v>0</v>
      </c>
      <c r="C13" s="14">
        <v>2</v>
      </c>
      <c r="D13" s="15">
        <v>200000</v>
      </c>
      <c r="E13" s="14">
        <v>1</v>
      </c>
      <c r="F13" s="14" t="s">
        <v>60</v>
      </c>
      <c r="G13" s="14" t="s">
        <v>176</v>
      </c>
      <c r="H13" s="14">
        <v>81200867</v>
      </c>
      <c r="I13" s="14" t="str">
        <v>C 1450 OCT- מסלקת הבורסה</v>
      </c>
    </row>
    <row r="14" spans="1:11">
      <c r="A14" s="14">
        <v>-0.01</v>
      </c>
      <c r="B14" s="14">
        <v>0</v>
      </c>
      <c r="C14" s="14">
        <v>-24.210000000000001</v>
      </c>
      <c r="D14" s="15">
        <v>78100</v>
      </c>
      <c r="E14" s="14">
        <v>-31</v>
      </c>
      <c r="F14" s="14" t="s">
        <v>60</v>
      </c>
      <c r="G14" s="14" t="s">
        <v>176</v>
      </c>
      <c r="H14" s="14">
        <v>81174518</v>
      </c>
      <c r="I14" s="14" t="str">
        <v>P 1440 OCT- מסלקת הבורסה</v>
      </c>
    </row>
    <row r="15" spans="1:11">
      <c r="A15" s="14">
        <v>0</v>
      </c>
      <c r="B15" s="14">
        <v>0</v>
      </c>
      <c r="C15" s="14">
        <v>-1.0800000000000001</v>
      </c>
      <c r="D15" s="15">
        <v>107600</v>
      </c>
      <c r="E15" s="14">
        <v>-1</v>
      </c>
      <c r="F15" s="14" t="s">
        <v>60</v>
      </c>
      <c r="G15" s="14" t="s">
        <v>176</v>
      </c>
      <c r="H15" s="14">
        <v>81201147</v>
      </c>
      <c r="I15" s="14" t="str">
        <v>P 1450 OCT- מסלקת הבורסה</v>
      </c>
    </row>
    <row r="16" spans="1:11">
      <c r="A16" s="13">
        <v>0.029999999999999999</v>
      </c>
      <c r="B16" s="13"/>
      <c r="C16" s="13">
        <v>64.650000000000006</v>
      </c>
      <c r="D16" s="13"/>
      <c r="E16" s="13">
        <v>0</v>
      </c>
      <c r="F16" s="13"/>
      <c r="G16" s="13"/>
      <c r="H16" s="13"/>
      <c r="I16" s="13" t="s">
        <v>177</v>
      </c>
    </row>
    <row r="17" spans="1:11">
      <c r="A17" s="13"/>
      <c r="B17" s="13"/>
      <c r="C17" s="13"/>
      <c r="D17" s="13"/>
      <c r="E17" s="13"/>
      <c r="F17" s="13"/>
      <c r="G17" s="13"/>
      <c r="H17" s="13"/>
      <c r="I17" s="13" t="s">
        <v>178</v>
      </c>
    </row>
    <row r="18" spans="1:11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</row>
    <row r="19" spans="1:11">
      <c r="A19" s="13">
        <v>0</v>
      </c>
      <c r="B19" s="13"/>
      <c r="C19" s="13">
        <v>0</v>
      </c>
      <c r="D19" s="13"/>
      <c r="E19" s="13">
        <v>0</v>
      </c>
      <c r="F19" s="13"/>
      <c r="G19" s="13"/>
      <c r="H19" s="13"/>
      <c r="I19" s="13" t="s">
        <v>179</v>
      </c>
    </row>
    <row r="20" spans="1:11">
      <c r="A20" s="13"/>
      <c r="B20" s="13"/>
      <c r="C20" s="13"/>
      <c r="D20" s="13"/>
      <c r="E20" s="13"/>
      <c r="F20" s="13"/>
      <c r="G20" s="13"/>
      <c r="H20" s="13"/>
      <c r="I20" s="13" t="s">
        <v>180</v>
      </c>
    </row>
    <row r="21" spans="1:11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</row>
    <row r="22" spans="1:11">
      <c r="A22" s="13">
        <v>0</v>
      </c>
      <c r="B22" s="13"/>
      <c r="C22" s="13">
        <v>0</v>
      </c>
      <c r="D22" s="13"/>
      <c r="E22" s="13">
        <v>0</v>
      </c>
      <c r="F22" s="13"/>
      <c r="G22" s="13"/>
      <c r="H22" s="13"/>
      <c r="I22" s="13" t="s">
        <v>181</v>
      </c>
    </row>
    <row r="23" spans="1:11">
      <c r="A23" s="13"/>
      <c r="B23" s="13"/>
      <c r="C23" s="13"/>
      <c r="D23" s="13"/>
      <c r="E23" s="13"/>
      <c r="F23" s="13"/>
      <c r="G23" s="13"/>
      <c r="H23" s="13"/>
      <c r="I23" s="13" t="s">
        <v>163</v>
      </c>
    </row>
    <row r="24" spans="1:11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</row>
    <row r="25" spans="1:11">
      <c r="A25" s="13">
        <v>0</v>
      </c>
      <c r="B25" s="13"/>
      <c r="C25" s="13">
        <v>0</v>
      </c>
      <c r="D25" s="13"/>
      <c r="E25" s="13">
        <v>0</v>
      </c>
      <c r="F25" s="13"/>
      <c r="G25" s="13"/>
      <c r="H25" s="13"/>
      <c r="I25" s="13" t="s">
        <v>164</v>
      </c>
    </row>
    <row r="26" spans="1:11">
      <c r="A26" s="13">
        <v>0.029999999999999999</v>
      </c>
      <c r="B26" s="13"/>
      <c r="C26" s="13">
        <v>64.650000000000006</v>
      </c>
      <c r="D26" s="13"/>
      <c r="E26" s="13">
        <v>0</v>
      </c>
      <c r="F26" s="13"/>
      <c r="G26" s="13"/>
      <c r="H26" s="13"/>
      <c r="I26" s="13" t="s">
        <v>63</v>
      </c>
    </row>
    <row r="27" spans="1:11">
      <c r="A27" s="13"/>
      <c r="B27" s="13"/>
      <c r="C27" s="13"/>
      <c r="D27" s="13"/>
      <c r="E27" s="13"/>
      <c r="F27" s="13"/>
      <c r="G27" s="13"/>
      <c r="H27" s="13"/>
      <c r="I27" s="13" t="s">
        <v>64</v>
      </c>
    </row>
    <row r="28" spans="1:11">
      <c r="A28" s="13"/>
      <c r="B28" s="13"/>
      <c r="C28" s="13"/>
      <c r="D28" s="13"/>
      <c r="E28" s="13"/>
      <c r="F28" s="13"/>
      <c r="G28" s="13"/>
      <c r="H28" s="13"/>
      <c r="I28" s="13" t="s">
        <v>175</v>
      </c>
    </row>
    <row r="29" spans="1:11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</row>
    <row r="30" spans="1:11">
      <c r="A30" s="13">
        <v>0</v>
      </c>
      <c r="B30" s="13"/>
      <c r="C30" s="13">
        <v>0</v>
      </c>
      <c r="D30" s="13"/>
      <c r="E30" s="13">
        <v>0</v>
      </c>
      <c r="F30" s="13"/>
      <c r="G30" s="13"/>
      <c r="H30" s="13"/>
      <c r="I30" s="13" t="s">
        <v>177</v>
      </c>
    </row>
    <row r="31" spans="1:11">
      <c r="A31" s="13"/>
      <c r="B31" s="13"/>
      <c r="C31" s="13"/>
      <c r="D31" s="13"/>
      <c r="E31" s="13"/>
      <c r="F31" s="13"/>
      <c r="G31" s="13"/>
      <c r="H31" s="13"/>
      <c r="I31" s="13" t="s">
        <v>31</v>
      </c>
    </row>
    <row r="32" spans="1:11">
      <c r="A32" s="14">
        <v>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</row>
    <row r="33" spans="1:11">
      <c r="A33" s="13">
        <v>0</v>
      </c>
      <c r="B33" s="13"/>
      <c r="C33" s="13">
        <v>0</v>
      </c>
      <c r="D33" s="13"/>
      <c r="E33" s="13">
        <v>0</v>
      </c>
      <c r="F33" s="13"/>
      <c r="G33" s="13"/>
      <c r="H33" s="13"/>
      <c r="I33" s="13" t="s">
        <v>182</v>
      </c>
    </row>
    <row r="34" spans="1:11">
      <c r="A34" s="13"/>
      <c r="B34" s="13"/>
      <c r="C34" s="13"/>
      <c r="D34" s="13"/>
      <c r="E34" s="13"/>
      <c r="F34" s="13"/>
      <c r="G34" s="13"/>
      <c r="H34" s="13"/>
      <c r="I34" s="13" t="s">
        <v>180</v>
      </c>
    </row>
    <row r="35" spans="1:11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</row>
    <row r="36" spans="1:11">
      <c r="A36" s="13">
        <v>0</v>
      </c>
      <c r="B36" s="13"/>
      <c r="C36" s="13">
        <v>0</v>
      </c>
      <c r="D36" s="13"/>
      <c r="E36" s="13">
        <v>0</v>
      </c>
      <c r="F36" s="13"/>
      <c r="G36" s="13"/>
      <c r="H36" s="13"/>
      <c r="I36" s="13" t="s">
        <v>181</v>
      </c>
    </row>
    <row r="37" spans="1:11">
      <c r="A37" s="13"/>
      <c r="B37" s="13"/>
      <c r="C37" s="13"/>
      <c r="D37" s="13"/>
      <c r="E37" s="13"/>
      <c r="F37" s="13"/>
      <c r="G37" s="13"/>
      <c r="H37" s="13"/>
      <c r="I37" s="13" t="s">
        <v>183</v>
      </c>
    </row>
    <row r="38" spans="1:11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</row>
    <row r="39" spans="1:11">
      <c r="A39" s="13">
        <v>0</v>
      </c>
      <c r="B39" s="13"/>
      <c r="C39" s="13">
        <v>0</v>
      </c>
      <c r="D39" s="13"/>
      <c r="E39" s="13">
        <v>0</v>
      </c>
      <c r="F39" s="13"/>
      <c r="G39" s="13"/>
      <c r="H39" s="13"/>
      <c r="I39" s="13" t="s">
        <v>184</v>
      </c>
    </row>
    <row r="40" spans="1:11">
      <c r="A40" s="13"/>
      <c r="B40" s="13"/>
      <c r="C40" s="13"/>
      <c r="D40" s="13"/>
      <c r="E40" s="13"/>
      <c r="F40" s="13"/>
      <c r="G40" s="13"/>
      <c r="H40" s="13"/>
      <c r="I40" s="13" t="s">
        <v>163</v>
      </c>
    </row>
    <row r="41" spans="1:11">
      <c r="A41" s="14">
        <v>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</row>
    <row r="42" spans="1:11">
      <c r="A42" s="13">
        <v>0</v>
      </c>
      <c r="B42" s="13"/>
      <c r="C42" s="13">
        <v>0</v>
      </c>
      <c r="D42" s="13"/>
      <c r="E42" s="13">
        <v>0</v>
      </c>
      <c r="F42" s="13"/>
      <c r="G42" s="13"/>
      <c r="H42" s="13"/>
      <c r="I42" s="13" t="s">
        <v>164</v>
      </c>
    </row>
    <row r="43" spans="1:11">
      <c r="A43" s="13">
        <v>0</v>
      </c>
      <c r="B43" s="13"/>
      <c r="C43" s="13">
        <v>0</v>
      </c>
      <c r="D43" s="13"/>
      <c r="E43" s="13">
        <v>0</v>
      </c>
      <c r="F43" s="13"/>
      <c r="G43" s="13"/>
      <c r="H43" s="13"/>
      <c r="I43" s="13" t="s">
        <v>65</v>
      </c>
    </row>
    <row r="44" spans="1:11">
      <c r="A44" s="9">
        <v>0.029999999999999999</v>
      </c>
      <c r="B44" s="9"/>
      <c r="C44" s="9">
        <v>64.650000000000006</v>
      </c>
      <c r="D44" s="9"/>
      <c r="E44" s="9">
        <v>0</v>
      </c>
      <c r="F44" s="9"/>
      <c r="G44" s="9"/>
      <c r="H44" s="9"/>
      <c r="I44" s="9" t="s">
        <v>185</v>
      </c>
    </row>
    <row r="45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26"/>
  <sheetViews>
    <sheetView workbookViewId="0" showGridLines="0">
      <selection activeCell="I2" sqref="I2"/>
    </sheetView>
  </sheetViews>
  <sheetFormatPr defaultRowHeight="12.75"/>
  <cols>
    <col min="1" max="1" style="1" width="10.85547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25.15">
      <c r="A2" s="2" t="str">
        <v>ניירות ערך סחירים - חוזים עתידיים</v>
      </c>
      <c r="I2" s="11" t="s">
        <f>HYPERLINK("#'"&amp;גיליון1!$A$32&amp;"'!C6",גיליון1!$B$32)</f>
        <v>30</v>
      </c>
    </row>
    <row r="3" spans="1:9" customHeight="1" ht="3.6">
      <c r="A3" s="12" t="s">
        <v>1</v>
      </c>
    </row>
    <row r="4" spans="1:9" customHeight="1" ht="61.15">
      <c r="A4" s="3" t="s">
        <v>1</v>
      </c>
      <c r="B4" s="3"/>
      <c r="C4" s="3"/>
      <c r="D4" s="3"/>
      <c r="E4" s="3"/>
      <c r="F4" s="3"/>
      <c r="G4" s="3"/>
      <c r="H4" s="3"/>
    </row>
    <row r="5" spans="1:9" customHeight="1" ht="2.85"/>
    <row r="6" spans="1:9" customHeight="1" ht="15.2"/>
    <row r="7" spans="1:9" customHeight="1" ht="43.15">
      <c r="A7" s="5" t="s">
        <v>68</v>
      </c>
      <c r="B7" s="5" t="s">
        <v>69</v>
      </c>
      <c r="C7" s="5" t="s">
        <v>31</v>
      </c>
      <c r="D7" s="5" t="s">
        <v>79</v>
      </c>
      <c r="E7" s="5" t="s">
        <v>48</v>
      </c>
      <c r="F7" s="5" t="s">
        <v>49</v>
      </c>
    </row>
    <row r="8" spans="1:9">
      <c r="A8" s="13"/>
      <c r="B8" s="13"/>
      <c r="C8" s="13"/>
      <c r="D8" s="13"/>
      <c r="E8" s="13"/>
      <c r="F8" s="13" t="s">
        <v>50</v>
      </c>
    </row>
    <row r="9" spans="1:9">
      <c r="A9" s="13"/>
      <c r="B9" s="13"/>
      <c r="C9" s="13"/>
      <c r="D9" s="13"/>
      <c r="E9" s="13"/>
      <c r="F9" s="13"/>
    </row>
    <row r="10" spans="1:9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9">
      <c r="A11" s="13"/>
      <c r="B11" s="13">
        <v>0</v>
      </c>
      <c r="C11" s="13"/>
      <c r="D11" s="13"/>
      <c r="E11" s="13"/>
      <c r="F11" s="13" t="s">
        <v>75</v>
      </c>
    </row>
    <row r="12" spans="1:9">
      <c r="A12" s="13"/>
      <c r="B12" s="13">
        <v>0</v>
      </c>
      <c r="C12" s="13"/>
      <c r="D12" s="13"/>
      <c r="E12" s="13"/>
      <c r="F12" s="13" t="s">
        <v>63</v>
      </c>
    </row>
    <row r="13" spans="1:9">
      <c r="A13" s="13"/>
      <c r="B13" s="13"/>
      <c r="C13" s="13"/>
      <c r="D13" s="13"/>
      <c r="E13" s="13"/>
      <c r="F13" s="13" t="s">
        <v>64</v>
      </c>
    </row>
    <row r="14" spans="1:9">
      <c r="A14" s="13"/>
      <c r="B14" s="13"/>
      <c r="C14" s="13"/>
      <c r="D14" s="13"/>
      <c r="E14" s="13"/>
      <c r="F14" s="13">
        <v>0</v>
      </c>
    </row>
    <row r="15" spans="1:9" customHeight="1" ht="16.5">
      <c r="A15" s="14">
        <v>100</v>
      </c>
      <c r="B15" s="14">
        <v>227.62</v>
      </c>
      <c r="C15" s="14" t="s">
        <v>60</v>
      </c>
      <c r="D15" s="14" t="s">
        <v>186</v>
      </c>
      <c r="E15" s="14">
        <v>90005</v>
      </c>
      <c r="F15" s="14" t="s">
        <v>187</v>
      </c>
    </row>
    <row r="16" spans="1:9" ht="33.75">
      <c r="A16" s="15">
        <v>50799881.5</v>
      </c>
      <c r="B16" s="14">
        <v>0.050000000000000003</v>
      </c>
      <c r="C16" s="14" t="s">
        <v>38</v>
      </c>
      <c r="D16" s="14" t="s">
        <v>186</v>
      </c>
      <c r="E16" s="14">
        <v>704001149</v>
      </c>
      <c r="F16" s="14" t="s">
        <v>187</v>
      </c>
    </row>
    <row r="17" spans="1:9" ht="22.5">
      <c r="A17" s="15">
        <v>-542481.29000000004</v>
      </c>
      <c r="B17" s="14">
        <v>4.7699999999999996</v>
      </c>
      <c r="C17" s="14" t="s">
        <v>33</v>
      </c>
      <c r="D17" s="14" t="str">
        <v> מרובהS@P ענף</v>
      </c>
      <c r="E17" s="14">
        <v>702577799</v>
      </c>
      <c r="F17" s="14" t="str">
        <v>S&amp;P 500 FUTURE SEP1</v>
      </c>
    </row>
    <row r="18" spans="1:9">
      <c r="A18" s="15">
        <v>-531072.97999999998</v>
      </c>
      <c r="B18" s="14">
        <v>1.26</v>
      </c>
      <c r="C18" s="14" t="s">
        <v>34</v>
      </c>
      <c r="D18" s="14" t="str">
        <v>DAX מרובה</v>
      </c>
      <c r="E18" s="14">
        <v>702487789</v>
      </c>
      <c r="F18" s="14" t="str">
        <v>DAX  INDEX FUT 09/14</v>
      </c>
    </row>
    <row r="19" spans="1:9">
      <c r="A19" s="15">
        <v>-187491.48000000001</v>
      </c>
      <c r="B19" s="14">
        <v>5.8600000000000003</v>
      </c>
      <c r="C19" s="14" t="s">
        <v>32</v>
      </c>
      <c r="D19" s="14" t="str">
        <v>FTSE מרובה</v>
      </c>
      <c r="E19" s="14">
        <v>702577209</v>
      </c>
      <c r="F19" s="14" t="str">
        <v>FTSE 100 IDX FUT SEP14</v>
      </c>
    </row>
    <row r="20" spans="1:9">
      <c r="A20" s="15">
        <v>36596756.619999997</v>
      </c>
      <c r="B20" s="14">
        <v>0.029999999999999999</v>
      </c>
      <c r="C20" s="14" t="s">
        <v>38</v>
      </c>
      <c r="D20" s="14" t="str">
        <v>TOPIX מרובה</v>
      </c>
      <c r="E20" s="14">
        <v>704006359</v>
      </c>
      <c r="F20" s="14" t="str">
        <v>TOPIX  INDEX FUT SEP 14</v>
      </c>
    </row>
    <row r="21" spans="1:9" ht="22.5">
      <c r="A21" s="15">
        <v>-558764.18000000005</v>
      </c>
      <c r="B21" s="14">
        <v>2.3100000000000001</v>
      </c>
      <c r="C21" s="14" t="s">
        <v>36</v>
      </c>
      <c r="D21" s="14" t="str">
        <v>TORONTO  מרובה</v>
      </c>
      <c r="E21" s="14">
        <v>702580179</v>
      </c>
      <c r="F21" s="14" t="str">
        <v>S&amp;P/TSX 60 SEP14</v>
      </c>
    </row>
    <row r="22" spans="1:9">
      <c r="A22" s="15">
        <v>-408000</v>
      </c>
      <c r="B22" s="14">
        <v>2.3300000000000001</v>
      </c>
      <c r="C22" s="14" t="s">
        <v>33</v>
      </c>
      <c r="D22" s="14" t="str">
        <v>נסדק מרובה</v>
      </c>
      <c r="E22" s="14" t="str">
        <v>NDU4</v>
      </c>
      <c r="F22" s="14" t="str">
        <v>NASDAQ 100 FUT SEP14</v>
      </c>
    </row>
    <row r="23" spans="1:9">
      <c r="A23" s="13"/>
      <c r="B23" s="13">
        <v>244.21000000000001</v>
      </c>
      <c r="C23" s="13"/>
      <c r="D23" s="13"/>
      <c r="E23" s="13"/>
      <c r="F23" s="13" t="s">
        <v>188</v>
      </c>
    </row>
    <row r="24" spans="1:9">
      <c r="A24" s="13"/>
      <c r="B24" s="13">
        <v>244.21000000000001</v>
      </c>
      <c r="C24" s="13"/>
      <c r="D24" s="13"/>
      <c r="E24" s="13"/>
      <c r="F24" s="13" t="s">
        <v>65</v>
      </c>
    </row>
    <row r="25" spans="1:9">
      <c r="A25" s="9"/>
      <c r="B25" s="9">
        <v>244.21000000000001</v>
      </c>
      <c r="C25" s="9"/>
      <c r="D25" s="9"/>
      <c r="E25" s="9"/>
      <c r="F25" s="9" t="s">
        <v>189</v>
      </c>
    </row>
    <row r="26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1"/>
  <sheetViews>
    <sheetView topLeftCell="A2"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סחירים - מוצרים מובנים</v>
      </c>
      <c r="R2" s="11" t="s">
        <f>HYPERLINK("#'"&amp;גיליון1!$A$32&amp;"'!C6",גיליון1!$B$32)</f>
        <v>30</v>
      </c>
    </row>
    <row r="3" spans="1:18" customHeight="1" ht="3.6">
      <c r="A3" s="12" t="s">
        <v>1</v>
      </c>
    </row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5" t="s">
        <v>2</v>
      </c>
      <c r="B7" s="5" t="s">
        <v>66</v>
      </c>
      <c r="C7" s="5" t="s">
        <v>67</v>
      </c>
      <c r="D7" s="5" t="s">
        <v>68</v>
      </c>
      <c r="E7" s="5" t="s">
        <v>69</v>
      </c>
      <c r="F7" s="5" t="s">
        <v>44</v>
      </c>
      <c r="G7" s="5" t="s">
        <v>45</v>
      </c>
      <c r="H7" s="5" t="s">
        <v>31</v>
      </c>
      <c r="I7" s="5" t="s">
        <v>70</v>
      </c>
      <c r="J7" s="5" t="s">
        <v>190</v>
      </c>
      <c r="K7" s="5" t="s">
        <v>46</v>
      </c>
      <c r="L7" s="5" t="s">
        <v>47</v>
      </c>
      <c r="M7" s="5" t="s">
        <v>191</v>
      </c>
      <c r="N7" s="5" t="s">
        <v>48</v>
      </c>
      <c r="O7" s="5" t="s">
        <v>49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50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192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>
        <v>0</v>
      </c>
      <c r="M11" s="14"/>
      <c r="N11" s="14">
        <v>0</v>
      </c>
      <c r="O11" s="14">
        <v>0</v>
      </c>
    </row>
    <row r="12" spans="1:18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/>
      <c r="O12" s="13" t="s">
        <v>75</v>
      </c>
    </row>
    <row r="13" spans="1:18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/>
      <c r="O13" s="13" t="s">
        <v>193</v>
      </c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194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/>
      <c r="N16" s="14">
        <v>0</v>
      </c>
      <c r="O16" s="14">
        <v>0</v>
      </c>
    </row>
    <row r="17" spans="1:18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/>
      <c r="O17" s="13" t="s">
        <v>75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195</v>
      </c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196</v>
      </c>
    </row>
    <row r="20" spans="1:18" ht="2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197</v>
      </c>
    </row>
    <row r="21" spans="1:18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/>
      <c r="N21" s="14">
        <v>0</v>
      </c>
      <c r="O21" s="14">
        <v>0</v>
      </c>
    </row>
    <row r="22" spans="1:18" ht="33.7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198</v>
      </c>
    </row>
    <row r="23" spans="1:18" ht="2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199</v>
      </c>
    </row>
    <row r="24" spans="1:18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/>
      <c r="L24" s="14">
        <v>0</v>
      </c>
      <c r="M24" s="14"/>
      <c r="N24" s="14">
        <v>0</v>
      </c>
      <c r="O24" s="14">
        <v>0</v>
      </c>
    </row>
    <row r="25" spans="1:18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200</v>
      </c>
    </row>
    <row r="26" spans="1:18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201</v>
      </c>
    </row>
    <row r="27" spans="1:18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>
        <v>0</v>
      </c>
      <c r="M27" s="14"/>
      <c r="N27" s="14">
        <v>0</v>
      </c>
      <c r="O27" s="14">
        <v>0</v>
      </c>
    </row>
    <row r="28" spans="1:18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202</v>
      </c>
    </row>
    <row r="29" spans="1:18" ht="2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203</v>
      </c>
    </row>
    <row r="30" spans="1:18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14">
        <v>0</v>
      </c>
      <c r="M30" s="14"/>
      <c r="N30" s="14">
        <v>0</v>
      </c>
      <c r="O30" s="14">
        <v>0</v>
      </c>
    </row>
    <row r="31" spans="1:18" ht="22.5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204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205</v>
      </c>
    </row>
    <row r="33" spans="1:18">
      <c r="A33" s="13">
        <v>0</v>
      </c>
      <c r="B33" s="13"/>
      <c r="C33" s="13">
        <v>0</v>
      </c>
      <c r="D33" s="13"/>
      <c r="E33" s="13">
        <v>0</v>
      </c>
      <c r="F33" s="13">
        <v>0</v>
      </c>
      <c r="G33" s="13"/>
      <c r="H33" s="13"/>
      <c r="I33" s="13">
        <v>0</v>
      </c>
      <c r="J33" s="13"/>
      <c r="K33" s="13"/>
      <c r="L33" s="13"/>
      <c r="M33" s="13"/>
      <c r="N33" s="13"/>
      <c r="O33" s="13" t="s">
        <v>63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64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192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8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/>
      <c r="K37" s="14"/>
      <c r="L37" s="14">
        <v>0</v>
      </c>
      <c r="M37" s="14"/>
      <c r="N37" s="14">
        <v>0</v>
      </c>
      <c r="O37" s="14">
        <v>0</v>
      </c>
    </row>
    <row r="38" spans="1:18">
      <c r="A38" s="13">
        <v>0</v>
      </c>
      <c r="B38" s="13"/>
      <c r="C38" s="13">
        <v>0</v>
      </c>
      <c r="D38" s="13"/>
      <c r="E38" s="13">
        <v>0</v>
      </c>
      <c r="F38" s="13">
        <v>0</v>
      </c>
      <c r="G38" s="13"/>
      <c r="H38" s="13"/>
      <c r="I38" s="13">
        <v>0</v>
      </c>
      <c r="J38" s="13"/>
      <c r="K38" s="13"/>
      <c r="L38" s="13"/>
      <c r="M38" s="13"/>
      <c r="N38" s="13"/>
      <c r="O38" s="13" t="s">
        <v>75</v>
      </c>
    </row>
    <row r="39" spans="1:18">
      <c r="A39" s="13">
        <v>0</v>
      </c>
      <c r="B39" s="13"/>
      <c r="C39" s="13">
        <v>0</v>
      </c>
      <c r="D39" s="13"/>
      <c r="E39" s="13">
        <v>0</v>
      </c>
      <c r="F39" s="13">
        <v>0</v>
      </c>
      <c r="G39" s="13"/>
      <c r="H39" s="13"/>
      <c r="I39" s="13">
        <v>0</v>
      </c>
      <c r="J39" s="13"/>
      <c r="K39" s="13"/>
      <c r="L39" s="13"/>
      <c r="M39" s="13"/>
      <c r="N39" s="13"/>
      <c r="O39" s="13" t="s">
        <v>193</v>
      </c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194</v>
      </c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8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/>
      <c r="K42" s="14"/>
      <c r="L42" s="14">
        <v>0</v>
      </c>
      <c r="M42" s="14"/>
      <c r="N42" s="14">
        <v>0</v>
      </c>
      <c r="O42" s="14">
        <v>0</v>
      </c>
    </row>
    <row r="43" spans="1:18">
      <c r="A43" s="13">
        <v>0</v>
      </c>
      <c r="B43" s="13"/>
      <c r="C43" s="13">
        <v>0</v>
      </c>
      <c r="D43" s="13"/>
      <c r="E43" s="13">
        <v>0</v>
      </c>
      <c r="F43" s="13">
        <v>0</v>
      </c>
      <c r="G43" s="13"/>
      <c r="H43" s="13"/>
      <c r="I43" s="13">
        <v>0</v>
      </c>
      <c r="J43" s="13"/>
      <c r="K43" s="13"/>
      <c r="L43" s="13"/>
      <c r="M43" s="13"/>
      <c r="N43" s="13"/>
      <c r="O43" s="13" t="s">
        <v>75</v>
      </c>
    </row>
    <row r="44" spans="1:18">
      <c r="A44" s="13">
        <v>0</v>
      </c>
      <c r="B44" s="13"/>
      <c r="C44" s="13">
        <v>0</v>
      </c>
      <c r="D44" s="13"/>
      <c r="E44" s="13">
        <v>0</v>
      </c>
      <c r="F44" s="13">
        <v>0</v>
      </c>
      <c r="G44" s="13"/>
      <c r="H44" s="13"/>
      <c r="I44" s="13">
        <v>0</v>
      </c>
      <c r="J44" s="13"/>
      <c r="K44" s="13"/>
      <c r="L44" s="13"/>
      <c r="M44" s="13"/>
      <c r="N44" s="13"/>
      <c r="O44" s="13" t="s">
        <v>195</v>
      </c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196</v>
      </c>
    </row>
    <row r="46" spans="1:18" ht="22.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 t="s">
        <v>197</v>
      </c>
    </row>
    <row r="47" spans="1:18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/>
      <c r="K47" s="14"/>
      <c r="L47" s="14">
        <v>0</v>
      </c>
      <c r="M47" s="14"/>
      <c r="N47" s="14">
        <v>0</v>
      </c>
      <c r="O47" s="14">
        <v>0</v>
      </c>
    </row>
    <row r="48" spans="1:18" ht="33.75">
      <c r="A48" s="13">
        <v>0</v>
      </c>
      <c r="B48" s="13"/>
      <c r="C48" s="13">
        <v>0</v>
      </c>
      <c r="D48" s="13"/>
      <c r="E48" s="13">
        <v>0</v>
      </c>
      <c r="F48" s="13">
        <v>0</v>
      </c>
      <c r="G48" s="13"/>
      <c r="H48" s="13"/>
      <c r="I48" s="13">
        <v>0</v>
      </c>
      <c r="J48" s="13"/>
      <c r="K48" s="13"/>
      <c r="L48" s="13"/>
      <c r="M48" s="13"/>
      <c r="N48" s="13"/>
      <c r="O48" s="13" t="s">
        <v>198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199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/>
      <c r="N50" s="14">
        <v>0</v>
      </c>
      <c r="O50" s="14">
        <v>0</v>
      </c>
    </row>
    <row r="51" spans="1:18" ht="33.7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200</v>
      </c>
    </row>
    <row r="52" spans="1:18" ht="2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201</v>
      </c>
    </row>
    <row r="53" spans="1:18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/>
      <c r="K53" s="14"/>
      <c r="L53" s="14">
        <v>0</v>
      </c>
      <c r="M53" s="14"/>
      <c r="N53" s="14">
        <v>0</v>
      </c>
      <c r="O53" s="14">
        <v>0</v>
      </c>
    </row>
    <row r="54" spans="1:18" ht="33.75">
      <c r="A54" s="13">
        <v>0</v>
      </c>
      <c r="B54" s="13"/>
      <c r="C54" s="13">
        <v>0</v>
      </c>
      <c r="D54" s="13"/>
      <c r="E54" s="13">
        <v>0</v>
      </c>
      <c r="F54" s="13">
        <v>0</v>
      </c>
      <c r="G54" s="13"/>
      <c r="H54" s="13"/>
      <c r="I54" s="13">
        <v>0</v>
      </c>
      <c r="J54" s="13"/>
      <c r="K54" s="13"/>
      <c r="L54" s="13"/>
      <c r="M54" s="13"/>
      <c r="N54" s="13"/>
      <c r="O54" s="13" t="s">
        <v>202</v>
      </c>
    </row>
    <row r="55" spans="1:18" ht="2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203</v>
      </c>
    </row>
    <row r="56" spans="1:18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/>
      <c r="L56" s="14">
        <v>0</v>
      </c>
      <c r="M56" s="14"/>
      <c r="N56" s="14">
        <v>0</v>
      </c>
      <c r="O56" s="14">
        <v>0</v>
      </c>
    </row>
    <row r="57" spans="1:18" ht="22.5">
      <c r="A57" s="13">
        <v>0</v>
      </c>
      <c r="B57" s="13"/>
      <c r="C57" s="13">
        <v>0</v>
      </c>
      <c r="D57" s="13"/>
      <c r="E57" s="13">
        <v>0</v>
      </c>
      <c r="F57" s="13">
        <v>0</v>
      </c>
      <c r="G57" s="13"/>
      <c r="H57" s="13"/>
      <c r="I57" s="13">
        <v>0</v>
      </c>
      <c r="J57" s="13"/>
      <c r="K57" s="13"/>
      <c r="L57" s="13"/>
      <c r="M57" s="13"/>
      <c r="N57" s="13"/>
      <c r="O57" s="13" t="s">
        <v>204</v>
      </c>
    </row>
    <row r="58" spans="1:18" ht="22.5">
      <c r="A58" s="13">
        <v>0</v>
      </c>
      <c r="B58" s="13"/>
      <c r="C58" s="13">
        <v>0</v>
      </c>
      <c r="D58" s="13"/>
      <c r="E58" s="13">
        <v>0</v>
      </c>
      <c r="F58" s="13">
        <v>0</v>
      </c>
      <c r="G58" s="13"/>
      <c r="H58" s="13"/>
      <c r="I58" s="13">
        <v>0</v>
      </c>
      <c r="J58" s="13"/>
      <c r="K58" s="13"/>
      <c r="L58" s="13"/>
      <c r="M58" s="13"/>
      <c r="N58" s="13"/>
      <c r="O58" s="13" t="s">
        <v>205</v>
      </c>
    </row>
    <row r="59" spans="1:18">
      <c r="A59" s="13">
        <v>0</v>
      </c>
      <c r="B59" s="13"/>
      <c r="C59" s="13">
        <v>0</v>
      </c>
      <c r="D59" s="13"/>
      <c r="E59" s="13">
        <v>0</v>
      </c>
      <c r="F59" s="13">
        <v>0</v>
      </c>
      <c r="G59" s="13"/>
      <c r="H59" s="13"/>
      <c r="I59" s="13">
        <v>0</v>
      </c>
      <c r="J59" s="13"/>
      <c r="K59" s="13"/>
      <c r="L59" s="13"/>
      <c r="M59" s="13"/>
      <c r="N59" s="13"/>
      <c r="O59" s="13" t="s">
        <v>65</v>
      </c>
    </row>
    <row r="60" spans="1:18">
      <c r="A60" s="9">
        <v>0</v>
      </c>
      <c r="B60" s="9"/>
      <c r="C60" s="9">
        <v>0</v>
      </c>
      <c r="D60" s="9"/>
      <c r="E60" s="9">
        <v>0</v>
      </c>
      <c r="F60" s="9">
        <v>0</v>
      </c>
      <c r="G60" s="9"/>
      <c r="H60" s="9"/>
      <c r="I60" s="9">
        <v>0</v>
      </c>
      <c r="J60" s="9"/>
      <c r="K60" s="9"/>
      <c r="L60" s="9"/>
      <c r="M60" s="9"/>
      <c r="N60" s="9"/>
      <c r="O60" s="9" t="s">
        <v>206</v>
      </c>
    </row>
    <row r="61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48"/>
  <sheetViews>
    <sheetView topLeftCell="A2" workbookViewId="0" showGridLines="0">
      <selection activeCell="P2" sqref="P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24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ניירות ערך לא סחירים - תעודות התחייבות ממשלתיות</v>
      </c>
      <c r="P2" s="11" t="s">
        <f>HYPERLINK("#'"&amp;גיליון1!$A$32&amp;"'!C6",גיליון1!$B$32)</f>
        <v>30</v>
      </c>
    </row>
    <row r="3" spans="1:16" customHeight="1" ht="3.6">
      <c r="A3" s="12" t="s">
        <v>1</v>
      </c>
    </row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5" t="s">
        <v>2</v>
      </c>
      <c r="B7" s="5" t="s">
        <v>66</v>
      </c>
      <c r="C7" s="5" t="s">
        <v>43</v>
      </c>
      <c r="D7" s="5" t="s">
        <v>68</v>
      </c>
      <c r="E7" s="5" t="s">
        <v>69</v>
      </c>
      <c r="F7" s="5" t="s">
        <v>44</v>
      </c>
      <c r="G7" s="5" t="s">
        <v>45</v>
      </c>
      <c r="H7" s="5" t="s">
        <v>31</v>
      </c>
      <c r="I7" s="5" t="s">
        <v>70</v>
      </c>
      <c r="J7" s="5" t="s">
        <v>190</v>
      </c>
      <c r="K7" s="5" t="s">
        <v>46</v>
      </c>
      <c r="L7" s="5" t="s">
        <v>47</v>
      </c>
      <c r="M7" s="5" t="s">
        <v>48</v>
      </c>
      <c r="N7" s="5" t="s">
        <v>49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50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tr">
        <v>חץ</v>
      </c>
    </row>
    <row r="10" spans="1:1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6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>
        <v>0</v>
      </c>
      <c r="M11" s="14">
        <v>0</v>
      </c>
      <c r="N11" s="14">
        <v>0</v>
      </c>
    </row>
    <row r="12" spans="1:16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 t="s">
        <v>75</v>
      </c>
    </row>
    <row r="13" spans="1:16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 t="str">
        <v>סה"כ חץ</v>
      </c>
    </row>
    <row r="14" spans="1:1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 t="str">
        <v>ערד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6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>
        <v>0</v>
      </c>
      <c r="N16" s="14">
        <v>0</v>
      </c>
    </row>
    <row r="17" spans="1:16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 t="s">
        <v>75</v>
      </c>
    </row>
    <row r="18" spans="1:16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 t="str">
        <v>סה"כ ערד</v>
      </c>
    </row>
    <row r="19" spans="1:1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 t="str">
        <v>מירון</v>
      </c>
    </row>
    <row r="20" spans="1:1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6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>
        <v>0</v>
      </c>
      <c r="N21" s="14">
        <v>0</v>
      </c>
    </row>
    <row r="22" spans="1:16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 t="s">
        <v>75</v>
      </c>
    </row>
    <row r="23" spans="1:16">
      <c r="A23" s="13">
        <v>0</v>
      </c>
      <c r="B23" s="13"/>
      <c r="C23" s="13">
        <v>0</v>
      </c>
      <c r="D23" s="13"/>
      <c r="E23" s="13">
        <v>0</v>
      </c>
      <c r="F23" s="13">
        <v>0</v>
      </c>
      <c r="G23" s="13"/>
      <c r="H23" s="13"/>
      <c r="I23" s="13">
        <v>0</v>
      </c>
      <c r="J23" s="13"/>
      <c r="K23" s="13"/>
      <c r="L23" s="13"/>
      <c r="M23" s="13"/>
      <c r="N23" s="13" t="str">
        <v>סה"כ מירון</v>
      </c>
    </row>
    <row r="24" spans="1:1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 t="str">
        <v>פיקדונות חשכ"ל</v>
      </c>
    </row>
    <row r="25" spans="1:1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6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/>
      <c r="K26" s="14"/>
      <c r="L26" s="14">
        <v>0</v>
      </c>
      <c r="M26" s="14">
        <v>0</v>
      </c>
      <c r="N26" s="14">
        <v>0</v>
      </c>
    </row>
    <row r="27" spans="1:16">
      <c r="A27" s="13">
        <v>0</v>
      </c>
      <c r="B27" s="13"/>
      <c r="C27" s="13">
        <v>0</v>
      </c>
      <c r="D27" s="13"/>
      <c r="E27" s="13">
        <v>0</v>
      </c>
      <c r="F27" s="13">
        <v>0</v>
      </c>
      <c r="G27" s="13"/>
      <c r="H27" s="13"/>
      <c r="I27" s="13">
        <v>0</v>
      </c>
      <c r="J27" s="13"/>
      <c r="K27" s="13"/>
      <c r="L27" s="13"/>
      <c r="M27" s="13"/>
      <c r="N27" s="13" t="s">
        <v>75</v>
      </c>
    </row>
    <row r="28" spans="1:16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 t="str">
        <v>סה"כ פיקדונות חשכ"ל</v>
      </c>
    </row>
    <row r="29" spans="1:1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 t="s">
        <v>163</v>
      </c>
    </row>
    <row r="30" spans="1:1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6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/>
      <c r="K31" s="14"/>
      <c r="L31" s="14">
        <v>0</v>
      </c>
      <c r="M31" s="14">
        <v>0</v>
      </c>
      <c r="N31" s="14">
        <v>0</v>
      </c>
    </row>
    <row r="32" spans="1:16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 t="s">
        <v>75</v>
      </c>
    </row>
    <row r="33" spans="1:16">
      <c r="A33" s="13">
        <v>0</v>
      </c>
      <c r="B33" s="13"/>
      <c r="C33" s="13">
        <v>0</v>
      </c>
      <c r="D33" s="13"/>
      <c r="E33" s="13">
        <v>0</v>
      </c>
      <c r="F33" s="13">
        <v>0</v>
      </c>
      <c r="G33" s="13"/>
      <c r="H33" s="13"/>
      <c r="I33" s="13">
        <v>0</v>
      </c>
      <c r="J33" s="13"/>
      <c r="K33" s="13"/>
      <c r="L33" s="13"/>
      <c r="M33" s="13"/>
      <c r="N33" s="13" t="s">
        <v>164</v>
      </c>
    </row>
    <row r="34" spans="1:16">
      <c r="A34" s="13">
        <v>0</v>
      </c>
      <c r="B34" s="13"/>
      <c r="C34" s="13">
        <v>0</v>
      </c>
      <c r="D34" s="13"/>
      <c r="E34" s="13">
        <v>0</v>
      </c>
      <c r="F34" s="13">
        <v>0</v>
      </c>
      <c r="G34" s="13"/>
      <c r="H34" s="13"/>
      <c r="I34" s="13">
        <v>0</v>
      </c>
      <c r="J34" s="13"/>
      <c r="K34" s="13"/>
      <c r="L34" s="13"/>
      <c r="M34" s="13"/>
      <c r="N34" s="13" t="s">
        <v>63</v>
      </c>
    </row>
    <row r="35" spans="1:1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 t="s">
        <v>64</v>
      </c>
    </row>
    <row r="36" spans="1:16" ht="22.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 t="str">
        <v>אג"ח של ממשלת ישראל שהונפקו בחו"ל</v>
      </c>
    </row>
    <row r="37" spans="1:1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6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/>
      <c r="K38" s="14"/>
      <c r="L38" s="14">
        <v>0</v>
      </c>
      <c r="M38" s="14">
        <v>0</v>
      </c>
      <c r="N38" s="14">
        <v>0</v>
      </c>
    </row>
    <row r="39" spans="1:16">
      <c r="A39" s="13">
        <v>0</v>
      </c>
      <c r="B39" s="13"/>
      <c r="C39" s="13">
        <v>0</v>
      </c>
      <c r="D39" s="13"/>
      <c r="E39" s="13">
        <v>0</v>
      </c>
      <c r="F39" s="13">
        <v>0</v>
      </c>
      <c r="G39" s="13"/>
      <c r="H39" s="13"/>
      <c r="I39" s="13">
        <v>0</v>
      </c>
      <c r="J39" s="13"/>
      <c r="K39" s="13"/>
      <c r="L39" s="13"/>
      <c r="M39" s="13"/>
      <c r="N39" s="13" t="s">
        <v>75</v>
      </c>
    </row>
    <row r="40" spans="1:16" ht="22.5">
      <c r="A40" s="13">
        <v>0</v>
      </c>
      <c r="B40" s="13"/>
      <c r="C40" s="13">
        <v>0</v>
      </c>
      <c r="D40" s="13"/>
      <c r="E40" s="13">
        <v>0</v>
      </c>
      <c r="F40" s="13">
        <v>0</v>
      </c>
      <c r="G40" s="13"/>
      <c r="H40" s="13"/>
      <c r="I40" s="13">
        <v>0</v>
      </c>
      <c r="J40" s="13"/>
      <c r="K40" s="13"/>
      <c r="L40" s="13"/>
      <c r="M40" s="13"/>
      <c r="N40" s="13" t="str">
        <v>סה"כ אג"ח של ממשלת ישראל שהונפקו בחו"ל</v>
      </c>
    </row>
    <row r="41" spans="1:16" ht="22.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 t="str">
        <v>אג"ח לא סחיר שהנפיקו ממשלות זרות בחו"ל</v>
      </c>
    </row>
    <row r="42" spans="1:1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6">
      <c r="A43" s="14">
        <v>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/>
      <c r="K43" s="14"/>
      <c r="L43" s="14">
        <v>0</v>
      </c>
      <c r="M43" s="14">
        <v>0</v>
      </c>
      <c r="N43" s="14">
        <v>0</v>
      </c>
    </row>
    <row r="44" spans="1:16">
      <c r="A44" s="13">
        <v>0</v>
      </c>
      <c r="B44" s="13"/>
      <c r="C44" s="13">
        <v>0</v>
      </c>
      <c r="D44" s="13"/>
      <c r="E44" s="13">
        <v>0</v>
      </c>
      <c r="F44" s="13">
        <v>0</v>
      </c>
      <c r="G44" s="13"/>
      <c r="H44" s="13"/>
      <c r="I44" s="13">
        <v>0</v>
      </c>
      <c r="J44" s="13"/>
      <c r="K44" s="13"/>
      <c r="L44" s="13"/>
      <c r="M44" s="13"/>
      <c r="N44" s="13" t="s">
        <v>75</v>
      </c>
    </row>
    <row r="45" spans="1:16" ht="22.5">
      <c r="A45" s="13">
        <v>0</v>
      </c>
      <c r="B45" s="13"/>
      <c r="C45" s="13">
        <v>0</v>
      </c>
      <c r="D45" s="13"/>
      <c r="E45" s="13">
        <v>0</v>
      </c>
      <c r="F45" s="13">
        <v>0</v>
      </c>
      <c r="G45" s="13"/>
      <c r="H45" s="13"/>
      <c r="I45" s="13">
        <v>0</v>
      </c>
      <c r="J45" s="13"/>
      <c r="K45" s="13"/>
      <c r="L45" s="13"/>
      <c r="M45" s="13"/>
      <c r="N45" s="13" t="str">
        <v>סה"כ אג"ח לא סחיר שהנפיקו ממשלות זרות בחו"ל</v>
      </c>
    </row>
    <row r="46" spans="1:16">
      <c r="A46" s="13">
        <v>0</v>
      </c>
      <c r="B46" s="13"/>
      <c r="C46" s="13">
        <v>0</v>
      </c>
      <c r="D46" s="13"/>
      <c r="E46" s="13">
        <v>0</v>
      </c>
      <c r="F46" s="13">
        <v>0</v>
      </c>
      <c r="G46" s="13"/>
      <c r="H46" s="13"/>
      <c r="I46" s="13">
        <v>0</v>
      </c>
      <c r="J46" s="13"/>
      <c r="K46" s="13"/>
      <c r="L46" s="13"/>
      <c r="M46" s="13"/>
      <c r="N46" s="13" t="s">
        <v>65</v>
      </c>
    </row>
    <row r="47" spans="1:16" ht="24">
      <c r="A47" s="9">
        <v>0</v>
      </c>
      <c r="B47" s="9"/>
      <c r="C47" s="9">
        <v>0</v>
      </c>
      <c r="D47" s="9"/>
      <c r="E47" s="9">
        <v>0</v>
      </c>
      <c r="F47" s="9">
        <v>0</v>
      </c>
      <c r="G47" s="9"/>
      <c r="H47" s="9"/>
      <c r="I47" s="9">
        <v>0</v>
      </c>
      <c r="J47" s="9"/>
      <c r="K47" s="9"/>
      <c r="L47" s="9"/>
      <c r="M47" s="9"/>
      <c r="N47" s="9" t="s">
        <v>78</v>
      </c>
    </row>
    <row r="48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2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9.42578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לא סחירים - תעודות חוב מסחריות</v>
      </c>
      <c r="Q2" s="11" t="s">
        <f>HYPERLINK("#'"&amp;גיליון1!$A$32&amp;"'!C6",גיליון1!$B$32)</f>
        <v>30</v>
      </c>
    </row>
    <row r="3" spans="1:17" customHeight="1" ht="3.6">
      <c r="A3" s="12" t="s">
        <v>1</v>
      </c>
    </row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 customHeight="1" ht="2.85"/>
    <row r="6" spans="1:17" customHeight="1" ht="15.2"/>
    <row r="7" spans="1:17" customHeight="1" ht="43.15">
      <c r="A7" s="5" t="s">
        <v>2</v>
      </c>
      <c r="B7" s="5" t="s">
        <v>66</v>
      </c>
      <c r="C7" s="5" t="s">
        <v>43</v>
      </c>
      <c r="D7" s="5" t="s">
        <v>68</v>
      </c>
      <c r="E7" s="5" t="s">
        <v>69</v>
      </c>
      <c r="F7" s="5" t="s">
        <v>44</v>
      </c>
      <c r="G7" s="5" t="s">
        <v>45</v>
      </c>
      <c r="H7" s="5" t="s">
        <v>31</v>
      </c>
      <c r="I7" s="5" t="s">
        <v>70</v>
      </c>
      <c r="J7" s="5" t="s">
        <v>190</v>
      </c>
      <c r="K7" s="5" t="s">
        <v>46</v>
      </c>
      <c r="L7" s="5" t="s">
        <v>47</v>
      </c>
      <c r="M7" s="5" t="s">
        <v>79</v>
      </c>
      <c r="N7" s="5" t="s">
        <v>48</v>
      </c>
      <c r="O7" s="5" t="s">
        <v>49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50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80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/>
      <c r="L10" s="14">
        <v>0</v>
      </c>
      <c r="M10" s="14">
        <v>0</v>
      </c>
      <c r="N10" s="14">
        <v>0</v>
      </c>
      <c r="O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/>
      <c r="O11" s="13" t="s">
        <v>81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72</v>
      </c>
    </row>
    <row r="13" spans="1:17" ht="22.5">
      <c r="A13" s="14">
        <v>0.050000000000000003</v>
      </c>
      <c r="B13" s="14">
        <v>0</v>
      </c>
      <c r="C13" s="14">
        <v>132.71000000000001</v>
      </c>
      <c r="D13" s="14">
        <v>100.31</v>
      </c>
      <c r="E13" s="15">
        <v>132303</v>
      </c>
      <c r="F13" s="14">
        <v>0.33000000000000002</v>
      </c>
      <c r="G13" s="14">
        <v>0.55000000000000004</v>
      </c>
      <c r="H13" s="14" t="s">
        <v>60</v>
      </c>
      <c r="I13" s="14">
        <v>0.75</v>
      </c>
      <c r="J13" s="14" t="s">
        <v>207</v>
      </c>
      <c r="K13" s="14" t="s">
        <v>51</v>
      </c>
      <c r="L13" s="14" t="s">
        <v>92</v>
      </c>
      <c r="M13" s="14" t="s">
        <v>93</v>
      </c>
      <c r="N13" s="14">
        <v>1132810</v>
      </c>
      <c r="O13" s="14" t="str">
        <v>נ.ע.מ עזריאלי 24.06.14- עזריאלי</v>
      </c>
    </row>
    <row r="14" spans="1:17" ht="33.75">
      <c r="A14" s="14">
        <v>0.01</v>
      </c>
      <c r="B14" s="14">
        <v>0</v>
      </c>
      <c r="C14" s="14">
        <v>36.409999999999997</v>
      </c>
      <c r="D14" s="14">
        <v>101.15000000000001</v>
      </c>
      <c r="E14" s="15">
        <v>36000</v>
      </c>
      <c r="F14" s="14">
        <v>0.96999999999999997</v>
      </c>
      <c r="G14" s="14">
        <v>1.6499999999999999</v>
      </c>
      <c r="H14" s="14" t="s">
        <v>60</v>
      </c>
      <c r="I14" s="14">
        <v>0.63</v>
      </c>
      <c r="J14" s="14" t="str">
        <v>27/06/13</v>
      </c>
      <c r="K14" s="14" t="s">
        <v>114</v>
      </c>
      <c r="L14" s="14" t="s">
        <v>116</v>
      </c>
      <c r="M14" s="14" t="s">
        <v>106</v>
      </c>
      <c r="N14" s="14">
        <v>393066</v>
      </c>
      <c r="O14" s="14" t="str">
        <v>דור אלון אנרגיה בישראל (1988) בע"מ- דור אלון</v>
      </c>
    </row>
    <row r="15" spans="1:17">
      <c r="A15" s="13">
        <v>0.070000000000000007</v>
      </c>
      <c r="B15" s="13"/>
      <c r="C15" s="13">
        <v>169.13</v>
      </c>
      <c r="D15" s="13"/>
      <c r="E15" s="16">
        <v>168303</v>
      </c>
      <c r="F15" s="13">
        <v>0.46999999999999997</v>
      </c>
      <c r="G15" s="13"/>
      <c r="H15" s="13"/>
      <c r="I15" s="13">
        <v>0.71999999999999997</v>
      </c>
      <c r="J15" s="13"/>
      <c r="K15" s="13"/>
      <c r="L15" s="13"/>
      <c r="M15" s="13"/>
      <c r="N15" s="13"/>
      <c r="O15" s="13" t="s">
        <v>74</v>
      </c>
    </row>
    <row r="16" spans="1:1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s">
        <v>82</v>
      </c>
    </row>
    <row r="17" spans="1:17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/>
      <c r="K17" s="14"/>
      <c r="L17" s="14">
        <v>0</v>
      </c>
      <c r="M17" s="14">
        <v>0</v>
      </c>
      <c r="N17" s="14">
        <v>0</v>
      </c>
      <c r="O17" s="14">
        <v>0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83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163</v>
      </c>
    </row>
    <row r="20" spans="1:17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/>
      <c r="K20" s="14"/>
      <c r="L20" s="14">
        <v>0</v>
      </c>
      <c r="M20" s="14">
        <v>0</v>
      </c>
      <c r="N20" s="14">
        <v>0</v>
      </c>
      <c r="O20" s="14">
        <v>0</v>
      </c>
    </row>
    <row r="21" spans="1:17">
      <c r="A21" s="13">
        <v>0</v>
      </c>
      <c r="B21" s="13"/>
      <c r="C21" s="13">
        <v>0</v>
      </c>
      <c r="D21" s="13"/>
      <c r="E21" s="13">
        <v>0</v>
      </c>
      <c r="F21" s="13">
        <v>0</v>
      </c>
      <c r="G21" s="13"/>
      <c r="H21" s="13"/>
      <c r="I21" s="13">
        <v>0</v>
      </c>
      <c r="J21" s="13"/>
      <c r="K21" s="13"/>
      <c r="L21" s="13"/>
      <c r="M21" s="13"/>
      <c r="N21" s="13"/>
      <c r="O21" s="13" t="s">
        <v>164</v>
      </c>
    </row>
    <row r="22" spans="1:17">
      <c r="A22" s="13">
        <v>0.070000000000000007</v>
      </c>
      <c r="B22" s="13"/>
      <c r="C22" s="13">
        <v>169.13</v>
      </c>
      <c r="D22" s="13"/>
      <c r="E22" s="16">
        <v>168303</v>
      </c>
      <c r="F22" s="13">
        <v>0.46999999999999997</v>
      </c>
      <c r="G22" s="13"/>
      <c r="H22" s="13"/>
      <c r="I22" s="13">
        <v>0.71999999999999997</v>
      </c>
      <c r="J22" s="13"/>
      <c r="K22" s="13"/>
      <c r="L22" s="13"/>
      <c r="M22" s="13"/>
      <c r="N22" s="13"/>
      <c r="O22" s="13" t="s">
        <v>63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64</v>
      </c>
    </row>
    <row r="24" spans="1:17" ht="22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 t="str">
        <v>תעודות חוב מסחריות של חברות ישראליות</v>
      </c>
    </row>
    <row r="25" spans="1:17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/>
      <c r="K25" s="14"/>
      <c r="L25" s="14">
        <v>0</v>
      </c>
      <c r="M25" s="14">
        <v>0</v>
      </c>
      <c r="N25" s="14">
        <v>0</v>
      </c>
      <c r="O25" s="14">
        <v>0</v>
      </c>
    </row>
    <row r="26" spans="1:17" ht="22.5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/>
      <c r="O26" s="13" t="str">
        <v>סה"כ תעודות חוב מסחריות של חברות ישראליות</v>
      </c>
    </row>
    <row r="27" spans="1:17" ht="22.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 t="str">
        <v>תעודות חוב מסחריות של חברות זרות</v>
      </c>
    </row>
    <row r="28" spans="1:17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/>
      <c r="K28" s="14"/>
      <c r="L28" s="14">
        <v>0</v>
      </c>
      <c r="M28" s="14">
        <v>0</v>
      </c>
      <c r="N28" s="14">
        <v>0</v>
      </c>
      <c r="O28" s="14">
        <v>0</v>
      </c>
    </row>
    <row r="29" spans="1:17" ht="22.5">
      <c r="A29" s="13">
        <v>0</v>
      </c>
      <c r="B29" s="13"/>
      <c r="C29" s="13">
        <v>0</v>
      </c>
      <c r="D29" s="13"/>
      <c r="E29" s="13">
        <v>0</v>
      </c>
      <c r="F29" s="13">
        <v>0</v>
      </c>
      <c r="G29" s="13"/>
      <c r="H29" s="13"/>
      <c r="I29" s="13">
        <v>0</v>
      </c>
      <c r="J29" s="13"/>
      <c r="K29" s="13"/>
      <c r="L29" s="13"/>
      <c r="M29" s="13"/>
      <c r="N29" s="13"/>
      <c r="O29" s="13" t="str">
        <v>סה"כ תעודות חוב מסחריות של חברות זרות</v>
      </c>
    </row>
    <row r="30" spans="1:17">
      <c r="A30" s="13">
        <v>0</v>
      </c>
      <c r="B30" s="13"/>
      <c r="C30" s="13">
        <v>0</v>
      </c>
      <c r="D30" s="13"/>
      <c r="E30" s="13">
        <v>0</v>
      </c>
      <c r="F30" s="13">
        <v>0</v>
      </c>
      <c r="G30" s="13"/>
      <c r="H30" s="13"/>
      <c r="I30" s="13">
        <v>0</v>
      </c>
      <c r="J30" s="13"/>
      <c r="K30" s="13"/>
      <c r="L30" s="13"/>
      <c r="M30" s="13"/>
      <c r="N30" s="13"/>
      <c r="O30" s="13" t="s">
        <v>65</v>
      </c>
    </row>
    <row r="31" spans="1:17" ht="24">
      <c r="A31" s="9">
        <v>0.070000000000000007</v>
      </c>
      <c r="B31" s="9"/>
      <c r="C31" s="9">
        <v>169.13</v>
      </c>
      <c r="D31" s="9"/>
      <c r="E31" s="10">
        <v>168303</v>
      </c>
      <c r="F31" s="9">
        <v>0.46999999999999997</v>
      </c>
      <c r="G31" s="9"/>
      <c r="H31" s="9"/>
      <c r="I31" s="9">
        <v>0.71999999999999997</v>
      </c>
      <c r="J31" s="9"/>
      <c r="K31" s="9"/>
      <c r="L31" s="9"/>
      <c r="M31" s="9"/>
      <c r="N31" s="9"/>
      <c r="O31" s="9" t="s">
        <v>88</v>
      </c>
    </row>
    <row r="3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53"/>
  <sheetViews>
    <sheetView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אג''ח קונצרני</v>
      </c>
      <c r="R2" s="11" t="s">
        <f>HYPERLINK("#'"&amp;גיליון1!$A$32&amp;"'!C6",גיליון1!$B$32)</f>
        <v>30</v>
      </c>
    </row>
    <row r="3" spans="1:18" customHeight="1" ht="3.6">
      <c r="A3" s="12" t="s">
        <v>1</v>
      </c>
    </row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5" t="s">
        <v>2</v>
      </c>
      <c r="B7" s="5" t="s">
        <v>66</v>
      </c>
      <c r="C7" s="5" t="s">
        <v>43</v>
      </c>
      <c r="D7" s="5" t="s">
        <v>68</v>
      </c>
      <c r="E7" s="5" t="s">
        <v>69</v>
      </c>
      <c r="F7" s="5" t="s">
        <v>44</v>
      </c>
      <c r="G7" s="5" t="s">
        <v>45</v>
      </c>
      <c r="H7" s="5" t="s">
        <v>31</v>
      </c>
      <c r="I7" s="5" t="s">
        <v>70</v>
      </c>
      <c r="J7" s="5" t="s">
        <v>190</v>
      </c>
      <c r="K7" s="5" t="s">
        <v>46</v>
      </c>
      <c r="L7" s="5" t="s">
        <v>47</v>
      </c>
      <c r="M7" s="5" t="s">
        <v>79</v>
      </c>
      <c r="N7" s="5" t="s">
        <v>48</v>
      </c>
      <c r="O7" s="5" t="s">
        <v>49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50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208</v>
      </c>
    </row>
    <row r="10" spans="1:18" ht="33.75">
      <c r="A10" s="14">
        <v>0.059999999999999998</v>
      </c>
      <c r="B10" s="14">
        <v>0.02</v>
      </c>
      <c r="C10" s="14">
        <v>136.83000000000001</v>
      </c>
      <c r="D10" s="14">
        <v>136.83000000000001</v>
      </c>
      <c r="E10" s="15">
        <v>99999.699999999997</v>
      </c>
      <c r="F10" s="14">
        <v>0.55000000000000004</v>
      </c>
      <c r="G10" s="14">
        <v>4.9000000000000004</v>
      </c>
      <c r="H10" s="14" t="s">
        <v>60</v>
      </c>
      <c r="I10" s="14">
        <v>2.1499999999999999</v>
      </c>
      <c r="J10" s="14" t="str">
        <v>22/02/09</v>
      </c>
      <c r="K10" s="14" t="s">
        <v>114</v>
      </c>
      <c r="L10" s="14" t="s">
        <v>52</v>
      </c>
      <c r="M10" s="14" t="s">
        <v>100</v>
      </c>
      <c r="N10" s="14">
        <v>1095538</v>
      </c>
      <c r="O10" s="14" t="str">
        <v>מקורות אג"ח 5- מקורות</v>
      </c>
    </row>
    <row r="11" spans="1:18" ht="33.75">
      <c r="A11" s="14">
        <v>0.059999999999999998</v>
      </c>
      <c r="B11" s="14">
        <v>0</v>
      </c>
      <c r="C11" s="14">
        <v>155.22</v>
      </c>
      <c r="D11" s="14">
        <v>130.44</v>
      </c>
      <c r="E11" s="15">
        <v>119000</v>
      </c>
      <c r="F11" s="14">
        <v>2.2999999999999998</v>
      </c>
      <c r="G11" s="14">
        <v>4.0999999999999996</v>
      </c>
      <c r="H11" s="14" t="s">
        <v>60</v>
      </c>
      <c r="I11" s="14">
        <v>13.300000000000001</v>
      </c>
      <c r="J11" s="14" t="str">
        <v>22/04/13</v>
      </c>
      <c r="K11" s="14" t="s">
        <v>114</v>
      </c>
      <c r="L11" s="14" t="s">
        <v>52</v>
      </c>
      <c r="M11" s="14" t="s">
        <v>100</v>
      </c>
      <c r="N11" s="14">
        <v>1124346</v>
      </c>
      <c r="O11" s="14" t="str">
        <v>מקורות אגח 8-רמ- מקורות</v>
      </c>
    </row>
    <row r="12" spans="1:18" ht="22.5">
      <c r="A12" s="14">
        <v>0.029999999999999999</v>
      </c>
      <c r="B12" s="14">
        <v>0.040000000000000001</v>
      </c>
      <c r="C12" s="14">
        <v>61.159999999999997</v>
      </c>
      <c r="D12" s="14">
        <v>135.91</v>
      </c>
      <c r="E12" s="15">
        <v>45000.230000000003</v>
      </c>
      <c r="F12" s="14">
        <v>0.97999999999999998</v>
      </c>
      <c r="G12" s="14">
        <v>5</v>
      </c>
      <c r="H12" s="14" t="s">
        <v>60</v>
      </c>
      <c r="I12" s="14">
        <v>3.0499999999999998</v>
      </c>
      <c r="J12" s="17" t="s">
        <v>209</v>
      </c>
      <c r="K12" s="14" t="s">
        <v>51</v>
      </c>
      <c r="L12" s="14" t="s">
        <v>52</v>
      </c>
      <c r="M12" s="14" t="str">
        <v>רשויות מקומיות</v>
      </c>
      <c r="N12" s="14">
        <v>1098698</v>
      </c>
      <c r="O12" s="14" t="str">
        <v>רעננה   אגח 1-מ- אחר</v>
      </c>
    </row>
    <row r="13" spans="1:18" ht="22.5">
      <c r="A13" s="14">
        <v>0.070000000000000007</v>
      </c>
      <c r="B13" s="14">
        <v>0.050000000000000003</v>
      </c>
      <c r="C13" s="14">
        <v>179.81</v>
      </c>
      <c r="D13" s="14">
        <v>108.31999999999999</v>
      </c>
      <c r="E13" s="15">
        <v>166000</v>
      </c>
      <c r="F13" s="14">
        <v>1</v>
      </c>
      <c r="G13" s="14">
        <v>2.3500000000000001</v>
      </c>
      <c r="H13" s="14" t="s">
        <v>60</v>
      </c>
      <c r="I13" s="14">
        <v>4.0599999999999996</v>
      </c>
      <c r="J13" s="17" t="s">
        <v>209</v>
      </c>
      <c r="K13" s="14" t="s">
        <v>90</v>
      </c>
      <c r="L13" s="14" t="s">
        <v>95</v>
      </c>
      <c r="M13" s="14" t="s">
        <v>96</v>
      </c>
      <c r="N13" s="14">
        <v>1127562</v>
      </c>
      <c r="O13" s="14" t="str">
        <v>מגדל הון אגב-ר- מגדל</v>
      </c>
    </row>
    <row r="14" spans="1:18" ht="33.75">
      <c r="A14" s="14">
        <v>0.20999999999999999</v>
      </c>
      <c r="B14" s="14">
        <v>0.059999999999999998</v>
      </c>
      <c r="C14" s="14">
        <v>517.5</v>
      </c>
      <c r="D14" s="14">
        <v>157.06999999999999</v>
      </c>
      <c r="E14" s="15">
        <v>329473.73999999999</v>
      </c>
      <c r="F14" s="14">
        <v>1.5600000000000001</v>
      </c>
      <c r="G14" s="14">
        <v>5.5999999999999996</v>
      </c>
      <c r="H14" s="14" t="s">
        <v>60</v>
      </c>
      <c r="I14" s="14">
        <v>6.46</v>
      </c>
      <c r="J14" s="17" t="str">
        <v>11/11/12</v>
      </c>
      <c r="K14" s="14" t="s">
        <v>51</v>
      </c>
      <c r="L14" s="14" t="s">
        <v>92</v>
      </c>
      <c r="M14" s="14" t="s">
        <v>100</v>
      </c>
      <c r="N14" s="14">
        <v>1103084</v>
      </c>
      <c r="O14" s="14" t="str">
        <v>נתיבי גז א'- נתיבי הגז הטבעי לישראל</v>
      </c>
    </row>
    <row r="15" spans="1:18" ht="45">
      <c r="A15" s="14">
        <v>0.040000000000000001</v>
      </c>
      <c r="B15" s="14">
        <v>0</v>
      </c>
      <c r="C15" s="14">
        <v>89.269999999999996</v>
      </c>
      <c r="D15" s="14">
        <v>135.25</v>
      </c>
      <c r="E15" s="15">
        <v>66000</v>
      </c>
      <c r="F15" s="14">
        <v>2.0699999999999998</v>
      </c>
      <c r="G15" s="14">
        <v>4.7999999999999998</v>
      </c>
      <c r="H15" s="14" t="s">
        <v>60</v>
      </c>
      <c r="I15" s="14">
        <v>9.8300000000000001</v>
      </c>
      <c r="J15" s="17" t="str">
        <v>09/12/12</v>
      </c>
      <c r="K15" s="14" t="s">
        <v>51</v>
      </c>
      <c r="L15" s="14" t="s">
        <v>92</v>
      </c>
      <c r="M15" s="14" t="s">
        <v>100</v>
      </c>
      <c r="N15" s="14">
        <v>1125509</v>
      </c>
      <c r="O15" s="14" t="str">
        <v>נתיבי הגז הטבעי לישראל סד' ג'- נתיבי הגז הטבעי לישראל</v>
      </c>
    </row>
    <row r="16" spans="1:18" ht="33.75">
      <c r="A16" s="14">
        <v>0.059999999999999998</v>
      </c>
      <c r="B16" s="14">
        <v>0</v>
      </c>
      <c r="C16" s="14">
        <v>134.43000000000001</v>
      </c>
      <c r="D16" s="14">
        <v>103.41</v>
      </c>
      <c r="E16" s="15">
        <v>130000</v>
      </c>
      <c r="F16" s="14">
        <v>2.75</v>
      </c>
      <c r="G16" s="14">
        <v>2.9500000000000002</v>
      </c>
      <c r="H16" s="14" t="s">
        <v>60</v>
      </c>
      <c r="I16" s="14">
        <v>9.8399999999999999</v>
      </c>
      <c r="J16" s="14" t="str">
        <v>30/07/14</v>
      </c>
      <c r="K16" s="14" t="s">
        <v>51</v>
      </c>
      <c r="L16" s="14" t="s">
        <v>92</v>
      </c>
      <c r="M16" s="14" t="s">
        <v>100</v>
      </c>
      <c r="N16" s="14">
        <v>1131994</v>
      </c>
      <c r="O16" s="14" t="str">
        <v>נתיביגז אגחד- נתיבי הגז הטבעי לישראל</v>
      </c>
    </row>
    <row r="17" spans="1:18" ht="22.5">
      <c r="A17" s="14">
        <v>0.11</v>
      </c>
      <c r="B17" s="14">
        <v>0</v>
      </c>
      <c r="C17" s="14">
        <v>260.14999999999998</v>
      </c>
      <c r="D17" s="14">
        <v>133.41</v>
      </c>
      <c r="E17" s="15">
        <v>195000.01999999999</v>
      </c>
      <c r="F17" s="14">
        <v>1</v>
      </c>
      <c r="G17" s="14">
        <v>4.7999999999999998</v>
      </c>
      <c r="H17" s="14" t="s">
        <v>60</v>
      </c>
      <c r="I17" s="14">
        <v>2.1499999999999999</v>
      </c>
      <c r="J17" s="17" t="s">
        <v>209</v>
      </c>
      <c r="K17" s="14" t="s">
        <v>51</v>
      </c>
      <c r="L17" s="14" t="s">
        <v>92</v>
      </c>
      <c r="M17" s="14" t="s">
        <v>93</v>
      </c>
      <c r="N17" s="14">
        <v>1103159</v>
      </c>
      <c r="O17" s="14" t="str">
        <v>עזריאלי אג"ח א' עמיתים- עזריאלי</v>
      </c>
    </row>
    <row r="18" spans="1:18">
      <c r="A18" s="14">
        <v>0.080000000000000002</v>
      </c>
      <c r="B18" s="14">
        <v>0</v>
      </c>
      <c r="C18" s="14">
        <v>185.18000000000001</v>
      </c>
      <c r="D18" s="14">
        <v>106.17</v>
      </c>
      <c r="E18" s="15">
        <v>174416.06</v>
      </c>
      <c r="F18" s="14">
        <v>1.6599999999999999</v>
      </c>
      <c r="G18" s="14">
        <v>4.2000000000000002</v>
      </c>
      <c r="H18" s="14" t="s">
        <v>60</v>
      </c>
      <c r="I18" s="14">
        <v>0.93999999999999995</v>
      </c>
      <c r="J18" s="17" t="s">
        <v>209</v>
      </c>
      <c r="K18" s="14" t="s">
        <v>90</v>
      </c>
      <c r="L18" s="14" t="s">
        <v>97</v>
      </c>
      <c r="M18" s="14" t="s">
        <v>112</v>
      </c>
      <c r="N18" s="14">
        <v>1127083</v>
      </c>
      <c r="O18" s="14" t="str">
        <v>חמית 10 א-ל- חמית</v>
      </c>
    </row>
    <row r="19" spans="1:18">
      <c r="A19" s="14">
        <v>0.040000000000000001</v>
      </c>
      <c r="B19" s="14">
        <v>0</v>
      </c>
      <c r="C19" s="14">
        <v>96.200000000000003</v>
      </c>
      <c r="D19" s="14">
        <v>105.56999999999999</v>
      </c>
      <c r="E19" s="15">
        <v>91125.630000000005</v>
      </c>
      <c r="F19" s="14">
        <v>2.5</v>
      </c>
      <c r="G19" s="14">
        <v>4.2000000000000002</v>
      </c>
      <c r="H19" s="14" t="s">
        <v>60</v>
      </c>
      <c r="I19" s="14">
        <v>1.0600000000000001</v>
      </c>
      <c r="J19" s="17" t="s">
        <v>209</v>
      </c>
      <c r="K19" s="14" t="s">
        <v>90</v>
      </c>
      <c r="L19" s="14" t="s">
        <v>97</v>
      </c>
      <c r="M19" s="14" t="s">
        <v>112</v>
      </c>
      <c r="N19" s="14">
        <v>915341610</v>
      </c>
      <c r="O19" s="14" t="str">
        <v>חמית 9 א-ל- חמית</v>
      </c>
    </row>
    <row r="20" spans="1:18" ht="33.75">
      <c r="A20" s="14">
        <v>0.11</v>
      </c>
      <c r="B20" s="14">
        <v>0</v>
      </c>
      <c r="C20" s="14">
        <v>271.31</v>
      </c>
      <c r="D20" s="14">
        <v>126.78</v>
      </c>
      <c r="E20" s="15">
        <v>214000</v>
      </c>
      <c r="F20" s="14">
        <v>3.5899999999999999</v>
      </c>
      <c r="G20" s="14">
        <v>6</v>
      </c>
      <c r="H20" s="14" t="s">
        <v>60</v>
      </c>
      <c r="I20" s="14">
        <v>8.9800000000000004</v>
      </c>
      <c r="J20" s="17" t="str">
        <v>07/05/14</v>
      </c>
      <c r="K20" s="14" t="s">
        <v>90</v>
      </c>
      <c r="L20" s="14" t="s">
        <v>97</v>
      </c>
      <c r="M20" s="14" t="s">
        <v>100</v>
      </c>
      <c r="N20" s="14">
        <v>6000186</v>
      </c>
      <c r="O20" s="14" t="str">
        <v>חשמל סד' 2029- חברת החשמל</v>
      </c>
    </row>
    <row r="21" spans="1:18" ht="45">
      <c r="A21" s="14">
        <v>0.059999999999999998</v>
      </c>
      <c r="B21" s="14">
        <v>0</v>
      </c>
      <c r="C21" s="14">
        <v>141.40000000000001</v>
      </c>
      <c r="D21" s="14">
        <v>117.58</v>
      </c>
      <c r="E21" s="15">
        <v>120258</v>
      </c>
      <c r="F21" s="14">
        <v>3.0299999999999998</v>
      </c>
      <c r="G21" s="14">
        <v>4.5</v>
      </c>
      <c r="H21" s="14" t="s">
        <v>60</v>
      </c>
      <c r="I21" s="14">
        <v>5.1600000000000001</v>
      </c>
      <c r="J21" s="14" t="str">
        <v>13/11/12</v>
      </c>
      <c r="K21" s="14" t="s">
        <v>114</v>
      </c>
      <c r="L21" s="14" t="s">
        <v>98</v>
      </c>
      <c r="M21" s="14" t="s">
        <v>96</v>
      </c>
      <c r="N21" s="14">
        <v>5660055</v>
      </c>
      <c r="O21" s="14" t="str">
        <v>מנורה מבטחים החזקות סד' ב'- מנורה מבטחים החזקות</v>
      </c>
    </row>
    <row r="22" spans="1:18" ht="22.5">
      <c r="A22" s="14">
        <v>0.02</v>
      </c>
      <c r="B22" s="14">
        <v>0.01</v>
      </c>
      <c r="C22" s="14">
        <v>48.369999999999997</v>
      </c>
      <c r="D22" s="14">
        <v>125.37</v>
      </c>
      <c r="E22" s="15">
        <v>38583.330000000002</v>
      </c>
      <c r="F22" s="14">
        <v>1.6499999999999999</v>
      </c>
      <c r="G22" s="14">
        <v>5</v>
      </c>
      <c r="H22" s="14" t="s">
        <v>60</v>
      </c>
      <c r="I22" s="14">
        <v>0.83999999999999997</v>
      </c>
      <c r="J22" s="14" t="str">
        <v>26/12/12</v>
      </c>
      <c r="K22" s="14" t="s">
        <v>51</v>
      </c>
      <c r="L22" s="14" t="s">
        <v>111</v>
      </c>
      <c r="M22" s="14" t="s">
        <v>104</v>
      </c>
      <c r="N22" s="14">
        <v>6940134</v>
      </c>
      <c r="O22" s="14" t="str">
        <v>אלקו החזקות אג"ח 9- אלקו החזקות</v>
      </c>
    </row>
    <row r="23" spans="1:18" ht="33.75">
      <c r="A23" s="14">
        <v>0.089999999999999997</v>
      </c>
      <c r="B23" s="14">
        <v>0.01</v>
      </c>
      <c r="C23" s="14">
        <v>211.16</v>
      </c>
      <c r="D23" s="14">
        <v>140.77000000000001</v>
      </c>
      <c r="E23" s="15">
        <v>150000</v>
      </c>
      <c r="F23" s="14">
        <v>1</v>
      </c>
      <c r="G23" s="14">
        <v>6.5</v>
      </c>
      <c r="H23" s="14" t="s">
        <v>60</v>
      </c>
      <c r="I23" s="14">
        <v>2.3599999999999999</v>
      </c>
      <c r="J23" s="17" t="str">
        <v>09/06/10</v>
      </c>
      <c r="K23" s="14" t="s">
        <v>114</v>
      </c>
      <c r="L23" s="14" t="s">
        <v>111</v>
      </c>
      <c r="M23" s="14" t="s">
        <v>100</v>
      </c>
      <c r="N23" s="14">
        <v>6000046</v>
      </c>
      <c r="O23" s="14" t="str">
        <v>חברת חשמל סד' י"ב 2017- חברת החשמל</v>
      </c>
    </row>
    <row r="24" spans="1:18" ht="33.75">
      <c r="A24" s="14">
        <v>0.27000000000000002</v>
      </c>
      <c r="B24" s="14">
        <v>0</v>
      </c>
      <c r="C24" s="14">
        <v>654.61000000000001</v>
      </c>
      <c r="D24" s="14">
        <v>130.13</v>
      </c>
      <c r="E24" s="15">
        <v>503046</v>
      </c>
      <c r="F24" s="14">
        <v>2.6000000000000001</v>
      </c>
      <c r="G24" s="14">
        <v>6</v>
      </c>
      <c r="H24" s="14" t="s">
        <v>60</v>
      </c>
      <c r="I24" s="14">
        <v>5.9299999999999997</v>
      </c>
      <c r="J24" s="14" t="str">
        <v>20/01/11</v>
      </c>
      <c r="K24" s="14" t="s">
        <v>114</v>
      </c>
      <c r="L24" s="14" t="s">
        <v>111</v>
      </c>
      <c r="M24" s="14" t="s">
        <v>100</v>
      </c>
      <c r="N24" s="14">
        <v>6000129</v>
      </c>
      <c r="O24" s="14" t="str">
        <v>חברת חשמל סדרה 2022- חברת החשמל</v>
      </c>
    </row>
    <row r="25" spans="1:18" ht="22.5">
      <c r="A25" s="14">
        <v>0.029999999999999999</v>
      </c>
      <c r="B25" s="14">
        <v>0</v>
      </c>
      <c r="C25" s="14">
        <v>68.420000000000002</v>
      </c>
      <c r="D25" s="14">
        <v>115.97</v>
      </c>
      <c r="E25" s="15">
        <v>59000</v>
      </c>
      <c r="F25" s="14">
        <v>2.1099999999999999</v>
      </c>
      <c r="G25" s="14">
        <v>8</v>
      </c>
      <c r="H25" s="14" t="s">
        <v>60</v>
      </c>
      <c r="I25" s="14">
        <v>1.5800000000000001</v>
      </c>
      <c r="J25" s="14" t="str">
        <v>27/02/13</v>
      </c>
      <c r="K25" s="14" t="s">
        <v>114</v>
      </c>
      <c r="L25" s="14" t="s">
        <v>116</v>
      </c>
      <c r="M25" s="14" t="s">
        <v>93</v>
      </c>
      <c r="N25" s="14">
        <v>1124908</v>
      </c>
      <c r="O25" s="14" t="str">
        <v>דניר היליה 2011 בע"מ</v>
      </c>
    </row>
    <row r="26" spans="1:18" ht="33.75">
      <c r="A26" s="14">
        <v>0.059999999999999998</v>
      </c>
      <c r="B26" s="14">
        <v>0.01</v>
      </c>
      <c r="C26" s="14">
        <v>148.38</v>
      </c>
      <c r="D26" s="14">
        <v>159.38999999999999</v>
      </c>
      <c r="E26" s="15">
        <v>93095</v>
      </c>
      <c r="F26" s="14">
        <v>1.3300000000000001</v>
      </c>
      <c r="G26" s="14">
        <v>5.75</v>
      </c>
      <c r="H26" s="14" t="s">
        <v>60</v>
      </c>
      <c r="I26" s="14">
        <v>6.7300000000000004</v>
      </c>
      <c r="J26" s="17" t="s">
        <v>209</v>
      </c>
      <c r="K26" s="14" t="s">
        <v>51</v>
      </c>
      <c r="L26" s="14" t="s">
        <v>116</v>
      </c>
      <c r="M26" s="14" t="s">
        <v>91</v>
      </c>
      <c r="N26" s="14">
        <v>6620280</v>
      </c>
      <c r="O26" s="14" t="str">
        <v>שטר הון ג בנק הפועלים- בנק הפועלים</v>
      </c>
    </row>
    <row r="27" spans="1:18" ht="33.75">
      <c r="A27" s="14">
        <v>0.46999999999999997</v>
      </c>
      <c r="B27" s="14">
        <v>0</v>
      </c>
      <c r="C27" s="15">
        <v>1155.47</v>
      </c>
      <c r="D27" s="14">
        <v>117.95</v>
      </c>
      <c r="E27" s="15">
        <v>979626</v>
      </c>
      <c r="F27" s="14">
        <v>2.52</v>
      </c>
      <c r="G27" s="14">
        <v>5.8499999999999996</v>
      </c>
      <c r="H27" s="14" t="s">
        <v>60</v>
      </c>
      <c r="I27" s="14">
        <v>2.46</v>
      </c>
      <c r="J27" s="14" t="str">
        <v>29/11/10</v>
      </c>
      <c r="K27" s="14" t="s">
        <v>114</v>
      </c>
      <c r="L27" s="14" t="s">
        <v>117</v>
      </c>
      <c r="M27" s="14" t="s">
        <v>94</v>
      </c>
      <c r="N27" s="14">
        <v>1121490</v>
      </c>
      <c r="O27" s="14" t="str">
        <v>די.בי.אס סד' ב'- די בי אס שרותי לווין</v>
      </c>
    </row>
    <row r="28" spans="1:18" ht="33.75">
      <c r="A28" s="14">
        <v>0.01</v>
      </c>
      <c r="B28" s="14">
        <v>0</v>
      </c>
      <c r="C28" s="14">
        <v>33.890000000000001</v>
      </c>
      <c r="D28" s="14">
        <v>145.97999999999999</v>
      </c>
      <c r="E28" s="15">
        <v>23217.09</v>
      </c>
      <c r="F28" s="14">
        <v>2.4700000000000002</v>
      </c>
      <c r="G28" s="14">
        <v>6.7000000000000002</v>
      </c>
      <c r="H28" s="14" t="s">
        <v>60</v>
      </c>
      <c r="I28" s="14">
        <v>2.96</v>
      </c>
      <c r="J28" s="17" t="s">
        <v>209</v>
      </c>
      <c r="K28" s="14" t="s">
        <v>114</v>
      </c>
      <c r="L28" s="14" t="s">
        <v>120</v>
      </c>
      <c r="M28" s="14" t="s">
        <v>109</v>
      </c>
      <c r="N28" s="14">
        <v>1092774</v>
      </c>
      <c r="O28" s="14" t="str">
        <v>*אס.פי.סיאל-עד  2- אס.פי.סי.  אלעד איבו 2004</v>
      </c>
    </row>
    <row r="29" spans="1:18" ht="33.75">
      <c r="A29" s="14">
        <v>0.13</v>
      </c>
      <c r="B29" s="14">
        <v>0.02</v>
      </c>
      <c r="C29" s="14">
        <v>323.55000000000001</v>
      </c>
      <c r="D29" s="14">
        <v>107.84999999999999</v>
      </c>
      <c r="E29" s="15">
        <v>300000</v>
      </c>
      <c r="F29" s="14">
        <v>8.7200000000000006</v>
      </c>
      <c r="G29" s="14">
        <v>5.3499999999999996</v>
      </c>
      <c r="H29" s="14" t="s">
        <v>60</v>
      </c>
      <c r="I29" s="14">
        <v>3.9900000000000002</v>
      </c>
      <c r="J29" s="17" t="s">
        <v>209</v>
      </c>
      <c r="K29" s="14" t="s">
        <v>114</v>
      </c>
      <c r="L29" s="14" t="s">
        <v>120</v>
      </c>
      <c r="M29" s="14" t="s">
        <v>104</v>
      </c>
      <c r="N29" s="14">
        <v>1101567</v>
      </c>
      <c r="O29" s="14" t="str">
        <v>אלון חב' דלק בע"מ סדרה 1- אלון חברת הדלק לישראל</v>
      </c>
    </row>
    <row r="30" spans="1:18" ht="22.5">
      <c r="A30" s="14">
        <v>0.01</v>
      </c>
      <c r="B30" s="14">
        <v>0.01</v>
      </c>
      <c r="C30" s="14">
        <v>28.73</v>
      </c>
      <c r="D30" s="14">
        <v>111.04000000000001</v>
      </c>
      <c r="E30" s="15">
        <v>25875</v>
      </c>
      <c r="F30" s="14">
        <v>5</v>
      </c>
      <c r="G30" s="14">
        <v>4.6299999999999999</v>
      </c>
      <c r="H30" s="14" t="s">
        <v>60</v>
      </c>
      <c r="I30" s="14">
        <v>3.1000000000000001</v>
      </c>
      <c r="J30" s="17" t="str">
        <v>06/05/10</v>
      </c>
      <c r="K30" s="14" t="s">
        <v>90</v>
      </c>
      <c r="L30" s="14" t="s">
        <v>130</v>
      </c>
      <c r="M30" s="14" t="s">
        <v>108</v>
      </c>
      <c r="N30" s="14">
        <v>1119049</v>
      </c>
      <c r="O30" s="14" t="str">
        <v>דואר ישראל אג"ח א'- דואר ישראל</v>
      </c>
    </row>
    <row r="31" spans="1:18" ht="22.5">
      <c r="A31" s="14">
        <v>0.01</v>
      </c>
      <c r="B31" s="14">
        <v>0</v>
      </c>
      <c r="C31" s="14">
        <v>27.600000000000001</v>
      </c>
      <c r="D31" s="14">
        <v>138.02000000000001</v>
      </c>
      <c r="E31" s="15">
        <v>20000</v>
      </c>
      <c r="F31" s="14">
        <v>204.08000000000001</v>
      </c>
      <c r="G31" s="14">
        <v>6.1500000000000004</v>
      </c>
      <c r="H31" s="14" t="s">
        <v>60</v>
      </c>
      <c r="I31" s="14">
        <v>0.88</v>
      </c>
      <c r="J31" s="17" t="s">
        <v>209</v>
      </c>
      <c r="K31" s="14" t="s">
        <v>90</v>
      </c>
      <c r="L31" s="14" t="str">
        <v>C</v>
      </c>
      <c r="M31" s="14" t="s">
        <v>108</v>
      </c>
      <c r="N31" s="14">
        <v>1126770</v>
      </c>
      <c r="O31" s="14" t="str">
        <v>אגרקסקו אגח א חש4/12- אגרקסקו</v>
      </c>
    </row>
    <row r="32" spans="1:18" ht="33.75">
      <c r="A32" s="14">
        <v>0</v>
      </c>
      <c r="B32" s="14">
        <v>0.059999999999999998</v>
      </c>
      <c r="C32" s="14">
        <v>0</v>
      </c>
      <c r="D32" s="14">
        <v>0</v>
      </c>
      <c r="E32" s="15">
        <v>100000</v>
      </c>
      <c r="F32" s="15">
        <v>1000</v>
      </c>
      <c r="G32" s="14">
        <v>9.9000000000000004</v>
      </c>
      <c r="H32" s="14" t="s">
        <v>60</v>
      </c>
      <c r="I32" s="15">
        <v>898880</v>
      </c>
      <c r="J32" s="17" t="s">
        <v>209</v>
      </c>
      <c r="K32" s="14" t="s">
        <v>114</v>
      </c>
      <c r="L32" s="14" t="s">
        <v>124</v>
      </c>
      <c r="M32" s="14" t="s">
        <v>149</v>
      </c>
      <c r="N32" s="14">
        <v>1109180</v>
      </c>
      <c r="O32" s="14" t="str">
        <v>אגרקסקו אגח א- אגרקסקו</v>
      </c>
    </row>
    <row r="33" spans="1:18">
      <c r="A33" s="13">
        <v>2.02</v>
      </c>
      <c r="B33" s="13"/>
      <c r="C33" s="16">
        <v>4928.6599999999999</v>
      </c>
      <c r="D33" s="13"/>
      <c r="E33" s="16">
        <v>4042715.7999999998</v>
      </c>
      <c r="F33" s="13">
        <v>3.6899999999999999</v>
      </c>
      <c r="G33" s="13"/>
      <c r="H33" s="13"/>
      <c r="I33" s="13">
        <v>4.6100000000000003</v>
      </c>
      <c r="J33" s="13"/>
      <c r="K33" s="13"/>
      <c r="L33" s="13"/>
      <c r="M33" s="13"/>
      <c r="N33" s="13"/>
      <c r="O33" s="13" t="s">
        <v>210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127</v>
      </c>
    </row>
    <row r="35" spans="1:18" ht="22.5">
      <c r="A35" s="14">
        <v>0.040000000000000001</v>
      </c>
      <c r="B35" s="14">
        <v>0.059999999999999998</v>
      </c>
      <c r="C35" s="14">
        <v>94.049999999999997</v>
      </c>
      <c r="D35" s="14">
        <v>100.05</v>
      </c>
      <c r="E35" s="15">
        <v>94000</v>
      </c>
      <c r="F35" s="14">
        <v>5.2400000000000002</v>
      </c>
      <c r="G35" s="14">
        <v>5.1500000000000004</v>
      </c>
      <c r="H35" s="14" t="s">
        <v>60</v>
      </c>
      <c r="I35" s="14">
        <v>3.6499999999999999</v>
      </c>
      <c r="J35" s="14" t="str">
        <v>21/09/14</v>
      </c>
      <c r="K35" s="14" t="s">
        <v>90</v>
      </c>
      <c r="L35" s="14" t="s">
        <v>110</v>
      </c>
      <c r="M35" s="14" t="s">
        <v>93</v>
      </c>
      <c r="N35" s="14">
        <v>1133545</v>
      </c>
      <c r="O35" s="14" t="str">
        <v>אמקור אגח א - רמ- אמקור בע"מ</v>
      </c>
    </row>
    <row r="36" spans="1:18">
      <c r="A36" s="13">
        <v>0.040000000000000001</v>
      </c>
      <c r="B36" s="13"/>
      <c r="C36" s="13">
        <v>94.049999999999997</v>
      </c>
      <c r="D36" s="13"/>
      <c r="E36" s="16">
        <v>94000</v>
      </c>
      <c r="F36" s="13">
        <v>5.2400000000000002</v>
      </c>
      <c r="G36" s="13"/>
      <c r="H36" s="13"/>
      <c r="I36" s="13">
        <v>3.6499999999999999</v>
      </c>
      <c r="J36" s="13"/>
      <c r="K36" s="13"/>
      <c r="L36" s="13"/>
      <c r="M36" s="13"/>
      <c r="N36" s="13"/>
      <c r="O36" s="13" t="s">
        <v>131</v>
      </c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 t="s">
        <v>211</v>
      </c>
    </row>
    <row r="38" spans="1:18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/>
      <c r="K38" s="14"/>
      <c r="L38" s="14">
        <v>0</v>
      </c>
      <c r="M38" s="14">
        <v>0</v>
      </c>
      <c r="N38" s="14">
        <v>0</v>
      </c>
      <c r="O38" s="14">
        <v>0</v>
      </c>
    </row>
    <row r="39" spans="1:18">
      <c r="A39" s="13">
        <v>0</v>
      </c>
      <c r="B39" s="13"/>
      <c r="C39" s="13">
        <v>0</v>
      </c>
      <c r="D39" s="13"/>
      <c r="E39" s="13">
        <v>0</v>
      </c>
      <c r="F39" s="13">
        <v>0</v>
      </c>
      <c r="G39" s="13"/>
      <c r="H39" s="13"/>
      <c r="I39" s="13">
        <v>0</v>
      </c>
      <c r="J39" s="13"/>
      <c r="K39" s="13"/>
      <c r="L39" s="13"/>
      <c r="M39" s="13"/>
      <c r="N39" s="13"/>
      <c r="O39" s="13" t="s">
        <v>212</v>
      </c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163</v>
      </c>
    </row>
    <row r="41" spans="1:18">
      <c r="A41" s="14">
        <v>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/>
      <c r="K41" s="14"/>
      <c r="L41" s="14">
        <v>0</v>
      </c>
      <c r="M41" s="14">
        <v>0</v>
      </c>
      <c r="N41" s="14">
        <v>0</v>
      </c>
      <c r="O41" s="14">
        <v>0</v>
      </c>
    </row>
    <row r="42" spans="1:18">
      <c r="A42" s="13">
        <v>0</v>
      </c>
      <c r="B42" s="13"/>
      <c r="C42" s="13">
        <v>0</v>
      </c>
      <c r="D42" s="13"/>
      <c r="E42" s="13">
        <v>0</v>
      </c>
      <c r="F42" s="13">
        <v>0</v>
      </c>
      <c r="G42" s="13"/>
      <c r="H42" s="13"/>
      <c r="I42" s="13">
        <v>0</v>
      </c>
      <c r="J42" s="13"/>
      <c r="K42" s="13"/>
      <c r="L42" s="13"/>
      <c r="M42" s="13"/>
      <c r="N42" s="13"/>
      <c r="O42" s="13" t="s">
        <v>164</v>
      </c>
    </row>
    <row r="43" spans="1:18">
      <c r="A43" s="13">
        <v>2.0600000000000001</v>
      </c>
      <c r="B43" s="13"/>
      <c r="C43" s="16">
        <v>5022.6999999999998</v>
      </c>
      <c r="D43" s="13"/>
      <c r="E43" s="16">
        <v>4136715.7999999998</v>
      </c>
      <c r="F43" s="13">
        <v>3.7200000000000002</v>
      </c>
      <c r="G43" s="13"/>
      <c r="H43" s="13"/>
      <c r="I43" s="13">
        <v>4.5899999999999999</v>
      </c>
      <c r="J43" s="13"/>
      <c r="K43" s="13"/>
      <c r="L43" s="13"/>
      <c r="M43" s="13"/>
      <c r="N43" s="13"/>
      <c r="O43" s="13" t="s">
        <v>63</v>
      </c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 t="s">
        <v>64</v>
      </c>
    </row>
    <row r="45" spans="1:18" ht="22.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tr">
        <v>אג"ח קונצרני של חברות ישראליות</v>
      </c>
    </row>
    <row r="46" spans="1:18">
      <c r="A46" s="14">
        <v>0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/>
      <c r="K46" s="14"/>
      <c r="L46" s="14">
        <v>0</v>
      </c>
      <c r="M46" s="14">
        <v>0</v>
      </c>
      <c r="N46" s="14">
        <v>0</v>
      </c>
      <c r="O46" s="14">
        <v>0</v>
      </c>
    </row>
    <row r="47" spans="1:18" ht="22.5">
      <c r="A47" s="13">
        <v>0</v>
      </c>
      <c r="B47" s="13"/>
      <c r="C47" s="13">
        <v>0</v>
      </c>
      <c r="D47" s="13"/>
      <c r="E47" s="13">
        <v>0</v>
      </c>
      <c r="F47" s="13">
        <v>0</v>
      </c>
      <c r="G47" s="13"/>
      <c r="H47" s="13"/>
      <c r="I47" s="13">
        <v>0</v>
      </c>
      <c r="J47" s="13"/>
      <c r="K47" s="13"/>
      <c r="L47" s="13"/>
      <c r="M47" s="13"/>
      <c r="N47" s="13"/>
      <c r="O47" s="13" t="str">
        <v>סה"כ אג"ח קונצרני של חברות ישראליות</v>
      </c>
    </row>
    <row r="48" spans="1:18" ht="22.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 t="str">
        <v>אג"ח קונצרני של חברות זרות</v>
      </c>
    </row>
    <row r="49" spans="1:18">
      <c r="A49" s="14">
        <v>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/>
      <c r="K49" s="14"/>
      <c r="L49" s="14">
        <v>0</v>
      </c>
      <c r="M49" s="14">
        <v>0</v>
      </c>
      <c r="N49" s="14">
        <v>0</v>
      </c>
      <c r="O49" s="14">
        <v>0</v>
      </c>
    </row>
    <row r="50" spans="1:18" ht="22.5">
      <c r="A50" s="13">
        <v>0</v>
      </c>
      <c r="B50" s="13"/>
      <c r="C50" s="13">
        <v>0</v>
      </c>
      <c r="D50" s="13"/>
      <c r="E50" s="13">
        <v>0</v>
      </c>
      <c r="F50" s="13">
        <v>0</v>
      </c>
      <c r="G50" s="13"/>
      <c r="H50" s="13"/>
      <c r="I50" s="13">
        <v>0</v>
      </c>
      <c r="J50" s="13"/>
      <c r="K50" s="13"/>
      <c r="L50" s="13"/>
      <c r="M50" s="13"/>
      <c r="N50" s="13"/>
      <c r="O50" s="13" t="str">
        <v>סה"כ אג"ח קונצרני של חברות זרות</v>
      </c>
    </row>
    <row r="51" spans="1:18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65</v>
      </c>
    </row>
    <row r="52" spans="1:18">
      <c r="A52" s="9">
        <v>2.0600000000000001</v>
      </c>
      <c r="B52" s="9"/>
      <c r="C52" s="10">
        <v>5022.6999999999998</v>
      </c>
      <c r="D52" s="9"/>
      <c r="E52" s="10">
        <v>4136715.7999999998</v>
      </c>
      <c r="F52" s="9">
        <v>3.7200000000000002</v>
      </c>
      <c r="G52" s="9"/>
      <c r="H52" s="9"/>
      <c r="I52" s="9">
        <v>4.5899999999999999</v>
      </c>
      <c r="J52" s="9"/>
      <c r="K52" s="9"/>
      <c r="L52" s="9"/>
      <c r="M52" s="9"/>
      <c r="N52" s="9"/>
      <c r="O52" s="9" t="s">
        <v>148</v>
      </c>
    </row>
    <row r="53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P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6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מניות</v>
      </c>
      <c r="K2" s="11" t="s">
        <f>HYPERLINK("#'"&amp;גיליון1!$A$32&amp;"'!C6",גיליון1!$B$32)</f>
        <v>30</v>
      </c>
    </row>
    <row r="3" spans="1:11" customHeight="1" ht="3.6">
      <c r="A3" s="12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5" t="s">
        <v>2</v>
      </c>
      <c r="B7" s="5" t="s">
        <v>66</v>
      </c>
      <c r="C7" s="5" t="s">
        <v>43</v>
      </c>
      <c r="D7" s="5" t="s">
        <v>68</v>
      </c>
      <c r="E7" s="5" t="s">
        <v>69</v>
      </c>
      <c r="F7" s="5" t="s">
        <v>31</v>
      </c>
      <c r="G7" s="5" t="s">
        <v>79</v>
      </c>
      <c r="H7" s="5" t="s">
        <v>48</v>
      </c>
      <c r="I7" s="5" t="s">
        <v>49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50</v>
      </c>
    </row>
    <row r="9" spans="1:11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11">
      <c r="A10" s="13">
        <v>0</v>
      </c>
      <c r="B10" s="13"/>
      <c r="C10" s="13">
        <v>0</v>
      </c>
      <c r="D10" s="13"/>
      <c r="E10" s="13">
        <v>0</v>
      </c>
      <c r="F10" s="13"/>
      <c r="G10" s="13"/>
      <c r="H10" s="13"/>
      <c r="I10" s="13" t="s">
        <v>63</v>
      </c>
    </row>
    <row r="11" spans="1:11">
      <c r="A11" s="13"/>
      <c r="B11" s="13"/>
      <c r="C11" s="13"/>
      <c r="D11" s="13"/>
      <c r="E11" s="13"/>
      <c r="F11" s="13"/>
      <c r="G11" s="13"/>
      <c r="H11" s="13"/>
      <c r="I11" s="13" t="s">
        <v>64</v>
      </c>
    </row>
    <row r="12" spans="1:11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</row>
    <row r="13" spans="1:11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</row>
    <row r="14" spans="1:11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/>
      <c r="I14" s="13" t="s">
        <v>65</v>
      </c>
    </row>
    <row r="15" spans="1:11">
      <c r="A15" s="9">
        <v>0</v>
      </c>
      <c r="B15" s="9"/>
      <c r="C15" s="9">
        <v>0</v>
      </c>
      <c r="D15" s="9"/>
      <c r="E15" s="9">
        <v>0</v>
      </c>
      <c r="F15" s="9"/>
      <c r="G15" s="9"/>
      <c r="H15" s="9"/>
      <c r="I15" s="9" t="s">
        <v>162</v>
      </c>
    </row>
    <row r="16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8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קרנות השקעה</v>
      </c>
      <c r="L2" s="11" t="s">
        <f>HYPERLINK("#'"&amp;גיליון1!$A$32&amp;"'!C6",גיליון1!$B$32)</f>
        <v>30</v>
      </c>
    </row>
    <row r="3" spans="1:12" customHeight="1" ht="3.6">
      <c r="A3" s="12" t="s">
        <v>1</v>
      </c>
    </row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5" t="s">
        <v>2</v>
      </c>
      <c r="B7" s="5" t="s">
        <v>66</v>
      </c>
      <c r="C7" s="5" t="s">
        <v>43</v>
      </c>
      <c r="D7" s="5" t="s">
        <v>68</v>
      </c>
      <c r="E7" s="5" t="s">
        <v>69</v>
      </c>
      <c r="F7" s="5" t="s">
        <v>190</v>
      </c>
      <c r="G7" s="5" t="s">
        <v>31</v>
      </c>
      <c r="H7" s="5" t="s">
        <v>79</v>
      </c>
      <c r="I7" s="5" t="s">
        <v>48</v>
      </c>
      <c r="J7" s="5" t="s">
        <v>49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50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tr">
        <v>קרנות הון סיכון</v>
      </c>
    </row>
    <row r="10" spans="1:12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/>
      <c r="G10" s="14">
        <v>0</v>
      </c>
      <c r="H10" s="14">
        <v>0</v>
      </c>
      <c r="I10" s="14">
        <v>0</v>
      </c>
      <c r="J10" s="14">
        <v>0</v>
      </c>
    </row>
    <row r="11" spans="1:12">
      <c r="A11" s="13">
        <v>0</v>
      </c>
      <c r="B11" s="13"/>
      <c r="C11" s="13">
        <v>0</v>
      </c>
      <c r="D11" s="13"/>
      <c r="E11" s="13">
        <v>0</v>
      </c>
      <c r="F11" s="13"/>
      <c r="G11" s="13"/>
      <c r="H11" s="13"/>
      <c r="I11" s="13"/>
      <c r="J11" s="13" t="str">
        <v>סה"כ קרנות הון סיכון</v>
      </c>
    </row>
    <row r="12" spans="1:12">
      <c r="A12" s="13"/>
      <c r="B12" s="13"/>
      <c r="C12" s="13"/>
      <c r="D12" s="13"/>
      <c r="E12" s="13"/>
      <c r="F12" s="13"/>
      <c r="G12" s="13"/>
      <c r="H12" s="13"/>
      <c r="I12" s="13"/>
      <c r="J12" s="13" t="str">
        <v>קרנות גידור</v>
      </c>
    </row>
    <row r="13" spans="1:12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/>
      <c r="G13" s="14">
        <v>0</v>
      </c>
      <c r="H13" s="14">
        <v>0</v>
      </c>
      <c r="I13" s="14">
        <v>0</v>
      </c>
      <c r="J13" s="14">
        <v>0</v>
      </c>
    </row>
    <row r="14" spans="1:12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/>
      <c r="I14" s="13"/>
      <c r="J14" s="13" t="str">
        <v>סה"כ קרנות גידור</v>
      </c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 t="str">
        <v>קרנות נדל"ן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/>
      <c r="J17" s="13" t="str">
        <v>סה"כ קרנות נדל"ן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tr">
        <v>קרנות השקעה אחרות</v>
      </c>
    </row>
    <row r="19" spans="1:12">
      <c r="A19" s="14">
        <v>0.01</v>
      </c>
      <c r="B19" s="14">
        <v>0</v>
      </c>
      <c r="C19" s="14">
        <v>20.039999999999999</v>
      </c>
      <c r="D19" s="14">
        <v>90.359999999999999</v>
      </c>
      <c r="E19" s="15">
        <v>22177.389999999999</v>
      </c>
      <c r="F19" s="14" t="str">
        <v>30/04/14</v>
      </c>
      <c r="G19" s="14" t="s">
        <v>33</v>
      </c>
      <c r="H19" s="14" t="s">
        <v>213</v>
      </c>
      <c r="I19" s="14">
        <v>33079</v>
      </c>
      <c r="J19" s="14" t="str">
        <v>*טנא הון צמיחה</v>
      </c>
    </row>
    <row r="20" spans="1:12">
      <c r="A20" s="14">
        <v>0.029999999999999999</v>
      </c>
      <c r="B20" s="14">
        <v>0</v>
      </c>
      <c r="C20" s="14">
        <v>68.349999999999994</v>
      </c>
      <c r="D20" s="14">
        <v>108.81</v>
      </c>
      <c r="E20" s="15">
        <v>62815</v>
      </c>
      <c r="F20" s="14" t="str">
        <v>29/04/13</v>
      </c>
      <c r="G20" s="14" t="s">
        <v>33</v>
      </c>
      <c r="H20" s="14" t="s">
        <v>213</v>
      </c>
      <c r="I20" s="14">
        <v>33106</v>
      </c>
      <c r="J20" s="14" t="str">
        <v>Hamilton Lane Co-Invest</v>
      </c>
    </row>
    <row r="21" spans="1:12" ht="33.75">
      <c r="A21" s="14">
        <v>0.080000000000000002</v>
      </c>
      <c r="B21" s="14">
        <v>0</v>
      </c>
      <c r="C21" s="14">
        <v>188.05000000000001</v>
      </c>
      <c r="D21" s="14">
        <v>112.23999999999999</v>
      </c>
      <c r="E21" s="15">
        <v>167541.60000000001</v>
      </c>
      <c r="F21" s="14" t="str">
        <v>16/10/12</v>
      </c>
      <c r="G21" s="14" t="s">
        <v>60</v>
      </c>
      <c r="H21" s="14" t="s">
        <v>100</v>
      </c>
      <c r="I21" s="14">
        <v>33102</v>
      </c>
      <c r="J21" s="14" t="str">
        <v>קרן נוי 1 - קרן נוי- קרן נוי</v>
      </c>
    </row>
    <row r="22" spans="1:12">
      <c r="A22" s="13">
        <v>0.11</v>
      </c>
      <c r="B22" s="13"/>
      <c r="C22" s="13">
        <v>276.44</v>
      </c>
      <c r="D22" s="13"/>
      <c r="E22" s="16">
        <v>252533.98999999999</v>
      </c>
      <c r="F22" s="13"/>
      <c r="G22" s="13"/>
      <c r="H22" s="13"/>
      <c r="I22" s="13"/>
      <c r="J22" s="13" t="str">
        <v>סה"כ קרנות השקעה אחרות</v>
      </c>
    </row>
    <row r="23" spans="1:12">
      <c r="A23" s="13">
        <v>0.11</v>
      </c>
      <c r="B23" s="13"/>
      <c r="C23" s="13">
        <v>276.44</v>
      </c>
      <c r="D23" s="13"/>
      <c r="E23" s="16">
        <v>252533.98999999999</v>
      </c>
      <c r="F23" s="13"/>
      <c r="G23" s="13"/>
      <c r="H23" s="13"/>
      <c r="I23" s="13"/>
      <c r="J23" s="13" t="s">
        <v>63</v>
      </c>
    </row>
    <row r="24" spans="1:12">
      <c r="A24" s="13"/>
      <c r="B24" s="13"/>
      <c r="C24" s="13"/>
      <c r="D24" s="13"/>
      <c r="E24" s="13"/>
      <c r="F24" s="13"/>
      <c r="G24" s="13"/>
      <c r="H24" s="13"/>
      <c r="I24" s="13"/>
      <c r="J24" s="13" t="s">
        <v>64</v>
      </c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 t="str">
        <v>קרנות הון סיכון בחו"ל</v>
      </c>
    </row>
    <row r="26" spans="1:12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/>
      <c r="G26" s="14">
        <v>0</v>
      </c>
      <c r="H26" s="14">
        <v>0</v>
      </c>
      <c r="I26" s="14">
        <v>0</v>
      </c>
      <c r="J26" s="14">
        <v>0</v>
      </c>
    </row>
    <row r="27" spans="1:12">
      <c r="A27" s="13">
        <v>0</v>
      </c>
      <c r="B27" s="13"/>
      <c r="C27" s="13">
        <v>0</v>
      </c>
      <c r="D27" s="13"/>
      <c r="E27" s="13">
        <v>0</v>
      </c>
      <c r="F27" s="13"/>
      <c r="G27" s="13"/>
      <c r="H27" s="13"/>
      <c r="I27" s="13"/>
      <c r="J27" s="13" t="str">
        <v>סה"כ קרנות הון סיכון בחו"ל</v>
      </c>
    </row>
    <row r="28" spans="1:12">
      <c r="A28" s="13"/>
      <c r="B28" s="13"/>
      <c r="C28" s="13"/>
      <c r="D28" s="13"/>
      <c r="E28" s="13"/>
      <c r="F28" s="13"/>
      <c r="G28" s="13"/>
      <c r="H28" s="13"/>
      <c r="I28" s="13"/>
      <c r="J28" s="13" t="str">
        <v>קרנות גידור בחו"ל</v>
      </c>
    </row>
    <row r="29" spans="1:12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/>
      <c r="G29" s="14">
        <v>0</v>
      </c>
      <c r="H29" s="14">
        <v>0</v>
      </c>
      <c r="I29" s="14">
        <v>0</v>
      </c>
      <c r="J29" s="14">
        <v>0</v>
      </c>
    </row>
    <row r="30" spans="1:12">
      <c r="A30" s="13">
        <v>0</v>
      </c>
      <c r="B30" s="13"/>
      <c r="C30" s="13">
        <v>0</v>
      </c>
      <c r="D30" s="13"/>
      <c r="E30" s="13">
        <v>0</v>
      </c>
      <c r="F30" s="13"/>
      <c r="G30" s="13"/>
      <c r="H30" s="13"/>
      <c r="I30" s="13"/>
      <c r="J30" s="13" t="str">
        <v>סה"כ קרנות גידור בחו"ל</v>
      </c>
    </row>
    <row r="31" spans="1:12">
      <c r="A31" s="13"/>
      <c r="B31" s="13"/>
      <c r="C31" s="13"/>
      <c r="D31" s="13"/>
      <c r="E31" s="13"/>
      <c r="F31" s="13"/>
      <c r="G31" s="13"/>
      <c r="H31" s="13"/>
      <c r="I31" s="13"/>
      <c r="J31" s="13" t="str">
        <v>קרנות נדל"ן בחו"ל</v>
      </c>
    </row>
    <row r="32" spans="1:12" ht="22.5">
      <c r="A32" s="14">
        <v>0.059999999999999998</v>
      </c>
      <c r="B32" s="14">
        <v>0</v>
      </c>
      <c r="C32" s="14">
        <v>137.83000000000001</v>
      </c>
      <c r="D32" s="14">
        <v>100.97</v>
      </c>
      <c r="E32" s="15">
        <v>136508.07999999999</v>
      </c>
      <c r="F32" s="14" t="s">
        <v>214</v>
      </c>
      <c r="G32" s="14" t="s">
        <v>33</v>
      </c>
      <c r="H32" s="14" t="s">
        <v>215</v>
      </c>
      <c r="I32" s="14">
        <v>33072</v>
      </c>
      <c r="J32" s="14" t="str">
        <v>הלואה קרן דאלאס עמיתים- Colonnade Dallas</v>
      </c>
    </row>
    <row r="33" spans="1:12" ht="22.5">
      <c r="A33" s="14">
        <v>0.029999999999999999</v>
      </c>
      <c r="B33" s="14">
        <v>0</v>
      </c>
      <c r="C33" s="14">
        <v>84.25</v>
      </c>
      <c r="D33" s="14">
        <v>177.86000000000001</v>
      </c>
      <c r="E33" s="15">
        <v>47369.900000000001</v>
      </c>
      <c r="F33" s="14" t="s">
        <v>214</v>
      </c>
      <c r="G33" s="14" t="s">
        <v>33</v>
      </c>
      <c r="H33" s="14" t="s">
        <v>215</v>
      </c>
      <c r="I33" s="14">
        <v>33071</v>
      </c>
      <c r="J33" s="14" t="str">
        <v>קרן דאלאס קרן השקעה- Colonnade Dallas</v>
      </c>
    </row>
    <row r="34" spans="1:12" ht="22.5">
      <c r="A34" s="14">
        <v>0.050000000000000003</v>
      </c>
      <c r="B34" s="14">
        <v>0</v>
      </c>
      <c r="C34" s="14">
        <v>110.89</v>
      </c>
      <c r="D34" s="14">
        <v>102.75</v>
      </c>
      <c r="E34" s="15">
        <v>107923.74000000001</v>
      </c>
      <c r="F34" s="14" t="str">
        <v>28/03/13</v>
      </c>
      <c r="G34" s="14" t="s">
        <v>33</v>
      </c>
      <c r="H34" s="14" t="s">
        <v>215</v>
      </c>
      <c r="I34" s="14">
        <v>33073</v>
      </c>
      <c r="J34" s="14" t="str">
        <v>הלואה קרן טקסס GFI עמיתים- GFI טקסס</v>
      </c>
    </row>
    <row r="35" spans="1:12">
      <c r="A35" s="14">
        <v>0.02</v>
      </c>
      <c r="B35" s="14">
        <v>0</v>
      </c>
      <c r="C35" s="14">
        <v>52.289999999999999</v>
      </c>
      <c r="D35" s="14">
        <v>142.53</v>
      </c>
      <c r="E35" s="15">
        <v>36687.470000000001</v>
      </c>
      <c r="F35" s="14" t="str">
        <v>19/10/12</v>
      </c>
      <c r="G35" s="14" t="s">
        <v>33</v>
      </c>
      <c r="H35" s="14" t="s">
        <v>215</v>
      </c>
      <c r="I35" s="14">
        <v>33069</v>
      </c>
      <c r="J35" s="14" t="str">
        <v>קרן טקסס   GFI- GFI טקסס</v>
      </c>
    </row>
    <row r="36" spans="1:12" ht="22.5">
      <c r="A36" s="14">
        <v>0.01</v>
      </c>
      <c r="B36" s="14">
        <v>0</v>
      </c>
      <c r="C36" s="14">
        <v>18</v>
      </c>
      <c r="D36" s="14">
        <v>100.5</v>
      </c>
      <c r="E36" s="15">
        <v>17913.360000000001</v>
      </c>
      <c r="F36" s="17" t="s">
        <v>216</v>
      </c>
      <c r="G36" s="14" t="s">
        <v>33</v>
      </c>
      <c r="H36" s="14" t="s">
        <v>215</v>
      </c>
      <c r="I36" s="14">
        <v>33107</v>
      </c>
      <c r="J36" s="14" t="str">
        <v>הלואה PLAZA DRIVE עמיתים- PLAZA DRIVE</v>
      </c>
    </row>
    <row r="37" spans="1:12" ht="22.5">
      <c r="A37" s="14">
        <v>0.01</v>
      </c>
      <c r="B37" s="14">
        <v>0</v>
      </c>
      <c r="C37" s="14">
        <v>17.469999999999999</v>
      </c>
      <c r="D37" s="14">
        <v>119.18000000000001</v>
      </c>
      <c r="E37" s="15">
        <v>14658.07</v>
      </c>
      <c r="F37" s="17" t="s">
        <v>216</v>
      </c>
      <c r="G37" s="14" t="s">
        <v>33</v>
      </c>
      <c r="H37" s="14" t="s">
        <v>215</v>
      </c>
      <c r="I37" s="14">
        <v>33108</v>
      </c>
      <c r="J37" s="14" t="str">
        <v>קרן נדלן  PLAZA DRIVE- PLAZA DRIVE</v>
      </c>
    </row>
    <row r="38" spans="1:12" ht="22.5">
      <c r="A38" s="14">
        <v>0.02</v>
      </c>
      <c r="B38" s="14">
        <v>0</v>
      </c>
      <c r="C38" s="14">
        <v>51.850000000000001</v>
      </c>
      <c r="D38" s="14">
        <v>102.25</v>
      </c>
      <c r="E38" s="15">
        <v>50708.830000000002</v>
      </c>
      <c r="F38" s="14" t="s">
        <v>217</v>
      </c>
      <c r="G38" s="14" t="s">
        <v>32</v>
      </c>
      <c r="H38" s="14" t="s">
        <v>215</v>
      </c>
      <c r="I38" s="14">
        <v>33111</v>
      </c>
      <c r="J38" s="14" t="str">
        <v>הלואה קרן סקוטלנד- אידנבורו סקוטלנד</v>
      </c>
    </row>
    <row r="39" spans="1:12" ht="22.5">
      <c r="A39" s="14">
        <v>0.040000000000000001</v>
      </c>
      <c r="B39" s="14">
        <v>0</v>
      </c>
      <c r="C39" s="14">
        <v>88.829999999999998</v>
      </c>
      <c r="D39" s="14">
        <v>102.02</v>
      </c>
      <c r="E39" s="15">
        <v>87065.199999999997</v>
      </c>
      <c r="F39" s="14" t="s">
        <v>217</v>
      </c>
      <c r="G39" s="14" t="s">
        <v>32</v>
      </c>
      <c r="H39" s="14" t="s">
        <v>215</v>
      </c>
      <c r="I39" s="14">
        <v>33110</v>
      </c>
      <c r="J39" s="14" t="str">
        <v>השקעה בסקוטלנד- אידנבורו סקוטלנד</v>
      </c>
    </row>
    <row r="40" spans="1:12">
      <c r="A40" s="14">
        <v>0.029999999999999999</v>
      </c>
      <c r="B40" s="14">
        <v>0</v>
      </c>
      <c r="C40" s="14">
        <v>72.739999999999995</v>
      </c>
      <c r="D40" s="14">
        <v>127.09999999999999</v>
      </c>
      <c r="E40" s="15">
        <v>57231.860000000001</v>
      </c>
      <c r="F40" s="14" t="str">
        <v>24/09/12</v>
      </c>
      <c r="G40" s="14" t="s">
        <v>33</v>
      </c>
      <c r="H40" s="14" t="s">
        <v>215</v>
      </c>
      <c r="I40" s="14">
        <v>33068</v>
      </c>
      <c r="J40" s="14" t="str">
        <v>קורטלנד פנסיה הלואות- קורטלנד</v>
      </c>
    </row>
    <row r="41" spans="1:12">
      <c r="A41" s="14">
        <v>0.01</v>
      </c>
      <c r="B41" s="14">
        <v>0</v>
      </c>
      <c r="C41" s="14">
        <v>36.289999999999999</v>
      </c>
      <c r="D41" s="14">
        <v>133.11000000000001</v>
      </c>
      <c r="E41" s="15">
        <v>27266.25</v>
      </c>
      <c r="F41" s="14" t="str">
        <v>23/09/12</v>
      </c>
      <c r="G41" s="14" t="s">
        <v>33</v>
      </c>
      <c r="H41" s="14" t="s">
        <v>215</v>
      </c>
      <c r="I41" s="14">
        <v>33066</v>
      </c>
      <c r="J41" s="14" t="str">
        <v>קורטלנד קרן השקעה- קורטלנד</v>
      </c>
    </row>
    <row r="42" spans="1:12">
      <c r="A42" s="13">
        <v>0.27000000000000002</v>
      </c>
      <c r="B42" s="13"/>
      <c r="C42" s="13">
        <v>670.45000000000005</v>
      </c>
      <c r="D42" s="13"/>
      <c r="E42" s="16">
        <v>583332.76000000001</v>
      </c>
      <c r="F42" s="13"/>
      <c r="G42" s="13"/>
      <c r="H42" s="13"/>
      <c r="I42" s="13"/>
      <c r="J42" s="13" t="str">
        <v>סה"כ קרנות נדל"ן בחו"ל</v>
      </c>
    </row>
    <row r="43" spans="1:12">
      <c r="A43" s="13"/>
      <c r="B43" s="13"/>
      <c r="C43" s="13"/>
      <c r="D43" s="13"/>
      <c r="E43" s="13"/>
      <c r="F43" s="13"/>
      <c r="G43" s="13"/>
      <c r="H43" s="13"/>
      <c r="I43" s="13"/>
      <c r="J43" s="13" t="str">
        <v>קרנות השקעה אחרות בחו"ל</v>
      </c>
    </row>
    <row r="44" spans="1:12">
      <c r="A44" s="14">
        <v>0</v>
      </c>
      <c r="B44" s="14">
        <v>0</v>
      </c>
      <c r="C44" s="14">
        <v>0</v>
      </c>
      <c r="D44" s="14">
        <v>0</v>
      </c>
      <c r="E44" s="14">
        <v>0</v>
      </c>
      <c r="F44" s="14"/>
      <c r="G44" s="14">
        <v>0</v>
      </c>
      <c r="H44" s="14">
        <v>0</v>
      </c>
      <c r="I44" s="14">
        <v>0</v>
      </c>
      <c r="J44" s="14">
        <v>0</v>
      </c>
    </row>
    <row r="45" spans="1:12">
      <c r="A45" s="13">
        <v>0</v>
      </c>
      <c r="B45" s="13"/>
      <c r="C45" s="13">
        <v>0</v>
      </c>
      <c r="D45" s="13"/>
      <c r="E45" s="13">
        <v>0</v>
      </c>
      <c r="F45" s="13"/>
      <c r="G45" s="13"/>
      <c r="H45" s="13"/>
      <c r="I45" s="13"/>
      <c r="J45" s="13" t="str">
        <v>סה"כ קרנות השקעה אחרות בחו"ל</v>
      </c>
    </row>
    <row r="46" spans="1:12">
      <c r="A46" s="13">
        <v>0.27000000000000002</v>
      </c>
      <c r="B46" s="13"/>
      <c r="C46" s="13">
        <v>670.45000000000005</v>
      </c>
      <c r="D46" s="13"/>
      <c r="E46" s="16">
        <v>583332.76000000001</v>
      </c>
      <c r="F46" s="13"/>
      <c r="G46" s="13"/>
      <c r="H46" s="13"/>
      <c r="I46" s="13"/>
      <c r="J46" s="13" t="s">
        <v>65</v>
      </c>
    </row>
    <row r="47" spans="1:12">
      <c r="A47" s="9">
        <v>0.39000000000000001</v>
      </c>
      <c r="B47" s="9"/>
      <c r="C47" s="9">
        <v>946.88</v>
      </c>
      <c r="D47" s="9"/>
      <c r="E47" s="10">
        <v>835866.75</v>
      </c>
      <c r="F47" s="9"/>
      <c r="G47" s="9"/>
      <c r="H47" s="9"/>
      <c r="I47" s="9"/>
      <c r="J47" s="9" t="str">
        <v>סה"כ קרנות השקעה</v>
      </c>
    </row>
    <row r="48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17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כתבי אופציה</v>
      </c>
      <c r="L2" s="11" t="s">
        <f>HYPERLINK("#'"&amp;גיליון1!$A$32&amp;"'!C6",גיליון1!$B$32)</f>
        <v>30</v>
      </c>
    </row>
    <row r="3" spans="1:12" customHeight="1" ht="3.6">
      <c r="A3" s="12" t="s">
        <v>1</v>
      </c>
    </row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5" t="s">
        <v>2</v>
      </c>
      <c r="B7" s="5" t="s">
        <v>66</v>
      </c>
      <c r="C7" s="5" t="s">
        <v>43</v>
      </c>
      <c r="D7" s="5" t="s">
        <v>68</v>
      </c>
      <c r="E7" s="5" t="s">
        <v>69</v>
      </c>
      <c r="F7" s="5" t="s">
        <v>190</v>
      </c>
      <c r="G7" s="5" t="s">
        <v>31</v>
      </c>
      <c r="H7" s="5" t="s">
        <v>79</v>
      </c>
      <c r="I7" s="5" t="s">
        <v>48</v>
      </c>
      <c r="J7" s="5" t="s">
        <v>49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tr">
        <v>כתבי אופציה בישראל</v>
      </c>
    </row>
    <row r="9" spans="1:12" ht="22.5">
      <c r="A9" s="14">
        <v>0</v>
      </c>
      <c r="B9" s="14">
        <v>0</v>
      </c>
      <c r="C9" s="14">
        <v>5.6699999999999999</v>
      </c>
      <c r="D9" s="15">
        <v>4293.3900000000003</v>
      </c>
      <c r="E9" s="14">
        <v>132</v>
      </c>
      <c r="F9" s="14" t="str">
        <v>30/10/13</v>
      </c>
      <c r="G9" s="14" t="s">
        <v>60</v>
      </c>
      <c r="H9" s="14" t="s">
        <v>104</v>
      </c>
      <c r="I9" s="14">
        <v>1253</v>
      </c>
      <c r="J9" s="14" t="str">
        <v>GMM -  אופציה על מניות דלתא- GMM CAPITAL LLC</v>
      </c>
    </row>
    <row r="10" spans="1:12" ht="22.5">
      <c r="A10" s="14">
        <v>0</v>
      </c>
      <c r="B10" s="14">
        <v>0</v>
      </c>
      <c r="C10" s="14">
        <v>1.8300000000000001</v>
      </c>
      <c r="D10" s="14">
        <v>11.76</v>
      </c>
      <c r="E10" s="15">
        <v>15538.75</v>
      </c>
      <c r="F10" s="14" t="s">
        <v>207</v>
      </c>
      <c r="G10" s="14" t="s">
        <v>60</v>
      </c>
      <c r="H10" s="14" t="s">
        <v>104</v>
      </c>
      <c r="I10" s="14">
        <v>1254</v>
      </c>
      <c r="J10" s="14" t="str">
        <v>אופציה על מניות קרדן נדלן- קרדן ישראל</v>
      </c>
    </row>
    <row r="11" spans="1:12" ht="22.5">
      <c r="A11" s="14">
        <v>0.01</v>
      </c>
      <c r="B11" s="14">
        <v>0</v>
      </c>
      <c r="C11" s="14">
        <v>20.34</v>
      </c>
      <c r="D11" s="14">
        <v>533.78999999999996</v>
      </c>
      <c r="E11" s="15">
        <v>3810</v>
      </c>
      <c r="F11" s="14" t="str">
        <v>27/08/13</v>
      </c>
      <c r="G11" s="14" t="s">
        <v>60</v>
      </c>
      <c r="H11" s="14" t="s">
        <v>150</v>
      </c>
      <c r="I11" s="14">
        <v>10905471</v>
      </c>
      <c r="J11" s="14" t="str">
        <v>שלאג אופציות לא סחירות- שלאג</v>
      </c>
    </row>
    <row r="12" spans="1:12">
      <c r="A12" s="13">
        <v>0.01</v>
      </c>
      <c r="B12" s="13"/>
      <c r="C12" s="13">
        <v>27.829999999999998</v>
      </c>
      <c r="D12" s="13"/>
      <c r="E12" s="16">
        <v>19480.75</v>
      </c>
      <c r="F12" s="13"/>
      <c r="G12" s="13"/>
      <c r="H12" s="13"/>
      <c r="I12" s="13"/>
      <c r="J12" s="13" t="str">
        <v>סה"כ כתבי אופציה בישראל</v>
      </c>
    </row>
    <row r="13" spans="1:12">
      <c r="A13" s="13"/>
      <c r="B13" s="13"/>
      <c r="C13" s="13"/>
      <c r="D13" s="13"/>
      <c r="E13" s="13"/>
      <c r="F13" s="13"/>
      <c r="G13" s="13"/>
      <c r="H13" s="13"/>
      <c r="I13" s="13"/>
      <c r="J13" s="13" t="s">
        <v>172</v>
      </c>
    </row>
    <row r="14" spans="1:12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/>
      <c r="G14" s="14">
        <v>0</v>
      </c>
      <c r="H14" s="14">
        <v>0</v>
      </c>
      <c r="I14" s="14">
        <v>0</v>
      </c>
      <c r="J14" s="14">
        <v>0</v>
      </c>
    </row>
    <row r="15" spans="1:12">
      <c r="A15" s="13">
        <v>0</v>
      </c>
      <c r="B15" s="13"/>
      <c r="C15" s="13">
        <v>0</v>
      </c>
      <c r="D15" s="13"/>
      <c r="E15" s="13">
        <v>0</v>
      </c>
      <c r="F15" s="13"/>
      <c r="G15" s="13"/>
      <c r="H15" s="13"/>
      <c r="I15" s="13"/>
      <c r="J15" s="13" t="s">
        <v>173</v>
      </c>
    </row>
    <row r="16" spans="1:12">
      <c r="A16" s="9">
        <v>0.01</v>
      </c>
      <c r="B16" s="9"/>
      <c r="C16" s="9">
        <v>27.829999999999998</v>
      </c>
      <c r="D16" s="9"/>
      <c r="E16" s="10">
        <v>19480.75</v>
      </c>
      <c r="F16" s="9"/>
      <c r="G16" s="9"/>
      <c r="H16" s="9"/>
      <c r="I16" s="9"/>
      <c r="J16" s="9" t="s">
        <v>174</v>
      </c>
    </row>
    <row r="17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19"/>
  <sheetViews>
    <sheetView workbookViewId="0" showGridLines="0">
      <selection activeCell="C24" sqref="C24"/>
    </sheetView>
  </sheetViews>
  <sheetFormatPr defaultRowHeight="12.75"/>
  <cols>
    <col min="1" max="2" style="1" width="21" customWidth="1"/>
    <col min="3" max="3" style="1" width="6.855469" customWidth="1"/>
    <col min="4" max="4" style="1" width="35.42578" customWidth="1"/>
    <col min="5" max="16384" style="1"/>
  </cols>
  <sheetData>
    <row r="2" spans="1:4" customHeight="1" ht="25.15">
      <c r="A2" s="2" t="s">
        <v>29</v>
      </c>
      <c r="D2" s="11" t="s">
        <f>HYPERLINK("#'"&amp;גיליון1!$A$32&amp;"'!C6",גיליון1!$B$32)</f>
        <v>30</v>
      </c>
    </row>
    <row r="3" spans="1:4" customHeight="1" ht="3.6">
      <c r="A3" s="12" t="s">
        <v>1</v>
      </c>
    </row>
    <row r="4" spans="1:4" customHeight="1" ht="61.15">
      <c r="A4" s="3" t="s">
        <v>1</v>
      </c>
      <c r="B4" s="4"/>
      <c r="C4" s="4"/>
    </row>
    <row r="5" spans="1:4" customHeight="1" ht="2.85"/>
    <row r="6" spans="1:4" customHeight="1" ht="15.2"/>
    <row r="7" spans="1:4" customHeight="1" ht="43.15">
      <c r="A7" s="5" t="str">
        <v>שער</v>
      </c>
      <c r="B7" s="5" t="s">
        <v>31</v>
      </c>
    </row>
    <row r="8" spans="1:4">
      <c r="A8" s="6">
        <v>5.9800000000000004</v>
      </c>
      <c r="B8" s="6" t="s">
        <v>32</v>
      </c>
    </row>
    <row r="9" spans="1:4">
      <c r="A9" s="6">
        <v>3.7000000000000002</v>
      </c>
      <c r="B9" s="6" t="s">
        <v>33</v>
      </c>
    </row>
    <row r="10" spans="1:4">
      <c r="A10" s="6">
        <v>4.6500000000000004</v>
      </c>
      <c r="B10" s="6" t="s">
        <v>34</v>
      </c>
    </row>
    <row r="11" spans="1:4">
      <c r="A11" s="6">
        <v>3.8500000000000001</v>
      </c>
      <c r="B11" s="6" t="s">
        <v>35</v>
      </c>
    </row>
    <row r="12" spans="1:4">
      <c r="A12" s="6">
        <v>3.2999999999999998</v>
      </c>
      <c r="B12" s="6" t="s">
        <v>36</v>
      </c>
    </row>
    <row r="13" spans="1:4">
      <c r="A13" s="6">
        <v>3.2200000000000002</v>
      </c>
      <c r="B13" s="6" t="s">
        <v>37</v>
      </c>
    </row>
    <row r="14" spans="1:4">
      <c r="A14" s="6">
        <v>0.029999999999999999</v>
      </c>
      <c r="B14" s="6" t="s">
        <v>38</v>
      </c>
    </row>
    <row r="15" spans="1:4">
      <c r="A15" s="6">
        <v>1.5</v>
      </c>
      <c r="B15" s="6" t="s">
        <v>39</v>
      </c>
    </row>
    <row r="16" spans="1:4">
      <c r="A16" s="6">
        <v>0.27000000000000002</v>
      </c>
      <c r="B16" s="6" t="s">
        <v>40</v>
      </c>
    </row>
    <row r="17" spans="1:4">
      <c r="A17" s="6">
        <v>0.56999999999999995</v>
      </c>
      <c r="B17" s="6" t="str">
        <v>כתר נורבגי שיקוף</v>
      </c>
    </row>
    <row r="18" spans="1:4">
      <c r="A18" s="6">
        <v>0.51000000000000001</v>
      </c>
      <c r="B18" s="6" t="s">
        <v>41</v>
      </c>
    </row>
    <row r="19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C4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3"/>
  <sheetViews>
    <sheetView workbookViewId="0" showGridLines="0">
      <selection activeCell="L2" sqref="L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25.15">
      <c r="A2" s="2" t="str">
        <v>ניירות ערך לא סחירים - אופציות</v>
      </c>
      <c r="L2" s="11" t="s">
        <f>HYPERLINK("#'"&amp;גיליון1!$A$32&amp;"'!C6",גיליון1!$B$32)</f>
        <v>30</v>
      </c>
    </row>
    <row r="3" spans="1:12" customHeight="1" ht="3.6">
      <c r="A3" s="12" t="s">
        <v>1</v>
      </c>
    </row>
    <row r="4" spans="1:12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customHeight="1" ht="2.85"/>
    <row r="6" spans="1:12" customHeight="1" ht="15.2"/>
    <row r="7" spans="1:12" customHeight="1" ht="43.15">
      <c r="A7" s="5" t="s">
        <v>2</v>
      </c>
      <c r="B7" s="5" t="s">
        <v>66</v>
      </c>
      <c r="C7" s="5" t="s">
        <v>43</v>
      </c>
      <c r="D7" s="5" t="s">
        <v>68</v>
      </c>
      <c r="E7" s="5" t="s">
        <v>69</v>
      </c>
      <c r="F7" s="5" t="s">
        <v>190</v>
      </c>
      <c r="G7" s="5" t="s">
        <v>31</v>
      </c>
      <c r="H7" s="5" t="s">
        <v>79</v>
      </c>
      <c r="I7" s="5" t="s">
        <v>48</v>
      </c>
      <c r="J7" s="5" t="s">
        <v>49</v>
      </c>
    </row>
    <row r="8" spans="1:12">
      <c r="A8" s="13"/>
      <c r="B8" s="13"/>
      <c r="C8" s="13"/>
      <c r="D8" s="13"/>
      <c r="E8" s="13"/>
      <c r="F8" s="13"/>
      <c r="G8" s="13"/>
      <c r="H8" s="13"/>
      <c r="I8" s="13"/>
      <c r="J8" s="13" t="s">
        <v>50</v>
      </c>
    </row>
    <row r="9" spans="1:12">
      <c r="A9" s="13"/>
      <c r="B9" s="13"/>
      <c r="C9" s="13"/>
      <c r="D9" s="13"/>
      <c r="E9" s="13"/>
      <c r="F9" s="13"/>
      <c r="G9" s="13"/>
      <c r="H9" s="13"/>
      <c r="I9" s="13"/>
      <c r="J9" s="13" t="s">
        <v>175</v>
      </c>
    </row>
    <row r="10" spans="1:12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/>
      <c r="G10" s="14">
        <v>0</v>
      </c>
      <c r="H10" s="14">
        <v>0</v>
      </c>
      <c r="I10" s="14">
        <v>0</v>
      </c>
      <c r="J10" s="14">
        <v>0</v>
      </c>
    </row>
    <row r="11" spans="1:12">
      <c r="A11" s="13">
        <v>0</v>
      </c>
      <c r="B11" s="13"/>
      <c r="C11" s="13">
        <v>0</v>
      </c>
      <c r="D11" s="13"/>
      <c r="E11" s="13">
        <v>0</v>
      </c>
      <c r="F11" s="13"/>
      <c r="G11" s="13"/>
      <c r="H11" s="13"/>
      <c r="I11" s="13"/>
      <c r="J11" s="13" t="s">
        <v>177</v>
      </c>
    </row>
    <row r="12" spans="1:12">
      <c r="A12" s="13"/>
      <c r="B12" s="13"/>
      <c r="C12" s="13"/>
      <c r="D12" s="13"/>
      <c r="E12" s="13"/>
      <c r="F12" s="13"/>
      <c r="G12" s="13"/>
      <c r="H12" s="13"/>
      <c r="I12" s="13"/>
      <c r="J12" s="13" t="s">
        <v>178</v>
      </c>
    </row>
    <row r="13" spans="1:12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/>
      <c r="G13" s="14">
        <v>0</v>
      </c>
      <c r="H13" s="14">
        <v>0</v>
      </c>
      <c r="I13" s="14">
        <v>0</v>
      </c>
      <c r="J13" s="14">
        <v>0</v>
      </c>
    </row>
    <row r="14" spans="1:12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/>
      <c r="I14" s="13"/>
      <c r="J14" s="13" t="s">
        <v>179</v>
      </c>
    </row>
    <row r="15" spans="1:12">
      <c r="A15" s="13"/>
      <c r="B15" s="13"/>
      <c r="C15" s="13"/>
      <c r="D15" s="13"/>
      <c r="E15" s="13"/>
      <c r="F15" s="13"/>
      <c r="G15" s="13"/>
      <c r="H15" s="13"/>
      <c r="I15" s="13"/>
      <c r="J15" s="13" t="s">
        <v>218</v>
      </c>
    </row>
    <row r="16" spans="1:1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/>
      <c r="G16" s="14">
        <v>0</v>
      </c>
      <c r="H16" s="14">
        <v>0</v>
      </c>
      <c r="I16" s="14">
        <v>0</v>
      </c>
      <c r="J16" s="14">
        <v>0</v>
      </c>
    </row>
    <row r="17" spans="1:12">
      <c r="A17" s="13">
        <v>0</v>
      </c>
      <c r="B17" s="13"/>
      <c r="C17" s="13">
        <v>0</v>
      </c>
      <c r="D17" s="13"/>
      <c r="E17" s="13">
        <v>0</v>
      </c>
      <c r="F17" s="13"/>
      <c r="G17" s="13"/>
      <c r="H17" s="13"/>
      <c r="I17" s="13"/>
      <c r="J17" s="13" t="s">
        <v>219</v>
      </c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 t="s">
        <v>180</v>
      </c>
    </row>
    <row r="19" spans="1:12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/>
      <c r="G19" s="14">
        <v>0</v>
      </c>
      <c r="H19" s="14">
        <v>0</v>
      </c>
      <c r="I19" s="14">
        <v>0</v>
      </c>
      <c r="J19" s="14">
        <v>0</v>
      </c>
    </row>
    <row r="20" spans="1:12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/>
      <c r="J20" s="13" t="s">
        <v>181</v>
      </c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 t="s">
        <v>163</v>
      </c>
    </row>
    <row r="22" spans="1:12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/>
      <c r="G22" s="14">
        <v>0</v>
      </c>
      <c r="H22" s="14">
        <v>0</v>
      </c>
      <c r="I22" s="14">
        <v>0</v>
      </c>
      <c r="J22" s="14">
        <v>0</v>
      </c>
    </row>
    <row r="23" spans="1:12">
      <c r="A23" s="13">
        <v>0</v>
      </c>
      <c r="B23" s="13"/>
      <c r="C23" s="13">
        <v>0</v>
      </c>
      <c r="D23" s="13"/>
      <c r="E23" s="13">
        <v>0</v>
      </c>
      <c r="F23" s="13"/>
      <c r="G23" s="13"/>
      <c r="H23" s="13"/>
      <c r="I23" s="13"/>
      <c r="J23" s="13" t="s">
        <v>164</v>
      </c>
    </row>
    <row r="24" spans="1:12">
      <c r="A24" s="13">
        <v>0</v>
      </c>
      <c r="B24" s="13"/>
      <c r="C24" s="13">
        <v>0</v>
      </c>
      <c r="D24" s="13"/>
      <c r="E24" s="13">
        <v>0</v>
      </c>
      <c r="F24" s="13"/>
      <c r="G24" s="13"/>
      <c r="H24" s="13"/>
      <c r="I24" s="13"/>
      <c r="J24" s="13" t="s">
        <v>63</v>
      </c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 t="s">
        <v>64</v>
      </c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 t="s">
        <v>175</v>
      </c>
    </row>
    <row r="27" spans="1:12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/>
      <c r="G27" s="14">
        <v>0</v>
      </c>
      <c r="H27" s="14">
        <v>0</v>
      </c>
      <c r="I27" s="14">
        <v>0</v>
      </c>
      <c r="J27" s="14">
        <v>0</v>
      </c>
    </row>
    <row r="28" spans="1:12">
      <c r="A28" s="13">
        <v>0</v>
      </c>
      <c r="B28" s="13"/>
      <c r="C28" s="13">
        <v>0</v>
      </c>
      <c r="D28" s="13"/>
      <c r="E28" s="13">
        <v>0</v>
      </c>
      <c r="F28" s="13"/>
      <c r="G28" s="13"/>
      <c r="H28" s="13"/>
      <c r="I28" s="13"/>
      <c r="J28" s="13" t="s">
        <v>177</v>
      </c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  <c r="J29" s="13" t="s">
        <v>31</v>
      </c>
    </row>
    <row r="30" spans="1:12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/>
      <c r="G30" s="14">
        <v>0</v>
      </c>
      <c r="H30" s="14">
        <v>0</v>
      </c>
      <c r="I30" s="14">
        <v>0</v>
      </c>
      <c r="J30" s="14">
        <v>0</v>
      </c>
    </row>
    <row r="31" spans="1:12">
      <c r="A31" s="13">
        <v>0</v>
      </c>
      <c r="B31" s="13"/>
      <c r="C31" s="13">
        <v>0</v>
      </c>
      <c r="D31" s="13"/>
      <c r="E31" s="13">
        <v>0</v>
      </c>
      <c r="F31" s="13"/>
      <c r="G31" s="13"/>
      <c r="H31" s="13"/>
      <c r="I31" s="13"/>
      <c r="J31" s="13" t="s">
        <v>182</v>
      </c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 t="s">
        <v>180</v>
      </c>
    </row>
    <row r="33" spans="1:12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/>
      <c r="G33" s="14">
        <v>0</v>
      </c>
      <c r="H33" s="14">
        <v>0</v>
      </c>
      <c r="I33" s="14">
        <v>0</v>
      </c>
      <c r="J33" s="14">
        <v>0</v>
      </c>
    </row>
    <row r="34" spans="1:12">
      <c r="A34" s="13">
        <v>0</v>
      </c>
      <c r="B34" s="13"/>
      <c r="C34" s="13">
        <v>0</v>
      </c>
      <c r="D34" s="13"/>
      <c r="E34" s="13">
        <v>0</v>
      </c>
      <c r="F34" s="13"/>
      <c r="G34" s="13"/>
      <c r="H34" s="13"/>
      <c r="I34" s="13"/>
      <c r="J34" s="13" t="s">
        <v>181</v>
      </c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  <c r="J35" s="13" t="s">
        <v>183</v>
      </c>
    </row>
    <row r="36" spans="1:12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/>
      <c r="G36" s="14">
        <v>0</v>
      </c>
      <c r="H36" s="14">
        <v>0</v>
      </c>
      <c r="I36" s="14">
        <v>0</v>
      </c>
      <c r="J36" s="14">
        <v>0</v>
      </c>
    </row>
    <row r="37" spans="1:12">
      <c r="A37" s="13">
        <v>0</v>
      </c>
      <c r="B37" s="13"/>
      <c r="C37" s="13">
        <v>0</v>
      </c>
      <c r="D37" s="13"/>
      <c r="E37" s="13">
        <v>0</v>
      </c>
      <c r="F37" s="13"/>
      <c r="G37" s="13"/>
      <c r="H37" s="13"/>
      <c r="I37" s="13"/>
      <c r="J37" s="13" t="s">
        <v>184</v>
      </c>
    </row>
    <row r="38" spans="1:12">
      <c r="A38" s="13"/>
      <c r="B38" s="13"/>
      <c r="C38" s="13"/>
      <c r="D38" s="13"/>
      <c r="E38" s="13"/>
      <c r="F38" s="13"/>
      <c r="G38" s="13"/>
      <c r="H38" s="13"/>
      <c r="I38" s="13"/>
      <c r="J38" s="13" t="s">
        <v>163</v>
      </c>
    </row>
    <row r="39" spans="1:12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/>
      <c r="G39" s="14">
        <v>0</v>
      </c>
      <c r="H39" s="14">
        <v>0</v>
      </c>
      <c r="I39" s="14">
        <v>0</v>
      </c>
      <c r="J39" s="14">
        <v>0</v>
      </c>
    </row>
    <row r="40" spans="1:12">
      <c r="A40" s="13">
        <v>0</v>
      </c>
      <c r="B40" s="13"/>
      <c r="C40" s="13">
        <v>0</v>
      </c>
      <c r="D40" s="13"/>
      <c r="E40" s="13">
        <v>0</v>
      </c>
      <c r="F40" s="13"/>
      <c r="G40" s="13"/>
      <c r="H40" s="13"/>
      <c r="I40" s="13"/>
      <c r="J40" s="13" t="s">
        <v>164</v>
      </c>
    </row>
    <row r="41" spans="1:12">
      <c r="A41" s="13">
        <v>0</v>
      </c>
      <c r="B41" s="13"/>
      <c r="C41" s="13">
        <v>0</v>
      </c>
      <c r="D41" s="13"/>
      <c r="E41" s="13">
        <v>0</v>
      </c>
      <c r="F41" s="13"/>
      <c r="G41" s="13"/>
      <c r="H41" s="13"/>
      <c r="I41" s="13"/>
      <c r="J41" s="13" t="s">
        <v>65</v>
      </c>
    </row>
    <row r="42" spans="1:12">
      <c r="A42" s="9">
        <v>0</v>
      </c>
      <c r="B42" s="9"/>
      <c r="C42" s="9">
        <v>0</v>
      </c>
      <c r="D42" s="9"/>
      <c r="E42" s="9">
        <v>0</v>
      </c>
      <c r="F42" s="9"/>
      <c r="G42" s="9"/>
      <c r="H42" s="9"/>
      <c r="I42" s="9"/>
      <c r="J42" s="9" t="s">
        <v>185</v>
      </c>
    </row>
    <row r="4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K4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66"/>
  <sheetViews>
    <sheetView workbookViewId="0" showGridLines="0">
      <selection activeCell="K2" sqref="K2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לא סחירים - חוזים עתידיים</v>
      </c>
      <c r="K2" s="11" t="s">
        <f>HYPERLINK("#'"&amp;גיליון1!$A$32&amp;"'!C6",גיליון1!$B$32)</f>
        <v>30</v>
      </c>
    </row>
    <row r="3" spans="1:11" customHeight="1" ht="3.6">
      <c r="A3" s="12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5" t="s">
        <v>2</v>
      </c>
      <c r="B7" s="5" t="s">
        <v>43</v>
      </c>
      <c r="C7" s="5" t="s">
        <v>68</v>
      </c>
      <c r="D7" s="5" t="s">
        <v>69</v>
      </c>
      <c r="E7" s="5" t="s">
        <v>190</v>
      </c>
      <c r="F7" s="5" t="s">
        <v>31</v>
      </c>
      <c r="G7" s="5" t="s">
        <v>79</v>
      </c>
      <c r="H7" s="5" t="s">
        <v>48</v>
      </c>
      <c r="I7" s="5" t="s">
        <v>49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50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">
        <v>175</v>
      </c>
    </row>
    <row r="10" spans="1:11">
      <c r="A10" s="14">
        <v>0</v>
      </c>
      <c r="B10" s="14">
        <v>0</v>
      </c>
      <c r="C10" s="14">
        <v>0</v>
      </c>
      <c r="D10" s="14">
        <v>0</v>
      </c>
      <c r="E10" s="14"/>
      <c r="F10" s="14">
        <v>0</v>
      </c>
      <c r="G10" s="14">
        <v>0</v>
      </c>
      <c r="H10" s="14">
        <v>0</v>
      </c>
      <c r="I10" s="14">
        <v>0</v>
      </c>
    </row>
    <row r="11" spans="1:11">
      <c r="A11" s="13">
        <v>0</v>
      </c>
      <c r="B11" s="13">
        <v>0</v>
      </c>
      <c r="C11" s="13"/>
      <c r="D11" s="13">
        <v>0</v>
      </c>
      <c r="E11" s="13"/>
      <c r="F11" s="13"/>
      <c r="G11" s="13"/>
      <c r="H11" s="13"/>
      <c r="I11" s="13" t="s">
        <v>177</v>
      </c>
    </row>
    <row r="12" spans="1:11">
      <c r="A12" s="13"/>
      <c r="B12" s="13"/>
      <c r="C12" s="13"/>
      <c r="D12" s="13"/>
      <c r="E12" s="13"/>
      <c r="F12" s="13"/>
      <c r="G12" s="13"/>
      <c r="H12" s="13"/>
      <c r="I12" s="13" t="s">
        <v>178</v>
      </c>
    </row>
    <row r="13" spans="1:11" ht="22.5">
      <c r="A13" s="14">
        <v>0.23999999999999999</v>
      </c>
      <c r="B13" s="14">
        <v>591.20000000000005</v>
      </c>
      <c r="C13" s="14">
        <v>100</v>
      </c>
      <c r="D13" s="15">
        <v>591200</v>
      </c>
      <c r="E13" s="14" t="s">
        <v>220</v>
      </c>
      <c r="F13" s="14" t="s">
        <v>33</v>
      </c>
      <c r="G13" s="14" t="s">
        <v>176</v>
      </c>
      <c r="H13" s="14">
        <v>9085595</v>
      </c>
      <c r="I13" s="14" t="str">
        <v>דולר שקל  3.6393 26.11.14- בנק הפועלים</v>
      </c>
    </row>
    <row r="14" spans="1:11" ht="22.5">
      <c r="A14" s="14">
        <v>0.01</v>
      </c>
      <c r="B14" s="14">
        <v>12.720000000000001</v>
      </c>
      <c r="C14" s="14">
        <v>100</v>
      </c>
      <c r="D14" s="15">
        <v>12721.719999999999</v>
      </c>
      <c r="E14" s="14" t="str">
        <v>30/06/10</v>
      </c>
      <c r="F14" s="14" t="s">
        <v>60</v>
      </c>
      <c r="G14" s="14" t="s">
        <v>176</v>
      </c>
      <c r="H14" s="14">
        <v>4500</v>
      </c>
      <c r="I14" s="14" t="str">
        <v>הפרשי עיסקאות פורוורד- בנק הפועלים</v>
      </c>
    </row>
    <row r="15" spans="1:11" ht="22.5">
      <c r="A15" s="14">
        <v>0.20999999999999999</v>
      </c>
      <c r="B15" s="14">
        <v>511.35000000000002</v>
      </c>
      <c r="C15" s="14">
        <v>100</v>
      </c>
      <c r="D15" s="15">
        <v>511346</v>
      </c>
      <c r="E15" s="14" t="s">
        <v>221</v>
      </c>
      <c r="F15" s="14" t="s">
        <v>34</v>
      </c>
      <c r="G15" s="14" t="s">
        <v>176</v>
      </c>
      <c r="H15" s="14">
        <v>9070904</v>
      </c>
      <c r="I15" s="14" t="str">
        <v>יורו שקל 4.6667 23.10.14- בנק הפועלים</v>
      </c>
    </row>
    <row r="16" spans="1:11" ht="22.5">
      <c r="A16" s="14">
        <v>0.76000000000000001</v>
      </c>
      <c r="B16" s="15">
        <v>1859.4400000000001</v>
      </c>
      <c r="C16" s="14">
        <v>100</v>
      </c>
      <c r="D16" s="15">
        <v>1859440</v>
      </c>
      <c r="E16" s="14" t="s">
        <v>222</v>
      </c>
      <c r="F16" s="14" t="s">
        <v>34</v>
      </c>
      <c r="G16" s="14" t="s">
        <v>176</v>
      </c>
      <c r="H16" s="14">
        <v>9070884</v>
      </c>
      <c r="I16" s="14" t="str">
        <v>יורו שקל 4.6774 23.10.14- בנק הפועלים</v>
      </c>
    </row>
    <row r="17" spans="1:11" ht="22.5">
      <c r="A17" s="14">
        <v>-0.23999999999999999</v>
      </c>
      <c r="B17" s="14">
        <v>-582.63999999999999</v>
      </c>
      <c r="C17" s="14">
        <v>100.06</v>
      </c>
      <c r="D17" s="15">
        <v>-582288</v>
      </c>
      <c r="E17" s="14" t="s">
        <v>220</v>
      </c>
      <c r="F17" s="14" t="s">
        <v>60</v>
      </c>
      <c r="G17" s="14" t="s">
        <v>176</v>
      </c>
      <c r="H17" s="14">
        <v>9085607</v>
      </c>
      <c r="I17" s="14" t="str">
        <v>שקל דולר 3.6393 26.11.14- בנק הפועלים</v>
      </c>
    </row>
    <row r="18" spans="1:11" ht="22.5">
      <c r="A18" s="14">
        <v>-0.20999999999999999</v>
      </c>
      <c r="B18" s="14">
        <v>-513.34000000000003</v>
      </c>
      <c r="C18" s="14">
        <v>100</v>
      </c>
      <c r="D18" s="15">
        <v>-513337</v>
      </c>
      <c r="E18" s="14" t="s">
        <v>221</v>
      </c>
      <c r="F18" s="14" t="s">
        <v>60</v>
      </c>
      <c r="G18" s="14" t="s">
        <v>176</v>
      </c>
      <c r="H18" s="14">
        <v>9070903</v>
      </c>
      <c r="I18" s="14" t="str">
        <v>שקל יורו 4.6667 23.10.14- בנק הפועלים</v>
      </c>
    </row>
    <row r="19" spans="1:11" ht="22.5">
      <c r="A19" s="14">
        <v>-0.77000000000000002</v>
      </c>
      <c r="B19" s="15">
        <v>-1869.46</v>
      </c>
      <c r="C19" s="14">
        <v>99.920000000000002</v>
      </c>
      <c r="D19" s="15">
        <v>-1870960</v>
      </c>
      <c r="E19" s="14" t="s">
        <v>222</v>
      </c>
      <c r="F19" s="14" t="s">
        <v>60</v>
      </c>
      <c r="G19" s="14" t="s">
        <v>176</v>
      </c>
      <c r="H19" s="14">
        <v>9070894</v>
      </c>
      <c r="I19" s="14" t="str">
        <v>שקל יורו 4.6774 23.10.14- בנק הפועלים</v>
      </c>
    </row>
    <row r="20" spans="1:11" ht="22.5">
      <c r="A20" s="14">
        <v>0.44</v>
      </c>
      <c r="B20" s="15">
        <v>1071.55</v>
      </c>
      <c r="C20" s="14">
        <v>100</v>
      </c>
      <c r="D20" s="15">
        <v>1071550</v>
      </c>
      <c r="E20" s="14" t="s">
        <v>220</v>
      </c>
      <c r="F20" s="14" t="s">
        <v>33</v>
      </c>
      <c r="G20" s="14" t="s">
        <v>176</v>
      </c>
      <c r="H20" s="14">
        <v>9925846</v>
      </c>
      <c r="I20" s="14" t="str">
        <v>דולר שקל 3.6463 26.11.14- פועלים סהר</v>
      </c>
    </row>
    <row r="21" spans="1:11" ht="22.5">
      <c r="A21" s="14">
        <v>-0.28999999999999998</v>
      </c>
      <c r="B21" s="14">
        <v>-697.28999999999996</v>
      </c>
      <c r="C21" s="14">
        <v>100</v>
      </c>
      <c r="D21" s="15">
        <v>-697290</v>
      </c>
      <c r="E21" s="14" t="s">
        <v>222</v>
      </c>
      <c r="F21" s="14" t="s">
        <v>34</v>
      </c>
      <c r="G21" s="14" t="s">
        <v>176</v>
      </c>
      <c r="H21" s="14">
        <v>9925835</v>
      </c>
      <c r="I21" s="14" t="str">
        <v>יורו שקל 4.6766 23.10.14- פועלים סהר</v>
      </c>
    </row>
    <row r="22" spans="1:11" ht="22.5">
      <c r="A22" s="14">
        <v>-0.42999999999999999</v>
      </c>
      <c r="B22" s="15">
        <v>-1058.0599999999999</v>
      </c>
      <c r="C22" s="14">
        <v>100.06</v>
      </c>
      <c r="D22" s="15">
        <v>-1057427</v>
      </c>
      <c r="E22" s="14" t="s">
        <v>220</v>
      </c>
      <c r="F22" s="14" t="s">
        <v>60</v>
      </c>
      <c r="G22" s="14" t="s">
        <v>176</v>
      </c>
      <c r="H22" s="14">
        <v>99258296</v>
      </c>
      <c r="I22" s="14" t="str">
        <v>שקל דולר 3.6463 26.11.14- פועלים סהר</v>
      </c>
    </row>
    <row r="23" spans="1:11" ht="22.5">
      <c r="A23" s="14">
        <v>0.28999999999999998</v>
      </c>
      <c r="B23" s="14">
        <v>700.92999999999995</v>
      </c>
      <c r="C23" s="14">
        <v>99.920000000000002</v>
      </c>
      <c r="D23" s="15">
        <v>701490</v>
      </c>
      <c r="E23" s="14" t="s">
        <v>222</v>
      </c>
      <c r="F23" s="14" t="s">
        <v>60</v>
      </c>
      <c r="G23" s="14" t="s">
        <v>176</v>
      </c>
      <c r="H23" s="14">
        <v>99258323</v>
      </c>
      <c r="I23" s="14" t="str">
        <v>שקל יורו 4.6766 23.10.14- פועלים סהר</v>
      </c>
    </row>
    <row r="24" spans="1:11">
      <c r="A24" s="13">
        <v>0.01</v>
      </c>
      <c r="B24" s="13">
        <v>26.399999999999999</v>
      </c>
      <c r="C24" s="13"/>
      <c r="D24" s="16">
        <v>26445.720000000001</v>
      </c>
      <c r="E24" s="13"/>
      <c r="F24" s="13"/>
      <c r="G24" s="13"/>
      <c r="H24" s="13"/>
      <c r="I24" s="13" t="s">
        <v>179</v>
      </c>
    </row>
    <row r="25" spans="1:11">
      <c r="A25" s="13"/>
      <c r="B25" s="13"/>
      <c r="C25" s="13"/>
      <c r="D25" s="13"/>
      <c r="E25" s="13"/>
      <c r="F25" s="13"/>
      <c r="G25" s="13"/>
      <c r="H25" s="13"/>
      <c r="I25" s="13" t="s">
        <v>218</v>
      </c>
    </row>
    <row r="26" spans="1:11" ht="22.5">
      <c r="A26" s="14">
        <v>-0.17999999999999999</v>
      </c>
      <c r="B26" s="14">
        <v>-436.61000000000001</v>
      </c>
      <c r="C26" s="14">
        <v>101.45999999999999</v>
      </c>
      <c r="D26" s="15">
        <v>-430326.16999999998</v>
      </c>
      <c r="E26" s="14" t="s">
        <v>223</v>
      </c>
      <c r="F26" s="14" t="s">
        <v>33</v>
      </c>
      <c r="G26" s="14" t="s">
        <v>176</v>
      </c>
      <c r="H26" s="14">
        <v>9084501</v>
      </c>
      <c r="I26" s="14" t="str">
        <v>דולר יורו 1.3054 23.10.14- בנק לאומי</v>
      </c>
    </row>
    <row r="27" spans="1:11" ht="22.5">
      <c r="A27" s="14">
        <v>-0.17999999999999999</v>
      </c>
      <c r="B27" s="14">
        <v>-438.52999999999997</v>
      </c>
      <c r="C27" s="14">
        <v>101.29000000000001</v>
      </c>
      <c r="D27" s="15">
        <v>-432940.29999999999</v>
      </c>
      <c r="E27" s="14" t="s">
        <v>223</v>
      </c>
      <c r="F27" s="14" t="s">
        <v>33</v>
      </c>
      <c r="G27" s="14" t="s">
        <v>176</v>
      </c>
      <c r="H27" s="14">
        <v>9084500</v>
      </c>
      <c r="I27" s="14" t="str">
        <v>דולר יורו 1.31333 23.10.14- בנק לאומי</v>
      </c>
    </row>
    <row r="28" spans="1:11" ht="22.5">
      <c r="A28" s="14">
        <v>-0.17999999999999999</v>
      </c>
      <c r="B28" s="14">
        <v>-439.10000000000002</v>
      </c>
      <c r="C28" s="14">
        <v>101.23999999999999</v>
      </c>
      <c r="D28" s="15">
        <v>-433722.57000000001</v>
      </c>
      <c r="E28" s="14" t="s">
        <v>223</v>
      </c>
      <c r="F28" s="14" t="s">
        <v>33</v>
      </c>
      <c r="G28" s="14" t="s">
        <v>176</v>
      </c>
      <c r="H28" s="14">
        <v>9084502</v>
      </c>
      <c r="I28" s="14" t="str">
        <v>דולר יורו 1.315703 23.10.14- בנק לאומי</v>
      </c>
    </row>
    <row r="29" spans="1:11" ht="22.5">
      <c r="A29" s="14">
        <v>0.55000000000000004</v>
      </c>
      <c r="B29" s="15">
        <v>1350.6500000000001</v>
      </c>
      <c r="C29" s="14">
        <v>100.25</v>
      </c>
      <c r="D29" s="15">
        <v>1347279.55</v>
      </c>
      <c r="E29" s="14" t="s">
        <v>224</v>
      </c>
      <c r="F29" s="14" t="s">
        <v>33</v>
      </c>
      <c r="G29" s="14" t="s">
        <v>176</v>
      </c>
      <c r="H29" s="14">
        <v>9084492</v>
      </c>
      <c r="I29" s="14" t="str">
        <v>דולר יורו 1.36233 23.10.14- בנק לאומי</v>
      </c>
    </row>
    <row r="30" spans="1:11" ht="22.5">
      <c r="A30" s="14">
        <v>0.17000000000000001</v>
      </c>
      <c r="B30" s="14">
        <v>414.73000000000002</v>
      </c>
      <c r="C30" s="14">
        <v>100</v>
      </c>
      <c r="D30" s="15">
        <v>414726.57000000001</v>
      </c>
      <c r="E30" s="14" t="s">
        <v>223</v>
      </c>
      <c r="F30" s="14" t="s">
        <v>34</v>
      </c>
      <c r="G30" s="14" t="s">
        <v>176</v>
      </c>
      <c r="H30" s="14">
        <v>90805140</v>
      </c>
      <c r="I30" s="14" t="str">
        <v>יורו דולר 1.3054 23.10.14- בנק לאומי</v>
      </c>
    </row>
    <row r="31" spans="1:11" ht="22.5">
      <c r="A31" s="14">
        <v>0.17000000000000001</v>
      </c>
      <c r="B31" s="14">
        <v>414.73000000000002</v>
      </c>
      <c r="C31" s="14">
        <v>100</v>
      </c>
      <c r="D31" s="15">
        <v>414726.57000000001</v>
      </c>
      <c r="E31" s="14" t="s">
        <v>223</v>
      </c>
      <c r="F31" s="14" t="s">
        <v>34</v>
      </c>
      <c r="G31" s="14" t="s">
        <v>176</v>
      </c>
      <c r="H31" s="14">
        <v>90805130</v>
      </c>
      <c r="I31" s="14" t="str">
        <v>יורו דולר 1.31333 23.1014- בנק לאומי</v>
      </c>
    </row>
    <row r="32" spans="1:11" ht="22.5">
      <c r="A32" s="14">
        <v>0.17000000000000001</v>
      </c>
      <c r="B32" s="14">
        <v>414.73000000000002</v>
      </c>
      <c r="C32" s="14">
        <v>100</v>
      </c>
      <c r="D32" s="15">
        <v>414726.57000000001</v>
      </c>
      <c r="E32" s="14" t="s">
        <v>223</v>
      </c>
      <c r="F32" s="14" t="s">
        <v>34</v>
      </c>
      <c r="G32" s="14" t="s">
        <v>176</v>
      </c>
      <c r="H32" s="14">
        <v>90805141</v>
      </c>
      <c r="I32" s="14" t="str">
        <v>יורו דולר 1.315703 23.10.14- בנק לאומי</v>
      </c>
    </row>
    <row r="33" spans="1:11" ht="22.5">
      <c r="A33" s="14">
        <v>-0.51000000000000001</v>
      </c>
      <c r="B33" s="15">
        <v>-1244.1800000000001</v>
      </c>
      <c r="C33" s="14">
        <v>100</v>
      </c>
      <c r="D33" s="15">
        <v>-1244179.75</v>
      </c>
      <c r="E33" s="14" t="s">
        <v>224</v>
      </c>
      <c r="F33" s="14" t="s">
        <v>34</v>
      </c>
      <c r="G33" s="14" t="s">
        <v>176</v>
      </c>
      <c r="H33" s="14">
        <v>90805119</v>
      </c>
      <c r="I33" s="14" t="str">
        <v>יורו דולר 1.36233 23.10.14- בנק לאומי</v>
      </c>
    </row>
    <row r="34" spans="1:11">
      <c r="A34" s="13">
        <v>0.01</v>
      </c>
      <c r="B34" s="13">
        <v>36.409999999999997</v>
      </c>
      <c r="C34" s="13"/>
      <c r="D34" s="16">
        <v>50290.459999999999</v>
      </c>
      <c r="E34" s="13"/>
      <c r="F34" s="13"/>
      <c r="G34" s="13"/>
      <c r="H34" s="13"/>
      <c r="I34" s="13" t="s">
        <v>219</v>
      </c>
    </row>
    <row r="35" spans="1:11">
      <c r="A35" s="13"/>
      <c r="B35" s="13"/>
      <c r="C35" s="13"/>
      <c r="D35" s="13"/>
      <c r="E35" s="13"/>
      <c r="F35" s="13"/>
      <c r="G35" s="13"/>
      <c r="H35" s="13"/>
      <c r="I35" s="13" t="s">
        <v>180</v>
      </c>
    </row>
    <row r="36" spans="1:11">
      <c r="A36" s="14">
        <v>0</v>
      </c>
      <c r="B36" s="14">
        <v>0</v>
      </c>
      <c r="C36" s="14">
        <v>0</v>
      </c>
      <c r="D36" s="14">
        <v>0</v>
      </c>
      <c r="E36" s="14"/>
      <c r="F36" s="14">
        <v>0</v>
      </c>
      <c r="G36" s="14">
        <v>0</v>
      </c>
      <c r="H36" s="14">
        <v>0</v>
      </c>
      <c r="I36" s="14">
        <v>0</v>
      </c>
    </row>
    <row r="37" spans="1:11">
      <c r="A37" s="13">
        <v>0</v>
      </c>
      <c r="B37" s="13">
        <v>0</v>
      </c>
      <c r="C37" s="13"/>
      <c r="D37" s="13">
        <v>0</v>
      </c>
      <c r="E37" s="13"/>
      <c r="F37" s="13"/>
      <c r="G37" s="13"/>
      <c r="H37" s="13"/>
      <c r="I37" s="13" t="s">
        <v>181</v>
      </c>
    </row>
    <row r="38" spans="1:11">
      <c r="A38" s="13"/>
      <c r="B38" s="13"/>
      <c r="C38" s="13"/>
      <c r="D38" s="13"/>
      <c r="E38" s="13"/>
      <c r="F38" s="13"/>
      <c r="G38" s="13"/>
      <c r="H38" s="13"/>
      <c r="I38" s="13" t="s">
        <v>163</v>
      </c>
    </row>
    <row r="39" spans="1:11">
      <c r="A39" s="14">
        <v>0</v>
      </c>
      <c r="B39" s="14">
        <v>0</v>
      </c>
      <c r="C39" s="14">
        <v>0</v>
      </c>
      <c r="D39" s="14">
        <v>0</v>
      </c>
      <c r="E39" s="14"/>
      <c r="F39" s="14">
        <v>0</v>
      </c>
      <c r="G39" s="14">
        <v>0</v>
      </c>
      <c r="H39" s="14">
        <v>0</v>
      </c>
      <c r="I39" s="14">
        <v>0</v>
      </c>
    </row>
    <row r="40" spans="1:11">
      <c r="A40" s="13">
        <v>0</v>
      </c>
      <c r="B40" s="13">
        <v>0</v>
      </c>
      <c r="C40" s="13"/>
      <c r="D40" s="13">
        <v>0</v>
      </c>
      <c r="E40" s="13"/>
      <c r="F40" s="13"/>
      <c r="G40" s="13"/>
      <c r="H40" s="13"/>
      <c r="I40" s="13" t="s">
        <v>164</v>
      </c>
    </row>
    <row r="41" spans="1:11">
      <c r="A41" s="13">
        <v>0.029999999999999999</v>
      </c>
      <c r="B41" s="13">
        <v>62.810000000000002</v>
      </c>
      <c r="C41" s="13"/>
      <c r="D41" s="16">
        <v>76736.179999999993</v>
      </c>
      <c r="E41" s="13"/>
      <c r="F41" s="13"/>
      <c r="G41" s="13"/>
      <c r="H41" s="13"/>
      <c r="I41" s="13" t="s">
        <v>63</v>
      </c>
    </row>
    <row r="42" spans="1:11">
      <c r="A42" s="13"/>
      <c r="B42" s="13"/>
      <c r="C42" s="13"/>
      <c r="D42" s="13"/>
      <c r="E42" s="13"/>
      <c r="F42" s="13"/>
      <c r="G42" s="13"/>
      <c r="H42" s="13"/>
      <c r="I42" s="13" t="s">
        <v>64</v>
      </c>
    </row>
    <row r="43" spans="1:11">
      <c r="A43" s="13"/>
      <c r="B43" s="13"/>
      <c r="C43" s="13"/>
      <c r="D43" s="13"/>
      <c r="E43" s="13"/>
      <c r="F43" s="13"/>
      <c r="G43" s="13"/>
      <c r="H43" s="13"/>
      <c r="I43" s="13" t="s">
        <v>175</v>
      </c>
    </row>
    <row r="44" spans="1:11">
      <c r="A44" s="14">
        <v>-0.01</v>
      </c>
      <c r="B44" s="14">
        <v>-12.52</v>
      </c>
      <c r="C44" s="15">
        <v>-19918.700000000001</v>
      </c>
      <c r="D44" s="14">
        <v>62.850000000000001</v>
      </c>
      <c r="E44" s="14" t="s">
        <v>225</v>
      </c>
      <c r="F44" s="14" t="s">
        <v>34</v>
      </c>
      <c r="G44" s="14" t="str">
        <v>CROCI מרובה</v>
      </c>
      <c r="H44" s="14">
        <v>8000020</v>
      </c>
      <c r="I44" s="14" t="str">
        <v>לאומי CROCI מדד- בנק לאומי</v>
      </c>
    </row>
    <row r="45" spans="1:11" ht="22.5">
      <c r="A45" s="14">
        <v>-0.01</v>
      </c>
      <c r="B45" s="14">
        <v>-17.390000000000001</v>
      </c>
      <c r="C45" s="15">
        <v>-1138.79</v>
      </c>
      <c r="D45" s="15">
        <v>1526.6600000000001</v>
      </c>
      <c r="E45" s="14" t="s">
        <v>224</v>
      </c>
      <c r="F45" s="14" t="s">
        <v>33</v>
      </c>
      <c r="G45" s="14" t="s">
        <v>169</v>
      </c>
      <c r="H45" s="14">
        <v>80010</v>
      </c>
      <c r="I45" s="14" t="str">
        <v>SWAP EM - NDUEEGF 6/2015- בנק הפועלים</v>
      </c>
    </row>
    <row r="46" spans="1:11" ht="22.5">
      <c r="A46" s="14">
        <v>0</v>
      </c>
      <c r="B46" s="14">
        <v>4.0599999999999996</v>
      </c>
      <c r="C46" s="14">
        <v>239.38</v>
      </c>
      <c r="D46" s="15">
        <v>1695.1099999999999</v>
      </c>
      <c r="E46" s="17" t="str">
        <v>01/02/14</v>
      </c>
      <c r="F46" s="14" t="s">
        <v>34</v>
      </c>
      <c r="G46" s="14" t="str">
        <v>EUR VAL SOURCE</v>
      </c>
      <c r="H46" s="14" t="str">
        <v>IE00B3LK4Z20</v>
      </c>
      <c r="I46" s="14" t="str">
        <v>EQUITY SWAP EURO VALUE- בנק הפועלים</v>
      </c>
    </row>
    <row r="47" spans="1:11">
      <c r="A47" s="14">
        <v>-0.01</v>
      </c>
      <c r="B47" s="14">
        <v>-16.899999999999999</v>
      </c>
      <c r="C47" s="15">
        <v>-17103.09</v>
      </c>
      <c r="D47" s="14">
        <v>98.799999999999997</v>
      </c>
      <c r="E47" s="17" t="s">
        <v>226</v>
      </c>
      <c r="F47" s="14" t="s">
        <v>33</v>
      </c>
      <c r="G47" s="14" t="str">
        <v>MXAP  מרובה</v>
      </c>
      <c r="H47" s="14">
        <v>8000061</v>
      </c>
      <c r="I47" s="14" t="str">
        <v>NDDUP 6/2015- בנק הפועלים</v>
      </c>
    </row>
    <row r="48" spans="1:11">
      <c r="A48" s="14">
        <v>-0.01</v>
      </c>
      <c r="B48" s="14">
        <v>-26.850000000000001</v>
      </c>
      <c r="C48" s="15">
        <v>-16024.18</v>
      </c>
      <c r="D48" s="14">
        <v>167.53</v>
      </c>
      <c r="E48" s="17" t="s">
        <v>226</v>
      </c>
      <c r="F48" s="14" t="s">
        <v>33</v>
      </c>
      <c r="G48" s="14" t="str">
        <v>MXEU  מרובה</v>
      </c>
      <c r="H48" s="14">
        <v>8000051</v>
      </c>
      <c r="I48" s="14" t="str">
        <v>NDDUE15 6/2015- בנק הפועלים</v>
      </c>
    </row>
    <row r="49" spans="1:11">
      <c r="A49" s="14">
        <v>-0.01</v>
      </c>
      <c r="B49" s="14">
        <v>-35.259999999999998</v>
      </c>
      <c r="C49" s="15">
        <v>-8290.3099999999995</v>
      </c>
      <c r="D49" s="14">
        <v>425.29000000000002</v>
      </c>
      <c r="E49" s="17" t="s">
        <v>226</v>
      </c>
      <c r="F49" s="14" t="s">
        <v>33</v>
      </c>
      <c r="G49" s="14" t="str">
        <v>MXNA מרובה</v>
      </c>
      <c r="H49" s="14">
        <v>8000071</v>
      </c>
      <c r="I49" s="14" t="str">
        <v>NDDUNA 6/2015- בנק הפועלים</v>
      </c>
    </row>
    <row r="50" spans="1:11" ht="22.5">
      <c r="A50" s="14">
        <v>0</v>
      </c>
      <c r="B50" s="14">
        <v>-5.71</v>
      </c>
      <c r="C50" s="15">
        <v>-4023.9200000000001</v>
      </c>
      <c r="D50" s="14">
        <v>141.84999999999999</v>
      </c>
      <c r="E50" s="14" t="s">
        <v>225</v>
      </c>
      <c r="F50" s="14" t="s">
        <v>33</v>
      </c>
      <c r="G50" s="14" t="str">
        <v>מרובה   SPX</v>
      </c>
      <c r="H50" s="14">
        <v>8000015</v>
      </c>
      <c r="I50" s="14" t="str">
        <v>SPTR 8/2015 פועלים מדד- בנק הפועלים</v>
      </c>
    </row>
    <row r="51" spans="1:11" ht="22.5">
      <c r="A51" s="14">
        <v>0.02</v>
      </c>
      <c r="B51" s="14">
        <v>46.18</v>
      </c>
      <c r="C51" s="15">
        <v>2737.1700000000001</v>
      </c>
      <c r="D51" s="15">
        <v>1687.02</v>
      </c>
      <c r="E51" s="14" t="s">
        <v>225</v>
      </c>
      <c r="F51" s="14" t="s">
        <v>34</v>
      </c>
      <c r="G51" s="14" t="str">
        <v>מרובה SXXR </v>
      </c>
      <c r="H51" s="14">
        <v>8000016</v>
      </c>
      <c r="I51" s="14" t="str">
        <v>8/2015  מדד SXXR (פועלים)- בנק הפועלים</v>
      </c>
    </row>
    <row r="52" spans="1:11">
      <c r="A52" s="13">
        <v>-0.029999999999999999</v>
      </c>
      <c r="B52" s="13">
        <v>-64.379999999999995</v>
      </c>
      <c r="C52" s="13"/>
      <c r="D52" s="16">
        <v>5805.1300000000001</v>
      </c>
      <c r="E52" s="13"/>
      <c r="F52" s="13"/>
      <c r="G52" s="13"/>
      <c r="H52" s="13"/>
      <c r="I52" s="13" t="s">
        <v>177</v>
      </c>
    </row>
    <row r="53" spans="1:11">
      <c r="A53" s="13"/>
      <c r="B53" s="13"/>
      <c r="C53" s="13"/>
      <c r="D53" s="13"/>
      <c r="E53" s="13"/>
      <c r="F53" s="13"/>
      <c r="G53" s="13"/>
      <c r="H53" s="13"/>
      <c r="I53" s="13" t="s">
        <v>31</v>
      </c>
    </row>
    <row r="54" spans="1:11">
      <c r="A54" s="14">
        <v>0</v>
      </c>
      <c r="B54" s="14">
        <v>0</v>
      </c>
      <c r="C54" s="14">
        <v>0</v>
      </c>
      <c r="D54" s="14">
        <v>0</v>
      </c>
      <c r="E54" s="14"/>
      <c r="F54" s="14">
        <v>0</v>
      </c>
      <c r="G54" s="14">
        <v>0</v>
      </c>
      <c r="H54" s="14">
        <v>0</v>
      </c>
      <c r="I54" s="14">
        <v>0</v>
      </c>
    </row>
    <row r="55" spans="1:11">
      <c r="A55" s="13">
        <v>0</v>
      </c>
      <c r="B55" s="13">
        <v>0</v>
      </c>
      <c r="C55" s="13"/>
      <c r="D55" s="13">
        <v>0</v>
      </c>
      <c r="E55" s="13"/>
      <c r="F55" s="13"/>
      <c r="G55" s="13"/>
      <c r="H55" s="13"/>
      <c r="I55" s="13" t="s">
        <v>182</v>
      </c>
    </row>
    <row r="56" spans="1:11">
      <c r="A56" s="13"/>
      <c r="B56" s="13"/>
      <c r="C56" s="13"/>
      <c r="D56" s="13"/>
      <c r="E56" s="13"/>
      <c r="F56" s="13"/>
      <c r="G56" s="13"/>
      <c r="H56" s="13"/>
      <c r="I56" s="13" t="s">
        <v>180</v>
      </c>
    </row>
    <row r="57" spans="1:11">
      <c r="A57" s="14">
        <v>0</v>
      </c>
      <c r="B57" s="14">
        <v>0</v>
      </c>
      <c r="C57" s="14">
        <v>0</v>
      </c>
      <c r="D57" s="14">
        <v>0</v>
      </c>
      <c r="E57" s="14"/>
      <c r="F57" s="14">
        <v>0</v>
      </c>
      <c r="G57" s="14">
        <v>0</v>
      </c>
      <c r="H57" s="14">
        <v>0</v>
      </c>
      <c r="I57" s="14">
        <v>0</v>
      </c>
    </row>
    <row r="58" spans="1:11">
      <c r="A58" s="13">
        <v>0</v>
      </c>
      <c r="B58" s="13">
        <v>0</v>
      </c>
      <c r="C58" s="13"/>
      <c r="D58" s="13">
        <v>0</v>
      </c>
      <c r="E58" s="13"/>
      <c r="F58" s="13"/>
      <c r="G58" s="13"/>
      <c r="H58" s="13"/>
      <c r="I58" s="13" t="s">
        <v>181</v>
      </c>
    </row>
    <row r="59" spans="1:11">
      <c r="A59" s="13"/>
      <c r="B59" s="13"/>
      <c r="C59" s="13"/>
      <c r="D59" s="13"/>
      <c r="E59" s="13"/>
      <c r="F59" s="13"/>
      <c r="G59" s="13"/>
      <c r="H59" s="13"/>
      <c r="I59" s="13" t="s">
        <v>163</v>
      </c>
    </row>
    <row r="60" spans="1:11" ht="22.5">
      <c r="A60" s="14">
        <v>0</v>
      </c>
      <c r="B60" s="14">
        <v>-10.26</v>
      </c>
      <c r="C60" s="14">
        <v>-526.37</v>
      </c>
      <c r="D60" s="15">
        <v>1949.3</v>
      </c>
      <c r="E60" s="14" t="s">
        <v>225</v>
      </c>
      <c r="F60" s="14" t="s">
        <v>33</v>
      </c>
      <c r="G60" s="14" t="s">
        <v>227</v>
      </c>
      <c r="H60" s="14">
        <v>8000021</v>
      </c>
      <c r="I60" s="14" t="str">
        <v>IBOXHA 6/2015- בנק הפועלים</v>
      </c>
    </row>
    <row r="61" spans="1:11" ht="22.5">
      <c r="A61" s="14">
        <v>0</v>
      </c>
      <c r="B61" s="14">
        <v>-3.3999999999999999</v>
      </c>
      <c r="C61" s="14">
        <v>-258.64999999999998</v>
      </c>
      <c r="D61" s="15">
        <v>1313.5</v>
      </c>
      <c r="E61" s="14"/>
      <c r="F61" s="14" t="s">
        <v>33</v>
      </c>
      <c r="G61" s="14" t="s">
        <v>227</v>
      </c>
      <c r="H61" s="14">
        <v>8000023</v>
      </c>
      <c r="I61" s="14" t="str">
        <v>IBXA- בנק הפועלים</v>
      </c>
    </row>
    <row r="62" spans="1:11" ht="22.5">
      <c r="A62" s="14">
        <v>0</v>
      </c>
      <c r="B62" s="14">
        <v>-1.5</v>
      </c>
      <c r="C62" s="14">
        <v>-113.67</v>
      </c>
      <c r="D62" s="15">
        <v>1322.26</v>
      </c>
      <c r="E62" s="14"/>
      <c r="F62" s="14" t="s">
        <v>33</v>
      </c>
      <c r="G62" s="14" t="s">
        <v>227</v>
      </c>
      <c r="H62" s="14">
        <v>8000025</v>
      </c>
      <c r="I62" s="14" t="str">
        <v>IBXAA 3/2015- בנק הפועלים</v>
      </c>
    </row>
    <row r="63" spans="1:11">
      <c r="A63" s="13">
        <v>-0.01</v>
      </c>
      <c r="B63" s="13">
        <v>-15.16</v>
      </c>
      <c r="C63" s="13"/>
      <c r="D63" s="16">
        <v>4585.0500000000002</v>
      </c>
      <c r="E63" s="13"/>
      <c r="F63" s="13"/>
      <c r="G63" s="13"/>
      <c r="H63" s="13"/>
      <c r="I63" s="13" t="s">
        <v>164</v>
      </c>
    </row>
    <row r="64" spans="1:11">
      <c r="A64" s="13">
        <v>-0.029999999999999999</v>
      </c>
      <c r="B64" s="13">
        <v>-79.540000000000006</v>
      </c>
      <c r="C64" s="13"/>
      <c r="D64" s="16">
        <v>10390.18</v>
      </c>
      <c r="E64" s="13"/>
      <c r="F64" s="13"/>
      <c r="G64" s="13"/>
      <c r="H64" s="13"/>
      <c r="I64" s="13" t="s">
        <v>65</v>
      </c>
    </row>
    <row r="65" spans="1:11">
      <c r="A65" s="9">
        <v>-0.01</v>
      </c>
      <c r="B65" s="9">
        <v>-16.73</v>
      </c>
      <c r="C65" s="9"/>
      <c r="D65" s="10">
        <v>87126.360000000001</v>
      </c>
      <c r="E65" s="9"/>
      <c r="F65" s="9"/>
      <c r="G65" s="9"/>
      <c r="H65" s="9"/>
      <c r="I65" s="9" t="s">
        <v>189</v>
      </c>
    </row>
    <row r="66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R61"/>
  <sheetViews>
    <sheetView workbookViewId="0" showGridLines="0">
      <selection activeCell="R2" sqref="R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5.42578" customWidth="1"/>
    <col min="16" max="16" style="1" width="9.142308" hidden="1"/>
    <col min="17" max="17" style="1" width="6.710938" customWidth="1"/>
    <col min="18" max="18" style="1" width="24.57031" bestFit="1" customWidth="1"/>
    <col min="19" max="16384" style="1"/>
  </cols>
  <sheetData>
    <row r="2" spans="1:18" customHeight="1" ht="25.15">
      <c r="A2" s="2" t="str">
        <v>ניירות ערך לא סחירים - מוצרים מובנים</v>
      </c>
      <c r="R2" s="11" t="s">
        <f>HYPERLINK("#'"&amp;גיליון1!$A$32&amp;"'!C6",גיליון1!$B$32)</f>
        <v>30</v>
      </c>
    </row>
    <row r="3" spans="1:18" customHeight="1" ht="3.6">
      <c r="A3" s="12" t="s">
        <v>1</v>
      </c>
    </row>
    <row r="4" spans="1:18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customHeight="1" ht="2.85"/>
    <row r="6" spans="1:18" customHeight="1" ht="15.2"/>
    <row r="7" spans="1:18" customHeight="1" ht="43.15">
      <c r="A7" s="5" t="s">
        <v>2</v>
      </c>
      <c r="B7" s="5" t="s">
        <v>66</v>
      </c>
      <c r="C7" s="5" t="s">
        <v>43</v>
      </c>
      <c r="D7" s="5" t="s">
        <v>68</v>
      </c>
      <c r="E7" s="5" t="s">
        <v>69</v>
      </c>
      <c r="F7" s="5" t="s">
        <v>44</v>
      </c>
      <c r="G7" s="5" t="s">
        <v>45</v>
      </c>
      <c r="H7" s="5" t="s">
        <v>31</v>
      </c>
      <c r="I7" s="5" t="s">
        <v>70</v>
      </c>
      <c r="J7" s="5" t="s">
        <v>190</v>
      </c>
      <c r="K7" s="5" t="s">
        <v>46</v>
      </c>
      <c r="L7" s="5" t="s">
        <v>47</v>
      </c>
      <c r="M7" s="5" t="s">
        <v>191</v>
      </c>
      <c r="N7" s="5" t="s">
        <v>48</v>
      </c>
      <c r="O7" s="5" t="s">
        <v>49</v>
      </c>
    </row>
    <row r="8" spans="1:1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50</v>
      </c>
    </row>
    <row r="9" spans="1:1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192</v>
      </c>
    </row>
    <row r="10" spans="1:1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/>
      <c r="L11" s="14">
        <v>0</v>
      </c>
      <c r="M11" s="14"/>
      <c r="N11" s="14">
        <v>0</v>
      </c>
      <c r="O11" s="14">
        <v>0</v>
      </c>
    </row>
    <row r="12" spans="1:18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/>
      <c r="O12" s="13" t="s">
        <v>75</v>
      </c>
    </row>
    <row r="13" spans="1:18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/>
      <c r="O13" s="13" t="s">
        <v>193</v>
      </c>
    </row>
    <row r="14" spans="1:1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194</v>
      </c>
    </row>
    <row r="15" spans="1:1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8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/>
      <c r="L16" s="14">
        <v>0</v>
      </c>
      <c r="M16" s="14"/>
      <c r="N16" s="14">
        <v>0</v>
      </c>
      <c r="O16" s="14">
        <v>0</v>
      </c>
    </row>
    <row r="17" spans="1:18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/>
      <c r="O17" s="13" t="s">
        <v>75</v>
      </c>
    </row>
    <row r="18" spans="1:18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195</v>
      </c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196</v>
      </c>
    </row>
    <row r="20" spans="1:18" ht="2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197</v>
      </c>
    </row>
    <row r="21" spans="1:18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/>
      <c r="L21" s="14">
        <v>0</v>
      </c>
      <c r="M21" s="14"/>
      <c r="N21" s="14">
        <v>0</v>
      </c>
      <c r="O21" s="14">
        <v>0</v>
      </c>
    </row>
    <row r="22" spans="1:18" ht="33.7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198</v>
      </c>
    </row>
    <row r="23" spans="1:18" ht="2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199</v>
      </c>
    </row>
    <row r="24" spans="1:18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/>
      <c r="L24" s="14">
        <v>0</v>
      </c>
      <c r="M24" s="14"/>
      <c r="N24" s="14">
        <v>0</v>
      </c>
      <c r="O24" s="14">
        <v>0</v>
      </c>
    </row>
    <row r="25" spans="1:18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200</v>
      </c>
    </row>
    <row r="26" spans="1:18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201</v>
      </c>
    </row>
    <row r="27" spans="1:18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/>
      <c r="K27" s="14"/>
      <c r="L27" s="14">
        <v>0</v>
      </c>
      <c r="M27" s="14"/>
      <c r="N27" s="14">
        <v>0</v>
      </c>
      <c r="O27" s="14">
        <v>0</v>
      </c>
    </row>
    <row r="28" spans="1:18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202</v>
      </c>
    </row>
    <row r="29" spans="1:18" ht="2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203</v>
      </c>
    </row>
    <row r="30" spans="1:18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14">
        <v>0</v>
      </c>
      <c r="M30" s="14"/>
      <c r="N30" s="14">
        <v>0</v>
      </c>
      <c r="O30" s="14">
        <v>0</v>
      </c>
    </row>
    <row r="31" spans="1:18" ht="22.5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204</v>
      </c>
    </row>
    <row r="32" spans="1:18" ht="22.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205</v>
      </c>
    </row>
    <row r="33" spans="1:18">
      <c r="A33" s="13">
        <v>0</v>
      </c>
      <c r="B33" s="13"/>
      <c r="C33" s="13">
        <v>0</v>
      </c>
      <c r="D33" s="13"/>
      <c r="E33" s="13">
        <v>0</v>
      </c>
      <c r="F33" s="13">
        <v>0</v>
      </c>
      <c r="G33" s="13"/>
      <c r="H33" s="13"/>
      <c r="I33" s="13">
        <v>0</v>
      </c>
      <c r="J33" s="13"/>
      <c r="K33" s="13"/>
      <c r="L33" s="13"/>
      <c r="M33" s="13"/>
      <c r="N33" s="13"/>
      <c r="O33" s="13" t="s">
        <v>63</v>
      </c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64</v>
      </c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192</v>
      </c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8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/>
      <c r="K37" s="14"/>
      <c r="L37" s="14">
        <v>0</v>
      </c>
      <c r="M37" s="14"/>
      <c r="N37" s="14">
        <v>0</v>
      </c>
      <c r="O37" s="14">
        <v>0</v>
      </c>
    </row>
    <row r="38" spans="1:18">
      <c r="A38" s="13">
        <v>0</v>
      </c>
      <c r="B38" s="13"/>
      <c r="C38" s="13">
        <v>0</v>
      </c>
      <c r="D38" s="13"/>
      <c r="E38" s="13">
        <v>0</v>
      </c>
      <c r="F38" s="13">
        <v>0</v>
      </c>
      <c r="G38" s="13"/>
      <c r="H38" s="13"/>
      <c r="I38" s="13">
        <v>0</v>
      </c>
      <c r="J38" s="13"/>
      <c r="K38" s="13"/>
      <c r="L38" s="13"/>
      <c r="M38" s="13"/>
      <c r="N38" s="13"/>
      <c r="O38" s="13" t="s">
        <v>75</v>
      </c>
    </row>
    <row r="39" spans="1:18">
      <c r="A39" s="13">
        <v>0</v>
      </c>
      <c r="B39" s="13"/>
      <c r="C39" s="13">
        <v>0</v>
      </c>
      <c r="D39" s="13"/>
      <c r="E39" s="13">
        <v>0</v>
      </c>
      <c r="F39" s="13">
        <v>0</v>
      </c>
      <c r="G39" s="13"/>
      <c r="H39" s="13"/>
      <c r="I39" s="13">
        <v>0</v>
      </c>
      <c r="J39" s="13"/>
      <c r="K39" s="13"/>
      <c r="L39" s="13"/>
      <c r="M39" s="13"/>
      <c r="N39" s="13"/>
      <c r="O39" s="13" t="s">
        <v>193</v>
      </c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194</v>
      </c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8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/>
      <c r="K42" s="14"/>
      <c r="L42" s="14">
        <v>0</v>
      </c>
      <c r="M42" s="14"/>
      <c r="N42" s="14">
        <v>0</v>
      </c>
      <c r="O42" s="14">
        <v>0</v>
      </c>
    </row>
    <row r="43" spans="1:18">
      <c r="A43" s="13">
        <v>0</v>
      </c>
      <c r="B43" s="13"/>
      <c r="C43" s="13">
        <v>0</v>
      </c>
      <c r="D43" s="13"/>
      <c r="E43" s="13">
        <v>0</v>
      </c>
      <c r="F43" s="13">
        <v>0</v>
      </c>
      <c r="G43" s="13"/>
      <c r="H43" s="13"/>
      <c r="I43" s="13">
        <v>0</v>
      </c>
      <c r="J43" s="13"/>
      <c r="K43" s="13"/>
      <c r="L43" s="13"/>
      <c r="M43" s="13"/>
      <c r="N43" s="13"/>
      <c r="O43" s="13" t="s">
        <v>75</v>
      </c>
    </row>
    <row r="44" spans="1:18">
      <c r="A44" s="13">
        <v>0</v>
      </c>
      <c r="B44" s="13"/>
      <c r="C44" s="13">
        <v>0</v>
      </c>
      <c r="D44" s="13"/>
      <c r="E44" s="13">
        <v>0</v>
      </c>
      <c r="F44" s="13">
        <v>0</v>
      </c>
      <c r="G44" s="13"/>
      <c r="H44" s="13"/>
      <c r="I44" s="13">
        <v>0</v>
      </c>
      <c r="J44" s="13"/>
      <c r="K44" s="13"/>
      <c r="L44" s="13"/>
      <c r="M44" s="13"/>
      <c r="N44" s="13"/>
      <c r="O44" s="13" t="s">
        <v>195</v>
      </c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196</v>
      </c>
    </row>
    <row r="46" spans="1:18" ht="22.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 t="s">
        <v>197</v>
      </c>
    </row>
    <row r="47" spans="1:18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/>
      <c r="K47" s="14"/>
      <c r="L47" s="14">
        <v>0</v>
      </c>
      <c r="M47" s="14"/>
      <c r="N47" s="14">
        <v>0</v>
      </c>
      <c r="O47" s="14">
        <v>0</v>
      </c>
    </row>
    <row r="48" spans="1:18" ht="33.75">
      <c r="A48" s="13">
        <v>0</v>
      </c>
      <c r="B48" s="13"/>
      <c r="C48" s="13">
        <v>0</v>
      </c>
      <c r="D48" s="13"/>
      <c r="E48" s="13">
        <v>0</v>
      </c>
      <c r="F48" s="13">
        <v>0</v>
      </c>
      <c r="G48" s="13"/>
      <c r="H48" s="13"/>
      <c r="I48" s="13">
        <v>0</v>
      </c>
      <c r="J48" s="13"/>
      <c r="K48" s="13"/>
      <c r="L48" s="13"/>
      <c r="M48" s="13"/>
      <c r="N48" s="13"/>
      <c r="O48" s="13" t="s">
        <v>198</v>
      </c>
    </row>
    <row r="49" spans="1:18" ht="2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199</v>
      </c>
    </row>
    <row r="50" spans="1:18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/>
      <c r="K50" s="14"/>
      <c r="L50" s="14">
        <v>0</v>
      </c>
      <c r="M50" s="14"/>
      <c r="N50" s="14">
        <v>0</v>
      </c>
      <c r="O50" s="14">
        <v>0</v>
      </c>
    </row>
    <row r="51" spans="1:18" ht="33.75">
      <c r="A51" s="13">
        <v>0</v>
      </c>
      <c r="B51" s="13"/>
      <c r="C51" s="13">
        <v>0</v>
      </c>
      <c r="D51" s="13"/>
      <c r="E51" s="13">
        <v>0</v>
      </c>
      <c r="F51" s="13">
        <v>0</v>
      </c>
      <c r="G51" s="13"/>
      <c r="H51" s="13"/>
      <c r="I51" s="13">
        <v>0</v>
      </c>
      <c r="J51" s="13"/>
      <c r="K51" s="13"/>
      <c r="L51" s="13"/>
      <c r="M51" s="13"/>
      <c r="N51" s="13"/>
      <c r="O51" s="13" t="s">
        <v>200</v>
      </c>
    </row>
    <row r="52" spans="1:18" ht="2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201</v>
      </c>
    </row>
    <row r="53" spans="1:18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/>
      <c r="K53" s="14"/>
      <c r="L53" s="14">
        <v>0</v>
      </c>
      <c r="M53" s="14"/>
      <c r="N53" s="14">
        <v>0</v>
      </c>
      <c r="O53" s="14">
        <v>0</v>
      </c>
    </row>
    <row r="54" spans="1:18" ht="33.75">
      <c r="A54" s="13">
        <v>0</v>
      </c>
      <c r="B54" s="13"/>
      <c r="C54" s="13">
        <v>0</v>
      </c>
      <c r="D54" s="13"/>
      <c r="E54" s="13">
        <v>0</v>
      </c>
      <c r="F54" s="13">
        <v>0</v>
      </c>
      <c r="G54" s="13"/>
      <c r="H54" s="13"/>
      <c r="I54" s="13">
        <v>0</v>
      </c>
      <c r="J54" s="13"/>
      <c r="K54" s="13"/>
      <c r="L54" s="13"/>
      <c r="M54" s="13"/>
      <c r="N54" s="13"/>
      <c r="O54" s="13" t="s">
        <v>202</v>
      </c>
    </row>
    <row r="55" spans="1:18" ht="2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203</v>
      </c>
    </row>
    <row r="56" spans="1:18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/>
      <c r="K56" s="14"/>
      <c r="L56" s="14">
        <v>0</v>
      </c>
      <c r="M56" s="14"/>
      <c r="N56" s="14">
        <v>0</v>
      </c>
      <c r="O56" s="14">
        <v>0</v>
      </c>
    </row>
    <row r="57" spans="1:18" ht="22.5">
      <c r="A57" s="13">
        <v>0</v>
      </c>
      <c r="B57" s="13"/>
      <c r="C57" s="13">
        <v>0</v>
      </c>
      <c r="D57" s="13"/>
      <c r="E57" s="13">
        <v>0</v>
      </c>
      <c r="F57" s="13">
        <v>0</v>
      </c>
      <c r="G57" s="13"/>
      <c r="H57" s="13"/>
      <c r="I57" s="13">
        <v>0</v>
      </c>
      <c r="J57" s="13"/>
      <c r="K57" s="13"/>
      <c r="L57" s="13"/>
      <c r="M57" s="13"/>
      <c r="N57" s="13"/>
      <c r="O57" s="13" t="s">
        <v>204</v>
      </c>
    </row>
    <row r="58" spans="1:18" ht="22.5">
      <c r="A58" s="13">
        <v>0</v>
      </c>
      <c r="B58" s="13"/>
      <c r="C58" s="13">
        <v>0</v>
      </c>
      <c r="D58" s="13"/>
      <c r="E58" s="13">
        <v>0</v>
      </c>
      <c r="F58" s="13">
        <v>0</v>
      </c>
      <c r="G58" s="13"/>
      <c r="H58" s="13"/>
      <c r="I58" s="13">
        <v>0</v>
      </c>
      <c r="J58" s="13"/>
      <c r="K58" s="13"/>
      <c r="L58" s="13"/>
      <c r="M58" s="13"/>
      <c r="N58" s="13"/>
      <c r="O58" s="13" t="s">
        <v>205</v>
      </c>
    </row>
    <row r="59" spans="1:18">
      <c r="A59" s="13">
        <v>0</v>
      </c>
      <c r="B59" s="13"/>
      <c r="C59" s="13">
        <v>0</v>
      </c>
      <c r="D59" s="13"/>
      <c r="E59" s="13">
        <v>0</v>
      </c>
      <c r="F59" s="13">
        <v>0</v>
      </c>
      <c r="G59" s="13"/>
      <c r="H59" s="13"/>
      <c r="I59" s="13">
        <v>0</v>
      </c>
      <c r="J59" s="13"/>
      <c r="K59" s="13"/>
      <c r="L59" s="13"/>
      <c r="M59" s="13"/>
      <c r="N59" s="13"/>
      <c r="O59" s="13" t="s">
        <v>65</v>
      </c>
    </row>
    <row r="60" spans="1:18">
      <c r="A60" s="9">
        <v>0</v>
      </c>
      <c r="B60" s="9"/>
      <c r="C60" s="9">
        <v>0</v>
      </c>
      <c r="D60" s="9"/>
      <c r="E60" s="9">
        <v>0</v>
      </c>
      <c r="F60" s="9">
        <v>0</v>
      </c>
      <c r="G60" s="9"/>
      <c r="H60" s="9"/>
      <c r="I60" s="9">
        <v>0</v>
      </c>
      <c r="J60" s="9"/>
      <c r="K60" s="9"/>
      <c r="L60" s="9"/>
      <c r="M60" s="9"/>
      <c r="N60" s="9"/>
      <c r="O60" s="9" t="s">
        <v>206</v>
      </c>
    </row>
    <row r="61" spans="1:18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P4:Q4"/>
    <mergeCell ref="A2:Q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103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228</v>
      </c>
      <c r="N2" s="11" t="s">
        <f>HYPERLINK("#'"&amp;גיליון1!$A$32&amp;"'!C6",גיליון1!$B$32)</f>
        <v>30</v>
      </c>
    </row>
    <row r="3" spans="1:14" customHeight="1" ht="3.6">
      <c r="A3" s="12" t="s">
        <v>1</v>
      </c>
    </row>
    <row r="4" spans="1:14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customHeight="1" ht="2.85"/>
    <row r="6" spans="1:14" customHeight="1" ht="15.2"/>
    <row r="7" spans="1:14" customHeight="1" ht="43.15">
      <c r="A7" s="5" t="s">
        <v>2</v>
      </c>
      <c r="B7" s="5" t="s">
        <v>43</v>
      </c>
      <c r="C7" s="5" t="s">
        <v>68</v>
      </c>
      <c r="D7" s="5" t="s">
        <v>69</v>
      </c>
      <c r="E7" s="5" t="s">
        <v>44</v>
      </c>
      <c r="F7" s="5" t="str">
        <v>שיעור ריבית  
 ממוצע</v>
      </c>
      <c r="G7" s="5" t="s">
        <v>31</v>
      </c>
      <c r="H7" s="5" t="s">
        <v>70</v>
      </c>
      <c r="I7" s="5" t="s">
        <v>46</v>
      </c>
      <c r="J7" s="5" t="s">
        <v>47</v>
      </c>
      <c r="K7" s="5" t="s">
        <v>48</v>
      </c>
      <c r="L7" s="5" t="s">
        <v>49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50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tr">
        <v>כנגד חסכון עמיתים מובטחים</v>
      </c>
    </row>
    <row r="10" spans="1:14">
      <c r="A10" s="14">
        <v>0</v>
      </c>
      <c r="B10" s="14">
        <v>8.4000000000000004</v>
      </c>
      <c r="C10" s="14">
        <v>111.15000000000001</v>
      </c>
      <c r="D10" s="15">
        <v>7561</v>
      </c>
      <c r="E10" s="14">
        <v>0</v>
      </c>
      <c r="F10" s="14">
        <v>0</v>
      </c>
      <c r="G10" s="14" t="s">
        <v>60</v>
      </c>
      <c r="H10" s="14">
        <v>0</v>
      </c>
      <c r="I10" s="14" t="s">
        <v>114</v>
      </c>
      <c r="J10" s="14" t="s">
        <v>52</v>
      </c>
      <c r="K10" s="14">
        <v>46300013</v>
      </c>
      <c r="L10" s="14" t="s">
        <v>229</v>
      </c>
    </row>
    <row r="11" spans="1:14">
      <c r="A11" s="14">
        <v>0.01</v>
      </c>
      <c r="B11" s="14">
        <v>35.859999999999999</v>
      </c>
      <c r="C11" s="14">
        <v>108.05</v>
      </c>
      <c r="D11" s="15">
        <v>33184.43</v>
      </c>
      <c r="E11" s="14">
        <v>0.72999999999999998</v>
      </c>
      <c r="F11" s="14">
        <v>2.5</v>
      </c>
      <c r="G11" s="14" t="s">
        <v>60</v>
      </c>
      <c r="H11" s="14">
        <v>1.23</v>
      </c>
      <c r="I11" s="14" t="s">
        <v>114</v>
      </c>
      <c r="J11" s="14" t="s">
        <v>52</v>
      </c>
      <c r="K11" s="14">
        <v>6100081</v>
      </c>
      <c r="L11" s="14" t="s">
        <v>229</v>
      </c>
    </row>
    <row r="12" spans="1:14">
      <c r="A12" s="14">
        <v>0.02</v>
      </c>
      <c r="B12" s="14">
        <v>37.100000000000001</v>
      </c>
      <c r="C12" s="14">
        <v>101.47</v>
      </c>
      <c r="D12" s="15">
        <v>36557.309999999998</v>
      </c>
      <c r="E12" s="14">
        <v>1.8400000000000001</v>
      </c>
      <c r="F12" s="14">
        <v>5</v>
      </c>
      <c r="G12" s="14" t="s">
        <v>60</v>
      </c>
      <c r="H12" s="14">
        <v>0.34000000000000002</v>
      </c>
      <c r="I12" s="14" t="s">
        <v>114</v>
      </c>
      <c r="J12" s="14" t="s">
        <v>52</v>
      </c>
      <c r="K12" s="14">
        <v>6100082</v>
      </c>
      <c r="L12" s="14" t="s">
        <v>229</v>
      </c>
    </row>
    <row r="13" spans="1:14">
      <c r="A13" s="14">
        <v>0.050000000000000003</v>
      </c>
      <c r="B13" s="14">
        <v>128.99000000000001</v>
      </c>
      <c r="C13" s="14">
        <v>108.12</v>
      </c>
      <c r="D13" s="15">
        <v>119305.60000000001</v>
      </c>
      <c r="E13" s="14">
        <v>0.72999999999999998</v>
      </c>
      <c r="F13" s="14">
        <v>2.5</v>
      </c>
      <c r="G13" s="14" t="s">
        <v>60</v>
      </c>
      <c r="H13" s="14">
        <v>1.1499999999999999</v>
      </c>
      <c r="I13" s="14" t="s">
        <v>114</v>
      </c>
      <c r="J13" s="14" t="s">
        <v>52</v>
      </c>
      <c r="K13" s="14">
        <v>6100083</v>
      </c>
      <c r="L13" s="14" t="s">
        <v>229</v>
      </c>
    </row>
    <row r="14" spans="1:14">
      <c r="A14" s="14">
        <v>0.02</v>
      </c>
      <c r="B14" s="14">
        <v>52.590000000000003</v>
      </c>
      <c r="C14" s="14">
        <v>101.98</v>
      </c>
      <c r="D14" s="15">
        <v>51568.099999999999</v>
      </c>
      <c r="E14" s="14">
        <v>0.77000000000000002</v>
      </c>
      <c r="F14" s="14">
        <v>2.5</v>
      </c>
      <c r="G14" s="14" t="s">
        <v>60</v>
      </c>
      <c r="H14" s="14">
        <v>0.95999999999999996</v>
      </c>
      <c r="I14" s="14" t="s">
        <v>114</v>
      </c>
      <c r="J14" s="14" t="s">
        <v>52</v>
      </c>
      <c r="K14" s="14">
        <v>6100108</v>
      </c>
      <c r="L14" s="14" t="s">
        <v>229</v>
      </c>
    </row>
    <row r="15" spans="1:14">
      <c r="A15" s="14">
        <v>0</v>
      </c>
      <c r="B15" s="14">
        <v>3.8500000000000001</v>
      </c>
      <c r="C15" s="14">
        <v>100.31</v>
      </c>
      <c r="D15" s="15">
        <v>3841.7199999999998</v>
      </c>
      <c r="E15" s="14">
        <v>1.8400000000000001</v>
      </c>
      <c r="F15" s="14">
        <v>2.5</v>
      </c>
      <c r="G15" s="14" t="s">
        <v>60</v>
      </c>
      <c r="H15" s="14">
        <v>0.17000000000000001</v>
      </c>
      <c r="I15" s="14" t="s">
        <v>114</v>
      </c>
      <c r="J15" s="14" t="s">
        <v>52</v>
      </c>
      <c r="K15" s="14">
        <v>6100109</v>
      </c>
      <c r="L15" s="14" t="s">
        <v>229</v>
      </c>
    </row>
    <row r="16" spans="1:14">
      <c r="A16" s="14">
        <v>0</v>
      </c>
      <c r="B16" s="14">
        <v>1.9299999999999999</v>
      </c>
      <c r="C16" s="14">
        <v>101.18000000000001</v>
      </c>
      <c r="D16" s="15">
        <v>1905.45</v>
      </c>
      <c r="E16" s="14">
        <v>1.1399999999999999</v>
      </c>
      <c r="F16" s="14">
        <v>2.5</v>
      </c>
      <c r="G16" s="14" t="s">
        <v>60</v>
      </c>
      <c r="H16" s="14">
        <v>0.70999999999999996</v>
      </c>
      <c r="I16" s="14" t="s">
        <v>114</v>
      </c>
      <c r="J16" s="14" t="s">
        <v>52</v>
      </c>
      <c r="K16" s="14">
        <v>6100110</v>
      </c>
      <c r="L16" s="14" t="s">
        <v>229</v>
      </c>
    </row>
    <row r="17" spans="1:14">
      <c r="A17" s="14">
        <v>0</v>
      </c>
      <c r="B17" s="14">
        <v>11.98</v>
      </c>
      <c r="C17" s="14">
        <v>105.08</v>
      </c>
      <c r="D17" s="15">
        <v>11397.360000000001</v>
      </c>
      <c r="E17" s="14">
        <v>0.44</v>
      </c>
      <c r="F17" s="14">
        <v>2.5</v>
      </c>
      <c r="G17" s="14" t="s">
        <v>60</v>
      </c>
      <c r="H17" s="14">
        <v>2.3300000000000001</v>
      </c>
      <c r="I17" s="14" t="s">
        <v>114</v>
      </c>
      <c r="J17" s="14" t="s">
        <v>52</v>
      </c>
      <c r="K17" s="14">
        <v>6100111</v>
      </c>
      <c r="L17" s="14" t="s">
        <v>229</v>
      </c>
    </row>
    <row r="18" spans="1:14">
      <c r="A18" s="14">
        <v>0</v>
      </c>
      <c r="B18" s="14">
        <v>6.4100000000000001</v>
      </c>
      <c r="C18" s="14">
        <v>105.86</v>
      </c>
      <c r="D18" s="15">
        <v>6055.7700000000004</v>
      </c>
      <c r="E18" s="14">
        <v>0.5</v>
      </c>
      <c r="F18" s="14">
        <v>2.5</v>
      </c>
      <c r="G18" s="14" t="s">
        <v>60</v>
      </c>
      <c r="H18" s="14">
        <v>2.7799999999999998</v>
      </c>
      <c r="I18" s="14" t="s">
        <v>114</v>
      </c>
      <c r="J18" s="14" t="s">
        <v>52</v>
      </c>
      <c r="K18" s="14">
        <v>6100112</v>
      </c>
      <c r="L18" s="14" t="s">
        <v>229</v>
      </c>
    </row>
    <row r="19" spans="1:14">
      <c r="A19" s="14">
        <v>0.070000000000000007</v>
      </c>
      <c r="B19" s="14">
        <v>161.00999999999999</v>
      </c>
      <c r="C19" s="14">
        <v>104.58</v>
      </c>
      <c r="D19" s="15">
        <v>153956.67000000001</v>
      </c>
      <c r="E19" s="14">
        <v>0.42999999999999999</v>
      </c>
      <c r="F19" s="14">
        <v>2.5</v>
      </c>
      <c r="G19" s="14" t="s">
        <v>60</v>
      </c>
      <c r="H19" s="14">
        <v>2.0800000000000001</v>
      </c>
      <c r="I19" s="14" t="s">
        <v>114</v>
      </c>
      <c r="J19" s="14" t="s">
        <v>52</v>
      </c>
      <c r="K19" s="14">
        <v>6100114</v>
      </c>
      <c r="L19" s="14" t="s">
        <v>229</v>
      </c>
    </row>
    <row r="20" spans="1:14">
      <c r="A20" s="14">
        <v>0</v>
      </c>
      <c r="B20" s="14">
        <v>5.4699999999999998</v>
      </c>
      <c r="C20" s="14">
        <v>101.76000000000001</v>
      </c>
      <c r="D20" s="15">
        <v>5377.1700000000001</v>
      </c>
      <c r="E20" s="14">
        <v>0.81999999999999995</v>
      </c>
      <c r="F20" s="14">
        <v>2.5</v>
      </c>
      <c r="G20" s="14" t="s">
        <v>60</v>
      </c>
      <c r="H20" s="14">
        <v>0.92000000000000004</v>
      </c>
      <c r="I20" s="14" t="s">
        <v>114</v>
      </c>
      <c r="J20" s="14" t="s">
        <v>52</v>
      </c>
      <c r="K20" s="14">
        <v>6100115</v>
      </c>
      <c r="L20" s="14" t="s">
        <v>229</v>
      </c>
    </row>
    <row r="21" spans="1:14">
      <c r="A21" s="14">
        <v>0</v>
      </c>
      <c r="B21" s="14">
        <v>3.2999999999999998</v>
      </c>
      <c r="C21" s="14">
        <v>102.64</v>
      </c>
      <c r="D21" s="15">
        <v>3213.1100000000001</v>
      </c>
      <c r="E21" s="14">
        <v>0.56000000000000005</v>
      </c>
      <c r="F21" s="14">
        <v>2.5</v>
      </c>
      <c r="G21" s="14" t="s">
        <v>60</v>
      </c>
      <c r="H21" s="14">
        <v>1.25</v>
      </c>
      <c r="I21" s="14" t="s">
        <v>114</v>
      </c>
      <c r="J21" s="14" t="s">
        <v>52</v>
      </c>
      <c r="K21" s="14">
        <v>6100116</v>
      </c>
      <c r="L21" s="14" t="s">
        <v>229</v>
      </c>
    </row>
    <row r="22" spans="1:14">
      <c r="A22" s="14">
        <v>0.01</v>
      </c>
      <c r="B22" s="14">
        <v>22.109999999999999</v>
      </c>
      <c r="C22" s="14">
        <v>102.54000000000001</v>
      </c>
      <c r="D22" s="15">
        <v>21566.099999999999</v>
      </c>
      <c r="E22" s="14">
        <v>0.58999999999999997</v>
      </c>
      <c r="F22" s="14">
        <v>2.5</v>
      </c>
      <c r="G22" s="14" t="s">
        <v>60</v>
      </c>
      <c r="H22" s="14">
        <v>1.21</v>
      </c>
      <c r="I22" s="14" t="s">
        <v>114</v>
      </c>
      <c r="J22" s="14" t="s">
        <v>52</v>
      </c>
      <c r="K22" s="14">
        <v>6100117</v>
      </c>
      <c r="L22" s="14" t="s">
        <v>229</v>
      </c>
    </row>
    <row r="23" spans="1:14">
      <c r="A23" s="14">
        <v>0</v>
      </c>
      <c r="B23" s="14">
        <v>5.3499999999999996</v>
      </c>
      <c r="C23" s="14">
        <v>100.34999999999999</v>
      </c>
      <c r="D23" s="15">
        <v>5327.8500000000004</v>
      </c>
      <c r="E23" s="14">
        <v>1.8300000000000001</v>
      </c>
      <c r="F23" s="14">
        <v>2.5</v>
      </c>
      <c r="G23" s="14" t="s">
        <v>60</v>
      </c>
      <c r="H23" s="14">
        <v>0.22</v>
      </c>
      <c r="I23" s="14" t="s">
        <v>114</v>
      </c>
      <c r="J23" s="14" t="s">
        <v>52</v>
      </c>
      <c r="K23" s="14">
        <v>6100118</v>
      </c>
      <c r="L23" s="14" t="s">
        <v>229</v>
      </c>
    </row>
    <row r="24" spans="1:14">
      <c r="A24" s="14">
        <v>0.01</v>
      </c>
      <c r="B24" s="14">
        <v>34.439999999999998</v>
      </c>
      <c r="C24" s="14">
        <v>102.54000000000001</v>
      </c>
      <c r="D24" s="15">
        <v>33590.919999999998</v>
      </c>
      <c r="E24" s="14">
        <v>0.58999999999999997</v>
      </c>
      <c r="F24" s="14">
        <v>2.5</v>
      </c>
      <c r="G24" s="14" t="s">
        <v>60</v>
      </c>
      <c r="H24" s="14">
        <v>1.21</v>
      </c>
      <c r="I24" s="14" t="s">
        <v>114</v>
      </c>
      <c r="J24" s="14" t="s">
        <v>52</v>
      </c>
      <c r="K24" s="14">
        <v>6100119</v>
      </c>
      <c r="L24" s="14" t="s">
        <v>229</v>
      </c>
    </row>
    <row r="25" spans="1:14">
      <c r="A25" s="13">
        <v>0.20999999999999999</v>
      </c>
      <c r="B25" s="13">
        <v>518.77999999999997</v>
      </c>
      <c r="C25" s="13"/>
      <c r="D25" s="16">
        <v>494408.56</v>
      </c>
      <c r="E25" s="13">
        <v>0.69999999999999996</v>
      </c>
      <c r="F25" s="13"/>
      <c r="G25" s="13"/>
      <c r="H25" s="13">
        <v>1.3799999999999999</v>
      </c>
      <c r="I25" s="13"/>
      <c r="J25" s="13"/>
      <c r="K25" s="13"/>
      <c r="L25" s="13" t="str">
        <v>סה"כ כנגד חסכון עמיתים מובטחים</v>
      </c>
    </row>
    <row r="26" spans="1:14" ht="2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tr">
        <v>מבוטחות במשכנתא או תיקי משכנתאות</v>
      </c>
    </row>
    <row r="27" spans="1:14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/>
      <c r="J27" s="14">
        <v>0</v>
      </c>
      <c r="K27" s="14">
        <v>0</v>
      </c>
      <c r="L27" s="14">
        <v>0</v>
      </c>
    </row>
    <row r="28" spans="1:14" ht="22.5">
      <c r="A28" s="13">
        <v>0</v>
      </c>
      <c r="B28" s="13">
        <v>0</v>
      </c>
      <c r="C28" s="13"/>
      <c r="D28" s="13">
        <v>0</v>
      </c>
      <c r="E28" s="13">
        <v>0</v>
      </c>
      <c r="F28" s="13"/>
      <c r="G28" s="13"/>
      <c r="H28" s="13">
        <v>0</v>
      </c>
      <c r="I28" s="13"/>
      <c r="J28" s="13"/>
      <c r="K28" s="13"/>
      <c r="L28" s="13" t="str">
        <v>סה"כ מבוטחות במשכנתא או תיקי משכנתאות</v>
      </c>
    </row>
    <row r="29" spans="1:14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 t="s">
        <v>230</v>
      </c>
    </row>
    <row r="30" spans="1:14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/>
      <c r="J30" s="14">
        <v>0</v>
      </c>
      <c r="K30" s="14">
        <v>0</v>
      </c>
      <c r="L30" s="14">
        <v>0</v>
      </c>
    </row>
    <row r="31" spans="1:14">
      <c r="A31" s="13">
        <v>0</v>
      </c>
      <c r="B31" s="13">
        <v>0</v>
      </c>
      <c r="C31" s="13"/>
      <c r="D31" s="13">
        <v>0</v>
      </c>
      <c r="E31" s="13">
        <v>0</v>
      </c>
      <c r="F31" s="13"/>
      <c r="G31" s="13"/>
      <c r="H31" s="13">
        <v>0</v>
      </c>
      <c r="I31" s="13"/>
      <c r="J31" s="13"/>
      <c r="K31" s="13"/>
      <c r="L31" s="13" t="s">
        <v>231</v>
      </c>
    </row>
    <row r="32" spans="1:1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 t="s">
        <v>232</v>
      </c>
    </row>
    <row r="33" spans="1:14">
      <c r="A33" s="14">
        <v>0.13</v>
      </c>
      <c r="B33" s="14">
        <v>325.60000000000002</v>
      </c>
      <c r="C33" s="14">
        <v>103.63</v>
      </c>
      <c r="D33" s="15">
        <v>314193.5</v>
      </c>
      <c r="E33" s="14">
        <v>2.4500000000000002</v>
      </c>
      <c r="F33" s="14">
        <v>3.48</v>
      </c>
      <c r="G33" s="14" t="s">
        <v>33</v>
      </c>
      <c r="H33" s="14">
        <v>2.6000000000000001</v>
      </c>
      <c r="I33" s="14" t="s">
        <v>51</v>
      </c>
      <c r="J33" s="14" t="s">
        <v>92</v>
      </c>
      <c r="K33" s="14">
        <v>10031110</v>
      </c>
      <c r="L33" s="14" t="str">
        <v>גורם כז'</v>
      </c>
    </row>
    <row r="34" spans="1:14">
      <c r="A34" s="14">
        <v>0.02</v>
      </c>
      <c r="B34" s="14">
        <v>44.189999999999998</v>
      </c>
      <c r="C34" s="14">
        <v>125.55</v>
      </c>
      <c r="D34" s="15">
        <v>35198.139999999999</v>
      </c>
      <c r="E34" s="14">
        <v>1.3600000000000001</v>
      </c>
      <c r="F34" s="14">
        <v>6</v>
      </c>
      <c r="G34" s="14" t="s">
        <v>60</v>
      </c>
      <c r="H34" s="14">
        <v>4.2800000000000002</v>
      </c>
      <c r="I34" s="14" t="s">
        <v>51</v>
      </c>
      <c r="J34" s="14" t="s">
        <v>92</v>
      </c>
      <c r="K34" s="14">
        <v>1003186</v>
      </c>
      <c r="L34" s="14" t="s">
        <v>233</v>
      </c>
    </row>
    <row r="35" spans="1:14">
      <c r="A35" s="14">
        <v>0.01</v>
      </c>
      <c r="B35" s="14">
        <v>21.609999999999999</v>
      </c>
      <c r="C35" s="14">
        <v>123.28</v>
      </c>
      <c r="D35" s="15">
        <v>17525.240000000002</v>
      </c>
      <c r="E35" s="14">
        <v>1.55</v>
      </c>
      <c r="F35" s="14">
        <v>6</v>
      </c>
      <c r="G35" s="14" t="s">
        <v>60</v>
      </c>
      <c r="H35" s="14">
        <v>4.2699999999999996</v>
      </c>
      <c r="I35" s="14" t="s">
        <v>51</v>
      </c>
      <c r="J35" s="14" t="s">
        <v>92</v>
      </c>
      <c r="K35" s="14">
        <v>1003187</v>
      </c>
      <c r="L35" s="14" t="s">
        <v>233</v>
      </c>
    </row>
    <row r="36" spans="1:14">
      <c r="A36" s="14">
        <v>0.01</v>
      </c>
      <c r="B36" s="14">
        <v>21.859999999999999</v>
      </c>
      <c r="C36" s="14">
        <v>122.06999999999999</v>
      </c>
      <c r="D36" s="15">
        <v>17908.619999999999</v>
      </c>
      <c r="E36" s="14">
        <v>1.8200000000000001</v>
      </c>
      <c r="F36" s="14">
        <v>6</v>
      </c>
      <c r="G36" s="14" t="s">
        <v>60</v>
      </c>
      <c r="H36" s="14">
        <v>4.25</v>
      </c>
      <c r="I36" s="14" t="s">
        <v>51</v>
      </c>
      <c r="J36" s="14" t="s">
        <v>92</v>
      </c>
      <c r="K36" s="14">
        <v>1003188</v>
      </c>
      <c r="L36" s="14" t="s">
        <v>233</v>
      </c>
    </row>
    <row r="37" spans="1:14">
      <c r="A37" s="14">
        <v>0.01</v>
      </c>
      <c r="B37" s="14">
        <v>19.789999999999999</v>
      </c>
      <c r="C37" s="14">
        <v>121.73</v>
      </c>
      <c r="D37" s="15">
        <v>16253.34</v>
      </c>
      <c r="E37" s="14">
        <v>1.96</v>
      </c>
      <c r="F37" s="14">
        <v>6</v>
      </c>
      <c r="G37" s="14" t="s">
        <v>60</v>
      </c>
      <c r="H37" s="14">
        <v>4.2400000000000002</v>
      </c>
      <c r="I37" s="14" t="s">
        <v>51</v>
      </c>
      <c r="J37" s="14" t="s">
        <v>92</v>
      </c>
      <c r="K37" s="14">
        <v>1003189</v>
      </c>
      <c r="L37" s="14" t="s">
        <v>233</v>
      </c>
    </row>
    <row r="38" spans="1:14">
      <c r="A38" s="14">
        <v>0.01</v>
      </c>
      <c r="B38" s="14">
        <v>17.59</v>
      </c>
      <c r="C38" s="14">
        <v>121.20999999999999</v>
      </c>
      <c r="D38" s="15">
        <v>14514.65</v>
      </c>
      <c r="E38" s="14">
        <v>2.1099999999999999</v>
      </c>
      <c r="F38" s="14">
        <v>6</v>
      </c>
      <c r="G38" s="14" t="s">
        <v>60</v>
      </c>
      <c r="H38" s="14">
        <v>4.2300000000000004</v>
      </c>
      <c r="I38" s="14" t="s">
        <v>51</v>
      </c>
      <c r="J38" s="14" t="s">
        <v>92</v>
      </c>
      <c r="K38" s="14">
        <v>10031899</v>
      </c>
      <c r="L38" s="14" t="s">
        <v>233</v>
      </c>
    </row>
    <row r="39" spans="1:14">
      <c r="A39" s="14">
        <v>0.02</v>
      </c>
      <c r="B39" s="14">
        <v>58.460000000000001</v>
      </c>
      <c r="C39" s="14">
        <v>113.3</v>
      </c>
      <c r="D39" s="15">
        <v>51598.519999999997</v>
      </c>
      <c r="E39" s="14">
        <v>1.5600000000000001</v>
      </c>
      <c r="F39" s="14">
        <v>4.2000000000000002</v>
      </c>
      <c r="G39" s="14" t="s">
        <v>60</v>
      </c>
      <c r="H39" s="14">
        <v>3.9500000000000002</v>
      </c>
      <c r="I39" s="14" t="s">
        <v>114</v>
      </c>
      <c r="J39" s="14" t="s">
        <v>92</v>
      </c>
      <c r="K39" s="14">
        <v>1003456</v>
      </c>
      <c r="L39" s="14" t="str">
        <v>גורם נא'</v>
      </c>
    </row>
    <row r="40" spans="1:14">
      <c r="A40" s="14">
        <v>0.12</v>
      </c>
      <c r="B40" s="14">
        <v>292.26999999999998</v>
      </c>
      <c r="C40" s="14">
        <v>99.689999999999998</v>
      </c>
      <c r="D40" s="15">
        <v>293181.59000000003</v>
      </c>
      <c r="E40" s="14">
        <v>2.5699999999999998</v>
      </c>
      <c r="F40" s="14">
        <v>2.5499999999999998</v>
      </c>
      <c r="G40" s="14" t="s">
        <v>60</v>
      </c>
      <c r="H40" s="14">
        <v>9.0199999999999996</v>
      </c>
      <c r="I40" s="14" t="s">
        <v>114</v>
      </c>
      <c r="J40" s="14" t="s">
        <v>92</v>
      </c>
      <c r="K40" s="14">
        <v>1003691</v>
      </c>
      <c r="L40" s="14" t="s">
        <v>234</v>
      </c>
    </row>
    <row r="41" spans="1:14">
      <c r="A41" s="14">
        <v>0.089999999999999997</v>
      </c>
      <c r="B41" s="14">
        <v>214.47</v>
      </c>
      <c r="C41" s="14">
        <v>121.02</v>
      </c>
      <c r="D41" s="15">
        <v>177217.07999999999</v>
      </c>
      <c r="E41" s="14">
        <v>1.1399999999999999</v>
      </c>
      <c r="F41" s="14">
        <v>6.9500000000000002</v>
      </c>
      <c r="G41" s="14" t="s">
        <v>60</v>
      </c>
      <c r="H41" s="14">
        <v>6.7800000000000002</v>
      </c>
      <c r="I41" s="14" t="s">
        <v>51</v>
      </c>
      <c r="J41" s="14" t="s">
        <v>98</v>
      </c>
      <c r="K41" s="14">
        <v>150521</v>
      </c>
      <c r="L41" s="14" t="str">
        <v>גורם ב'</v>
      </c>
    </row>
    <row r="42" spans="1:14">
      <c r="A42" s="14">
        <v>0.02</v>
      </c>
      <c r="B42" s="14">
        <v>45.979999999999997</v>
      </c>
      <c r="C42" s="14">
        <v>120.53</v>
      </c>
      <c r="D42" s="15">
        <v>38144.169999999998</v>
      </c>
      <c r="E42" s="14">
        <v>3.4399999999999999</v>
      </c>
      <c r="F42" s="14">
        <v>4.7999999999999998</v>
      </c>
      <c r="G42" s="14" t="s">
        <v>60</v>
      </c>
      <c r="H42" s="14">
        <v>8.3000000000000007</v>
      </c>
      <c r="I42" s="14" t="s">
        <v>114</v>
      </c>
      <c r="J42" s="14" t="s">
        <v>98</v>
      </c>
      <c r="K42" s="14">
        <v>97204801</v>
      </c>
      <c r="L42" s="14" t="s">
        <v>235</v>
      </c>
    </row>
    <row r="43" spans="1:14">
      <c r="A43" s="14">
        <v>0.029999999999999999</v>
      </c>
      <c r="B43" s="14">
        <v>66.069999999999993</v>
      </c>
      <c r="C43" s="14">
        <v>100.09</v>
      </c>
      <c r="D43" s="15">
        <v>66005.619999999995</v>
      </c>
      <c r="E43" s="14">
        <v>4.4400000000000004</v>
      </c>
      <c r="F43" s="14">
        <v>4.7999999999999998</v>
      </c>
      <c r="G43" s="14" t="s">
        <v>60</v>
      </c>
      <c r="H43" s="14">
        <v>8.5600000000000005</v>
      </c>
      <c r="I43" s="14" t="s">
        <v>114</v>
      </c>
      <c r="J43" s="14" t="s">
        <v>98</v>
      </c>
      <c r="K43" s="14">
        <v>97204802</v>
      </c>
      <c r="L43" s="14" t="s">
        <v>235</v>
      </c>
    </row>
    <row r="44" spans="1:14">
      <c r="A44" s="14">
        <v>0.11</v>
      </c>
      <c r="B44" s="14">
        <v>258.38</v>
      </c>
      <c r="C44" s="14">
        <v>107.78</v>
      </c>
      <c r="D44" s="15">
        <v>239733.32999999999</v>
      </c>
      <c r="E44" s="14">
        <v>0.97999999999999998</v>
      </c>
      <c r="F44" s="14">
        <v>2.7000000000000002</v>
      </c>
      <c r="G44" s="14" t="s">
        <v>60</v>
      </c>
      <c r="H44" s="14">
        <v>3.1499999999999999</v>
      </c>
      <c r="I44" s="14" t="s">
        <v>114</v>
      </c>
      <c r="J44" s="14" t="s">
        <v>98</v>
      </c>
      <c r="K44" s="14">
        <v>1003435</v>
      </c>
      <c r="L44" s="14" t="str">
        <v>הראל השקעות בע"מ</v>
      </c>
    </row>
    <row r="45" spans="1:14">
      <c r="A45" s="14">
        <v>0.070000000000000007</v>
      </c>
      <c r="B45" s="14">
        <v>179.22999999999999</v>
      </c>
      <c r="C45" s="14">
        <v>99.819999999999993</v>
      </c>
      <c r="D45" s="15">
        <v>179549.89999999999</v>
      </c>
      <c r="E45" s="14">
        <v>3.9100000000000001</v>
      </c>
      <c r="F45" s="14">
        <v>3.1000000000000001</v>
      </c>
      <c r="G45" s="14" t="s">
        <v>60</v>
      </c>
      <c r="H45" s="14">
        <v>2.3100000000000001</v>
      </c>
      <c r="I45" s="14" t="s">
        <v>114</v>
      </c>
      <c r="J45" s="14" t="s">
        <v>103</v>
      </c>
      <c r="K45" s="14">
        <v>1003058</v>
      </c>
      <c r="L45" s="14" t="str">
        <v>גורם כב'</v>
      </c>
    </row>
    <row r="46" spans="1:14">
      <c r="A46" s="14">
        <v>0.040000000000000001</v>
      </c>
      <c r="B46" s="14">
        <v>103.51000000000001</v>
      </c>
      <c r="C46" s="14">
        <v>118.48</v>
      </c>
      <c r="D46" s="15">
        <v>87366.240000000005</v>
      </c>
      <c r="E46" s="14">
        <v>1.8100000000000001</v>
      </c>
      <c r="F46" s="14">
        <v>4.5999999999999996</v>
      </c>
      <c r="G46" s="14" t="s">
        <v>60</v>
      </c>
      <c r="H46" s="14">
        <v>5.1100000000000003</v>
      </c>
      <c r="I46" s="14" t="s">
        <v>114</v>
      </c>
      <c r="J46" s="14" t="s">
        <v>103</v>
      </c>
      <c r="K46" s="14">
        <v>1003405</v>
      </c>
      <c r="L46" s="14" t="str">
        <v>גורם מב'</v>
      </c>
    </row>
    <row r="47" spans="1:14">
      <c r="A47" s="14">
        <v>0.050000000000000003</v>
      </c>
      <c r="B47" s="14">
        <v>121.62</v>
      </c>
      <c r="C47" s="14">
        <v>120.36</v>
      </c>
      <c r="D47" s="15">
        <v>101050.74000000001</v>
      </c>
      <c r="E47" s="14">
        <v>1.74</v>
      </c>
      <c r="F47" s="14">
        <v>4.5</v>
      </c>
      <c r="G47" s="14" t="s">
        <v>60</v>
      </c>
      <c r="H47" s="14">
        <v>5.0300000000000002</v>
      </c>
      <c r="I47" s="14" t="s">
        <v>114</v>
      </c>
      <c r="J47" s="14" t="s">
        <v>103</v>
      </c>
      <c r="K47" s="14">
        <v>91102798</v>
      </c>
      <c r="L47" s="14" t="s">
        <v>236</v>
      </c>
    </row>
    <row r="48" spans="1:14">
      <c r="A48" s="14">
        <v>0.16</v>
      </c>
      <c r="B48" s="14">
        <v>381.00999999999999</v>
      </c>
      <c r="C48" s="14">
        <v>121.92</v>
      </c>
      <c r="D48" s="15">
        <v>312509.26000000001</v>
      </c>
      <c r="E48" s="14">
        <v>0.88</v>
      </c>
      <c r="F48" s="14">
        <v>4.75</v>
      </c>
      <c r="G48" s="14" t="s">
        <v>60</v>
      </c>
      <c r="H48" s="14">
        <v>3.9199999999999999</v>
      </c>
      <c r="I48" s="14" t="s">
        <v>114</v>
      </c>
      <c r="J48" s="14" t="s">
        <v>103</v>
      </c>
      <c r="K48" s="14">
        <v>91102799</v>
      </c>
      <c r="L48" s="14" t="s">
        <v>236</v>
      </c>
    </row>
    <row r="49" spans="1:14">
      <c r="A49" s="14">
        <v>0.059999999999999998</v>
      </c>
      <c r="B49" s="14">
        <v>150.88999999999999</v>
      </c>
      <c r="C49" s="14">
        <v>112.59999999999999</v>
      </c>
      <c r="D49" s="15">
        <v>134006.39999999999</v>
      </c>
      <c r="E49" s="14">
        <v>3.2599999999999998</v>
      </c>
      <c r="F49" s="14">
        <v>6.1500000000000004</v>
      </c>
      <c r="G49" s="14" t="s">
        <v>60</v>
      </c>
      <c r="H49" s="14">
        <v>4.21</v>
      </c>
      <c r="I49" s="14" t="s">
        <v>114</v>
      </c>
      <c r="J49" s="14" t="s">
        <v>103</v>
      </c>
      <c r="K49" s="14">
        <v>1003477</v>
      </c>
      <c r="L49" s="14" t="str">
        <v>גורם מה'</v>
      </c>
    </row>
    <row r="50" spans="1:14">
      <c r="A50" s="14">
        <v>0.029999999999999999</v>
      </c>
      <c r="B50" s="14">
        <v>82.620000000000005</v>
      </c>
      <c r="C50" s="14">
        <v>119.65000000000001</v>
      </c>
      <c r="D50" s="15">
        <v>69054.050000000003</v>
      </c>
      <c r="E50" s="14">
        <v>-0.23000000000000001</v>
      </c>
      <c r="F50" s="14">
        <v>4.5999999999999996</v>
      </c>
      <c r="G50" s="14" t="s">
        <v>60</v>
      </c>
      <c r="H50" s="14">
        <v>3.1299999999999999</v>
      </c>
      <c r="I50" s="14" t="s">
        <v>114</v>
      </c>
      <c r="J50" s="14" t="s">
        <v>111</v>
      </c>
      <c r="K50" s="14">
        <v>1003458</v>
      </c>
      <c r="L50" s="14" t="str">
        <v>גורם מד</v>
      </c>
    </row>
    <row r="51" spans="1:14">
      <c r="A51" s="14">
        <v>0.040000000000000001</v>
      </c>
      <c r="B51" s="14">
        <v>99.730000000000004</v>
      </c>
      <c r="C51" s="14">
        <v>101.17</v>
      </c>
      <c r="D51" s="15">
        <v>98581</v>
      </c>
      <c r="E51" s="14">
        <v>2.6899999999999999</v>
      </c>
      <c r="F51" s="14">
        <v>3.0499999999999998</v>
      </c>
      <c r="G51" s="14" t="s">
        <v>60</v>
      </c>
      <c r="H51" s="14">
        <v>1.6799999999999999</v>
      </c>
      <c r="I51" s="14" t="s">
        <v>114</v>
      </c>
      <c r="J51" s="14" t="s">
        <v>111</v>
      </c>
      <c r="K51" s="14">
        <v>1003689</v>
      </c>
      <c r="L51" s="14" t="str">
        <v>קרדן רכב בע"מ</v>
      </c>
    </row>
    <row r="52" spans="1:14">
      <c r="A52" s="14">
        <v>0.059999999999999998</v>
      </c>
      <c r="B52" s="14">
        <v>151.19</v>
      </c>
      <c r="C52" s="14">
        <v>114.54000000000001</v>
      </c>
      <c r="D52" s="15">
        <v>132000</v>
      </c>
      <c r="E52" s="14">
        <v>4.25</v>
      </c>
      <c r="F52" s="14">
        <v>7.4500000000000002</v>
      </c>
      <c r="G52" s="14" t="s">
        <v>60</v>
      </c>
      <c r="H52" s="14">
        <v>3.3100000000000001</v>
      </c>
      <c r="I52" s="14" t="s">
        <v>114</v>
      </c>
      <c r="J52" s="14" t="s">
        <v>116</v>
      </c>
      <c r="K52" s="14">
        <v>1003547</v>
      </c>
      <c r="L52" s="14" t="str">
        <v>גורם סא</v>
      </c>
    </row>
    <row r="53" spans="1:14">
      <c r="A53" s="14">
        <v>0.01</v>
      </c>
      <c r="B53" s="14">
        <v>32.18</v>
      </c>
      <c r="C53" s="14">
        <v>101.23999999999999</v>
      </c>
      <c r="D53" s="15">
        <v>31785.689999999999</v>
      </c>
      <c r="E53" s="14">
        <v>0.37</v>
      </c>
      <c r="F53" s="14">
        <v>10</v>
      </c>
      <c r="G53" s="14" t="s">
        <v>60</v>
      </c>
      <c r="H53" s="14">
        <v>0.13</v>
      </c>
      <c r="I53" s="14" t="s">
        <v>114</v>
      </c>
      <c r="J53" s="14" t="s">
        <v>116</v>
      </c>
      <c r="K53" s="14">
        <v>32681</v>
      </c>
      <c r="L53" s="14" t="str">
        <v>החברה לאוטומציה</v>
      </c>
    </row>
    <row r="54" spans="1:14">
      <c r="A54" s="14">
        <v>0.040000000000000001</v>
      </c>
      <c r="B54" s="14">
        <v>95.310000000000002</v>
      </c>
      <c r="C54" s="14">
        <v>111.34</v>
      </c>
      <c r="D54" s="15">
        <v>85600</v>
      </c>
      <c r="E54" s="14">
        <v>1.4399999999999999</v>
      </c>
      <c r="F54" s="14">
        <v>4.5</v>
      </c>
      <c r="G54" s="14" t="s">
        <v>60</v>
      </c>
      <c r="H54" s="14">
        <v>1.22</v>
      </c>
      <c r="I54" s="14" t="s">
        <v>114</v>
      </c>
      <c r="J54" s="14" t="s">
        <v>116</v>
      </c>
      <c r="K54" s="14">
        <v>45224238</v>
      </c>
      <c r="L54" s="14" t="str">
        <v>כלכלית ירושלים בע"מ</v>
      </c>
    </row>
    <row r="55" spans="1:14">
      <c r="A55" s="14">
        <v>0.089999999999999997</v>
      </c>
      <c r="B55" s="14">
        <v>224.94999999999999</v>
      </c>
      <c r="C55" s="14">
        <v>117.27</v>
      </c>
      <c r="D55" s="15">
        <v>191819.19</v>
      </c>
      <c r="E55" s="14">
        <v>1.77</v>
      </c>
      <c r="F55" s="14">
        <v>6.2000000000000002</v>
      </c>
      <c r="G55" s="14" t="s">
        <v>60</v>
      </c>
      <c r="H55" s="14">
        <v>2.5299999999999998</v>
      </c>
      <c r="I55" s="14" t="s">
        <v>114</v>
      </c>
      <c r="J55" s="14" t="s">
        <v>117</v>
      </c>
      <c r="K55" s="14">
        <v>1003190</v>
      </c>
      <c r="L55" s="14" t="str">
        <v>גורם לג</v>
      </c>
    </row>
    <row r="56" spans="1:14">
      <c r="A56" s="14">
        <v>0.050000000000000003</v>
      </c>
      <c r="B56" s="14">
        <v>121.03</v>
      </c>
      <c r="C56" s="14">
        <v>99.700000000000003</v>
      </c>
      <c r="D56" s="15">
        <v>121396.47</v>
      </c>
      <c r="E56" s="14">
        <v>5.9900000000000002</v>
      </c>
      <c r="F56" s="14">
        <v>5</v>
      </c>
      <c r="G56" s="14" t="s">
        <v>60</v>
      </c>
      <c r="H56" s="14">
        <v>2.5099999999999998</v>
      </c>
      <c r="I56" s="14" t="s">
        <v>114</v>
      </c>
      <c r="J56" s="14" t="s">
        <v>117</v>
      </c>
      <c r="K56" s="14">
        <v>1003651</v>
      </c>
      <c r="L56" s="14" t="str">
        <v>קרדן ישראל בע"מ</v>
      </c>
    </row>
    <row r="57" spans="1:14">
      <c r="A57" s="14">
        <v>0.059999999999999998</v>
      </c>
      <c r="B57" s="14">
        <v>157.81</v>
      </c>
      <c r="C57" s="14">
        <v>126.02</v>
      </c>
      <c r="D57" s="15">
        <v>125228.10000000001</v>
      </c>
      <c r="E57" s="14">
        <v>1.8999999999999999</v>
      </c>
      <c r="F57" s="14">
        <v>5.5</v>
      </c>
      <c r="G57" s="14" t="s">
        <v>60</v>
      </c>
      <c r="H57" s="14">
        <v>6.0899999999999999</v>
      </c>
      <c r="I57" s="14" t="s">
        <v>114</v>
      </c>
      <c r="J57" s="14" t="s">
        <v>237</v>
      </c>
      <c r="K57" s="14">
        <v>1003354</v>
      </c>
      <c r="L57" s="14" t="str">
        <v>גורם מא</v>
      </c>
    </row>
    <row r="58" spans="1:14">
      <c r="A58" s="14">
        <v>0.01</v>
      </c>
      <c r="B58" s="14">
        <v>21.949999999999999</v>
      </c>
      <c r="C58" s="14">
        <v>99.530000000000001</v>
      </c>
      <c r="D58" s="15">
        <v>22057.110000000001</v>
      </c>
      <c r="E58" s="14">
        <v>5.75</v>
      </c>
      <c r="F58" s="14">
        <v>5.5</v>
      </c>
      <c r="G58" s="14" t="s">
        <v>60</v>
      </c>
      <c r="H58" s="14">
        <v>6.8799999999999999</v>
      </c>
      <c r="I58" s="14" t="s">
        <v>114</v>
      </c>
      <c r="J58" s="14" t="s">
        <v>237</v>
      </c>
      <c r="K58" s="14">
        <v>1003705</v>
      </c>
      <c r="L58" s="14" t="str">
        <v>גורם נג</v>
      </c>
    </row>
    <row r="59" spans="1:14">
      <c r="A59" s="14">
        <v>0.01</v>
      </c>
      <c r="B59" s="14">
        <v>18.870000000000001</v>
      </c>
      <c r="C59" s="14">
        <v>120.29000000000001</v>
      </c>
      <c r="D59" s="15">
        <v>15688.16</v>
      </c>
      <c r="E59" s="14">
        <v>3.0600000000000001</v>
      </c>
      <c r="F59" s="14">
        <v>5.5</v>
      </c>
      <c r="G59" s="14" t="s">
        <v>60</v>
      </c>
      <c r="H59" s="14">
        <v>7.21</v>
      </c>
      <c r="I59" s="14" t="s">
        <v>114</v>
      </c>
      <c r="J59" s="14" t="s">
        <v>237</v>
      </c>
      <c r="K59" s="14">
        <v>1003468</v>
      </c>
      <c r="L59" s="14" t="s">
        <v>238</v>
      </c>
    </row>
    <row r="60" spans="1:14">
      <c r="A60" s="14">
        <v>0.01</v>
      </c>
      <c r="B60" s="14">
        <v>18.41</v>
      </c>
      <c r="C60" s="14">
        <v>115.95</v>
      </c>
      <c r="D60" s="15">
        <v>15877.26</v>
      </c>
      <c r="E60" s="14">
        <v>3.5699999999999998</v>
      </c>
      <c r="F60" s="14">
        <v>5.5</v>
      </c>
      <c r="G60" s="14" t="s">
        <v>60</v>
      </c>
      <c r="H60" s="14">
        <v>7.0999999999999996</v>
      </c>
      <c r="I60" s="14" t="s">
        <v>114</v>
      </c>
      <c r="J60" s="14" t="s">
        <v>237</v>
      </c>
      <c r="K60" s="14">
        <v>1003553</v>
      </c>
      <c r="L60" s="14" t="s">
        <v>238</v>
      </c>
    </row>
    <row r="61" spans="1:14">
      <c r="A61" s="14">
        <v>0.01</v>
      </c>
      <c r="B61" s="14">
        <v>18.41</v>
      </c>
      <c r="C61" s="14">
        <v>115.95</v>
      </c>
      <c r="D61" s="15">
        <v>15878.85</v>
      </c>
      <c r="E61" s="14">
        <v>3.5699999999999998</v>
      </c>
      <c r="F61" s="14">
        <v>5.5</v>
      </c>
      <c r="G61" s="14" t="s">
        <v>60</v>
      </c>
      <c r="H61" s="14">
        <v>7.0999999999999996</v>
      </c>
      <c r="I61" s="14" t="s">
        <v>114</v>
      </c>
      <c r="J61" s="14" t="s">
        <v>237</v>
      </c>
      <c r="K61" s="14">
        <v>1003554</v>
      </c>
      <c r="L61" s="14" t="s">
        <v>238</v>
      </c>
    </row>
    <row r="62" spans="1:14">
      <c r="A62" s="14">
        <v>0</v>
      </c>
      <c r="B62" s="14">
        <v>8.1099999999999994</v>
      </c>
      <c r="C62" s="14">
        <v>113.15000000000001</v>
      </c>
      <c r="D62" s="15">
        <v>7163.0699999999997</v>
      </c>
      <c r="E62" s="14">
        <v>3.79</v>
      </c>
      <c r="F62" s="14">
        <v>5.5</v>
      </c>
      <c r="G62" s="14" t="s">
        <v>60</v>
      </c>
      <c r="H62" s="14">
        <v>6.46</v>
      </c>
      <c r="I62" s="14" t="s">
        <v>114</v>
      </c>
      <c r="J62" s="14" t="s">
        <v>237</v>
      </c>
      <c r="K62" s="14">
        <v>1003575</v>
      </c>
      <c r="L62" s="14" t="s">
        <v>238</v>
      </c>
    </row>
    <row r="63" spans="1:14">
      <c r="A63" s="14">
        <v>0</v>
      </c>
      <c r="B63" s="14">
        <v>6.8899999999999997</v>
      </c>
      <c r="C63" s="14">
        <v>106.75</v>
      </c>
      <c r="D63" s="15">
        <v>6452.8100000000004</v>
      </c>
      <c r="E63" s="14">
        <v>4.9000000000000004</v>
      </c>
      <c r="F63" s="14">
        <v>5.5</v>
      </c>
      <c r="G63" s="14" t="s">
        <v>60</v>
      </c>
      <c r="H63" s="14">
        <v>6.8099999999999996</v>
      </c>
      <c r="I63" s="14" t="s">
        <v>114</v>
      </c>
      <c r="J63" s="14" t="s">
        <v>237</v>
      </c>
      <c r="K63" s="14">
        <v>1003627</v>
      </c>
      <c r="L63" s="14" t="s">
        <v>238</v>
      </c>
    </row>
    <row r="64" spans="1:14">
      <c r="A64" s="14">
        <v>0.01</v>
      </c>
      <c r="B64" s="14">
        <v>21.370000000000001</v>
      </c>
      <c r="C64" s="14">
        <v>97.950000000000003</v>
      </c>
      <c r="D64" s="15">
        <v>21818.830000000002</v>
      </c>
      <c r="E64" s="14">
        <v>6.1900000000000004</v>
      </c>
      <c r="F64" s="14">
        <v>5.5</v>
      </c>
      <c r="G64" s="14" t="s">
        <v>60</v>
      </c>
      <c r="H64" s="14">
        <v>6.9800000000000004</v>
      </c>
      <c r="I64" s="14" t="s">
        <v>114</v>
      </c>
      <c r="J64" s="14" t="s">
        <v>237</v>
      </c>
      <c r="K64" s="14">
        <v>1003661</v>
      </c>
      <c r="L64" s="14" t="s">
        <v>238</v>
      </c>
    </row>
    <row r="65" spans="1:14">
      <c r="A65" s="14">
        <v>0</v>
      </c>
      <c r="B65" s="14">
        <v>6.7300000000000004</v>
      </c>
      <c r="C65" s="14">
        <v>97.950000000000003</v>
      </c>
      <c r="D65" s="15">
        <v>6867.21</v>
      </c>
      <c r="E65" s="14">
        <v>6.1900000000000004</v>
      </c>
      <c r="F65" s="14">
        <v>5.5</v>
      </c>
      <c r="G65" s="14" t="s">
        <v>60</v>
      </c>
      <c r="H65" s="14">
        <v>6.9800000000000004</v>
      </c>
      <c r="I65" s="14" t="s">
        <v>114</v>
      </c>
      <c r="J65" s="14" t="s">
        <v>237</v>
      </c>
      <c r="K65" s="14">
        <v>1003662</v>
      </c>
      <c r="L65" s="14" t="s">
        <v>238</v>
      </c>
    </row>
    <row r="66" spans="1:14">
      <c r="A66" s="14">
        <v>0.01</v>
      </c>
      <c r="B66" s="14">
        <v>19.59</v>
      </c>
      <c r="C66" s="14">
        <v>99.530000000000001</v>
      </c>
      <c r="D66" s="15">
        <v>19681.830000000002</v>
      </c>
      <c r="E66" s="14">
        <v>5.75</v>
      </c>
      <c r="F66" s="14">
        <v>5.5</v>
      </c>
      <c r="G66" s="14" t="s">
        <v>60</v>
      </c>
      <c r="H66" s="14">
        <v>6.8700000000000001</v>
      </c>
      <c r="I66" s="14" t="s">
        <v>114</v>
      </c>
      <c r="J66" s="14" t="s">
        <v>237</v>
      </c>
      <c r="K66" s="14">
        <v>1003706</v>
      </c>
      <c r="L66" s="14" t="s">
        <v>238</v>
      </c>
    </row>
    <row r="67" spans="1:14">
      <c r="A67" s="14">
        <v>0.01</v>
      </c>
      <c r="B67" s="14">
        <v>18.300000000000001</v>
      </c>
      <c r="C67" s="14">
        <v>99.530000000000001</v>
      </c>
      <c r="D67" s="15">
        <v>18384.130000000001</v>
      </c>
      <c r="E67" s="14">
        <v>5.75</v>
      </c>
      <c r="F67" s="14">
        <v>5.5</v>
      </c>
      <c r="G67" s="14" t="s">
        <v>60</v>
      </c>
      <c r="H67" s="14">
        <v>6.9000000000000004</v>
      </c>
      <c r="I67" s="14" t="s">
        <v>114</v>
      </c>
      <c r="J67" s="14" t="s">
        <v>237</v>
      </c>
      <c r="K67" s="14">
        <v>1003707</v>
      </c>
      <c r="L67" s="14" t="s">
        <v>238</v>
      </c>
    </row>
    <row r="68" spans="1:14">
      <c r="A68" s="14">
        <v>0</v>
      </c>
      <c r="B68" s="14">
        <v>7.0800000000000001</v>
      </c>
      <c r="C68" s="14">
        <v>113.15000000000001</v>
      </c>
      <c r="D68" s="15">
        <v>6257.3900000000003</v>
      </c>
      <c r="E68" s="14">
        <v>3.79</v>
      </c>
      <c r="F68" s="14">
        <v>5.5</v>
      </c>
      <c r="G68" s="14" t="s">
        <v>60</v>
      </c>
      <c r="H68" s="14">
        <v>6.46</v>
      </c>
      <c r="I68" s="14" t="s">
        <v>114</v>
      </c>
      <c r="J68" s="14" t="s">
        <v>237</v>
      </c>
      <c r="K68" s="14">
        <v>1003576</v>
      </c>
      <c r="L68" s="14" t="s">
        <v>239</v>
      </c>
    </row>
    <row r="69" spans="1:14">
      <c r="A69" s="14">
        <v>0</v>
      </c>
      <c r="B69" s="14">
        <v>5.3499999999999996</v>
      </c>
      <c r="C69" s="14">
        <v>101.86</v>
      </c>
      <c r="D69" s="15">
        <v>5249.96</v>
      </c>
      <c r="E69" s="14">
        <v>5.6100000000000003</v>
      </c>
      <c r="F69" s="14">
        <v>5.5</v>
      </c>
      <c r="G69" s="14" t="s">
        <v>60</v>
      </c>
      <c r="H69" s="14">
        <v>7.0899999999999999</v>
      </c>
      <c r="I69" s="14" t="s">
        <v>114</v>
      </c>
      <c r="J69" s="14" t="s">
        <v>237</v>
      </c>
      <c r="K69" s="14">
        <v>1003650</v>
      </c>
      <c r="L69" s="14" t="s">
        <v>239</v>
      </c>
    </row>
    <row r="70" spans="1:14">
      <c r="A70" s="13">
        <v>1.4199999999999999</v>
      </c>
      <c r="B70" s="16">
        <v>3458.4099999999999</v>
      </c>
      <c r="C70" s="13"/>
      <c r="D70" s="16">
        <v>3112797.4500000002</v>
      </c>
      <c r="E70" s="13">
        <v>2.3199999999999998</v>
      </c>
      <c r="F70" s="13"/>
      <c r="G70" s="13"/>
      <c r="H70" s="13">
        <v>4.4000000000000004</v>
      </c>
      <c r="I70" s="13"/>
      <c r="J70" s="13"/>
      <c r="K70" s="13"/>
      <c r="L70" s="13" t="s">
        <v>240</v>
      </c>
    </row>
    <row r="71" spans="1:14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 t="str">
        <v>מובטחות בשיעבוד כלי רכב</v>
      </c>
    </row>
    <row r="72" spans="1:14">
      <c r="A72" s="14">
        <v>0</v>
      </c>
      <c r="B72" s="14">
        <v>8.5500000000000007</v>
      </c>
      <c r="C72" s="14">
        <v>103.69</v>
      </c>
      <c r="D72" s="15">
        <v>8244.0100000000002</v>
      </c>
      <c r="E72" s="14">
        <v>2.1899999999999999</v>
      </c>
      <c r="F72" s="14">
        <v>4.7999999999999998</v>
      </c>
      <c r="G72" s="14" t="s">
        <v>60</v>
      </c>
      <c r="H72" s="14">
        <v>0</v>
      </c>
      <c r="I72" s="14" t="s">
        <v>114</v>
      </c>
      <c r="J72" s="14" t="s">
        <v>116</v>
      </c>
      <c r="K72" s="14">
        <v>1001974</v>
      </c>
      <c r="L72" s="14" t="str">
        <v>גורם כא'</v>
      </c>
    </row>
    <row r="73" spans="1:14">
      <c r="A73" s="13">
        <v>0</v>
      </c>
      <c r="B73" s="13">
        <v>8.5500000000000007</v>
      </c>
      <c r="C73" s="13"/>
      <c r="D73" s="16">
        <v>8244.0100000000002</v>
      </c>
      <c r="E73" s="13">
        <v>2.1899999999999999</v>
      </c>
      <c r="F73" s="13"/>
      <c r="G73" s="13"/>
      <c r="H73" s="13">
        <v>0</v>
      </c>
      <c r="I73" s="13"/>
      <c r="J73" s="13"/>
      <c r="K73" s="13"/>
      <c r="L73" s="13" t="str">
        <v>סה"כ מובטחות בשיעבוד כלי רכב</v>
      </c>
    </row>
    <row r="74" spans="1:1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 t="str">
        <v>הלוואות לסוכנים</v>
      </c>
    </row>
    <row r="75" spans="1:14">
      <c r="A75" s="14">
        <v>0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/>
      <c r="J75" s="14">
        <v>0</v>
      </c>
      <c r="K75" s="14">
        <v>0</v>
      </c>
      <c r="L75" s="14">
        <v>0</v>
      </c>
    </row>
    <row r="76" spans="1:14">
      <c r="A76" s="14">
        <v>0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/>
      <c r="J76" s="14">
        <v>0</v>
      </c>
      <c r="K76" s="14">
        <v>0</v>
      </c>
      <c r="L76" s="14">
        <v>0</v>
      </c>
    </row>
    <row r="77" spans="1:14">
      <c r="A77" s="13">
        <v>0</v>
      </c>
      <c r="B77" s="13">
        <v>0</v>
      </c>
      <c r="C77" s="13"/>
      <c r="D77" s="13">
        <v>0</v>
      </c>
      <c r="E77" s="13">
        <v>0</v>
      </c>
      <c r="F77" s="13"/>
      <c r="G77" s="13"/>
      <c r="H77" s="13">
        <v>0</v>
      </c>
      <c r="I77" s="13"/>
      <c r="J77" s="13"/>
      <c r="K77" s="13"/>
      <c r="L77" s="13" t="str">
        <v>סה"כ הלוואות לסוכנים</v>
      </c>
    </row>
    <row r="78" spans="1:14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 t="str">
        <v>הלוואות לעובדים ונושאי משרה</v>
      </c>
    </row>
    <row r="79" spans="1:14">
      <c r="A79" s="14">
        <v>0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/>
      <c r="J79" s="14">
        <v>0</v>
      </c>
      <c r="K79" s="14">
        <v>0</v>
      </c>
      <c r="L79" s="14">
        <v>0</v>
      </c>
    </row>
    <row r="80" spans="1:14">
      <c r="A80" s="13">
        <v>0</v>
      </c>
      <c r="B80" s="13">
        <v>0</v>
      </c>
      <c r="C80" s="13"/>
      <c r="D80" s="13">
        <v>0</v>
      </c>
      <c r="E80" s="13">
        <v>0</v>
      </c>
      <c r="F80" s="13"/>
      <c r="G80" s="13"/>
      <c r="H80" s="13">
        <v>0</v>
      </c>
      <c r="I80" s="13"/>
      <c r="J80" s="13"/>
      <c r="K80" s="13"/>
      <c r="L80" s="13" t="str">
        <v>סה"כ הלוואות לעובדים ונושאי משרה</v>
      </c>
    </row>
    <row r="81" spans="1:14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 t="s">
        <v>241</v>
      </c>
    </row>
    <row r="82" spans="1:14">
      <c r="A82" s="14">
        <v>0.059999999999999998</v>
      </c>
      <c r="B82" s="14">
        <v>144.37</v>
      </c>
      <c r="C82" s="14">
        <v>100.59</v>
      </c>
      <c r="D82" s="15">
        <v>143527</v>
      </c>
      <c r="E82" s="14">
        <v>2.0499999999999998</v>
      </c>
      <c r="F82" s="14">
        <v>2.1800000000000002</v>
      </c>
      <c r="G82" s="14" t="s">
        <v>60</v>
      </c>
      <c r="H82" s="14">
        <v>3.7000000000000002</v>
      </c>
      <c r="I82" s="14" t="s">
        <v>114</v>
      </c>
      <c r="J82" s="14" t="s">
        <v>92</v>
      </c>
      <c r="K82" s="14">
        <v>1003690</v>
      </c>
      <c r="L82" s="14" t="str">
        <v>הפועלים-כלל ביטוח CDS</v>
      </c>
    </row>
    <row r="83" spans="1:14">
      <c r="A83" s="14">
        <v>0.029999999999999999</v>
      </c>
      <c r="B83" s="14">
        <v>78.170000000000002</v>
      </c>
      <c r="C83" s="14">
        <v>102.40000000000001</v>
      </c>
      <c r="D83" s="15">
        <v>76333.199999999997</v>
      </c>
      <c r="E83" s="14">
        <v>3.1000000000000001</v>
      </c>
      <c r="F83" s="14">
        <v>4.5</v>
      </c>
      <c r="G83" s="14" t="s">
        <v>60</v>
      </c>
      <c r="H83" s="14">
        <v>1.6899999999999999</v>
      </c>
      <c r="I83" s="14" t="s">
        <v>114</v>
      </c>
      <c r="J83" s="14" t="s">
        <v>111</v>
      </c>
      <c r="K83" s="14">
        <v>1003698</v>
      </c>
      <c r="L83" s="14" t="s">
        <v>242</v>
      </c>
    </row>
    <row r="84" spans="1:14">
      <c r="A84" s="14">
        <v>0.029999999999999999</v>
      </c>
      <c r="B84" s="14">
        <v>84.400000000000006</v>
      </c>
      <c r="C84" s="14">
        <v>101.09</v>
      </c>
      <c r="D84" s="15">
        <v>83489.25</v>
      </c>
      <c r="E84" s="14">
        <v>4.5300000000000002</v>
      </c>
      <c r="F84" s="14">
        <v>3.8700000000000001</v>
      </c>
      <c r="G84" s="14" t="s">
        <v>60</v>
      </c>
      <c r="H84" s="14">
        <v>1.4199999999999999</v>
      </c>
      <c r="I84" s="14" t="s">
        <v>114</v>
      </c>
      <c r="J84" s="14" t="s">
        <v>111</v>
      </c>
      <c r="K84" s="14">
        <v>1003699</v>
      </c>
      <c r="L84" s="14" t="s">
        <v>242</v>
      </c>
    </row>
    <row r="85" spans="1:14">
      <c r="A85" s="13">
        <v>0.13</v>
      </c>
      <c r="B85" s="13">
        <v>306.94</v>
      </c>
      <c r="C85" s="13"/>
      <c r="D85" s="16">
        <v>303349.45000000001</v>
      </c>
      <c r="E85" s="13">
        <v>3</v>
      </c>
      <c r="F85" s="13"/>
      <c r="G85" s="13"/>
      <c r="H85" s="13">
        <v>2.5600000000000001</v>
      </c>
      <c r="I85" s="13"/>
      <c r="J85" s="13"/>
      <c r="K85" s="13"/>
      <c r="L85" s="13" t="s">
        <v>243</v>
      </c>
    </row>
    <row r="86" spans="1:14">
      <c r="A86" s="13">
        <v>1.76</v>
      </c>
      <c r="B86" s="16">
        <v>4292.6800000000003</v>
      </c>
      <c r="C86" s="13"/>
      <c r="D86" s="16">
        <v>3918799.4700000002</v>
      </c>
      <c r="E86" s="13">
        <v>2.1699999999999999</v>
      </c>
      <c r="F86" s="13"/>
      <c r="G86" s="13"/>
      <c r="H86" s="13">
        <v>3.8999999999999999</v>
      </c>
      <c r="I86" s="13"/>
      <c r="J86" s="13"/>
      <c r="K86" s="13"/>
      <c r="L86" s="13" t="s">
        <v>63</v>
      </c>
    </row>
    <row r="87" spans="1:14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 t="s">
        <v>64</v>
      </c>
    </row>
    <row r="88" spans="1:14" ht="22.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 t="str">
        <v>מובטחות במשכנתא או תיקי משכנתאות</v>
      </c>
    </row>
    <row r="89" spans="1:14">
      <c r="A89" s="14">
        <v>0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/>
      <c r="J89" s="14">
        <v>0</v>
      </c>
      <c r="K89" s="14">
        <v>0</v>
      </c>
      <c r="L89" s="14">
        <v>0</v>
      </c>
    </row>
    <row r="90" spans="1:14" ht="22.5">
      <c r="A90" s="13">
        <v>0</v>
      </c>
      <c r="B90" s="13">
        <v>0</v>
      </c>
      <c r="C90" s="13"/>
      <c r="D90" s="13">
        <v>0</v>
      </c>
      <c r="E90" s="13">
        <v>0</v>
      </c>
      <c r="F90" s="13"/>
      <c r="G90" s="13"/>
      <c r="H90" s="13">
        <v>0</v>
      </c>
      <c r="I90" s="13"/>
      <c r="J90" s="13"/>
      <c r="K90" s="13"/>
      <c r="L90" s="13" t="str">
        <v>סה"כ מובטחות במשכנתא או תיקי משכנתאות</v>
      </c>
    </row>
    <row r="91" spans="1:14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 t="s">
        <v>230</v>
      </c>
    </row>
    <row r="92" spans="1:14">
      <c r="A92" s="14">
        <v>0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/>
      <c r="J92" s="14">
        <v>0</v>
      </c>
      <c r="K92" s="14">
        <v>0</v>
      </c>
      <c r="L92" s="14">
        <v>0</v>
      </c>
    </row>
    <row r="93" spans="1:14">
      <c r="A93" s="13">
        <v>0</v>
      </c>
      <c r="B93" s="13">
        <v>0</v>
      </c>
      <c r="C93" s="13"/>
      <c r="D93" s="13">
        <v>0</v>
      </c>
      <c r="E93" s="13">
        <v>0</v>
      </c>
      <c r="F93" s="13"/>
      <c r="G93" s="13"/>
      <c r="H93" s="13">
        <v>0</v>
      </c>
      <c r="I93" s="13"/>
      <c r="J93" s="13"/>
      <c r="K93" s="13"/>
      <c r="L93" s="13" t="s">
        <v>231</v>
      </c>
    </row>
    <row r="94" spans="1:1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 t="s">
        <v>232</v>
      </c>
    </row>
    <row r="95" spans="1:14">
      <c r="A95" s="14">
        <v>0.089999999999999997</v>
      </c>
      <c r="B95" s="14">
        <v>227.47</v>
      </c>
      <c r="C95" s="14">
        <v>101.2</v>
      </c>
      <c r="D95" s="15">
        <v>224770.54999999999</v>
      </c>
      <c r="E95" s="14">
        <v>4.1799999999999997</v>
      </c>
      <c r="F95" s="14">
        <v>4.2400000000000002</v>
      </c>
      <c r="G95" s="14" t="s">
        <v>33</v>
      </c>
      <c r="H95" s="14">
        <v>4.9400000000000004</v>
      </c>
      <c r="I95" s="14" t="s">
        <v>114</v>
      </c>
      <c r="J95" s="14" t="s">
        <v>111</v>
      </c>
      <c r="K95" s="14">
        <v>1003693</v>
      </c>
      <c r="L95" s="14" t="str">
        <v>ORBOTECH INC</v>
      </c>
    </row>
    <row r="96" spans="1:14">
      <c r="A96" s="14">
        <v>0.089999999999999997</v>
      </c>
      <c r="B96" s="14">
        <v>224.12</v>
      </c>
      <c r="C96" s="14">
        <v>100</v>
      </c>
      <c r="D96" s="15">
        <v>224118.29999999999</v>
      </c>
      <c r="E96" s="14">
        <v>6.9800000000000004</v>
      </c>
      <c r="F96" s="14">
        <v>6.7999999999999998</v>
      </c>
      <c r="G96" s="14" t="s">
        <v>34</v>
      </c>
      <c r="H96" s="14">
        <v>3.7400000000000002</v>
      </c>
      <c r="I96" s="14" t="s">
        <v>114</v>
      </c>
      <c r="J96" s="14" t="s">
        <v>117</v>
      </c>
      <c r="K96" s="14">
        <v>1003713</v>
      </c>
      <c r="L96" s="14" t="str">
        <v>אפי אירופה</v>
      </c>
    </row>
    <row r="97" spans="1:14">
      <c r="A97" s="13">
        <v>0.19</v>
      </c>
      <c r="B97" s="13">
        <v>451.58999999999997</v>
      </c>
      <c r="C97" s="13"/>
      <c r="D97" s="16">
        <v>448888.84999999998</v>
      </c>
      <c r="E97" s="13">
        <v>5.5700000000000003</v>
      </c>
      <c r="F97" s="13"/>
      <c r="G97" s="13"/>
      <c r="H97" s="13">
        <v>4.3499999999999996</v>
      </c>
      <c r="I97" s="13"/>
      <c r="J97" s="13"/>
      <c r="K97" s="13"/>
      <c r="L97" s="13" t="s">
        <v>240</v>
      </c>
    </row>
    <row r="98" spans="1:14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 t="s">
        <v>241</v>
      </c>
    </row>
    <row r="99" spans="1:14">
      <c r="A99" s="14">
        <v>0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/>
      <c r="J99" s="14">
        <v>0</v>
      </c>
      <c r="K99" s="14">
        <v>0</v>
      </c>
      <c r="L99" s="14">
        <v>0</v>
      </c>
    </row>
    <row r="100" spans="1:14">
      <c r="A100" s="13">
        <v>0</v>
      </c>
      <c r="B100" s="13">
        <v>0</v>
      </c>
      <c r="C100" s="13"/>
      <c r="D100" s="13">
        <v>0</v>
      </c>
      <c r="E100" s="13">
        <v>0</v>
      </c>
      <c r="F100" s="13"/>
      <c r="G100" s="13"/>
      <c r="H100" s="13">
        <v>0</v>
      </c>
      <c r="I100" s="13"/>
      <c r="J100" s="13"/>
      <c r="K100" s="13"/>
      <c r="L100" s="13" t="s">
        <v>243</v>
      </c>
    </row>
    <row r="101" spans="1:14">
      <c r="A101" s="13">
        <v>0.19</v>
      </c>
      <c r="B101" s="13">
        <v>451.58999999999997</v>
      </c>
      <c r="C101" s="13"/>
      <c r="D101" s="16">
        <v>448888.84999999998</v>
      </c>
      <c r="E101" s="13">
        <v>5.5700000000000003</v>
      </c>
      <c r="F101" s="13"/>
      <c r="G101" s="13"/>
      <c r="H101" s="13">
        <v>4.3499999999999996</v>
      </c>
      <c r="I101" s="13"/>
      <c r="J101" s="13"/>
      <c r="K101" s="13"/>
      <c r="L101" s="13" t="s">
        <v>65</v>
      </c>
    </row>
    <row r="102" spans="1:14">
      <c r="A102" s="9">
        <v>1.9399999999999999</v>
      </c>
      <c r="B102" s="10">
        <v>4744.2600000000002</v>
      </c>
      <c r="C102" s="9"/>
      <c r="D102" s="10">
        <v>4367688.3200000003</v>
      </c>
      <c r="E102" s="9">
        <v>2.5</v>
      </c>
      <c r="F102" s="9"/>
      <c r="G102" s="9"/>
      <c r="H102" s="9">
        <v>3.9399999999999999</v>
      </c>
      <c r="I102" s="9"/>
      <c r="J102" s="9"/>
      <c r="K102" s="9"/>
      <c r="L102" s="9" t="str">
        <v>סה"כ הלוואות</v>
      </c>
    </row>
    <row r="103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31"/>
  <sheetViews>
    <sheetView workbookViewId="0" showGridLines="0">
      <selection activeCell="N2" sqref="N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25.15">
      <c r="A2" s="2" t="s">
        <v>244</v>
      </c>
      <c r="N2" s="11" t="s">
        <f>HYPERLINK("#'"&amp;גיליון1!$A$32&amp;"'!C6",גיליון1!$B$32)</f>
        <v>30</v>
      </c>
    </row>
    <row r="3" spans="1:14" customHeight="1" ht="3.6">
      <c r="A3" s="12" t="s">
        <v>1</v>
      </c>
    </row>
    <row r="4" spans="1:14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customHeight="1" ht="2.85"/>
    <row r="6" spans="1:14" customHeight="1" ht="15.2"/>
    <row r="7" spans="1:14" customHeight="1" ht="43.15">
      <c r="A7" s="5" t="s">
        <v>2</v>
      </c>
      <c r="B7" s="5" t="s">
        <v>43</v>
      </c>
      <c r="C7" s="5" t="s">
        <v>68</v>
      </c>
      <c r="D7" s="5" t="s">
        <v>69</v>
      </c>
      <c r="E7" s="5" t="s">
        <v>44</v>
      </c>
      <c r="F7" s="5" t="str">
        <v>תנאי   
  ושיעור ריבית</v>
      </c>
      <c r="G7" s="5" t="s">
        <v>31</v>
      </c>
      <c r="H7" s="5" t="s">
        <v>70</v>
      </c>
      <c r="I7" s="5" t="s">
        <v>46</v>
      </c>
      <c r="J7" s="5" t="s">
        <v>47</v>
      </c>
      <c r="K7" s="5" t="s">
        <v>48</v>
      </c>
      <c r="L7" s="5" t="s">
        <v>49</v>
      </c>
    </row>
    <row r="8" spans="1:14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50</v>
      </c>
    </row>
    <row r="9" spans="1:14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">
        <v>208</v>
      </c>
    </row>
    <row r="10" spans="1:14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>
        <v>0</v>
      </c>
      <c r="K10" s="14">
        <v>0</v>
      </c>
      <c r="L10" s="14">
        <v>0</v>
      </c>
    </row>
    <row r="11" spans="1:14">
      <c r="A11" s="13">
        <v>0</v>
      </c>
      <c r="B11" s="13">
        <v>0</v>
      </c>
      <c r="C11" s="13"/>
      <c r="D11" s="13">
        <v>0</v>
      </c>
      <c r="E11" s="13">
        <v>0</v>
      </c>
      <c r="F11" s="13"/>
      <c r="G11" s="13"/>
      <c r="H11" s="13">
        <v>0</v>
      </c>
      <c r="I11" s="13"/>
      <c r="J11" s="13"/>
      <c r="K11" s="13"/>
      <c r="L11" s="13" t="s">
        <v>210</v>
      </c>
    </row>
    <row r="12" spans="1:14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 t="s">
        <v>127</v>
      </c>
    </row>
    <row r="13" spans="1:14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>
        <v>0</v>
      </c>
      <c r="K13" s="14">
        <v>0</v>
      </c>
      <c r="L13" s="14">
        <v>0</v>
      </c>
    </row>
    <row r="14" spans="1:14">
      <c r="A14" s="13">
        <v>0</v>
      </c>
      <c r="B14" s="13">
        <v>0</v>
      </c>
      <c r="C14" s="13"/>
      <c r="D14" s="13">
        <v>0</v>
      </c>
      <c r="E14" s="13">
        <v>0</v>
      </c>
      <c r="F14" s="13"/>
      <c r="G14" s="13"/>
      <c r="H14" s="13">
        <v>0</v>
      </c>
      <c r="I14" s="13"/>
      <c r="J14" s="13"/>
      <c r="K14" s="13"/>
      <c r="L14" s="13" t="s">
        <v>131</v>
      </c>
    </row>
    <row r="15" spans="1:1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 t="str">
        <v>נקוב במט"ח</v>
      </c>
    </row>
    <row r="16" spans="1:14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>
        <v>0</v>
      </c>
      <c r="K16" s="14">
        <v>0</v>
      </c>
      <c r="L16" s="14">
        <v>0</v>
      </c>
    </row>
    <row r="17" spans="1:14">
      <c r="A17" s="13">
        <v>0</v>
      </c>
      <c r="B17" s="13">
        <v>0</v>
      </c>
      <c r="C17" s="13"/>
      <c r="D17" s="13">
        <v>0</v>
      </c>
      <c r="E17" s="13">
        <v>0</v>
      </c>
      <c r="F17" s="13"/>
      <c r="G17" s="13"/>
      <c r="H17" s="13">
        <v>0</v>
      </c>
      <c r="I17" s="13"/>
      <c r="J17" s="13"/>
      <c r="K17" s="13"/>
      <c r="L17" s="13" t="str">
        <v>סה"כ נקוב במט"ח</v>
      </c>
    </row>
    <row r="18" spans="1:14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 t="str">
        <v>צמודי מט"ח</v>
      </c>
    </row>
    <row r="19" spans="1:14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>
        <v>0</v>
      </c>
      <c r="K19" s="14">
        <v>0</v>
      </c>
      <c r="L19" s="14">
        <v>0</v>
      </c>
    </row>
    <row r="20" spans="1:14">
      <c r="A20" s="13">
        <v>0</v>
      </c>
      <c r="B20" s="13">
        <v>0</v>
      </c>
      <c r="C20" s="13"/>
      <c r="D20" s="13">
        <v>0</v>
      </c>
      <c r="E20" s="13">
        <v>0</v>
      </c>
      <c r="F20" s="13"/>
      <c r="G20" s="13"/>
      <c r="H20" s="13">
        <v>0</v>
      </c>
      <c r="I20" s="13"/>
      <c r="J20" s="13"/>
      <c r="K20" s="13"/>
      <c r="L20" s="13" t="str">
        <v>סה"כ צמודי מט"ח</v>
      </c>
    </row>
    <row r="21" spans="1:14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 t="s">
        <v>163</v>
      </c>
    </row>
    <row r="22" spans="1:14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/>
      <c r="J22" s="14">
        <v>0</v>
      </c>
      <c r="K22" s="14">
        <v>0</v>
      </c>
      <c r="L22" s="14">
        <v>0</v>
      </c>
    </row>
    <row r="23" spans="1:14">
      <c r="A23" s="13">
        <v>0</v>
      </c>
      <c r="B23" s="13">
        <v>0</v>
      </c>
      <c r="C23" s="13"/>
      <c r="D23" s="13">
        <v>0</v>
      </c>
      <c r="E23" s="13">
        <v>0</v>
      </c>
      <c r="F23" s="13"/>
      <c r="G23" s="13"/>
      <c r="H23" s="13">
        <v>0</v>
      </c>
      <c r="I23" s="13"/>
      <c r="J23" s="13"/>
      <c r="K23" s="13"/>
      <c r="L23" s="13" t="s">
        <v>164</v>
      </c>
    </row>
    <row r="24" spans="1:14">
      <c r="A24" s="13">
        <v>0</v>
      </c>
      <c r="B24" s="13">
        <v>0</v>
      </c>
      <c r="C24" s="13"/>
      <c r="D24" s="13">
        <v>0</v>
      </c>
      <c r="E24" s="13">
        <v>0</v>
      </c>
      <c r="F24" s="13"/>
      <c r="G24" s="13"/>
      <c r="H24" s="13">
        <v>0</v>
      </c>
      <c r="I24" s="13"/>
      <c r="J24" s="13"/>
      <c r="K24" s="13"/>
      <c r="L24" s="13" t="s">
        <v>63</v>
      </c>
    </row>
    <row r="25" spans="1:1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 t="s">
        <v>64</v>
      </c>
    </row>
    <row r="26" spans="1:1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4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/>
      <c r="J27" s="14">
        <v>0</v>
      </c>
      <c r="K27" s="14">
        <v>0</v>
      </c>
      <c r="L27" s="14">
        <v>0</v>
      </c>
    </row>
    <row r="28" spans="1:14">
      <c r="A28" s="13">
        <v>0</v>
      </c>
      <c r="B28" s="13">
        <v>0</v>
      </c>
      <c r="C28" s="13"/>
      <c r="D28" s="13">
        <v>0</v>
      </c>
      <c r="E28" s="13">
        <v>0</v>
      </c>
      <c r="F28" s="13"/>
      <c r="G28" s="13"/>
      <c r="H28" s="13">
        <v>0</v>
      </c>
      <c r="I28" s="13"/>
      <c r="J28" s="13"/>
      <c r="K28" s="13"/>
      <c r="L28" s="13" t="s">
        <v>75</v>
      </c>
    </row>
    <row r="29" spans="1:14">
      <c r="A29" s="13">
        <v>0</v>
      </c>
      <c r="B29" s="13">
        <v>0</v>
      </c>
      <c r="C29" s="13"/>
      <c r="D29" s="13">
        <v>0</v>
      </c>
      <c r="E29" s="13">
        <v>0</v>
      </c>
      <c r="F29" s="13"/>
      <c r="G29" s="13"/>
      <c r="H29" s="13">
        <v>0</v>
      </c>
      <c r="I29" s="13"/>
      <c r="J29" s="13"/>
      <c r="K29" s="13"/>
      <c r="L29" s="13" t="s">
        <v>65</v>
      </c>
    </row>
    <row r="30" spans="1:14">
      <c r="A30" s="9">
        <v>0</v>
      </c>
      <c r="B30" s="9">
        <v>0</v>
      </c>
      <c r="C30" s="9"/>
      <c r="D30" s="9">
        <v>0</v>
      </c>
      <c r="E30" s="9">
        <v>0</v>
      </c>
      <c r="F30" s="9"/>
      <c r="G30" s="9"/>
      <c r="H30" s="9">
        <v>0</v>
      </c>
      <c r="I30" s="9"/>
      <c r="J30" s="9"/>
      <c r="K30" s="9"/>
      <c r="L30" s="9" t="str">
        <v>סה"כ פקדונות מעל 3 חודשים</v>
      </c>
    </row>
    <row r="31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31"/>
  <sheetViews>
    <sheetView workbookViewId="0" showGridLines="0">
      <selection activeCell="I2" sqref="I2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31.14063" customWidth="1"/>
    <col min="10" max="16384" style="1"/>
  </cols>
  <sheetData>
    <row r="2" spans="1:9" customHeight="1" ht="25.15">
      <c r="A2" s="2" t="s">
        <v>245</v>
      </c>
      <c r="I2" s="11" t="s">
        <f>HYPERLINK("#'"&amp;גיליון1!$A$32&amp;"'!C6",גיליון1!$B$32)</f>
        <v>30</v>
      </c>
    </row>
    <row r="3" spans="1:9" customHeight="1" ht="3.6">
      <c r="A3" s="12" t="s">
        <v>1</v>
      </c>
    </row>
    <row r="4" spans="1:9" customHeight="1" ht="61.15">
      <c r="A4" s="3" t="s">
        <v>1</v>
      </c>
      <c r="B4" s="3"/>
      <c r="C4" s="3"/>
      <c r="D4" s="3"/>
      <c r="E4" s="3"/>
      <c r="F4" s="3"/>
      <c r="G4" s="3"/>
      <c r="H4" s="3"/>
    </row>
    <row r="5" spans="1:9" customHeight="1" ht="2.85"/>
    <row r="6" spans="1:9" customHeight="1" ht="15.2"/>
    <row r="7" spans="1:9" ht="75">
      <c r="A7" s="5" t="s">
        <v>2</v>
      </c>
      <c r="B7" s="5" t="s">
        <v>43</v>
      </c>
      <c r="C7" s="5" t="str">
        <v>שיעור תשואה במהלך התקופה  
 (אחוזים)</v>
      </c>
      <c r="D7" s="5" t="str">
        <v>אופי הנכס</v>
      </c>
      <c r="E7" s="5" t="str">
        <v>תאריך שערוך אחרון  
 (תאריך)</v>
      </c>
      <c r="F7" s="5" t="s">
        <v>49</v>
      </c>
    </row>
    <row r="8" spans="1:9">
      <c r="A8" s="13"/>
      <c r="B8" s="13"/>
      <c r="C8" s="13"/>
      <c r="D8" s="13"/>
      <c r="E8" s="13"/>
      <c r="F8" s="13" t="s">
        <v>50</v>
      </c>
    </row>
    <row r="9" spans="1:9">
      <c r="A9" s="13"/>
      <c r="B9" s="13"/>
      <c r="C9" s="13"/>
      <c r="D9" s="13"/>
      <c r="E9" s="13"/>
      <c r="F9" s="13" t="s">
        <v>246</v>
      </c>
    </row>
    <row r="10" spans="1:9" ht="22.5">
      <c r="A10" s="14">
        <v>0.16</v>
      </c>
      <c r="B10" s="14">
        <v>385.69</v>
      </c>
      <c r="C10" s="14">
        <v>4.9299999999999997</v>
      </c>
      <c r="D10" s="14" t="s">
        <v>93</v>
      </c>
      <c r="E10" s="14" t="str">
        <v>23/06/13</v>
      </c>
      <c r="F10" s="14" t="str">
        <v>בית פריסקייל- בית פריסקייל</v>
      </c>
    </row>
    <row r="11" spans="1:9" ht="22.5">
      <c r="A11" s="14">
        <v>0.029999999999999999</v>
      </c>
      <c r="B11" s="14">
        <v>82.079999999999998</v>
      </c>
      <c r="C11" s="14">
        <v>6.46</v>
      </c>
      <c r="D11" s="14" t="s">
        <v>93</v>
      </c>
      <c r="E11" s="14" t="str">
        <v>25/06/13</v>
      </c>
      <c r="F11" s="14" t="str">
        <v>חניון בית נח- חניות בית נח</v>
      </c>
    </row>
    <row r="12" spans="1:9" ht="22.5">
      <c r="A12" s="14">
        <v>0.13</v>
      </c>
      <c r="B12" s="14">
        <v>324.79000000000002</v>
      </c>
      <c r="C12" s="14">
        <v>6.0899999999999999</v>
      </c>
      <c r="D12" s="14" t="s">
        <v>93</v>
      </c>
      <c r="E12" s="14" t="str">
        <v>29/01/13</v>
      </c>
      <c r="F12" s="14" t="str">
        <v>מגדלי שקל- מגדלי שקל</v>
      </c>
    </row>
    <row r="13" spans="1:9" ht="22.5">
      <c r="A13" s="14">
        <v>0.040000000000000001</v>
      </c>
      <c r="B13" s="14">
        <v>95.400000000000006</v>
      </c>
      <c r="C13" s="14">
        <v>4.6600000000000001</v>
      </c>
      <c r="D13" s="14" t="s">
        <v>93</v>
      </c>
      <c r="E13" s="14" t="str">
        <v>27/02/14</v>
      </c>
      <c r="F13" s="14" t="str">
        <v>פטרה- פטרה</v>
      </c>
    </row>
    <row r="14" spans="1:9" ht="22.5">
      <c r="A14" s="14">
        <v>0.070000000000000007</v>
      </c>
      <c r="B14" s="14">
        <v>169.19</v>
      </c>
      <c r="C14" s="14">
        <v>4.71</v>
      </c>
      <c r="D14" s="14" t="s">
        <v>93</v>
      </c>
      <c r="E14" s="17" t="s">
        <v>247</v>
      </c>
      <c r="F14" s="14" t="str">
        <v>קניון סביונים- קניון סביונים</v>
      </c>
    </row>
    <row r="15" spans="1:9" ht="22.5">
      <c r="A15" s="14">
        <v>0.33000000000000002</v>
      </c>
      <c r="B15" s="14">
        <v>810.12</v>
      </c>
      <c r="C15" s="14">
        <v>4.04</v>
      </c>
      <c r="D15" s="14" t="s">
        <v>93</v>
      </c>
      <c r="E15" s="17" t="s">
        <v>247</v>
      </c>
      <c r="F15" s="14" t="str">
        <v>קניון רננים- קניון רננים</v>
      </c>
    </row>
    <row r="16" spans="1:9" ht="22.5">
      <c r="A16" s="14">
        <v>0.17000000000000001</v>
      </c>
      <c r="B16" s="14">
        <v>419.51999999999998</v>
      </c>
      <c r="C16" s="14">
        <v>5.5800000000000001</v>
      </c>
      <c r="D16" s="14" t="s">
        <v>93</v>
      </c>
      <c r="E16" s="17" t="str">
        <v>03/02/13</v>
      </c>
      <c r="F16" s="14" t="str">
        <v>ריטליקס- ריטליקס</v>
      </c>
    </row>
    <row r="17" spans="1:9">
      <c r="A17" s="13">
        <v>0.93999999999999995</v>
      </c>
      <c r="B17" s="16">
        <v>2286.7800000000002</v>
      </c>
      <c r="C17" s="13">
        <v>0</v>
      </c>
      <c r="D17" s="13"/>
      <c r="E17" s="13"/>
      <c r="F17" s="13" t="s">
        <v>248</v>
      </c>
    </row>
    <row r="18" spans="1:9">
      <c r="A18" s="13"/>
      <c r="B18" s="13"/>
      <c r="C18" s="13"/>
      <c r="D18" s="13"/>
      <c r="E18" s="13"/>
      <c r="F18" s="13" t="s">
        <v>249</v>
      </c>
    </row>
    <row r="19" spans="1:9">
      <c r="A19" s="14">
        <v>0</v>
      </c>
      <c r="B19" s="14">
        <v>0</v>
      </c>
      <c r="C19" s="14">
        <v>0</v>
      </c>
      <c r="D19" s="14">
        <v>0</v>
      </c>
      <c r="E19" s="14"/>
      <c r="F19" s="14">
        <v>0</v>
      </c>
    </row>
    <row r="20" spans="1:9">
      <c r="A20" s="13">
        <v>0</v>
      </c>
      <c r="B20" s="13">
        <v>0</v>
      </c>
      <c r="C20" s="13">
        <v>0</v>
      </c>
      <c r="D20" s="13"/>
      <c r="E20" s="13"/>
      <c r="F20" s="13" t="s">
        <v>250</v>
      </c>
    </row>
    <row r="21" spans="1:9">
      <c r="A21" s="13">
        <v>0.93999999999999995</v>
      </c>
      <c r="B21" s="16">
        <v>2286.7800000000002</v>
      </c>
      <c r="C21" s="13">
        <v>0</v>
      </c>
      <c r="D21" s="13"/>
      <c r="E21" s="13"/>
      <c r="F21" s="13" t="s">
        <v>63</v>
      </c>
    </row>
    <row r="22" spans="1:9">
      <c r="A22" s="13"/>
      <c r="B22" s="13"/>
      <c r="C22" s="13"/>
      <c r="D22" s="13"/>
      <c r="E22" s="13"/>
      <c r="F22" s="13" t="s">
        <v>64</v>
      </c>
    </row>
    <row r="23" spans="1:9">
      <c r="A23" s="13"/>
      <c r="B23" s="13"/>
      <c r="C23" s="13"/>
      <c r="D23" s="13"/>
      <c r="E23" s="13"/>
      <c r="F23" s="13" t="s">
        <v>246</v>
      </c>
    </row>
    <row r="24" spans="1:9">
      <c r="A24" s="14">
        <v>0</v>
      </c>
      <c r="B24" s="14">
        <v>0</v>
      </c>
      <c r="C24" s="14">
        <v>0</v>
      </c>
      <c r="D24" s="14">
        <v>0</v>
      </c>
      <c r="E24" s="14"/>
      <c r="F24" s="14">
        <v>0</v>
      </c>
    </row>
    <row r="25" spans="1:9">
      <c r="A25" s="13">
        <v>0</v>
      </c>
      <c r="B25" s="13">
        <v>0</v>
      </c>
      <c r="C25" s="13">
        <v>0</v>
      </c>
      <c r="D25" s="13"/>
      <c r="E25" s="13"/>
      <c r="F25" s="13" t="s">
        <v>248</v>
      </c>
    </row>
    <row r="26" spans="1:9">
      <c r="A26" s="13"/>
      <c r="B26" s="13"/>
      <c r="C26" s="13"/>
      <c r="D26" s="13"/>
      <c r="E26" s="13"/>
      <c r="F26" s="13" t="s">
        <v>249</v>
      </c>
    </row>
    <row r="27" spans="1:9">
      <c r="A27" s="14">
        <v>0</v>
      </c>
      <c r="B27" s="14">
        <v>0</v>
      </c>
      <c r="C27" s="14">
        <v>0</v>
      </c>
      <c r="D27" s="14">
        <v>0</v>
      </c>
      <c r="E27" s="14"/>
      <c r="F27" s="14">
        <v>0</v>
      </c>
    </row>
    <row r="28" spans="1:9">
      <c r="A28" s="13">
        <v>0</v>
      </c>
      <c r="B28" s="13">
        <v>0</v>
      </c>
      <c r="C28" s="13">
        <v>0</v>
      </c>
      <c r="D28" s="13"/>
      <c r="E28" s="13"/>
      <c r="F28" s="13" t="s">
        <v>250</v>
      </c>
    </row>
    <row r="29" spans="1:9">
      <c r="A29" s="13">
        <v>0</v>
      </c>
      <c r="B29" s="13">
        <v>0</v>
      </c>
      <c r="C29" s="13">
        <v>0</v>
      </c>
      <c r="D29" s="13"/>
      <c r="E29" s="13"/>
      <c r="F29" s="13" t="s">
        <v>65</v>
      </c>
    </row>
    <row r="30" spans="1:9">
      <c r="A30" s="9">
        <v>0.93999999999999995</v>
      </c>
      <c r="B30" s="10">
        <v>2286.7800000000002</v>
      </c>
      <c r="C30" s="9">
        <v>0</v>
      </c>
      <c r="D30" s="9"/>
      <c r="E30" s="9"/>
      <c r="F30" s="9" t="str">
        <v>סה"כ זכויות במקרקעין</v>
      </c>
    </row>
    <row r="31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H4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4"/>
  <sheetViews>
    <sheetView workbookViewId="0" showGridLines="0">
      <selection activeCell="F2" sqref="F2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24.57031" bestFit="1" customWidth="1"/>
    <col min="7" max="16384" style="1"/>
  </cols>
  <sheetData>
    <row r="2" spans="1:6" customHeight="1" ht="25.15">
      <c r="A2" s="2" t="s">
        <v>251</v>
      </c>
      <c r="F2" s="11" t="s">
        <f>HYPERLINK("#'"&amp;גיליון1!$A$32&amp;"'!C6",גיליון1!$B$32)</f>
        <v>30</v>
      </c>
    </row>
    <row r="3" spans="1:6" customHeight="1" ht="3.6">
      <c r="A3" s="12" t="s">
        <v>1</v>
      </c>
    </row>
    <row r="4" spans="1:6" customHeight="1" ht="61.15">
      <c r="A4" s="3" t="s">
        <v>1</v>
      </c>
      <c r="B4" s="3"/>
      <c r="C4" s="3"/>
      <c r="D4" s="3"/>
      <c r="E4" s="3"/>
    </row>
    <row r="5" spans="1:6" customHeight="1" ht="2.85"/>
    <row r="6" spans="1:6" customHeight="1" ht="15.2"/>
    <row r="7" spans="1:6" customHeight="1" ht="43.15">
      <c r="A7" s="5" t="s">
        <v>2</v>
      </c>
      <c r="B7" s="5" t="s">
        <v>43</v>
      </c>
      <c r="C7" s="5" t="s">
        <v>47</v>
      </c>
      <c r="D7" s="5" t="s">
        <v>49</v>
      </c>
    </row>
    <row r="8" spans="1:6">
      <c r="A8" s="13"/>
      <c r="B8" s="13"/>
      <c r="C8" s="13"/>
      <c r="D8" s="13" t="str">
        <v>בארץ</v>
      </c>
    </row>
    <row r="9" spans="1:6">
      <c r="A9" s="14">
        <v>-0.5</v>
      </c>
      <c r="B9" s="15">
        <v>-1211.9400000000001</v>
      </c>
      <c r="C9" s="14">
        <v>0</v>
      </c>
      <c r="D9" s="14" t="s">
        <v>252</v>
      </c>
    </row>
    <row r="10" spans="1:6" ht="22.5">
      <c r="A10" s="14">
        <v>0</v>
      </c>
      <c r="B10" s="14">
        <v>3.6200000000000001</v>
      </c>
      <c r="C10" s="14">
        <v>0</v>
      </c>
      <c r="D10" s="14" t="str">
        <v>חייבים אחרים חול מול דיבידנד לקבל שלילי</v>
      </c>
    </row>
    <row r="11" spans="1:6">
      <c r="A11" s="14">
        <v>0</v>
      </c>
      <c r="B11" s="14">
        <f>6.3899999999999997-1.5</f>
        <v>4.8899999999999997</v>
      </c>
      <c r="C11" s="14">
        <v>0</v>
      </c>
      <c r="D11" s="14" t="str">
        <v>שכד  לקבל פריסקייל- בית פריסקייל</v>
      </c>
    </row>
    <row r="12" spans="1:6" ht="22.5">
      <c r="A12" s="14">
        <v>0</v>
      </c>
      <c r="B12" s="14">
        <v>0.040000000000000001</v>
      </c>
      <c r="C12" s="14">
        <v>0</v>
      </c>
      <c r="D12" s="14" t="str">
        <v>שכד לקבל חניון בית נח- חניות בית נח</v>
      </c>
    </row>
    <row r="13" spans="1:6" ht="22.5">
      <c r="A13" s="14">
        <v>0</v>
      </c>
      <c r="B13" s="14">
        <f>2.48-0.059999999999999998</f>
        <v>2.4199999999999999</v>
      </c>
      <c r="C13" s="14">
        <v>0</v>
      </c>
      <c r="D13" s="14" t="str">
        <v>הכנסות לקבל מגדלי שקל- מגדלי שקל</v>
      </c>
    </row>
    <row r="14" spans="1:6">
      <c r="A14" s="14">
        <v>0</v>
      </c>
      <c r="B14" s="14">
        <f>0.48999999999999999-0.19</f>
        <v>0.29999999999999999</v>
      </c>
      <c r="C14" s="14">
        <v>0</v>
      </c>
      <c r="D14" s="14" t="str">
        <v>שכד פטרה לקבל- פטרה</v>
      </c>
    </row>
    <row r="15" spans="1:6" ht="22.5">
      <c r="A15" s="14">
        <v>-0.01</v>
      </c>
      <c r="B15" s="14">
        <f>-12.65+3.6400000000000001</f>
        <v>-9.0099999999999998</v>
      </c>
      <c r="C15" s="14">
        <v>0</v>
      </c>
      <c r="D15" s="14" t="str">
        <v>סביונים זכאים בגין נדלן- קניון סביונים</v>
      </c>
    </row>
    <row r="16" spans="1:6">
      <c r="A16" s="14">
        <v>0.01</v>
      </c>
      <c r="B16" s="14">
        <f>22.870000000000001*0</f>
        <v>0</v>
      </c>
      <c r="C16" s="14">
        <v>0</v>
      </c>
      <c r="D16" s="14" t="str">
        <v>קניון רננים שכ"ד לקבל- קניון רננים</v>
      </c>
    </row>
    <row r="17" spans="1:6">
      <c r="A17" s="14">
        <v>-0.02</v>
      </c>
      <c r="B17" s="14">
        <f>-51.759999999999998+22.870000000000001</f>
        <v>-28.889999999999997</v>
      </c>
      <c r="C17" s="14">
        <v>0</v>
      </c>
      <c r="D17" s="14" t="str">
        <v>רננים זכאים בגין נדל"ן- קניון רננים</v>
      </c>
    </row>
    <row r="18" spans="1:6">
      <c r="A18" s="14">
        <v>0.02</v>
      </c>
      <c r="B18" s="14">
        <v>42.350000000000001</v>
      </c>
      <c r="C18" s="14">
        <v>0</v>
      </c>
      <c r="D18" s="14" t="s">
        <v>252</v>
      </c>
    </row>
    <row r="19" spans="1:6">
      <c r="A19" s="13">
        <v>-0.48999999999999999</v>
      </c>
      <c r="B19" s="16">
        <v>-1196.22</v>
      </c>
      <c r="C19" s="13"/>
      <c r="D19" s="13" t="str">
        <v>סה"כ בארץ</v>
      </c>
    </row>
    <row r="20" spans="1:6">
      <c r="A20" s="13"/>
      <c r="B20" s="13"/>
      <c r="C20" s="13"/>
      <c r="D20" s="13" t="s">
        <v>64</v>
      </c>
    </row>
    <row r="21" spans="1:6">
      <c r="A21" s="14">
        <v>0</v>
      </c>
      <c r="B21" s="14">
        <v>0</v>
      </c>
      <c r="C21" s="14">
        <v>0</v>
      </c>
      <c r="D21" s="14">
        <v>0</v>
      </c>
    </row>
    <row r="22" spans="1:6">
      <c r="A22" s="13">
        <v>0</v>
      </c>
      <c r="B22" s="13">
        <v>0</v>
      </c>
      <c r="C22" s="13"/>
      <c r="D22" s="13" t="s">
        <v>65</v>
      </c>
    </row>
    <row r="23" spans="1:6">
      <c r="A23" s="9">
        <v>-0.48999999999999999</v>
      </c>
      <c r="B23" s="10">
        <v>-1196.22</v>
      </c>
      <c r="C23" s="9"/>
      <c r="D23" s="9" t="str">
        <v>סה"כ השקעות אחרות</v>
      </c>
    </row>
    <row r="24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20"/>
  <sheetViews>
    <sheetView workbookViewId="0" showGridLines="0">
      <selection activeCell="F22" sqref="F22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24.57031" bestFit="1" customWidth="1"/>
    <col min="7" max="16384" style="1"/>
  </cols>
  <sheetData>
    <row r="2" spans="1:6" customHeight="1" ht="25.15">
      <c r="A2" s="2" t="s">
        <v>253</v>
      </c>
      <c r="F2" s="11" t="s">
        <f>HYPERLINK("#'"&amp;גיליון1!$A$32&amp;"'!C6",גיליון1!$B$32)</f>
        <v>30</v>
      </c>
    </row>
    <row r="3" spans="1:6" customHeight="1" ht="3.6">
      <c r="A3" s="12" t="s">
        <v>1</v>
      </c>
    </row>
    <row r="4" spans="1:6" customHeight="1" ht="61.15">
      <c r="A4" s="3" t="s">
        <v>1</v>
      </c>
      <c r="B4" s="3"/>
      <c r="C4" s="3"/>
      <c r="D4" s="3"/>
      <c r="E4" s="3"/>
    </row>
    <row r="5" spans="1:6" customHeight="1" ht="2.85"/>
    <row r="6" spans="1:6" customHeight="1" ht="15.2"/>
    <row r="7" spans="1:6" customHeight="1" ht="43.15">
      <c r="A7" s="5" t="str">
        <v>תאריך סיום ההתחייבות 
 (תאריך)</v>
      </c>
      <c r="B7" s="5" t="str">
        <v>סכום ההתחייבות  
 (אלפי ש''ח)</v>
      </c>
      <c r="C7" s="5" t="s">
        <v>49</v>
      </c>
    </row>
    <row r="8" spans="1:6">
      <c r="A8" s="13"/>
      <c r="B8" s="13"/>
      <c r="C8" s="13" t="s">
        <v>50</v>
      </c>
    </row>
    <row r="9" spans="1:6" ht="22.5">
      <c r="A9" s="18">
        <v>45412</v>
      </c>
      <c r="B9" s="14">
        <v>114.54000000000001</v>
      </c>
      <c r="C9" s="14" t="str">
        <v>*התחיבות קרן טנא 3- טנא קרן להשקעות</v>
      </c>
      <c r="F9" s="19"/>
    </row>
    <row r="10" spans="1:6">
      <c r="A10" s="18">
        <v>42825</v>
      </c>
      <c r="B10" s="14">
        <v>106.61</v>
      </c>
      <c r="C10" s="14" t="s">
        <v>234</v>
      </c>
      <c r="F10" s="19"/>
    </row>
    <row r="11" spans="1:6">
      <c r="A11" s="18">
        <v>41912</v>
      </c>
      <c r="B11" s="14">
        <v>1.73</v>
      </c>
      <c r="C11" s="14" t="str">
        <v>כלל סאן בע"מ</v>
      </c>
      <c r="F11" s="19"/>
    </row>
    <row r="12" spans="1:6">
      <c r="A12" s="18">
        <v>43099</v>
      </c>
      <c r="B12" s="14">
        <v>240.88</v>
      </c>
      <c r="C12" s="14" t="str">
        <v>מגלים אנרגיה סולארית בע"מ</v>
      </c>
      <c r="F12" s="19"/>
    </row>
    <row r="13" spans="1:6">
      <c r="A13" s="18">
        <v>42004</v>
      </c>
      <c r="B13" s="14">
        <v>198.84999999999999</v>
      </c>
      <c r="C13" s="14" t="str">
        <v>פרוייקט אנלייט - חלוציות</v>
      </c>
      <c r="F13" s="19"/>
    </row>
    <row r="14" spans="1:6">
      <c r="A14" s="18">
        <v>44500</v>
      </c>
      <c r="B14" s="14">
        <v>97.099999999999994</v>
      </c>
      <c r="C14" s="14" t="str">
        <v>קרו נוי 1 התחיבות עתידית- אפולו</v>
      </c>
      <c r="F14" s="19"/>
    </row>
    <row r="15" spans="1:6">
      <c r="A15" s="13"/>
      <c r="B15" s="13">
        <v>759.71000000000004</v>
      </c>
      <c r="C15" s="13" t="s">
        <v>63</v>
      </c>
    </row>
    <row r="16" spans="1:6">
      <c r="A16" s="13"/>
      <c r="B16" s="13"/>
      <c r="C16" s="13" t="s">
        <v>64</v>
      </c>
    </row>
    <row r="17" spans="1:6">
      <c r="A17" s="14"/>
      <c r="B17" s="14">
        <v>0</v>
      </c>
      <c r="C17" s="14">
        <v>0</v>
      </c>
    </row>
    <row r="18" spans="1:6">
      <c r="A18" s="13"/>
      <c r="B18" s="13">
        <v>0</v>
      </c>
      <c r="C18" s="13" t="s">
        <v>65</v>
      </c>
    </row>
    <row r="19" spans="1:6">
      <c r="A19" s="9"/>
      <c r="B19" s="9">
        <v>759.71000000000004</v>
      </c>
      <c r="C19" s="9" t="str">
        <v>סה"כ יתרות התחייבות להשקעה</v>
      </c>
    </row>
    <row r="20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E4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3"/>
  <sheetViews>
    <sheetView workbookViewId="0" showGridLines="0">
      <selection activeCell="P2" sqref="P2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29.28516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סחיר- לפי עלות מתואמת</v>
      </c>
      <c r="P2" s="11" t="s">
        <f>HYPERLINK("#'"&amp;גיליון1!$A$32&amp;"'!C6",גיליון1!$B$32)</f>
        <v>30</v>
      </c>
    </row>
    <row r="3" spans="1:16" customHeight="1" ht="3.6">
      <c r="A3" s="12" t="s">
        <v>1</v>
      </c>
    </row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5" t="s">
        <v>2</v>
      </c>
      <c r="B7" s="5" t="s">
        <v>66</v>
      </c>
      <c r="C7" s="5" t="s">
        <v>254</v>
      </c>
      <c r="D7" s="5" t="s">
        <v>69</v>
      </c>
      <c r="E7" s="5" t="str">
        <v>ריבית את (אחוזים)</v>
      </c>
      <c r="F7" s="5" t="s">
        <v>45</v>
      </c>
      <c r="G7" s="5" t="s">
        <v>31</v>
      </c>
      <c r="H7" s="5" t="s">
        <v>70</v>
      </c>
      <c r="I7" s="5" t="s">
        <v>190</v>
      </c>
      <c r="J7" s="5" t="s">
        <v>46</v>
      </c>
      <c r="K7" s="5" t="s">
        <v>47</v>
      </c>
      <c r="L7" s="5" t="s">
        <v>79</v>
      </c>
      <c r="M7" s="5" t="s">
        <v>48</v>
      </c>
      <c r="N7" s="5" t="s">
        <v>49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50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89</v>
      </c>
    </row>
    <row r="10" spans="1:16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4">
        <v>0</v>
      </c>
      <c r="M10" s="14">
        <v>0</v>
      </c>
      <c r="N10" s="14">
        <v>0</v>
      </c>
    </row>
    <row r="11" spans="1:16">
      <c r="A11" s="13">
        <v>0</v>
      </c>
      <c r="B11" s="13"/>
      <c r="C11" s="13">
        <v>0</v>
      </c>
      <c r="D11" s="13">
        <v>0</v>
      </c>
      <c r="E11" s="13"/>
      <c r="F11" s="13"/>
      <c r="G11" s="13"/>
      <c r="H11" s="13">
        <v>0</v>
      </c>
      <c r="I11" s="13"/>
      <c r="J11" s="13"/>
      <c r="K11" s="13"/>
      <c r="L11" s="13"/>
      <c r="M11" s="13"/>
      <c r="N11" s="13" t="s">
        <v>126</v>
      </c>
    </row>
    <row r="12" spans="1:1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127</v>
      </c>
    </row>
    <row r="13" spans="1:16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>
        <v>0</v>
      </c>
      <c r="L13" s="14">
        <v>0</v>
      </c>
      <c r="M13" s="14">
        <v>0</v>
      </c>
      <c r="N13" s="14">
        <v>0</v>
      </c>
    </row>
    <row r="14" spans="1:16">
      <c r="A14" s="13">
        <v>0</v>
      </c>
      <c r="B14" s="13"/>
      <c r="C14" s="13">
        <v>0</v>
      </c>
      <c r="D14" s="13">
        <v>0</v>
      </c>
      <c r="E14" s="13"/>
      <c r="F14" s="13"/>
      <c r="G14" s="13"/>
      <c r="H14" s="13">
        <v>0</v>
      </c>
      <c r="I14" s="13"/>
      <c r="J14" s="13"/>
      <c r="K14" s="13"/>
      <c r="L14" s="13"/>
      <c r="M14" s="13"/>
      <c r="N14" s="13" t="s">
        <v>131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132</v>
      </c>
    </row>
    <row r="16" spans="1:16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/>
      <c r="K16" s="14">
        <v>0</v>
      </c>
      <c r="L16" s="14">
        <v>0</v>
      </c>
      <c r="M16" s="14">
        <v>0</v>
      </c>
      <c r="N16" s="14">
        <v>0</v>
      </c>
    </row>
    <row r="17" spans="1:16">
      <c r="A17" s="13">
        <v>0</v>
      </c>
      <c r="B17" s="13"/>
      <c r="C17" s="13">
        <v>0</v>
      </c>
      <c r="D17" s="13">
        <v>0</v>
      </c>
      <c r="E17" s="13"/>
      <c r="F17" s="13"/>
      <c r="G17" s="13"/>
      <c r="H17" s="13">
        <v>0</v>
      </c>
      <c r="I17" s="13"/>
      <c r="J17" s="13"/>
      <c r="K17" s="13"/>
      <c r="L17" s="13"/>
      <c r="M17" s="13"/>
      <c r="N17" s="13" t="s">
        <v>134</v>
      </c>
    </row>
    <row r="18" spans="1:1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 t="s">
        <v>135</v>
      </c>
    </row>
    <row r="19" spans="1:16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/>
      <c r="K19" s="14">
        <v>0</v>
      </c>
      <c r="L19" s="14">
        <v>0</v>
      </c>
      <c r="M19" s="14">
        <v>0</v>
      </c>
      <c r="N19" s="14">
        <v>0</v>
      </c>
    </row>
    <row r="20" spans="1:16">
      <c r="A20" s="13">
        <v>0</v>
      </c>
      <c r="B20" s="13"/>
      <c r="C20" s="13">
        <v>0</v>
      </c>
      <c r="D20" s="13">
        <v>0</v>
      </c>
      <c r="E20" s="13"/>
      <c r="F20" s="13"/>
      <c r="G20" s="13"/>
      <c r="H20" s="13">
        <v>0</v>
      </c>
      <c r="I20" s="13"/>
      <c r="J20" s="13"/>
      <c r="K20" s="13"/>
      <c r="L20" s="13"/>
      <c r="M20" s="13"/>
      <c r="N20" s="13" t="s">
        <v>136</v>
      </c>
    </row>
    <row r="21" spans="1:16">
      <c r="A21" s="13">
        <v>0</v>
      </c>
      <c r="B21" s="13"/>
      <c r="C21" s="13">
        <v>0</v>
      </c>
      <c r="D21" s="13">
        <v>0</v>
      </c>
      <c r="E21" s="13"/>
      <c r="F21" s="13"/>
      <c r="G21" s="13"/>
      <c r="H21" s="13">
        <v>0</v>
      </c>
      <c r="I21" s="13"/>
      <c r="J21" s="13"/>
      <c r="K21" s="13"/>
      <c r="L21" s="13"/>
      <c r="M21" s="13"/>
      <c r="N21" s="13" t="s">
        <v>63</v>
      </c>
    </row>
    <row r="22" spans="1:16" ht="24">
      <c r="A22" s="9">
        <v>0</v>
      </c>
      <c r="B22" s="9"/>
      <c r="C22" s="9">
        <v>0</v>
      </c>
      <c r="D22" s="9">
        <v>0</v>
      </c>
      <c r="E22" s="9"/>
      <c r="F22" s="9"/>
      <c r="G22" s="9"/>
      <c r="H22" s="9">
        <v>0</v>
      </c>
      <c r="I22" s="9"/>
      <c r="J22" s="9"/>
      <c r="K22" s="9"/>
      <c r="L22" s="9"/>
      <c r="M22" s="9"/>
      <c r="N22" s="9" t="str">
        <v>סה"כ אג"ח קונצרני סחיר- לפי עלות מתואמת</v>
      </c>
    </row>
    <row r="23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23"/>
  <sheetViews>
    <sheetView workbookViewId="0" showGridLines="0">
      <selection activeCell="A1" sqref="A1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31.14063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tr">
        <v>אג''ח קונצרני לא סחיר- לפי עלות מתואמת</v>
      </c>
      <c r="P2" s="11" t="s">
        <f>HYPERLINK("#'"&amp;גיליון1!$A$32&amp;"'!C6",גיליון1!$B$32)</f>
        <v>30</v>
      </c>
    </row>
    <row r="3" spans="1:16" customHeight="1" ht="3.6">
      <c r="A3" s="12" t="s">
        <v>1</v>
      </c>
    </row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5" t="s">
        <v>2</v>
      </c>
      <c r="B7" s="5" t="s">
        <v>66</v>
      </c>
      <c r="C7" s="5" t="s">
        <v>254</v>
      </c>
      <c r="D7" s="5" t="s">
        <v>69</v>
      </c>
      <c r="E7" s="5" t="s">
        <v>255</v>
      </c>
      <c r="F7" s="5" t="s">
        <v>45</v>
      </c>
      <c r="G7" s="5" t="s">
        <v>31</v>
      </c>
      <c r="H7" s="5" t="s">
        <v>70</v>
      </c>
      <c r="I7" s="5" t="s">
        <v>190</v>
      </c>
      <c r="J7" s="5" t="s">
        <v>46</v>
      </c>
      <c r="K7" s="5" t="s">
        <v>47</v>
      </c>
      <c r="L7" s="5" t="s">
        <v>79</v>
      </c>
      <c r="M7" s="5" t="s">
        <v>48</v>
      </c>
      <c r="N7" s="5" t="s">
        <v>49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50</v>
      </c>
    </row>
    <row r="9" spans="1:1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208</v>
      </c>
    </row>
    <row r="10" spans="1:16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</v>
      </c>
      <c r="L10" s="14">
        <v>0</v>
      </c>
      <c r="M10" s="14">
        <v>0</v>
      </c>
      <c r="N10" s="14">
        <v>0</v>
      </c>
    </row>
    <row r="11" spans="1:16">
      <c r="A11" s="13">
        <v>0</v>
      </c>
      <c r="B11" s="13"/>
      <c r="C11" s="13">
        <v>0</v>
      </c>
      <c r="D11" s="13">
        <v>0</v>
      </c>
      <c r="E11" s="13"/>
      <c r="F11" s="13"/>
      <c r="G11" s="13"/>
      <c r="H11" s="13">
        <v>0</v>
      </c>
      <c r="I11" s="13"/>
      <c r="J11" s="13"/>
      <c r="K11" s="13"/>
      <c r="L11" s="13"/>
      <c r="M11" s="13"/>
      <c r="N11" s="13" t="s">
        <v>210</v>
      </c>
    </row>
    <row r="12" spans="1:1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127</v>
      </c>
    </row>
    <row r="13" spans="1:16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>
        <v>0</v>
      </c>
      <c r="L13" s="14">
        <v>0</v>
      </c>
      <c r="M13" s="14">
        <v>0</v>
      </c>
      <c r="N13" s="14">
        <v>0</v>
      </c>
    </row>
    <row r="14" spans="1:16">
      <c r="A14" s="13">
        <v>0</v>
      </c>
      <c r="B14" s="13"/>
      <c r="C14" s="13">
        <v>0</v>
      </c>
      <c r="D14" s="13">
        <v>0</v>
      </c>
      <c r="E14" s="13"/>
      <c r="F14" s="13"/>
      <c r="G14" s="13"/>
      <c r="H14" s="13">
        <v>0</v>
      </c>
      <c r="I14" s="13"/>
      <c r="J14" s="13"/>
      <c r="K14" s="13"/>
      <c r="L14" s="13"/>
      <c r="M14" s="13"/>
      <c r="N14" s="13" t="s">
        <v>131</v>
      </c>
    </row>
    <row r="15" spans="1:1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211</v>
      </c>
    </row>
    <row r="16" spans="1:16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/>
      <c r="K16" s="14">
        <v>0</v>
      </c>
      <c r="L16" s="14">
        <v>0</v>
      </c>
      <c r="M16" s="14">
        <v>0</v>
      </c>
      <c r="N16" s="14">
        <v>0</v>
      </c>
    </row>
    <row r="17" spans="1:16">
      <c r="A17" s="13">
        <v>0</v>
      </c>
      <c r="B17" s="13"/>
      <c r="C17" s="13">
        <v>0</v>
      </c>
      <c r="D17" s="13">
        <v>0</v>
      </c>
      <c r="E17" s="13"/>
      <c r="F17" s="13"/>
      <c r="G17" s="13"/>
      <c r="H17" s="13">
        <v>0</v>
      </c>
      <c r="I17" s="13"/>
      <c r="J17" s="13"/>
      <c r="K17" s="13"/>
      <c r="L17" s="13"/>
      <c r="M17" s="13"/>
      <c r="N17" s="13" t="s">
        <v>212</v>
      </c>
    </row>
    <row r="18" spans="1:1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 t="s">
        <v>163</v>
      </c>
    </row>
    <row r="19" spans="1:16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/>
      <c r="K19" s="14">
        <v>0</v>
      </c>
      <c r="L19" s="14">
        <v>0</v>
      </c>
      <c r="M19" s="14">
        <v>0</v>
      </c>
      <c r="N19" s="14">
        <v>0</v>
      </c>
    </row>
    <row r="20" spans="1:16">
      <c r="A20" s="13">
        <v>0</v>
      </c>
      <c r="B20" s="13"/>
      <c r="C20" s="13">
        <v>0</v>
      </c>
      <c r="D20" s="13">
        <v>0</v>
      </c>
      <c r="E20" s="13"/>
      <c r="F20" s="13"/>
      <c r="G20" s="13"/>
      <c r="H20" s="13">
        <v>0</v>
      </c>
      <c r="I20" s="13"/>
      <c r="J20" s="13"/>
      <c r="K20" s="13"/>
      <c r="L20" s="13"/>
      <c r="M20" s="13"/>
      <c r="N20" s="13" t="s">
        <v>164</v>
      </c>
    </row>
    <row r="21" spans="1:16">
      <c r="A21" s="13">
        <v>0</v>
      </c>
      <c r="B21" s="13"/>
      <c r="C21" s="13">
        <v>0</v>
      </c>
      <c r="D21" s="13">
        <v>0</v>
      </c>
      <c r="E21" s="13"/>
      <c r="F21" s="13"/>
      <c r="G21" s="13"/>
      <c r="H21" s="13">
        <v>0</v>
      </c>
      <c r="I21" s="13"/>
      <c r="J21" s="13"/>
      <c r="K21" s="13"/>
      <c r="L21" s="13"/>
      <c r="M21" s="13"/>
      <c r="N21" s="13" t="s">
        <v>63</v>
      </c>
    </row>
    <row r="22" spans="1:16" ht="24">
      <c r="A22" s="9">
        <v>0</v>
      </c>
      <c r="B22" s="9"/>
      <c r="C22" s="9">
        <v>0</v>
      </c>
      <c r="D22" s="9">
        <v>0</v>
      </c>
      <c r="E22" s="9"/>
      <c r="F22" s="9"/>
      <c r="G22" s="9"/>
      <c r="H22" s="9">
        <v>0</v>
      </c>
      <c r="I22" s="9"/>
      <c r="J22" s="9"/>
      <c r="K22" s="9"/>
      <c r="L22" s="9"/>
      <c r="M22" s="9"/>
      <c r="N22" s="9" t="str">
        <v>סה"כ אג"ח קונצרני לא סחיר- לפי עלות מתואמת</v>
      </c>
    </row>
    <row r="23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XFD56"/>
  <sheetViews>
    <sheetView workbookViewId="0" showGridLines="0">
      <selection activeCell="K2" sqref="K2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6384" customHeight="1" ht="25.15">
      <c r="A2" s="2" t="s">
        <v>42</v>
      </c>
      <c r="K2" s="11" t="s">
        <f>HYPERLINK("#'"&amp;גיליון1!$A$32&amp;"'!C6",גיליון1!$B$32)</f>
        <v>30</v>
      </c>
    </row>
    <row r="3" spans="1:16384" customHeight="1" ht="3.6">
      <c r="A3" s="12" t="s">
        <v>1</v>
      </c>
    </row>
    <row r="4" spans="1:16384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 customHeight="1" ht="2.85"/>
    <row r="6" spans="1:16384" customHeight="1" ht="15.2"/>
    <row r="7" spans="1:16384" customHeight="1" ht="43.15">
      <c r="A7" s="5" t="s">
        <v>2</v>
      </c>
      <c r="B7" s="5" t="s">
        <v>43</v>
      </c>
      <c r="C7" s="5" t="s">
        <v>44</v>
      </c>
      <c r="D7" s="5" t="s">
        <v>45</v>
      </c>
      <c r="E7" s="5" t="s">
        <v>31</v>
      </c>
      <c r="F7" s="5" t="s">
        <v>46</v>
      </c>
      <c r="G7" s="5" t="s">
        <v>47</v>
      </c>
      <c r="H7" s="5" t="s">
        <v>48</v>
      </c>
      <c r="I7" s="5" t="s">
        <v>49</v>
      </c>
    </row>
    <row r="8" spans="1:16384">
      <c r="A8" s="13"/>
      <c r="B8" s="13"/>
      <c r="C8" s="13"/>
      <c r="D8" s="13"/>
      <c r="E8" s="13"/>
      <c r="F8" s="13"/>
      <c r="G8" s="13"/>
      <c r="H8" s="13"/>
      <c r="I8" s="13" t="s">
        <v>50</v>
      </c>
    </row>
    <row r="9" spans="1:16384">
      <c r="A9" s="13"/>
      <c r="B9" s="13"/>
      <c r="C9" s="13"/>
      <c r="D9" s="13"/>
      <c r="E9" s="13"/>
      <c r="F9" s="13"/>
      <c r="G9" s="13"/>
      <c r="H9" s="13"/>
      <c r="I9" s="13" t="str">
        <v>יתרת מזומנים ועו"ש בש"ח</v>
      </c>
    </row>
    <row r="10" spans="1:16384">
      <c r="A10" s="14">
        <v>0.66000000000000003</v>
      </c>
      <c r="B10" s="15">
        <v>1548.5900000000001</v>
      </c>
      <c r="C10" s="14">
        <v>0</v>
      </c>
      <c r="D10" s="14">
        <v>0</v>
      </c>
      <c r="E10" s="14">
        <v>0</v>
      </c>
      <c r="F10" s="14"/>
      <c r="G10" s="14">
        <v>0</v>
      </c>
      <c r="H10" s="14">
        <v>0</v>
      </c>
      <c r="I10" s="14" t="str">
        <v>עו"ש</v>
      </c>
    </row>
    <row r="11" spans="1:16384">
      <c r="A11" s="13">
        <v>0.66000000000000003</v>
      </c>
      <c r="B11" s="16">
        <v>1548.5900000000001</v>
      </c>
      <c r="C11" s="13">
        <v>0</v>
      </c>
      <c r="D11" s="13"/>
      <c r="E11" s="13"/>
      <c r="F11" s="13"/>
      <c r="G11" s="13"/>
      <c r="H11" s="13"/>
      <c r="I11" s="13" t="str">
        <v>סה"כ יתרת מזומנים ועו"ש בש"ח</v>
      </c>
    </row>
    <row r="12" spans="1:16384">
      <c r="A12" s="13"/>
      <c r="B12" s="13"/>
      <c r="C12" s="13"/>
      <c r="D12" s="13"/>
      <c r="E12" s="13"/>
      <c r="F12" s="13"/>
      <c r="G12" s="13"/>
      <c r="H12" s="13"/>
      <c r="I12" s="13" t="str">
        <v>יתרת מזומנים ועו"ש נקובים במט"ח</v>
      </c>
    </row>
    <row r="13" spans="1:16384">
      <c r="A13" s="14">
        <v>0</v>
      </c>
      <c r="B13" s="14">
        <v>0.19</v>
      </c>
      <c r="C13" s="14">
        <v>0</v>
      </c>
      <c r="D13" s="14">
        <v>0</v>
      </c>
      <c r="E13" s="14" t="str">
        <v>כתר שבדי </v>
      </c>
      <c r="F13" s="14" t="s">
        <v>51</v>
      </c>
      <c r="G13" s="14" t="s">
        <v>52</v>
      </c>
      <c r="H13" s="14" t="str">
        <v>SEK</v>
      </c>
      <c r="I13" s="14" t="str">
        <v>כתר שוודי-אחר</v>
      </c>
    </row>
    <row r="14" spans="1:16384">
      <c r="A14" s="14">
        <v>0.01</v>
      </c>
      <c r="B14" s="14">
        <v>18.18</v>
      </c>
      <c r="C14" s="14">
        <v>0</v>
      </c>
      <c r="D14" s="14">
        <v>0</v>
      </c>
      <c r="E14" s="14" t="str">
        <v>דולר קנדי </v>
      </c>
      <c r="F14" s="14" t="s">
        <v>51</v>
      </c>
      <c r="G14" s="14" t="s">
        <v>52</v>
      </c>
      <c r="H14" s="14" t="str">
        <v>CAD</v>
      </c>
      <c r="I14" s="14" t="str">
        <v>דולר קנדי-אחר</v>
      </c>
    </row>
    <row r="15" spans="1:16384">
      <c r="A15" s="14">
        <v>0.01</v>
      </c>
      <c r="B15" s="14">
        <v>22.960000000000001</v>
      </c>
      <c r="C15" s="14">
        <v>0</v>
      </c>
      <c r="D15" s="14">
        <v>0</v>
      </c>
      <c r="E15" s="14" t="s">
        <v>34</v>
      </c>
      <c r="F15" s="14" t="s">
        <v>51</v>
      </c>
      <c r="G15" s="14" t="s">
        <v>52</v>
      </c>
      <c r="H15" s="14" t="s">
        <v>53</v>
      </c>
      <c r="I15" s="14" t="s">
        <v>54</v>
      </c>
    </row>
    <row r="16" spans="1:16384">
      <c r="A16" s="14">
        <v>0.070000000000000007</v>
      </c>
      <c r="B16" s="14">
        <v>177.97</v>
      </c>
      <c r="C16" s="14">
        <v>0</v>
      </c>
      <c r="D16" s="14">
        <v>0</v>
      </c>
      <c r="E16" s="14" t="s">
        <v>34</v>
      </c>
      <c r="F16" s="14" t="s">
        <v>51</v>
      </c>
      <c r="G16" s="14" t="s">
        <v>52</v>
      </c>
      <c r="H16" s="14" t="s">
        <v>53</v>
      </c>
      <c r="I16" s="14" t="s">
        <v>54</v>
      </c>
    </row>
    <row r="17" spans="1:16384">
      <c r="A17" s="14">
        <v>0.01</v>
      </c>
      <c r="B17" s="14">
        <v>27.309999999999999</v>
      </c>
      <c r="C17" s="14">
        <v>0</v>
      </c>
      <c r="D17" s="14">
        <v>5.2999999999999998</v>
      </c>
      <c r="E17" s="14" t="s">
        <v>33</v>
      </c>
      <c r="F17" s="14" t="s">
        <v>51</v>
      </c>
      <c r="G17" s="14" t="s">
        <v>52</v>
      </c>
      <c r="H17" s="14" t="s">
        <v>55</v>
      </c>
      <c r="I17" s="14" t="s">
        <v>56</v>
      </c>
    </row>
    <row r="18" spans="1:16384">
      <c r="A18" s="14">
        <v>0.040000000000000001</v>
      </c>
      <c r="B18" s="14">
        <v>94.109999999999999</v>
      </c>
      <c r="C18" s="14">
        <v>0</v>
      </c>
      <c r="D18" s="14">
        <v>5.2999999999999998</v>
      </c>
      <c r="E18" s="14" t="s">
        <v>33</v>
      </c>
      <c r="F18" s="14" t="s">
        <v>51</v>
      </c>
      <c r="G18" s="14" t="s">
        <v>52</v>
      </c>
      <c r="H18" s="14" t="s">
        <v>55</v>
      </c>
      <c r="I18" s="14" t="s">
        <v>56</v>
      </c>
    </row>
    <row r="19" spans="1:16384">
      <c r="A19" s="14">
        <v>0.33000000000000002</v>
      </c>
      <c r="B19" s="14">
        <v>809.60000000000002</v>
      </c>
      <c r="C19" s="14">
        <v>0</v>
      </c>
      <c r="D19" s="14">
        <v>5.2999999999999998</v>
      </c>
      <c r="E19" s="14" t="str">
        <v>דולר ארה"ב </v>
      </c>
      <c r="F19" s="14" t="s">
        <v>51</v>
      </c>
      <c r="G19" s="14" t="s">
        <v>52</v>
      </c>
      <c r="H19" s="14" t="s">
        <v>55</v>
      </c>
      <c r="I19" s="14" t="str">
        <v>דולר ארה"ב-אחר</v>
      </c>
    </row>
    <row r="20" spans="1:16384">
      <c r="A20" s="14">
        <v>0</v>
      </c>
      <c r="B20" s="14">
        <v>1.27</v>
      </c>
      <c r="C20" s="14">
        <v>0</v>
      </c>
      <c r="D20" s="14">
        <v>0</v>
      </c>
      <c r="E20" s="14" t="s">
        <v>38</v>
      </c>
      <c r="F20" s="14" t="s">
        <v>51</v>
      </c>
      <c r="G20" s="14" t="s">
        <v>52</v>
      </c>
      <c r="H20" s="14" t="s">
        <v>57</v>
      </c>
      <c r="I20" s="14" t="str">
        <v>יין יפני- אחר</v>
      </c>
    </row>
    <row r="21" spans="1:16384">
      <c r="A21" s="14">
        <v>0.01</v>
      </c>
      <c r="B21" s="14">
        <v>50.409999999999997</v>
      </c>
      <c r="C21" s="14">
        <v>0</v>
      </c>
      <c r="D21" s="14">
        <v>0</v>
      </c>
      <c r="E21" s="14" t="str">
        <v>יין יפני </v>
      </c>
      <c r="F21" s="14" t="s">
        <v>51</v>
      </c>
      <c r="G21" s="14" t="s">
        <v>52</v>
      </c>
      <c r="H21" s="14" t="s">
        <v>57</v>
      </c>
      <c r="I21" s="14" t="str">
        <v>יין יפני-אחר</v>
      </c>
    </row>
    <row r="22" spans="1:16384">
      <c r="A22" s="14">
        <v>0</v>
      </c>
      <c r="B22" s="14">
        <v>7.0199999999999996</v>
      </c>
      <c r="C22" s="14">
        <v>0</v>
      </c>
      <c r="D22" s="14">
        <v>0</v>
      </c>
      <c r="E22" s="14" t="s">
        <v>32</v>
      </c>
      <c r="F22" s="14" t="s">
        <v>51</v>
      </c>
      <c r="G22" s="14" t="s">
        <v>52</v>
      </c>
      <c r="H22" s="14" t="s">
        <v>58</v>
      </c>
      <c r="I22" s="14" t="s">
        <v>59</v>
      </c>
    </row>
    <row r="23" spans="1:16384">
      <c r="A23" s="14">
        <v>0</v>
      </c>
      <c r="B23" s="14">
        <v>7.7999999999999998</v>
      </c>
      <c r="C23" s="14">
        <v>0</v>
      </c>
      <c r="D23" s="14">
        <v>0</v>
      </c>
      <c r="E23" s="14" t="s">
        <v>32</v>
      </c>
      <c r="F23" s="14" t="s">
        <v>51</v>
      </c>
      <c r="G23" s="14" t="s">
        <v>52</v>
      </c>
      <c r="H23" s="14" t="s">
        <v>58</v>
      </c>
      <c r="I23" s="14" t="s">
        <v>59</v>
      </c>
    </row>
    <row r="24" spans="1:16384" ht="22.5">
      <c r="A24" s="13">
        <v>0.46999999999999997</v>
      </c>
      <c r="B24" s="16">
        <v>1216.8199999999999</v>
      </c>
      <c r="C24" s="13">
        <v>0</v>
      </c>
      <c r="D24" s="13"/>
      <c r="E24" s="13"/>
      <c r="F24" s="13"/>
      <c r="G24" s="13"/>
      <c r="H24" s="13"/>
      <c r="I24" s="13" t="str">
        <v>סה"כ יתרת מזומנים ועו"ש נקובים במט"ח</v>
      </c>
    </row>
    <row r="25" spans="1:16384">
      <c r="A25" s="13"/>
      <c r="B25" s="13"/>
      <c r="C25" s="13"/>
      <c r="D25" s="13"/>
      <c r="E25" s="13"/>
      <c r="F25" s="13"/>
      <c r="G25" s="13"/>
      <c r="H25" s="13"/>
      <c r="I25" s="13" t="str">
        <v>פח"ק/פר"י</v>
      </c>
    </row>
    <row r="26" spans="1:16384" ht="22.5">
      <c r="A26" s="14">
        <v>-0.48999999999999999</v>
      </c>
      <c r="B26" s="15">
        <v>-1200.0899999999999</v>
      </c>
      <c r="C26" s="14">
        <v>0</v>
      </c>
      <c r="D26" s="14">
        <v>0</v>
      </c>
      <c r="E26" s="14" t="s">
        <v>60</v>
      </c>
      <c r="F26" s="14" t="s">
        <v>51</v>
      </c>
      <c r="G26" s="14" t="s">
        <v>52</v>
      </c>
      <c r="H26" s="14" t="str">
        <v>1111111111- 12- בנק הפועלים</v>
      </c>
      <c r="I26" s="14" t="s">
        <v>61</v>
      </c>
    </row>
    <row r="27" spans="1:16384" ht="22.5">
      <c r="A27" s="14">
        <v>0.25</v>
      </c>
      <c r="B27" s="14">
        <v>616.62</v>
      </c>
      <c r="C27" s="14">
        <v>0</v>
      </c>
      <c r="D27" s="14">
        <v>0</v>
      </c>
      <c r="E27" s="14" t="s">
        <v>60</v>
      </c>
      <c r="F27" s="14" t="s">
        <v>51</v>
      </c>
      <c r="G27" s="14" t="s">
        <v>52</v>
      </c>
      <c r="H27" s="14" t="str">
        <v>1111111111- 33- פועלים סהר</v>
      </c>
      <c r="I27" s="14" t="s">
        <v>61</v>
      </c>
    </row>
    <row r="28" spans="1:16384" ht="22.5">
      <c r="A28" s="14">
        <v>2.5299999999999998</v>
      </c>
      <c r="B28" s="15">
        <v>6181.79</v>
      </c>
      <c r="C28" s="14">
        <v>0</v>
      </c>
      <c r="D28" s="14">
        <v>0</v>
      </c>
      <c r="E28" s="14" t="s">
        <v>60</v>
      </c>
      <c r="F28" s="14" t="s">
        <v>51</v>
      </c>
      <c r="G28" s="14" t="s">
        <v>52</v>
      </c>
      <c r="H28" s="14" t="str">
        <v>1111111110- 12- בנק הפועלים</v>
      </c>
      <c r="I28" s="14" t="s">
        <v>62</v>
      </c>
    </row>
    <row r="29" spans="1:16384" ht="22.5">
      <c r="A29" s="14">
        <v>1.3700000000000001</v>
      </c>
      <c r="B29" s="15">
        <v>3344.6300000000001</v>
      </c>
      <c r="C29" s="14">
        <v>0</v>
      </c>
      <c r="D29" s="14">
        <v>0</v>
      </c>
      <c r="E29" s="14" t="s">
        <v>60</v>
      </c>
      <c r="F29" s="14" t="s">
        <v>51</v>
      </c>
      <c r="G29" s="14" t="s">
        <v>52</v>
      </c>
      <c r="H29" s="14" t="str">
        <v>1111111110- 33- פועלים סהר</v>
      </c>
      <c r="I29" s="14" t="s">
        <v>62</v>
      </c>
    </row>
    <row r="30" spans="1:16384">
      <c r="A30" s="14">
        <v>0.35999999999999999</v>
      </c>
      <c r="B30" s="14">
        <v>879.15999999999997</v>
      </c>
      <c r="C30" s="14">
        <v>0</v>
      </c>
      <c r="D30" s="14">
        <v>0</v>
      </c>
      <c r="E30" s="14" t="s">
        <v>60</v>
      </c>
      <c r="F30" s="14" t="s">
        <v>51</v>
      </c>
      <c r="G30" s="14" t="s">
        <v>52</v>
      </c>
      <c r="H30" s="14">
        <v>1111111111</v>
      </c>
      <c r="I30" s="14" t="str">
        <v>עו"ש שקלי-אחר</v>
      </c>
    </row>
    <row r="31" spans="1:16384" ht="22.5">
      <c r="A31" s="14">
        <v>0.37</v>
      </c>
      <c r="B31" s="14">
        <v>892.54999999999995</v>
      </c>
      <c r="C31" s="14">
        <v>0</v>
      </c>
      <c r="D31" s="14">
        <v>0</v>
      </c>
      <c r="E31" s="14" t="s">
        <v>60</v>
      </c>
      <c r="F31" s="14" t="s">
        <v>51</v>
      </c>
      <c r="G31" s="14" t="s">
        <v>52</v>
      </c>
      <c r="H31" s="14" t="str">
        <v>90100001- 310- בנק פיקטיבי</v>
      </c>
      <c r="I31" s="14" t="str">
        <v>פקדון שבועי בנק פועלים</v>
      </c>
    </row>
    <row r="32" spans="1:16384">
      <c r="A32" s="14">
        <v>0.83999999999999997</v>
      </c>
      <c r="B32" s="15">
        <v>2041.98</v>
      </c>
      <c r="C32" s="14">
        <v>0</v>
      </c>
      <c r="D32" s="14">
        <v>0</v>
      </c>
      <c r="E32" s="14" t="s">
        <v>60</v>
      </c>
      <c r="F32" s="14" t="s">
        <v>51</v>
      </c>
      <c r="G32" s="14" t="s">
        <v>52</v>
      </c>
      <c r="H32" s="14">
        <v>1111111111</v>
      </c>
      <c r="I32" s="14" t="str">
        <v>עו"ש שקלי</v>
      </c>
    </row>
    <row r="33" spans="1:16384">
      <c r="A33" s="13">
        <v>5.2300000000000004</v>
      </c>
      <c r="B33" s="16">
        <v>12756.65</v>
      </c>
      <c r="C33" s="13">
        <v>0</v>
      </c>
      <c r="D33" s="13"/>
      <c r="E33" s="13"/>
      <c r="F33" s="13"/>
      <c r="G33" s="13"/>
      <c r="H33" s="13"/>
      <c r="I33" s="13" t="str">
        <v>סה"כ פח"ק/פר"י</v>
      </c>
    </row>
    <row r="34" spans="1:16384">
      <c r="A34" s="13"/>
      <c r="B34" s="13"/>
      <c r="C34" s="13"/>
      <c r="D34" s="13"/>
      <c r="E34" s="13"/>
      <c r="F34" s="13"/>
      <c r="G34" s="13"/>
      <c r="H34" s="13"/>
      <c r="I34" s="13" t="str">
        <v>פק"מ לתקופה של עד 3 חודשים</v>
      </c>
    </row>
    <row r="35" spans="1:16384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/>
      <c r="G35" s="14">
        <v>0</v>
      </c>
      <c r="H35" s="14">
        <v>0</v>
      </c>
      <c r="I35" s="14">
        <v>0</v>
      </c>
    </row>
    <row r="36" spans="1:16384" ht="22.5">
      <c r="A36" s="13">
        <v>0</v>
      </c>
      <c r="B36" s="13">
        <v>0</v>
      </c>
      <c r="C36" s="13">
        <v>0</v>
      </c>
      <c r="D36" s="13"/>
      <c r="E36" s="13"/>
      <c r="F36" s="13"/>
      <c r="G36" s="13"/>
      <c r="H36" s="13"/>
      <c r="I36" s="13" t="str">
        <v>סה"כ פק"מ לתקופה של עד 3 חודשים</v>
      </c>
    </row>
    <row r="37" spans="1:16384">
      <c r="A37" s="13"/>
      <c r="B37" s="13"/>
      <c r="C37" s="13"/>
      <c r="D37" s="13"/>
      <c r="E37" s="13"/>
      <c r="F37" s="13"/>
      <c r="G37" s="13"/>
      <c r="H37" s="13"/>
      <c r="I37" s="13" t="str">
        <v>פקדון צמוד מדד עד 3 חודשים</v>
      </c>
    </row>
    <row r="38" spans="1:16384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/>
      <c r="G38" s="14">
        <v>0</v>
      </c>
      <c r="H38" s="14">
        <v>0</v>
      </c>
      <c r="I38" s="14">
        <v>0</v>
      </c>
    </row>
    <row r="39" spans="1:16384">
      <c r="A39" s="13">
        <v>0</v>
      </c>
      <c r="B39" s="13">
        <v>0</v>
      </c>
      <c r="C39" s="13">
        <v>0</v>
      </c>
      <c r="D39" s="13"/>
      <c r="E39" s="13"/>
      <c r="F39" s="13"/>
      <c r="G39" s="13"/>
      <c r="H39" s="13"/>
      <c r="I39" s="13" t="str">
        <v>סה"כ פקדון צמוד מדד עד 3 חודשים</v>
      </c>
    </row>
    <row r="40" spans="1:16384">
      <c r="A40" s="13"/>
      <c r="B40" s="13"/>
      <c r="C40" s="13"/>
      <c r="D40" s="13"/>
      <c r="E40" s="13"/>
      <c r="F40" s="13"/>
      <c r="G40" s="13"/>
      <c r="H40" s="13"/>
      <c r="I40" s="13" t="str">
        <v>פקדון צמוד מט"ח עד 3 חודשים</v>
      </c>
    </row>
    <row r="41" spans="1:16384">
      <c r="A41" s="14">
        <v>0</v>
      </c>
      <c r="B41" s="14">
        <v>0</v>
      </c>
      <c r="C41" s="14">
        <v>0</v>
      </c>
      <c r="D41" s="14">
        <v>0</v>
      </c>
      <c r="E41" s="14">
        <v>0</v>
      </c>
      <c r="F41" s="14"/>
      <c r="G41" s="14">
        <v>0</v>
      </c>
      <c r="H41" s="14">
        <v>0</v>
      </c>
      <c r="I41" s="14">
        <v>0</v>
      </c>
    </row>
    <row r="42" spans="1:16384" ht="22.5">
      <c r="A42" s="13">
        <v>0</v>
      </c>
      <c r="B42" s="13">
        <v>0</v>
      </c>
      <c r="C42" s="13">
        <v>0</v>
      </c>
      <c r="D42" s="13"/>
      <c r="E42" s="13"/>
      <c r="F42" s="13"/>
      <c r="G42" s="13"/>
      <c r="H42" s="13"/>
      <c r="I42" s="13" t="str">
        <v>סה"כ פקדון צמוד מט"ח עד 3 חודשים</v>
      </c>
    </row>
    <row r="43" spans="1:16384">
      <c r="A43" s="13"/>
      <c r="B43" s="13"/>
      <c r="C43" s="13"/>
      <c r="D43" s="13"/>
      <c r="E43" s="13"/>
      <c r="F43" s="13"/>
      <c r="G43" s="13"/>
      <c r="H43" s="13"/>
      <c r="I43" s="13" t="str">
        <v>פקדונות במט"ח עד 3 חודשים</v>
      </c>
    </row>
    <row r="44" spans="1:16384">
      <c r="A44" s="14">
        <v>0</v>
      </c>
      <c r="B44" s="14">
        <v>0</v>
      </c>
      <c r="C44" s="14">
        <v>0</v>
      </c>
      <c r="D44" s="14">
        <v>0</v>
      </c>
      <c r="E44" s="14">
        <v>0</v>
      </c>
      <c r="F44" s="14"/>
      <c r="G44" s="14">
        <v>0</v>
      </c>
      <c r="H44" s="14">
        <v>0</v>
      </c>
      <c r="I44" s="14">
        <v>0</v>
      </c>
    </row>
    <row r="45" spans="1:16384">
      <c r="A45" s="13">
        <v>0</v>
      </c>
      <c r="B45" s="13">
        <v>0</v>
      </c>
      <c r="C45" s="13">
        <v>0</v>
      </c>
      <c r="D45" s="13"/>
      <c r="E45" s="13"/>
      <c r="F45" s="13"/>
      <c r="G45" s="13"/>
      <c r="H45" s="13"/>
      <c r="I45" s="13" t="str">
        <v>סה"כ פקדונות במט"ח עד 3 חודשים</v>
      </c>
    </row>
    <row r="46" spans="1:16384">
      <c r="A46" s="13">
        <v>6.3600000000000003</v>
      </c>
      <c r="B46" s="16">
        <v>15522.059999999999</v>
      </c>
      <c r="C46" s="13">
        <v>0</v>
      </c>
      <c r="D46" s="13"/>
      <c r="E46" s="13"/>
      <c r="F46" s="13"/>
      <c r="G46" s="13"/>
      <c r="H46" s="13"/>
      <c r="I46" s="13" t="s">
        <v>63</v>
      </c>
    </row>
    <row r="47" spans="1:16384">
      <c r="A47" s="13"/>
      <c r="B47" s="13"/>
      <c r="C47" s="13"/>
      <c r="D47" s="13"/>
      <c r="E47" s="13"/>
      <c r="F47" s="13"/>
      <c r="G47" s="13"/>
      <c r="H47" s="13"/>
      <c r="I47" s="13" t="s">
        <v>64</v>
      </c>
    </row>
    <row r="48" spans="1:16384" ht="22.5">
      <c r="A48" s="13"/>
      <c r="B48" s="13"/>
      <c r="C48" s="13"/>
      <c r="D48" s="13"/>
      <c r="E48" s="13"/>
      <c r="F48" s="13"/>
      <c r="G48" s="13"/>
      <c r="H48" s="13"/>
      <c r="I48" s="13" t="str">
        <v>יתרות מזומנים ועו"ש נקובים במט"ח בחו"ל</v>
      </c>
    </row>
    <row r="49" spans="1:16384">
      <c r="A49" s="14">
        <v>0</v>
      </c>
      <c r="B49" s="14">
        <v>0</v>
      </c>
      <c r="C49" s="14">
        <v>0</v>
      </c>
      <c r="D49" s="14">
        <v>0</v>
      </c>
      <c r="E49" s="14">
        <v>0</v>
      </c>
      <c r="F49" s="14"/>
      <c r="G49" s="14">
        <v>0</v>
      </c>
      <c r="H49" s="14">
        <v>0</v>
      </c>
      <c r="I49" s="14">
        <v>0</v>
      </c>
    </row>
    <row r="50" spans="1:16384" ht="22.5">
      <c r="A50" s="13">
        <v>0</v>
      </c>
      <c r="B50" s="13">
        <v>0</v>
      </c>
      <c r="C50" s="13">
        <v>0</v>
      </c>
      <c r="D50" s="13"/>
      <c r="E50" s="13"/>
      <c r="F50" s="13"/>
      <c r="G50" s="13"/>
      <c r="H50" s="13"/>
      <c r="I50" s="13" t="str">
        <v>סה"כ יתרות מזומנים ועו"ש נקובים במט"ח בחו"ל</v>
      </c>
    </row>
    <row r="51" spans="1:16384">
      <c r="A51" s="13"/>
      <c r="B51" s="13"/>
      <c r="C51" s="13"/>
      <c r="D51" s="13"/>
      <c r="E51" s="13"/>
      <c r="F51" s="13"/>
      <c r="G51" s="13"/>
      <c r="H51" s="13"/>
      <c r="I51" s="13" t="str">
        <v>פקדונות במט"ח עד 3 חודשים בחו"ל</v>
      </c>
    </row>
    <row r="52" spans="1:16384">
      <c r="A52" s="14">
        <v>0</v>
      </c>
      <c r="B52" s="14">
        <v>0</v>
      </c>
      <c r="C52" s="14">
        <v>0</v>
      </c>
      <c r="D52" s="14">
        <v>0</v>
      </c>
      <c r="E52" s="14">
        <v>0</v>
      </c>
      <c r="F52" s="14"/>
      <c r="G52" s="14">
        <v>0</v>
      </c>
      <c r="H52" s="14">
        <v>0</v>
      </c>
      <c r="I52" s="14">
        <v>0</v>
      </c>
    </row>
    <row r="53" spans="1:16384" ht="22.5">
      <c r="A53" s="13">
        <v>0</v>
      </c>
      <c r="B53" s="13">
        <v>0</v>
      </c>
      <c r="C53" s="13">
        <v>0</v>
      </c>
      <c r="D53" s="13"/>
      <c r="E53" s="13"/>
      <c r="F53" s="13"/>
      <c r="G53" s="13"/>
      <c r="H53" s="13"/>
      <c r="I53" s="13" t="str">
        <v>סה"כ פקדונות במט"ח עד 3 חודשים בחו"ל</v>
      </c>
    </row>
    <row r="54" spans="1:16384">
      <c r="A54" s="13">
        <v>0</v>
      </c>
      <c r="B54" s="13">
        <v>0</v>
      </c>
      <c r="C54" s="13">
        <v>0</v>
      </c>
      <c r="D54" s="13"/>
      <c r="E54" s="13"/>
      <c r="F54" s="13"/>
      <c r="G54" s="13"/>
      <c r="H54" s="13"/>
      <c r="I54" s="13" t="s">
        <v>65</v>
      </c>
    </row>
    <row r="55" spans="1:16384">
      <c r="A55" s="9">
        <v>6.3600000000000003</v>
      </c>
      <c r="B55" s="10">
        <v>15522.059999999999</v>
      </c>
      <c r="C55" s="9">
        <v>0</v>
      </c>
      <c r="D55" s="9"/>
      <c r="E55" s="9"/>
      <c r="F55" s="9"/>
      <c r="G55" s="9"/>
      <c r="H55" s="9"/>
      <c r="I55" s="9" t="str">
        <v>סה"כ מזומנים ושווי מזומנים</v>
      </c>
    </row>
    <row r="56" spans="1:1638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K4:T4"/>
    <mergeCell ref="U4:AD4"/>
    <mergeCell ref="AE4:AN4"/>
    <mergeCell ref="AO4:AX4"/>
    <mergeCell ref="AY4:BH4"/>
    <mergeCell ref="BI4:BR4"/>
    <mergeCell ref="BS4:CB4"/>
    <mergeCell ref="CC4:CL4"/>
    <mergeCell ref="CM4:CV4"/>
    <mergeCell ref="CW4:DF4"/>
    <mergeCell ref="DG4:DP4"/>
    <mergeCell ref="DQ4:DZ4"/>
    <mergeCell ref="EA4:EJ4"/>
    <mergeCell ref="EK4:ET4"/>
    <mergeCell ref="EU4:FD4"/>
    <mergeCell ref="FE4:FN4"/>
    <mergeCell ref="FO4:FX4"/>
    <mergeCell ref="FY4:GH4"/>
    <mergeCell ref="GI4:GR4"/>
    <mergeCell ref="GS4:HB4"/>
    <mergeCell ref="HC4:HL4"/>
    <mergeCell ref="HM4:HV4"/>
    <mergeCell ref="HW4:IF4"/>
    <mergeCell ref="IG4:IP4"/>
    <mergeCell ref="IQ4:IZ4"/>
    <mergeCell ref="JA4:JJ4"/>
    <mergeCell ref="JK4:JT4"/>
    <mergeCell ref="JU4:KD4"/>
    <mergeCell ref="KE4:KN4"/>
    <mergeCell ref="KO4:KX4"/>
    <mergeCell ref="KY4:LH4"/>
    <mergeCell ref="LI4:LR4"/>
    <mergeCell ref="LS4:MB4"/>
    <mergeCell ref="MC4:ML4"/>
    <mergeCell ref="MM4:MV4"/>
    <mergeCell ref="MW4:NF4"/>
    <mergeCell ref="NG4:NP4"/>
    <mergeCell ref="NQ4:NZ4"/>
    <mergeCell ref="OA4:OJ4"/>
    <mergeCell ref="OK4:OT4"/>
    <mergeCell ref="OU4:PD4"/>
    <mergeCell ref="PE4:PN4"/>
    <mergeCell ref="PO4:PX4"/>
    <mergeCell ref="PY4:QH4"/>
    <mergeCell ref="QI4:QR4"/>
    <mergeCell ref="QS4:RB4"/>
    <mergeCell ref="RC4:RL4"/>
    <mergeCell ref="RM4:RV4"/>
    <mergeCell ref="RW4:SF4"/>
    <mergeCell ref="SG4:SP4"/>
    <mergeCell ref="SQ4:SZ4"/>
    <mergeCell ref="TA4:TJ4"/>
    <mergeCell ref="TK4:TT4"/>
    <mergeCell ref="TU4:UD4"/>
    <mergeCell ref="UE4:UN4"/>
    <mergeCell ref="UO4:UX4"/>
    <mergeCell ref="UY4:VH4"/>
    <mergeCell ref="VI4:VR4"/>
    <mergeCell ref="VS4:WB4"/>
    <mergeCell ref="WC4:WL4"/>
    <mergeCell ref="WM4:WV4"/>
    <mergeCell ref="WW4:XF4"/>
    <mergeCell ref="XG4:XP4"/>
    <mergeCell ref="XQ4:XZ4"/>
    <mergeCell ref="YA4:YJ4"/>
    <mergeCell ref="YK4:YT4"/>
    <mergeCell ref="YU4:ZD4"/>
    <mergeCell ref="ZE4:ZN4"/>
    <mergeCell ref="ZO4:ZX4"/>
    <mergeCell ref="ZY4:AAH4"/>
    <mergeCell ref="AAI4:AAR4"/>
    <mergeCell ref="AAS4:ABB4"/>
    <mergeCell ref="ABC4:ABL4"/>
    <mergeCell ref="ABM4:ABV4"/>
    <mergeCell ref="ABW4:ACF4"/>
    <mergeCell ref="ACG4:ACP4"/>
    <mergeCell ref="ACQ4:ACZ4"/>
    <mergeCell ref="ADA4:ADJ4"/>
    <mergeCell ref="ADK4:ADT4"/>
    <mergeCell ref="ADU4:AED4"/>
    <mergeCell ref="AEE4:AEN4"/>
    <mergeCell ref="AEO4:AEX4"/>
    <mergeCell ref="AEY4:AFH4"/>
    <mergeCell ref="AFI4:AFR4"/>
    <mergeCell ref="AFS4:AGB4"/>
    <mergeCell ref="AGC4:AGL4"/>
    <mergeCell ref="AGM4:AGV4"/>
    <mergeCell ref="AGW4:AHF4"/>
    <mergeCell ref="AHG4:AHP4"/>
    <mergeCell ref="AHQ4:AHZ4"/>
    <mergeCell ref="AIA4:AIJ4"/>
    <mergeCell ref="AIK4:AIT4"/>
    <mergeCell ref="AIU4:AJD4"/>
    <mergeCell ref="AJE4:AJN4"/>
    <mergeCell ref="AJO4:AJX4"/>
    <mergeCell ref="AJY4:AKH4"/>
    <mergeCell ref="AKI4:AKR4"/>
    <mergeCell ref="AKS4:ALB4"/>
    <mergeCell ref="ALC4:ALL4"/>
    <mergeCell ref="ALM4:ALV4"/>
    <mergeCell ref="ALW4:AMF4"/>
    <mergeCell ref="AMG4:AMP4"/>
    <mergeCell ref="AMQ4:AMZ4"/>
    <mergeCell ref="ANA4:ANJ4"/>
    <mergeCell ref="ANK4:ANT4"/>
    <mergeCell ref="ANU4:AOD4"/>
    <mergeCell ref="AOE4:AON4"/>
    <mergeCell ref="AOO4:AOX4"/>
    <mergeCell ref="AOY4:APH4"/>
    <mergeCell ref="API4:APR4"/>
    <mergeCell ref="APS4:AQB4"/>
    <mergeCell ref="AQC4:AQL4"/>
    <mergeCell ref="AQM4:AQV4"/>
    <mergeCell ref="AQW4:ARF4"/>
    <mergeCell ref="ARG4:ARP4"/>
    <mergeCell ref="ARQ4:ARZ4"/>
    <mergeCell ref="ASA4:ASJ4"/>
    <mergeCell ref="ASK4:AST4"/>
    <mergeCell ref="ASU4:ATD4"/>
    <mergeCell ref="ATE4:ATN4"/>
    <mergeCell ref="ATO4:ATX4"/>
    <mergeCell ref="ATY4:AUH4"/>
    <mergeCell ref="AUI4:AUR4"/>
    <mergeCell ref="AUS4:AVB4"/>
    <mergeCell ref="AVC4:AVL4"/>
    <mergeCell ref="AVM4:AVV4"/>
    <mergeCell ref="AVW4:AWF4"/>
    <mergeCell ref="AWG4:AWP4"/>
    <mergeCell ref="AWQ4:AWZ4"/>
    <mergeCell ref="AXA4:AXJ4"/>
    <mergeCell ref="AXK4:AXT4"/>
    <mergeCell ref="AXU4:AYD4"/>
    <mergeCell ref="AYE4:AYN4"/>
    <mergeCell ref="AYO4:AYX4"/>
    <mergeCell ref="AYY4:AZH4"/>
    <mergeCell ref="AZI4:AZR4"/>
    <mergeCell ref="AZS4:BAB4"/>
    <mergeCell ref="BAC4:BAL4"/>
    <mergeCell ref="BAM4:BAV4"/>
    <mergeCell ref="BAW4:BBF4"/>
    <mergeCell ref="BBG4:BBP4"/>
    <mergeCell ref="BBQ4:BBZ4"/>
    <mergeCell ref="BCA4:BCJ4"/>
    <mergeCell ref="BCK4:BCT4"/>
    <mergeCell ref="BCU4:BDD4"/>
    <mergeCell ref="BDE4:BDN4"/>
    <mergeCell ref="BDO4:BDX4"/>
    <mergeCell ref="BDY4:BEH4"/>
    <mergeCell ref="BEI4:BER4"/>
    <mergeCell ref="BES4:BFB4"/>
    <mergeCell ref="BFC4:BFL4"/>
    <mergeCell ref="BFM4:BFV4"/>
    <mergeCell ref="BFW4:BGF4"/>
    <mergeCell ref="BGG4:BGP4"/>
    <mergeCell ref="BGQ4:BGZ4"/>
    <mergeCell ref="BHA4:BHJ4"/>
    <mergeCell ref="BHK4:BHT4"/>
    <mergeCell ref="BHU4:BID4"/>
    <mergeCell ref="BIE4:BIN4"/>
    <mergeCell ref="BIO4:BIX4"/>
    <mergeCell ref="BIY4:BJH4"/>
    <mergeCell ref="BJI4:BJR4"/>
    <mergeCell ref="BJS4:BKB4"/>
    <mergeCell ref="BKC4:BKL4"/>
    <mergeCell ref="BKM4:BKV4"/>
    <mergeCell ref="BKW4:BLF4"/>
    <mergeCell ref="BLG4:BLP4"/>
    <mergeCell ref="BLQ4:BLZ4"/>
    <mergeCell ref="BMA4:BMJ4"/>
    <mergeCell ref="BMK4:BMT4"/>
    <mergeCell ref="BMU4:BND4"/>
    <mergeCell ref="BNE4:BNN4"/>
    <mergeCell ref="BNO4:BNX4"/>
    <mergeCell ref="BNY4:BOH4"/>
    <mergeCell ref="BOI4:BOR4"/>
    <mergeCell ref="BOS4:BPB4"/>
    <mergeCell ref="BPC4:BPL4"/>
    <mergeCell ref="BPM4:BPV4"/>
    <mergeCell ref="BPW4:BQF4"/>
    <mergeCell ref="BQG4:BQP4"/>
    <mergeCell ref="BQQ4:BQZ4"/>
    <mergeCell ref="BRA4:BRJ4"/>
    <mergeCell ref="BRK4:BRT4"/>
    <mergeCell ref="BRU4:BSD4"/>
    <mergeCell ref="BSE4:BSN4"/>
    <mergeCell ref="BSO4:BSX4"/>
    <mergeCell ref="BSY4:BTH4"/>
    <mergeCell ref="BTI4:BTR4"/>
    <mergeCell ref="BTS4:BUB4"/>
    <mergeCell ref="BUC4:BUL4"/>
    <mergeCell ref="BUM4:BUV4"/>
    <mergeCell ref="BUW4:BVF4"/>
    <mergeCell ref="BVG4:BVP4"/>
    <mergeCell ref="BVQ4:BVZ4"/>
    <mergeCell ref="BWA4:BWJ4"/>
    <mergeCell ref="BWK4:BWT4"/>
    <mergeCell ref="BWU4:BXD4"/>
    <mergeCell ref="BXE4:BXN4"/>
    <mergeCell ref="BXO4:BXX4"/>
    <mergeCell ref="BXY4:BYH4"/>
    <mergeCell ref="BYI4:BYR4"/>
    <mergeCell ref="BYS4:BZB4"/>
    <mergeCell ref="BZC4:BZL4"/>
    <mergeCell ref="BZM4:BZV4"/>
    <mergeCell ref="BZW4:CAF4"/>
    <mergeCell ref="CAG4:CAP4"/>
    <mergeCell ref="CAQ4:CAZ4"/>
    <mergeCell ref="CBA4:CBJ4"/>
    <mergeCell ref="CBK4:CBT4"/>
    <mergeCell ref="CBU4:CCD4"/>
    <mergeCell ref="CCE4:CCN4"/>
    <mergeCell ref="CCO4:CCX4"/>
    <mergeCell ref="CCY4:CDH4"/>
    <mergeCell ref="CDI4:CDR4"/>
    <mergeCell ref="CDS4:CEB4"/>
    <mergeCell ref="CEC4:CEL4"/>
    <mergeCell ref="CEM4:CEV4"/>
    <mergeCell ref="CEW4:CFF4"/>
    <mergeCell ref="CFG4:CFP4"/>
    <mergeCell ref="CFQ4:CFZ4"/>
    <mergeCell ref="CGA4:CGJ4"/>
    <mergeCell ref="CGK4:CGT4"/>
    <mergeCell ref="CGU4:CHD4"/>
    <mergeCell ref="CHE4:CHN4"/>
    <mergeCell ref="CHO4:CHX4"/>
    <mergeCell ref="CHY4:CIH4"/>
    <mergeCell ref="CII4:CIR4"/>
    <mergeCell ref="CIS4:CJB4"/>
    <mergeCell ref="CJC4:CJL4"/>
    <mergeCell ref="CJM4:CJV4"/>
    <mergeCell ref="CJW4:CKF4"/>
    <mergeCell ref="CKG4:CKP4"/>
    <mergeCell ref="CKQ4:CKZ4"/>
    <mergeCell ref="CLA4:CLJ4"/>
    <mergeCell ref="CLK4:CLT4"/>
    <mergeCell ref="CLU4:CMD4"/>
    <mergeCell ref="CME4:CMN4"/>
    <mergeCell ref="CMO4:CMX4"/>
    <mergeCell ref="CMY4:CNH4"/>
    <mergeCell ref="CNI4:CNR4"/>
    <mergeCell ref="CNS4:COB4"/>
    <mergeCell ref="COC4:COL4"/>
    <mergeCell ref="COM4:COV4"/>
    <mergeCell ref="COW4:CPF4"/>
    <mergeCell ref="CPG4:CPP4"/>
    <mergeCell ref="CPQ4:CPZ4"/>
    <mergeCell ref="CQA4:CQJ4"/>
    <mergeCell ref="CQK4:CQT4"/>
    <mergeCell ref="CQU4:CRD4"/>
    <mergeCell ref="CRE4:CRN4"/>
    <mergeCell ref="CRO4:CRX4"/>
    <mergeCell ref="CRY4:CSH4"/>
    <mergeCell ref="CSI4:CSR4"/>
    <mergeCell ref="CSS4:CTB4"/>
    <mergeCell ref="CTC4:CTL4"/>
    <mergeCell ref="CTM4:CTV4"/>
    <mergeCell ref="CTW4:CUF4"/>
    <mergeCell ref="CUG4:CUP4"/>
    <mergeCell ref="CUQ4:CUZ4"/>
    <mergeCell ref="CVA4:CVJ4"/>
    <mergeCell ref="CVK4:CVT4"/>
    <mergeCell ref="CVU4:CWD4"/>
    <mergeCell ref="CWE4:CWN4"/>
    <mergeCell ref="CWO4:CWX4"/>
    <mergeCell ref="CWY4:CXH4"/>
    <mergeCell ref="CXI4:CXR4"/>
    <mergeCell ref="CXS4:CYB4"/>
    <mergeCell ref="CYC4:CYL4"/>
    <mergeCell ref="CYM4:CYV4"/>
    <mergeCell ref="CYW4:CZF4"/>
    <mergeCell ref="CZG4:CZP4"/>
    <mergeCell ref="CZQ4:CZZ4"/>
    <mergeCell ref="DAA4:DAJ4"/>
    <mergeCell ref="DAK4:DAT4"/>
    <mergeCell ref="DAU4:DBD4"/>
    <mergeCell ref="DBE4:DBN4"/>
    <mergeCell ref="DBO4:DBX4"/>
    <mergeCell ref="DBY4:DCH4"/>
    <mergeCell ref="DCI4:DCR4"/>
    <mergeCell ref="DCS4:DDB4"/>
    <mergeCell ref="DDC4:DDL4"/>
    <mergeCell ref="DDM4:DDV4"/>
    <mergeCell ref="DDW4:DEF4"/>
    <mergeCell ref="DEG4:DEP4"/>
    <mergeCell ref="DEQ4:DEZ4"/>
    <mergeCell ref="DFA4:DFJ4"/>
    <mergeCell ref="DFK4:DFT4"/>
    <mergeCell ref="DFU4:DGD4"/>
    <mergeCell ref="DGE4:DGN4"/>
    <mergeCell ref="DGO4:DGX4"/>
    <mergeCell ref="DGY4:DHH4"/>
    <mergeCell ref="DHI4:DHR4"/>
    <mergeCell ref="DHS4:DIB4"/>
    <mergeCell ref="DIC4:DIL4"/>
    <mergeCell ref="DIM4:DIV4"/>
    <mergeCell ref="DIW4:DJF4"/>
    <mergeCell ref="DJG4:DJP4"/>
    <mergeCell ref="DJQ4:DJZ4"/>
    <mergeCell ref="DKA4:DKJ4"/>
    <mergeCell ref="DKK4:DKT4"/>
    <mergeCell ref="DKU4:DLD4"/>
    <mergeCell ref="DLE4:DLN4"/>
    <mergeCell ref="DLO4:DLX4"/>
    <mergeCell ref="DLY4:DMH4"/>
    <mergeCell ref="DMI4:DMR4"/>
    <mergeCell ref="DMS4:DNB4"/>
    <mergeCell ref="DNC4:DNL4"/>
    <mergeCell ref="DNM4:DNV4"/>
    <mergeCell ref="DNW4:DOF4"/>
    <mergeCell ref="DOG4:DOP4"/>
    <mergeCell ref="DOQ4:DOZ4"/>
    <mergeCell ref="DPA4:DPJ4"/>
    <mergeCell ref="DPK4:DPT4"/>
    <mergeCell ref="DPU4:DQD4"/>
    <mergeCell ref="DQE4:DQN4"/>
    <mergeCell ref="DQO4:DQX4"/>
    <mergeCell ref="DQY4:DRH4"/>
    <mergeCell ref="DRI4:DRR4"/>
    <mergeCell ref="DRS4:DSB4"/>
    <mergeCell ref="DSC4:DSL4"/>
    <mergeCell ref="DSM4:DSV4"/>
    <mergeCell ref="DSW4:DTF4"/>
    <mergeCell ref="DTG4:DTP4"/>
    <mergeCell ref="DTQ4:DTZ4"/>
    <mergeCell ref="DUA4:DUJ4"/>
    <mergeCell ref="DUK4:DUT4"/>
    <mergeCell ref="DUU4:DVD4"/>
    <mergeCell ref="DVE4:DVN4"/>
    <mergeCell ref="DVO4:DVX4"/>
    <mergeCell ref="DVY4:DWH4"/>
    <mergeCell ref="DWI4:DWR4"/>
    <mergeCell ref="DWS4:DXB4"/>
    <mergeCell ref="DXC4:DXL4"/>
    <mergeCell ref="DXM4:DXV4"/>
    <mergeCell ref="DXW4:DYF4"/>
    <mergeCell ref="DYG4:DYP4"/>
    <mergeCell ref="DYQ4:DYZ4"/>
    <mergeCell ref="DZA4:DZJ4"/>
    <mergeCell ref="DZK4:DZT4"/>
    <mergeCell ref="DZU4:EAD4"/>
    <mergeCell ref="EAE4:EAN4"/>
    <mergeCell ref="EAO4:EAX4"/>
    <mergeCell ref="EAY4:EBH4"/>
    <mergeCell ref="EBI4:EBR4"/>
    <mergeCell ref="EBS4:ECB4"/>
    <mergeCell ref="ECC4:ECL4"/>
    <mergeCell ref="ECM4:ECV4"/>
    <mergeCell ref="ECW4:EDF4"/>
    <mergeCell ref="EDG4:EDP4"/>
    <mergeCell ref="EDQ4:EDZ4"/>
    <mergeCell ref="EEA4:EEJ4"/>
    <mergeCell ref="EEK4:EET4"/>
    <mergeCell ref="EEU4:EFD4"/>
    <mergeCell ref="EFE4:EFN4"/>
    <mergeCell ref="EFO4:EFX4"/>
    <mergeCell ref="EFY4:EGH4"/>
    <mergeCell ref="EGI4:EGR4"/>
    <mergeCell ref="EGS4:EHB4"/>
    <mergeCell ref="EHC4:EHL4"/>
    <mergeCell ref="EHM4:EHV4"/>
    <mergeCell ref="EHW4:EIF4"/>
    <mergeCell ref="EIG4:EIP4"/>
    <mergeCell ref="EIQ4:EIZ4"/>
    <mergeCell ref="EJA4:EJJ4"/>
    <mergeCell ref="EJK4:EJT4"/>
    <mergeCell ref="EJU4:EKD4"/>
    <mergeCell ref="EKE4:EKN4"/>
    <mergeCell ref="EKO4:EKX4"/>
    <mergeCell ref="EKY4:ELH4"/>
    <mergeCell ref="ELI4:ELR4"/>
    <mergeCell ref="ELS4:EMB4"/>
    <mergeCell ref="EMC4:EML4"/>
    <mergeCell ref="EMM4:EMV4"/>
    <mergeCell ref="EMW4:ENF4"/>
    <mergeCell ref="ENG4:ENP4"/>
    <mergeCell ref="ENQ4:ENZ4"/>
    <mergeCell ref="EOA4:EOJ4"/>
    <mergeCell ref="EOK4:EOT4"/>
    <mergeCell ref="EOU4:EPD4"/>
    <mergeCell ref="EPE4:EPN4"/>
    <mergeCell ref="EPO4:EPX4"/>
    <mergeCell ref="EPY4:EQH4"/>
    <mergeCell ref="EQI4:EQR4"/>
    <mergeCell ref="EQS4:ERB4"/>
    <mergeCell ref="ERC4:ERL4"/>
    <mergeCell ref="ERM4:ERV4"/>
    <mergeCell ref="ERW4:ESF4"/>
    <mergeCell ref="ESG4:ESP4"/>
    <mergeCell ref="ESQ4:ESZ4"/>
    <mergeCell ref="ETA4:ETJ4"/>
    <mergeCell ref="ETK4:ETT4"/>
    <mergeCell ref="ETU4:EUD4"/>
    <mergeCell ref="EUE4:EUN4"/>
    <mergeCell ref="EUO4:EUX4"/>
    <mergeCell ref="EUY4:EVH4"/>
    <mergeCell ref="EVI4:EVR4"/>
    <mergeCell ref="EVS4:EWB4"/>
    <mergeCell ref="EWC4:EWL4"/>
    <mergeCell ref="EWM4:EWV4"/>
    <mergeCell ref="EWW4:EXF4"/>
    <mergeCell ref="EXG4:EXP4"/>
    <mergeCell ref="EXQ4:EXZ4"/>
    <mergeCell ref="EYA4:EYJ4"/>
    <mergeCell ref="EYK4:EYT4"/>
    <mergeCell ref="EYU4:EZD4"/>
    <mergeCell ref="EZE4:EZN4"/>
    <mergeCell ref="EZO4:EZX4"/>
    <mergeCell ref="EZY4:FAH4"/>
    <mergeCell ref="FAI4:FAR4"/>
    <mergeCell ref="FAS4:FBB4"/>
    <mergeCell ref="FBC4:FBL4"/>
    <mergeCell ref="FBM4:FBV4"/>
    <mergeCell ref="FBW4:FCF4"/>
    <mergeCell ref="FCG4:FCP4"/>
    <mergeCell ref="FCQ4:FCZ4"/>
    <mergeCell ref="FDA4:FDJ4"/>
    <mergeCell ref="FDK4:FDT4"/>
    <mergeCell ref="FDU4:FED4"/>
    <mergeCell ref="FEE4:FEN4"/>
    <mergeCell ref="FEO4:FEX4"/>
    <mergeCell ref="FEY4:FFH4"/>
    <mergeCell ref="FFI4:FFR4"/>
    <mergeCell ref="FFS4:FGB4"/>
    <mergeCell ref="FGC4:FGL4"/>
    <mergeCell ref="FGM4:FGV4"/>
    <mergeCell ref="FGW4:FHF4"/>
    <mergeCell ref="FHG4:FHP4"/>
    <mergeCell ref="FHQ4:FHZ4"/>
    <mergeCell ref="FIA4:FIJ4"/>
    <mergeCell ref="FIK4:FIT4"/>
    <mergeCell ref="FIU4:FJD4"/>
    <mergeCell ref="FJE4:FJN4"/>
    <mergeCell ref="FJO4:FJX4"/>
    <mergeCell ref="FJY4:FKH4"/>
    <mergeCell ref="FKI4:FKR4"/>
    <mergeCell ref="FKS4:FLB4"/>
    <mergeCell ref="FLC4:FLL4"/>
    <mergeCell ref="FLM4:FLV4"/>
    <mergeCell ref="FLW4:FMF4"/>
    <mergeCell ref="FMG4:FMP4"/>
    <mergeCell ref="FMQ4:FMZ4"/>
    <mergeCell ref="FNA4:FNJ4"/>
    <mergeCell ref="FNK4:FNT4"/>
    <mergeCell ref="FNU4:FOD4"/>
    <mergeCell ref="FOE4:FON4"/>
    <mergeCell ref="FOO4:FOX4"/>
    <mergeCell ref="FOY4:FPH4"/>
    <mergeCell ref="FPI4:FPR4"/>
    <mergeCell ref="FPS4:FQB4"/>
    <mergeCell ref="FQC4:FQL4"/>
    <mergeCell ref="FQM4:FQV4"/>
    <mergeCell ref="FQW4:FRF4"/>
    <mergeCell ref="FRG4:FRP4"/>
    <mergeCell ref="FRQ4:FRZ4"/>
    <mergeCell ref="FSA4:FSJ4"/>
    <mergeCell ref="FSK4:FST4"/>
    <mergeCell ref="FSU4:FTD4"/>
    <mergeCell ref="FTE4:FTN4"/>
    <mergeCell ref="FTO4:FTX4"/>
    <mergeCell ref="FTY4:FUH4"/>
    <mergeCell ref="FUI4:FUR4"/>
    <mergeCell ref="FUS4:FVB4"/>
    <mergeCell ref="FVC4:FVL4"/>
    <mergeCell ref="FVM4:FVV4"/>
    <mergeCell ref="FVW4:FWF4"/>
    <mergeCell ref="FWG4:FWP4"/>
    <mergeCell ref="FWQ4:FWZ4"/>
    <mergeCell ref="FXA4:FXJ4"/>
    <mergeCell ref="FXK4:FXT4"/>
    <mergeCell ref="FXU4:FYD4"/>
    <mergeCell ref="FYE4:FYN4"/>
    <mergeCell ref="FYO4:FYX4"/>
    <mergeCell ref="FYY4:FZH4"/>
    <mergeCell ref="FZI4:FZR4"/>
    <mergeCell ref="FZS4:GAB4"/>
    <mergeCell ref="GAC4:GAL4"/>
    <mergeCell ref="GAM4:GAV4"/>
    <mergeCell ref="GAW4:GBF4"/>
    <mergeCell ref="GBG4:GBP4"/>
    <mergeCell ref="GBQ4:GBZ4"/>
    <mergeCell ref="GCA4:GCJ4"/>
    <mergeCell ref="GCK4:GCT4"/>
    <mergeCell ref="GCU4:GDD4"/>
    <mergeCell ref="GDE4:GDN4"/>
    <mergeCell ref="GDO4:GDX4"/>
    <mergeCell ref="GDY4:GEH4"/>
    <mergeCell ref="GEI4:GER4"/>
    <mergeCell ref="GES4:GFB4"/>
    <mergeCell ref="GFC4:GFL4"/>
    <mergeCell ref="GFM4:GFV4"/>
    <mergeCell ref="GFW4:GGF4"/>
    <mergeCell ref="GGG4:GGP4"/>
    <mergeCell ref="GGQ4:GGZ4"/>
    <mergeCell ref="GHA4:GHJ4"/>
    <mergeCell ref="GHK4:GHT4"/>
    <mergeCell ref="GHU4:GID4"/>
    <mergeCell ref="GIE4:GIN4"/>
    <mergeCell ref="GIO4:GIX4"/>
    <mergeCell ref="GIY4:GJH4"/>
    <mergeCell ref="GJI4:GJR4"/>
    <mergeCell ref="GJS4:GKB4"/>
    <mergeCell ref="GKC4:GKL4"/>
    <mergeCell ref="GKM4:GKV4"/>
    <mergeCell ref="GKW4:GLF4"/>
    <mergeCell ref="GLG4:GLP4"/>
    <mergeCell ref="GLQ4:GLZ4"/>
    <mergeCell ref="GMA4:GMJ4"/>
    <mergeCell ref="GMK4:GMT4"/>
    <mergeCell ref="GMU4:GND4"/>
    <mergeCell ref="GNE4:GNN4"/>
    <mergeCell ref="GNO4:GNX4"/>
    <mergeCell ref="GNY4:GOH4"/>
    <mergeCell ref="GOI4:GOR4"/>
    <mergeCell ref="GOS4:GPB4"/>
    <mergeCell ref="GPC4:GPL4"/>
    <mergeCell ref="GPM4:GPV4"/>
    <mergeCell ref="GPW4:GQF4"/>
    <mergeCell ref="GQG4:GQP4"/>
    <mergeCell ref="GQQ4:GQZ4"/>
    <mergeCell ref="GRA4:GRJ4"/>
    <mergeCell ref="GRK4:GRT4"/>
    <mergeCell ref="GRU4:GSD4"/>
    <mergeCell ref="GSE4:GSN4"/>
    <mergeCell ref="GSO4:GSX4"/>
    <mergeCell ref="GSY4:GTH4"/>
    <mergeCell ref="GTI4:GTR4"/>
    <mergeCell ref="GTS4:GUB4"/>
    <mergeCell ref="GUC4:GUL4"/>
    <mergeCell ref="GUM4:GUV4"/>
    <mergeCell ref="GUW4:GVF4"/>
    <mergeCell ref="GVG4:GVP4"/>
    <mergeCell ref="GVQ4:GVZ4"/>
    <mergeCell ref="GWA4:GWJ4"/>
    <mergeCell ref="GWK4:GWT4"/>
    <mergeCell ref="GWU4:GXD4"/>
    <mergeCell ref="GXE4:GXN4"/>
    <mergeCell ref="GXO4:GXX4"/>
    <mergeCell ref="GXY4:GYH4"/>
    <mergeCell ref="GYI4:GYR4"/>
    <mergeCell ref="GYS4:GZB4"/>
    <mergeCell ref="GZC4:GZL4"/>
    <mergeCell ref="GZM4:GZV4"/>
    <mergeCell ref="GZW4:HAF4"/>
    <mergeCell ref="HAG4:HAP4"/>
    <mergeCell ref="HAQ4:HAZ4"/>
    <mergeCell ref="HBA4:HBJ4"/>
    <mergeCell ref="HBK4:HBT4"/>
    <mergeCell ref="HBU4:HCD4"/>
    <mergeCell ref="HCE4:HCN4"/>
    <mergeCell ref="HCO4:HCX4"/>
    <mergeCell ref="HCY4:HDH4"/>
    <mergeCell ref="HDI4:HDR4"/>
    <mergeCell ref="HDS4:HEB4"/>
    <mergeCell ref="HEC4:HEL4"/>
    <mergeCell ref="HEM4:HEV4"/>
    <mergeCell ref="HEW4:HFF4"/>
    <mergeCell ref="HFG4:HFP4"/>
    <mergeCell ref="HFQ4:HFZ4"/>
    <mergeCell ref="HGA4:HGJ4"/>
    <mergeCell ref="HGK4:HGT4"/>
    <mergeCell ref="HGU4:HHD4"/>
    <mergeCell ref="HHE4:HHN4"/>
    <mergeCell ref="HHO4:HHX4"/>
    <mergeCell ref="HHY4:HIH4"/>
    <mergeCell ref="HII4:HIR4"/>
    <mergeCell ref="HIS4:HJB4"/>
    <mergeCell ref="HJC4:HJL4"/>
    <mergeCell ref="HJM4:HJV4"/>
    <mergeCell ref="HJW4:HKF4"/>
    <mergeCell ref="HKG4:HKP4"/>
    <mergeCell ref="HKQ4:HKZ4"/>
    <mergeCell ref="HLA4:HLJ4"/>
    <mergeCell ref="HLK4:HLT4"/>
    <mergeCell ref="HLU4:HMD4"/>
    <mergeCell ref="HME4:HMN4"/>
    <mergeCell ref="HMO4:HMX4"/>
    <mergeCell ref="HMY4:HNH4"/>
    <mergeCell ref="HNI4:HNR4"/>
    <mergeCell ref="HNS4:HOB4"/>
    <mergeCell ref="HOC4:HOL4"/>
    <mergeCell ref="HOM4:HOV4"/>
    <mergeCell ref="HOW4:HPF4"/>
    <mergeCell ref="HPG4:HPP4"/>
    <mergeCell ref="HPQ4:HPZ4"/>
    <mergeCell ref="HQA4:HQJ4"/>
    <mergeCell ref="HQK4:HQT4"/>
    <mergeCell ref="HQU4:HRD4"/>
    <mergeCell ref="HRE4:HRN4"/>
    <mergeCell ref="HRO4:HRX4"/>
    <mergeCell ref="HRY4:HSH4"/>
    <mergeCell ref="HSI4:HSR4"/>
    <mergeCell ref="HSS4:HTB4"/>
    <mergeCell ref="HTC4:HTL4"/>
    <mergeCell ref="HTM4:HTV4"/>
    <mergeCell ref="HTW4:HUF4"/>
    <mergeCell ref="HUG4:HUP4"/>
    <mergeCell ref="HUQ4:HUZ4"/>
    <mergeCell ref="HVA4:HVJ4"/>
    <mergeCell ref="HVK4:HVT4"/>
    <mergeCell ref="HVU4:HWD4"/>
    <mergeCell ref="HWE4:HWN4"/>
    <mergeCell ref="HWO4:HWX4"/>
    <mergeCell ref="HWY4:HXH4"/>
    <mergeCell ref="HXI4:HXR4"/>
    <mergeCell ref="HXS4:HYB4"/>
    <mergeCell ref="HYC4:HYL4"/>
    <mergeCell ref="HYM4:HYV4"/>
    <mergeCell ref="HYW4:HZF4"/>
    <mergeCell ref="HZG4:HZP4"/>
    <mergeCell ref="HZQ4:HZZ4"/>
    <mergeCell ref="IAA4:IAJ4"/>
    <mergeCell ref="IAK4:IAT4"/>
    <mergeCell ref="IAU4:IBD4"/>
    <mergeCell ref="IBE4:IBN4"/>
    <mergeCell ref="IBO4:IBX4"/>
    <mergeCell ref="IBY4:ICH4"/>
    <mergeCell ref="ICI4:ICR4"/>
    <mergeCell ref="ICS4:IDB4"/>
    <mergeCell ref="IDC4:IDL4"/>
    <mergeCell ref="IDM4:IDV4"/>
    <mergeCell ref="IDW4:IEF4"/>
    <mergeCell ref="IEG4:IEP4"/>
    <mergeCell ref="IEQ4:IEZ4"/>
    <mergeCell ref="IFA4:IFJ4"/>
    <mergeCell ref="IFK4:IFT4"/>
    <mergeCell ref="IFU4:IGD4"/>
    <mergeCell ref="IGE4:IGN4"/>
    <mergeCell ref="IGO4:IGX4"/>
    <mergeCell ref="IGY4:IHH4"/>
    <mergeCell ref="IHI4:IHR4"/>
    <mergeCell ref="IHS4:IIB4"/>
    <mergeCell ref="IIC4:IIL4"/>
    <mergeCell ref="IIM4:IIV4"/>
    <mergeCell ref="IIW4:IJF4"/>
    <mergeCell ref="IJG4:IJP4"/>
    <mergeCell ref="IJQ4:IJZ4"/>
    <mergeCell ref="IKA4:IKJ4"/>
    <mergeCell ref="IKK4:IKT4"/>
    <mergeCell ref="IKU4:ILD4"/>
    <mergeCell ref="ILE4:ILN4"/>
    <mergeCell ref="ILO4:ILX4"/>
    <mergeCell ref="ILY4:IMH4"/>
    <mergeCell ref="IMI4:IMR4"/>
    <mergeCell ref="IMS4:INB4"/>
    <mergeCell ref="INC4:INL4"/>
    <mergeCell ref="INM4:INV4"/>
    <mergeCell ref="INW4:IOF4"/>
    <mergeCell ref="IOG4:IOP4"/>
    <mergeCell ref="IOQ4:IOZ4"/>
    <mergeCell ref="IPA4:IPJ4"/>
    <mergeCell ref="IPK4:IPT4"/>
    <mergeCell ref="IPU4:IQD4"/>
    <mergeCell ref="IQE4:IQN4"/>
    <mergeCell ref="IQO4:IQX4"/>
    <mergeCell ref="IQY4:IRH4"/>
    <mergeCell ref="IRI4:IRR4"/>
    <mergeCell ref="IRS4:ISB4"/>
    <mergeCell ref="ISC4:ISL4"/>
    <mergeCell ref="ISM4:ISV4"/>
    <mergeCell ref="ISW4:ITF4"/>
    <mergeCell ref="ITG4:ITP4"/>
    <mergeCell ref="ITQ4:ITZ4"/>
    <mergeCell ref="IUA4:IUJ4"/>
    <mergeCell ref="IUK4:IUT4"/>
    <mergeCell ref="IUU4:IVD4"/>
    <mergeCell ref="IVE4:IVN4"/>
    <mergeCell ref="IVO4:IVX4"/>
    <mergeCell ref="IVY4:IWH4"/>
    <mergeCell ref="IWI4:IWR4"/>
    <mergeCell ref="IWS4:IXB4"/>
    <mergeCell ref="IXC4:IXL4"/>
    <mergeCell ref="IXM4:IXV4"/>
    <mergeCell ref="IXW4:IYF4"/>
    <mergeCell ref="IYG4:IYP4"/>
    <mergeCell ref="IYQ4:IYZ4"/>
    <mergeCell ref="IZA4:IZJ4"/>
    <mergeCell ref="IZK4:IZT4"/>
    <mergeCell ref="IZU4:JAD4"/>
    <mergeCell ref="JAE4:JAN4"/>
    <mergeCell ref="JAO4:JAX4"/>
    <mergeCell ref="JAY4:JBH4"/>
    <mergeCell ref="JBI4:JBR4"/>
    <mergeCell ref="JBS4:JCB4"/>
    <mergeCell ref="JCC4:JCL4"/>
    <mergeCell ref="JCM4:JCV4"/>
    <mergeCell ref="JCW4:JDF4"/>
    <mergeCell ref="JDG4:JDP4"/>
    <mergeCell ref="JDQ4:JDZ4"/>
    <mergeCell ref="JEA4:JEJ4"/>
    <mergeCell ref="JEK4:JET4"/>
    <mergeCell ref="JEU4:JFD4"/>
    <mergeCell ref="JFE4:JFN4"/>
    <mergeCell ref="JFO4:JFX4"/>
    <mergeCell ref="JFY4:JGH4"/>
    <mergeCell ref="JGI4:JGR4"/>
    <mergeCell ref="JGS4:JHB4"/>
    <mergeCell ref="JHC4:JHL4"/>
    <mergeCell ref="JHM4:JHV4"/>
    <mergeCell ref="JHW4:JIF4"/>
    <mergeCell ref="JIG4:JIP4"/>
    <mergeCell ref="JIQ4:JIZ4"/>
    <mergeCell ref="JJA4:JJJ4"/>
    <mergeCell ref="JJK4:JJT4"/>
    <mergeCell ref="JJU4:JKD4"/>
    <mergeCell ref="JKE4:JKN4"/>
    <mergeCell ref="JKO4:JKX4"/>
    <mergeCell ref="JKY4:JLH4"/>
    <mergeCell ref="JLI4:JLR4"/>
    <mergeCell ref="JLS4:JMB4"/>
    <mergeCell ref="JMC4:JML4"/>
    <mergeCell ref="JMM4:JMV4"/>
    <mergeCell ref="JMW4:JNF4"/>
    <mergeCell ref="JNG4:JNP4"/>
    <mergeCell ref="JNQ4:JNZ4"/>
    <mergeCell ref="JOA4:JOJ4"/>
    <mergeCell ref="JOK4:JOT4"/>
    <mergeCell ref="JOU4:JPD4"/>
    <mergeCell ref="JPE4:JPN4"/>
    <mergeCell ref="JPO4:JPX4"/>
    <mergeCell ref="JPY4:JQH4"/>
    <mergeCell ref="JQI4:JQR4"/>
    <mergeCell ref="JQS4:JRB4"/>
    <mergeCell ref="JRC4:JRL4"/>
    <mergeCell ref="JRM4:JRV4"/>
    <mergeCell ref="JRW4:JSF4"/>
    <mergeCell ref="JSG4:JSP4"/>
    <mergeCell ref="JSQ4:JSZ4"/>
    <mergeCell ref="JTA4:JTJ4"/>
    <mergeCell ref="JTK4:JTT4"/>
    <mergeCell ref="JTU4:JUD4"/>
    <mergeCell ref="JUE4:JUN4"/>
    <mergeCell ref="JUO4:JUX4"/>
    <mergeCell ref="JUY4:JVH4"/>
    <mergeCell ref="JVI4:JVR4"/>
    <mergeCell ref="JVS4:JWB4"/>
    <mergeCell ref="JWC4:JWL4"/>
    <mergeCell ref="JWM4:JWV4"/>
    <mergeCell ref="JWW4:JXF4"/>
    <mergeCell ref="JXG4:JXP4"/>
    <mergeCell ref="JXQ4:JXZ4"/>
    <mergeCell ref="JYA4:JYJ4"/>
    <mergeCell ref="JYK4:JYT4"/>
    <mergeCell ref="JYU4:JZD4"/>
    <mergeCell ref="JZE4:JZN4"/>
    <mergeCell ref="JZO4:JZX4"/>
    <mergeCell ref="JZY4:KAH4"/>
    <mergeCell ref="KAI4:KAR4"/>
    <mergeCell ref="KAS4:KBB4"/>
    <mergeCell ref="KBC4:KBL4"/>
    <mergeCell ref="KBM4:KBV4"/>
    <mergeCell ref="KBW4:KCF4"/>
    <mergeCell ref="KCG4:KCP4"/>
    <mergeCell ref="KCQ4:KCZ4"/>
    <mergeCell ref="KDA4:KDJ4"/>
    <mergeCell ref="KDK4:KDT4"/>
    <mergeCell ref="KDU4:KED4"/>
    <mergeCell ref="KEE4:KEN4"/>
    <mergeCell ref="KEO4:KEX4"/>
    <mergeCell ref="KEY4:KFH4"/>
    <mergeCell ref="KFI4:KFR4"/>
    <mergeCell ref="KFS4:KGB4"/>
    <mergeCell ref="KGC4:KGL4"/>
    <mergeCell ref="KGM4:KGV4"/>
    <mergeCell ref="KGW4:KHF4"/>
    <mergeCell ref="KHG4:KHP4"/>
    <mergeCell ref="KHQ4:KHZ4"/>
    <mergeCell ref="KIA4:KIJ4"/>
    <mergeCell ref="KIK4:KIT4"/>
    <mergeCell ref="KIU4:KJD4"/>
    <mergeCell ref="KJE4:KJN4"/>
    <mergeCell ref="KJO4:KJX4"/>
    <mergeCell ref="KJY4:KKH4"/>
    <mergeCell ref="KKI4:KKR4"/>
    <mergeCell ref="KKS4:KLB4"/>
    <mergeCell ref="KLC4:KLL4"/>
    <mergeCell ref="KLM4:KLV4"/>
    <mergeCell ref="KLW4:KMF4"/>
    <mergeCell ref="KMG4:KMP4"/>
    <mergeCell ref="KMQ4:KMZ4"/>
    <mergeCell ref="KNA4:KNJ4"/>
    <mergeCell ref="KNK4:KNT4"/>
    <mergeCell ref="KNU4:KOD4"/>
    <mergeCell ref="KOE4:KON4"/>
    <mergeCell ref="KOO4:KOX4"/>
    <mergeCell ref="KOY4:KPH4"/>
    <mergeCell ref="KPI4:KPR4"/>
    <mergeCell ref="KPS4:KQB4"/>
    <mergeCell ref="KQC4:KQL4"/>
    <mergeCell ref="KQM4:KQV4"/>
    <mergeCell ref="KQW4:KRF4"/>
    <mergeCell ref="KRG4:KRP4"/>
    <mergeCell ref="KRQ4:KRZ4"/>
    <mergeCell ref="KSA4:KSJ4"/>
    <mergeCell ref="KSK4:KST4"/>
    <mergeCell ref="KSU4:KTD4"/>
    <mergeCell ref="KTE4:KTN4"/>
    <mergeCell ref="KTO4:KTX4"/>
    <mergeCell ref="KTY4:KUH4"/>
    <mergeCell ref="KUI4:KUR4"/>
    <mergeCell ref="KUS4:KVB4"/>
    <mergeCell ref="KVC4:KVL4"/>
    <mergeCell ref="KVM4:KVV4"/>
    <mergeCell ref="KVW4:KWF4"/>
    <mergeCell ref="KWG4:KWP4"/>
    <mergeCell ref="KWQ4:KWZ4"/>
    <mergeCell ref="KXA4:KXJ4"/>
    <mergeCell ref="KXK4:KXT4"/>
    <mergeCell ref="KXU4:KYD4"/>
    <mergeCell ref="KYE4:KYN4"/>
    <mergeCell ref="KYO4:KYX4"/>
    <mergeCell ref="KYY4:KZH4"/>
    <mergeCell ref="KZI4:KZR4"/>
    <mergeCell ref="KZS4:LAB4"/>
    <mergeCell ref="LAC4:LAL4"/>
    <mergeCell ref="LAM4:LAV4"/>
    <mergeCell ref="LAW4:LBF4"/>
    <mergeCell ref="LBG4:LBP4"/>
    <mergeCell ref="LBQ4:LBZ4"/>
    <mergeCell ref="LCA4:LCJ4"/>
    <mergeCell ref="LCK4:LCT4"/>
    <mergeCell ref="LCU4:LDD4"/>
    <mergeCell ref="LDE4:LDN4"/>
    <mergeCell ref="LDO4:LDX4"/>
    <mergeCell ref="LDY4:LEH4"/>
    <mergeCell ref="LEI4:LER4"/>
    <mergeCell ref="LES4:LFB4"/>
    <mergeCell ref="LFC4:LFL4"/>
    <mergeCell ref="LFM4:LFV4"/>
    <mergeCell ref="LFW4:LGF4"/>
    <mergeCell ref="LGG4:LGP4"/>
    <mergeCell ref="LGQ4:LGZ4"/>
    <mergeCell ref="LHA4:LHJ4"/>
    <mergeCell ref="LHK4:LHT4"/>
    <mergeCell ref="LHU4:LID4"/>
    <mergeCell ref="LIE4:LIN4"/>
    <mergeCell ref="LIO4:LIX4"/>
    <mergeCell ref="LIY4:LJH4"/>
    <mergeCell ref="LJI4:LJR4"/>
    <mergeCell ref="LJS4:LKB4"/>
    <mergeCell ref="LKC4:LKL4"/>
    <mergeCell ref="LKM4:LKV4"/>
    <mergeCell ref="LKW4:LLF4"/>
    <mergeCell ref="LLG4:LLP4"/>
    <mergeCell ref="LLQ4:LLZ4"/>
    <mergeCell ref="LMA4:LMJ4"/>
    <mergeCell ref="LMK4:LMT4"/>
    <mergeCell ref="LMU4:LND4"/>
    <mergeCell ref="LNE4:LNN4"/>
    <mergeCell ref="LNO4:LNX4"/>
    <mergeCell ref="LNY4:LOH4"/>
    <mergeCell ref="LOI4:LOR4"/>
    <mergeCell ref="LOS4:LPB4"/>
    <mergeCell ref="LPC4:LPL4"/>
    <mergeCell ref="LPM4:LPV4"/>
    <mergeCell ref="LPW4:LQF4"/>
    <mergeCell ref="LQG4:LQP4"/>
    <mergeCell ref="LQQ4:LQZ4"/>
    <mergeCell ref="LRA4:LRJ4"/>
    <mergeCell ref="LRK4:LRT4"/>
    <mergeCell ref="LRU4:LSD4"/>
    <mergeCell ref="LSE4:LSN4"/>
    <mergeCell ref="LSO4:LSX4"/>
    <mergeCell ref="LSY4:LTH4"/>
    <mergeCell ref="LTI4:LTR4"/>
    <mergeCell ref="LTS4:LUB4"/>
    <mergeCell ref="LUC4:LUL4"/>
    <mergeCell ref="LUM4:LUV4"/>
    <mergeCell ref="LUW4:LVF4"/>
    <mergeCell ref="LVG4:LVP4"/>
    <mergeCell ref="LVQ4:LVZ4"/>
    <mergeCell ref="LWA4:LWJ4"/>
    <mergeCell ref="LWK4:LWT4"/>
    <mergeCell ref="LWU4:LXD4"/>
    <mergeCell ref="LXE4:LXN4"/>
    <mergeCell ref="LXO4:LXX4"/>
    <mergeCell ref="LXY4:LYH4"/>
    <mergeCell ref="LYI4:LYR4"/>
    <mergeCell ref="LYS4:LZB4"/>
    <mergeCell ref="LZC4:LZL4"/>
    <mergeCell ref="LZM4:LZV4"/>
    <mergeCell ref="LZW4:MAF4"/>
    <mergeCell ref="MAG4:MAP4"/>
    <mergeCell ref="MAQ4:MAZ4"/>
    <mergeCell ref="MBA4:MBJ4"/>
    <mergeCell ref="MBK4:MBT4"/>
    <mergeCell ref="MBU4:MCD4"/>
    <mergeCell ref="MCE4:MCN4"/>
    <mergeCell ref="MCO4:MCX4"/>
    <mergeCell ref="MCY4:MDH4"/>
    <mergeCell ref="MDI4:MDR4"/>
    <mergeCell ref="MDS4:MEB4"/>
    <mergeCell ref="MEC4:MEL4"/>
    <mergeCell ref="MEM4:MEV4"/>
    <mergeCell ref="MEW4:MFF4"/>
    <mergeCell ref="MFG4:MFP4"/>
    <mergeCell ref="MFQ4:MFZ4"/>
    <mergeCell ref="MGA4:MGJ4"/>
    <mergeCell ref="MGK4:MGT4"/>
    <mergeCell ref="MGU4:MHD4"/>
    <mergeCell ref="MHE4:MHN4"/>
    <mergeCell ref="MHO4:MHX4"/>
    <mergeCell ref="MHY4:MIH4"/>
    <mergeCell ref="MII4:MIR4"/>
    <mergeCell ref="MIS4:MJB4"/>
    <mergeCell ref="MJC4:MJL4"/>
    <mergeCell ref="MJM4:MJV4"/>
    <mergeCell ref="MJW4:MKF4"/>
    <mergeCell ref="MKG4:MKP4"/>
    <mergeCell ref="MKQ4:MKZ4"/>
    <mergeCell ref="MLA4:MLJ4"/>
    <mergeCell ref="MLK4:MLT4"/>
    <mergeCell ref="MLU4:MMD4"/>
    <mergeCell ref="MME4:MMN4"/>
    <mergeCell ref="MMO4:MMX4"/>
    <mergeCell ref="MMY4:MNH4"/>
    <mergeCell ref="MNI4:MNR4"/>
    <mergeCell ref="MNS4:MOB4"/>
    <mergeCell ref="MOC4:MOL4"/>
    <mergeCell ref="MOM4:MOV4"/>
    <mergeCell ref="MOW4:MPF4"/>
    <mergeCell ref="MPG4:MPP4"/>
    <mergeCell ref="MPQ4:MPZ4"/>
    <mergeCell ref="MQA4:MQJ4"/>
    <mergeCell ref="MQK4:MQT4"/>
    <mergeCell ref="MQU4:MRD4"/>
    <mergeCell ref="MRE4:MRN4"/>
    <mergeCell ref="MRO4:MRX4"/>
    <mergeCell ref="MRY4:MSH4"/>
    <mergeCell ref="MSI4:MSR4"/>
    <mergeCell ref="MSS4:MTB4"/>
    <mergeCell ref="MTC4:MTL4"/>
    <mergeCell ref="MTM4:MTV4"/>
    <mergeCell ref="MTW4:MUF4"/>
    <mergeCell ref="MUG4:MUP4"/>
    <mergeCell ref="MUQ4:MUZ4"/>
    <mergeCell ref="MVA4:MVJ4"/>
    <mergeCell ref="MVK4:MVT4"/>
    <mergeCell ref="MVU4:MWD4"/>
    <mergeCell ref="MWE4:MWN4"/>
    <mergeCell ref="MWO4:MWX4"/>
    <mergeCell ref="MWY4:MXH4"/>
    <mergeCell ref="MXI4:MXR4"/>
    <mergeCell ref="MXS4:MYB4"/>
    <mergeCell ref="MYC4:MYL4"/>
    <mergeCell ref="MYM4:MYV4"/>
    <mergeCell ref="MYW4:MZF4"/>
    <mergeCell ref="MZG4:MZP4"/>
    <mergeCell ref="MZQ4:MZZ4"/>
    <mergeCell ref="NAA4:NAJ4"/>
    <mergeCell ref="NAK4:NAT4"/>
    <mergeCell ref="NAU4:NBD4"/>
    <mergeCell ref="NBE4:NBN4"/>
    <mergeCell ref="NBO4:NBX4"/>
    <mergeCell ref="NBY4:NCH4"/>
    <mergeCell ref="NCI4:NCR4"/>
    <mergeCell ref="NCS4:NDB4"/>
    <mergeCell ref="NDC4:NDL4"/>
    <mergeCell ref="NDM4:NDV4"/>
    <mergeCell ref="NDW4:NEF4"/>
    <mergeCell ref="NEG4:NEP4"/>
    <mergeCell ref="NEQ4:NEZ4"/>
    <mergeCell ref="NFA4:NFJ4"/>
    <mergeCell ref="NFK4:NFT4"/>
    <mergeCell ref="NFU4:NGD4"/>
    <mergeCell ref="NGE4:NGN4"/>
    <mergeCell ref="NGO4:NGX4"/>
    <mergeCell ref="NGY4:NHH4"/>
    <mergeCell ref="NHI4:NHR4"/>
    <mergeCell ref="NHS4:NIB4"/>
    <mergeCell ref="NIC4:NIL4"/>
    <mergeCell ref="NIM4:NIV4"/>
    <mergeCell ref="NIW4:NJF4"/>
    <mergeCell ref="NJG4:NJP4"/>
    <mergeCell ref="NJQ4:NJZ4"/>
    <mergeCell ref="NKA4:NKJ4"/>
    <mergeCell ref="NKK4:NKT4"/>
    <mergeCell ref="NKU4:NLD4"/>
    <mergeCell ref="NLE4:NLN4"/>
    <mergeCell ref="NLO4:NLX4"/>
    <mergeCell ref="NLY4:NMH4"/>
    <mergeCell ref="NMI4:NMR4"/>
    <mergeCell ref="NMS4:NNB4"/>
    <mergeCell ref="NNC4:NNL4"/>
    <mergeCell ref="NNM4:NNV4"/>
    <mergeCell ref="NNW4:NOF4"/>
    <mergeCell ref="NOG4:NOP4"/>
    <mergeCell ref="NOQ4:NOZ4"/>
    <mergeCell ref="NPA4:NPJ4"/>
    <mergeCell ref="NPK4:NPT4"/>
    <mergeCell ref="NPU4:NQD4"/>
    <mergeCell ref="NQE4:NQN4"/>
    <mergeCell ref="NQO4:NQX4"/>
    <mergeCell ref="NQY4:NRH4"/>
    <mergeCell ref="NRI4:NRR4"/>
    <mergeCell ref="NRS4:NSB4"/>
    <mergeCell ref="NSC4:NSL4"/>
    <mergeCell ref="NSM4:NSV4"/>
    <mergeCell ref="NSW4:NTF4"/>
    <mergeCell ref="NTG4:NTP4"/>
    <mergeCell ref="NTQ4:NTZ4"/>
    <mergeCell ref="NUA4:NUJ4"/>
    <mergeCell ref="NUK4:NUT4"/>
    <mergeCell ref="NUU4:NVD4"/>
    <mergeCell ref="NVE4:NVN4"/>
    <mergeCell ref="NVO4:NVX4"/>
    <mergeCell ref="NVY4:NWH4"/>
    <mergeCell ref="NWI4:NWR4"/>
    <mergeCell ref="NWS4:NXB4"/>
    <mergeCell ref="NXC4:NXL4"/>
    <mergeCell ref="NXM4:NXV4"/>
    <mergeCell ref="NXW4:NYF4"/>
    <mergeCell ref="NYG4:NYP4"/>
    <mergeCell ref="NYQ4:NYZ4"/>
    <mergeCell ref="NZA4:NZJ4"/>
    <mergeCell ref="NZK4:NZT4"/>
    <mergeCell ref="NZU4:OAD4"/>
    <mergeCell ref="OAE4:OAN4"/>
    <mergeCell ref="OAO4:OAX4"/>
    <mergeCell ref="OAY4:OBH4"/>
    <mergeCell ref="OBI4:OBR4"/>
    <mergeCell ref="OBS4:OCB4"/>
    <mergeCell ref="OCC4:OCL4"/>
    <mergeCell ref="OCM4:OCV4"/>
    <mergeCell ref="OCW4:ODF4"/>
    <mergeCell ref="ODG4:ODP4"/>
    <mergeCell ref="ODQ4:ODZ4"/>
    <mergeCell ref="OEA4:OEJ4"/>
    <mergeCell ref="OEK4:OET4"/>
    <mergeCell ref="OEU4:OFD4"/>
    <mergeCell ref="OFE4:OFN4"/>
    <mergeCell ref="OFO4:OFX4"/>
    <mergeCell ref="OFY4:OGH4"/>
    <mergeCell ref="OGI4:OGR4"/>
    <mergeCell ref="OGS4:OHB4"/>
    <mergeCell ref="OHC4:OHL4"/>
    <mergeCell ref="OHM4:OHV4"/>
    <mergeCell ref="OHW4:OIF4"/>
    <mergeCell ref="OIG4:OIP4"/>
    <mergeCell ref="OIQ4:OIZ4"/>
    <mergeCell ref="OJA4:OJJ4"/>
    <mergeCell ref="OJK4:OJT4"/>
    <mergeCell ref="OJU4:OKD4"/>
    <mergeCell ref="OKE4:OKN4"/>
    <mergeCell ref="OKO4:OKX4"/>
    <mergeCell ref="OKY4:OLH4"/>
    <mergeCell ref="OLI4:OLR4"/>
    <mergeCell ref="OLS4:OMB4"/>
    <mergeCell ref="OMC4:OML4"/>
    <mergeCell ref="OMM4:OMV4"/>
    <mergeCell ref="OMW4:ONF4"/>
    <mergeCell ref="ONG4:ONP4"/>
    <mergeCell ref="ONQ4:ONZ4"/>
    <mergeCell ref="OOA4:OOJ4"/>
    <mergeCell ref="OOK4:OOT4"/>
    <mergeCell ref="OOU4:OPD4"/>
    <mergeCell ref="OPE4:OPN4"/>
    <mergeCell ref="OPO4:OPX4"/>
    <mergeCell ref="OPY4:OQH4"/>
    <mergeCell ref="OQI4:OQR4"/>
    <mergeCell ref="OQS4:ORB4"/>
    <mergeCell ref="ORC4:ORL4"/>
    <mergeCell ref="ORM4:ORV4"/>
    <mergeCell ref="ORW4:OSF4"/>
    <mergeCell ref="OSG4:OSP4"/>
    <mergeCell ref="OSQ4:OSZ4"/>
    <mergeCell ref="OTA4:OTJ4"/>
    <mergeCell ref="OTK4:OTT4"/>
    <mergeCell ref="OTU4:OUD4"/>
    <mergeCell ref="OUE4:OUN4"/>
    <mergeCell ref="OUO4:OUX4"/>
    <mergeCell ref="OUY4:OVH4"/>
    <mergeCell ref="OVI4:OVR4"/>
    <mergeCell ref="OVS4:OWB4"/>
    <mergeCell ref="OWC4:OWL4"/>
    <mergeCell ref="OWM4:OWV4"/>
    <mergeCell ref="OWW4:OXF4"/>
    <mergeCell ref="OXG4:OXP4"/>
    <mergeCell ref="OXQ4:OXZ4"/>
    <mergeCell ref="OYA4:OYJ4"/>
    <mergeCell ref="OYK4:OYT4"/>
    <mergeCell ref="OYU4:OZD4"/>
    <mergeCell ref="OZE4:OZN4"/>
    <mergeCell ref="OZO4:OZX4"/>
    <mergeCell ref="OZY4:PAH4"/>
    <mergeCell ref="PAI4:PAR4"/>
    <mergeCell ref="PAS4:PBB4"/>
    <mergeCell ref="PBC4:PBL4"/>
    <mergeCell ref="PBM4:PBV4"/>
    <mergeCell ref="PBW4:PCF4"/>
    <mergeCell ref="PCG4:PCP4"/>
    <mergeCell ref="PCQ4:PCZ4"/>
    <mergeCell ref="PDA4:PDJ4"/>
    <mergeCell ref="PDK4:PDT4"/>
    <mergeCell ref="PDU4:PED4"/>
    <mergeCell ref="PEE4:PEN4"/>
    <mergeCell ref="PEO4:PEX4"/>
    <mergeCell ref="PEY4:PFH4"/>
    <mergeCell ref="PFI4:PFR4"/>
    <mergeCell ref="PFS4:PGB4"/>
    <mergeCell ref="PGC4:PGL4"/>
    <mergeCell ref="PGM4:PGV4"/>
    <mergeCell ref="PGW4:PHF4"/>
    <mergeCell ref="PHG4:PHP4"/>
    <mergeCell ref="PHQ4:PHZ4"/>
    <mergeCell ref="PIA4:PIJ4"/>
    <mergeCell ref="PIK4:PIT4"/>
    <mergeCell ref="PIU4:PJD4"/>
    <mergeCell ref="PJE4:PJN4"/>
    <mergeCell ref="PJO4:PJX4"/>
    <mergeCell ref="PJY4:PKH4"/>
    <mergeCell ref="PKI4:PKR4"/>
    <mergeCell ref="PKS4:PLB4"/>
    <mergeCell ref="PLC4:PLL4"/>
    <mergeCell ref="PLM4:PLV4"/>
    <mergeCell ref="PLW4:PMF4"/>
    <mergeCell ref="PMG4:PMP4"/>
    <mergeCell ref="PMQ4:PMZ4"/>
    <mergeCell ref="PNA4:PNJ4"/>
    <mergeCell ref="PNK4:PNT4"/>
    <mergeCell ref="PNU4:POD4"/>
    <mergeCell ref="POE4:PON4"/>
    <mergeCell ref="POO4:POX4"/>
    <mergeCell ref="POY4:PPH4"/>
    <mergeCell ref="PPI4:PPR4"/>
    <mergeCell ref="PPS4:PQB4"/>
    <mergeCell ref="PQC4:PQL4"/>
    <mergeCell ref="PQM4:PQV4"/>
    <mergeCell ref="PQW4:PRF4"/>
    <mergeCell ref="PRG4:PRP4"/>
    <mergeCell ref="PRQ4:PRZ4"/>
    <mergeCell ref="PSA4:PSJ4"/>
    <mergeCell ref="PSK4:PST4"/>
    <mergeCell ref="PSU4:PTD4"/>
    <mergeCell ref="PTE4:PTN4"/>
    <mergeCell ref="PTO4:PTX4"/>
    <mergeCell ref="PTY4:PUH4"/>
    <mergeCell ref="PUI4:PUR4"/>
    <mergeCell ref="PUS4:PVB4"/>
    <mergeCell ref="PVC4:PVL4"/>
    <mergeCell ref="PVM4:PVV4"/>
    <mergeCell ref="PVW4:PWF4"/>
    <mergeCell ref="PWG4:PWP4"/>
    <mergeCell ref="PWQ4:PWZ4"/>
    <mergeCell ref="PXA4:PXJ4"/>
    <mergeCell ref="PXK4:PXT4"/>
    <mergeCell ref="PXU4:PYD4"/>
    <mergeCell ref="PYE4:PYN4"/>
    <mergeCell ref="PYO4:PYX4"/>
    <mergeCell ref="PYY4:PZH4"/>
    <mergeCell ref="PZI4:PZR4"/>
    <mergeCell ref="PZS4:QAB4"/>
    <mergeCell ref="QAC4:QAL4"/>
    <mergeCell ref="QAM4:QAV4"/>
    <mergeCell ref="QAW4:QBF4"/>
    <mergeCell ref="QBG4:QBP4"/>
    <mergeCell ref="QBQ4:QBZ4"/>
    <mergeCell ref="QCA4:QCJ4"/>
    <mergeCell ref="QCK4:QCT4"/>
    <mergeCell ref="QCU4:QDD4"/>
    <mergeCell ref="QDE4:QDN4"/>
    <mergeCell ref="QDO4:QDX4"/>
    <mergeCell ref="QDY4:QEH4"/>
    <mergeCell ref="QEI4:QER4"/>
    <mergeCell ref="QES4:QFB4"/>
    <mergeCell ref="QFC4:QFL4"/>
    <mergeCell ref="QFM4:QFV4"/>
    <mergeCell ref="QFW4:QGF4"/>
    <mergeCell ref="QGG4:QGP4"/>
    <mergeCell ref="QGQ4:QGZ4"/>
    <mergeCell ref="QHA4:QHJ4"/>
    <mergeCell ref="QHK4:QHT4"/>
    <mergeCell ref="QHU4:QID4"/>
    <mergeCell ref="QIE4:QIN4"/>
    <mergeCell ref="QIO4:QIX4"/>
    <mergeCell ref="QIY4:QJH4"/>
    <mergeCell ref="QJI4:QJR4"/>
    <mergeCell ref="QJS4:QKB4"/>
    <mergeCell ref="QKC4:QKL4"/>
    <mergeCell ref="QKM4:QKV4"/>
    <mergeCell ref="QKW4:QLF4"/>
    <mergeCell ref="QLG4:QLP4"/>
    <mergeCell ref="QLQ4:QLZ4"/>
    <mergeCell ref="QMA4:QMJ4"/>
    <mergeCell ref="QMK4:QMT4"/>
    <mergeCell ref="QMU4:QND4"/>
    <mergeCell ref="QNE4:QNN4"/>
    <mergeCell ref="QNO4:QNX4"/>
    <mergeCell ref="QNY4:QOH4"/>
    <mergeCell ref="QOI4:QOR4"/>
    <mergeCell ref="QOS4:QPB4"/>
    <mergeCell ref="QPC4:QPL4"/>
    <mergeCell ref="QPM4:QPV4"/>
    <mergeCell ref="QPW4:QQF4"/>
    <mergeCell ref="QQG4:QQP4"/>
    <mergeCell ref="QQQ4:QQZ4"/>
    <mergeCell ref="QRA4:QRJ4"/>
    <mergeCell ref="QRK4:QRT4"/>
    <mergeCell ref="QRU4:QSD4"/>
    <mergeCell ref="QSE4:QSN4"/>
    <mergeCell ref="QSO4:QSX4"/>
    <mergeCell ref="QSY4:QTH4"/>
    <mergeCell ref="QTI4:QTR4"/>
    <mergeCell ref="QTS4:QUB4"/>
    <mergeCell ref="QUC4:QUL4"/>
    <mergeCell ref="QUM4:QUV4"/>
    <mergeCell ref="QUW4:QVF4"/>
    <mergeCell ref="QVG4:QVP4"/>
    <mergeCell ref="QVQ4:QVZ4"/>
    <mergeCell ref="QWA4:QWJ4"/>
    <mergeCell ref="QWK4:QWT4"/>
    <mergeCell ref="QWU4:QXD4"/>
    <mergeCell ref="QXE4:QXN4"/>
    <mergeCell ref="QXO4:QXX4"/>
    <mergeCell ref="QXY4:QYH4"/>
    <mergeCell ref="QYI4:QYR4"/>
    <mergeCell ref="QYS4:QZB4"/>
    <mergeCell ref="QZC4:QZL4"/>
    <mergeCell ref="QZM4:QZV4"/>
    <mergeCell ref="QZW4:RAF4"/>
    <mergeCell ref="RAG4:RAP4"/>
    <mergeCell ref="RAQ4:RAZ4"/>
    <mergeCell ref="RBA4:RBJ4"/>
    <mergeCell ref="RBK4:RBT4"/>
    <mergeCell ref="RBU4:RCD4"/>
    <mergeCell ref="RCE4:RCN4"/>
    <mergeCell ref="RCO4:RCX4"/>
    <mergeCell ref="RCY4:RDH4"/>
    <mergeCell ref="RDI4:RDR4"/>
    <mergeCell ref="RDS4:REB4"/>
    <mergeCell ref="REC4:REL4"/>
    <mergeCell ref="REM4:REV4"/>
    <mergeCell ref="REW4:RFF4"/>
    <mergeCell ref="RFG4:RFP4"/>
    <mergeCell ref="RFQ4:RFZ4"/>
    <mergeCell ref="RGA4:RGJ4"/>
    <mergeCell ref="RGK4:RGT4"/>
    <mergeCell ref="RGU4:RHD4"/>
    <mergeCell ref="RHE4:RHN4"/>
    <mergeCell ref="RHO4:RHX4"/>
    <mergeCell ref="RHY4:RIH4"/>
    <mergeCell ref="RII4:RIR4"/>
    <mergeCell ref="RIS4:RJB4"/>
    <mergeCell ref="RJC4:RJL4"/>
    <mergeCell ref="RJM4:RJV4"/>
    <mergeCell ref="RJW4:RKF4"/>
    <mergeCell ref="RKG4:RKP4"/>
    <mergeCell ref="RKQ4:RKZ4"/>
    <mergeCell ref="RLA4:RLJ4"/>
    <mergeCell ref="RLK4:RLT4"/>
    <mergeCell ref="RLU4:RMD4"/>
    <mergeCell ref="RME4:RMN4"/>
    <mergeCell ref="RMO4:RMX4"/>
    <mergeCell ref="RMY4:RNH4"/>
    <mergeCell ref="RNI4:RNR4"/>
    <mergeCell ref="RNS4:ROB4"/>
    <mergeCell ref="ROC4:ROL4"/>
    <mergeCell ref="ROM4:ROV4"/>
    <mergeCell ref="ROW4:RPF4"/>
    <mergeCell ref="RPG4:RPP4"/>
    <mergeCell ref="RPQ4:RPZ4"/>
    <mergeCell ref="RQA4:RQJ4"/>
    <mergeCell ref="RQK4:RQT4"/>
    <mergeCell ref="RQU4:RRD4"/>
    <mergeCell ref="RRE4:RRN4"/>
    <mergeCell ref="RRO4:RRX4"/>
    <mergeCell ref="RRY4:RSH4"/>
    <mergeCell ref="RSI4:RSR4"/>
    <mergeCell ref="RSS4:RTB4"/>
    <mergeCell ref="RTC4:RTL4"/>
    <mergeCell ref="RTM4:RTV4"/>
    <mergeCell ref="RTW4:RUF4"/>
    <mergeCell ref="RUG4:RUP4"/>
    <mergeCell ref="RUQ4:RUZ4"/>
    <mergeCell ref="RVA4:RVJ4"/>
    <mergeCell ref="RVK4:RVT4"/>
    <mergeCell ref="RVU4:RWD4"/>
    <mergeCell ref="RWE4:RWN4"/>
    <mergeCell ref="RWO4:RWX4"/>
    <mergeCell ref="RWY4:RXH4"/>
    <mergeCell ref="RXI4:RXR4"/>
    <mergeCell ref="RXS4:RYB4"/>
    <mergeCell ref="RYC4:RYL4"/>
    <mergeCell ref="RYM4:RYV4"/>
    <mergeCell ref="RYW4:RZF4"/>
    <mergeCell ref="RZG4:RZP4"/>
    <mergeCell ref="RZQ4:RZZ4"/>
    <mergeCell ref="SAA4:SAJ4"/>
    <mergeCell ref="SAK4:SAT4"/>
    <mergeCell ref="SAU4:SBD4"/>
    <mergeCell ref="SBE4:SBN4"/>
    <mergeCell ref="SBO4:SBX4"/>
    <mergeCell ref="SBY4:SCH4"/>
    <mergeCell ref="SCI4:SCR4"/>
    <mergeCell ref="SCS4:SDB4"/>
    <mergeCell ref="SDC4:SDL4"/>
    <mergeCell ref="SDM4:SDV4"/>
    <mergeCell ref="SDW4:SEF4"/>
    <mergeCell ref="SEG4:SEP4"/>
    <mergeCell ref="SEQ4:SEZ4"/>
    <mergeCell ref="SFA4:SFJ4"/>
    <mergeCell ref="SFK4:SFT4"/>
    <mergeCell ref="SFU4:SGD4"/>
    <mergeCell ref="SGE4:SGN4"/>
    <mergeCell ref="SGO4:SGX4"/>
    <mergeCell ref="SGY4:SHH4"/>
    <mergeCell ref="SHI4:SHR4"/>
    <mergeCell ref="SHS4:SIB4"/>
    <mergeCell ref="SIC4:SIL4"/>
    <mergeCell ref="SIM4:SIV4"/>
    <mergeCell ref="SIW4:SJF4"/>
    <mergeCell ref="SJG4:SJP4"/>
    <mergeCell ref="SJQ4:SJZ4"/>
    <mergeCell ref="SKA4:SKJ4"/>
    <mergeCell ref="SKK4:SKT4"/>
    <mergeCell ref="SKU4:SLD4"/>
    <mergeCell ref="SLE4:SLN4"/>
    <mergeCell ref="SLO4:SLX4"/>
    <mergeCell ref="SLY4:SMH4"/>
    <mergeCell ref="SMI4:SMR4"/>
    <mergeCell ref="SMS4:SNB4"/>
    <mergeCell ref="SNC4:SNL4"/>
    <mergeCell ref="SNM4:SNV4"/>
    <mergeCell ref="SNW4:SOF4"/>
    <mergeCell ref="SOG4:SOP4"/>
    <mergeCell ref="SOQ4:SOZ4"/>
    <mergeCell ref="SPA4:SPJ4"/>
    <mergeCell ref="SPK4:SPT4"/>
    <mergeCell ref="SPU4:SQD4"/>
    <mergeCell ref="SQE4:SQN4"/>
    <mergeCell ref="SQO4:SQX4"/>
    <mergeCell ref="SQY4:SRH4"/>
    <mergeCell ref="SRI4:SRR4"/>
    <mergeCell ref="SRS4:SSB4"/>
    <mergeCell ref="SSC4:SSL4"/>
    <mergeCell ref="SSM4:SSV4"/>
    <mergeCell ref="SSW4:STF4"/>
    <mergeCell ref="STG4:STP4"/>
    <mergeCell ref="STQ4:STZ4"/>
    <mergeCell ref="SUA4:SUJ4"/>
    <mergeCell ref="SUK4:SUT4"/>
    <mergeCell ref="SUU4:SVD4"/>
    <mergeCell ref="SVE4:SVN4"/>
    <mergeCell ref="SVO4:SVX4"/>
    <mergeCell ref="SVY4:SWH4"/>
    <mergeCell ref="SWI4:SWR4"/>
    <mergeCell ref="SWS4:SXB4"/>
    <mergeCell ref="SXC4:SXL4"/>
    <mergeCell ref="SXM4:SXV4"/>
    <mergeCell ref="SXW4:SYF4"/>
    <mergeCell ref="SYG4:SYP4"/>
    <mergeCell ref="SYQ4:SYZ4"/>
    <mergeCell ref="SZA4:SZJ4"/>
    <mergeCell ref="SZK4:SZT4"/>
    <mergeCell ref="SZU4:TAD4"/>
    <mergeCell ref="TAE4:TAN4"/>
    <mergeCell ref="TAO4:TAX4"/>
    <mergeCell ref="TAY4:TBH4"/>
    <mergeCell ref="TBI4:TBR4"/>
    <mergeCell ref="TBS4:TCB4"/>
    <mergeCell ref="TCC4:TCL4"/>
    <mergeCell ref="TCM4:TCV4"/>
    <mergeCell ref="TCW4:TDF4"/>
    <mergeCell ref="TDG4:TDP4"/>
    <mergeCell ref="TDQ4:TDZ4"/>
    <mergeCell ref="TEA4:TEJ4"/>
    <mergeCell ref="TEK4:TET4"/>
    <mergeCell ref="TEU4:TFD4"/>
    <mergeCell ref="TFE4:TFN4"/>
    <mergeCell ref="TFO4:TFX4"/>
    <mergeCell ref="TFY4:TGH4"/>
    <mergeCell ref="TGI4:TGR4"/>
    <mergeCell ref="TGS4:THB4"/>
    <mergeCell ref="THC4:THL4"/>
    <mergeCell ref="THM4:THV4"/>
    <mergeCell ref="THW4:TIF4"/>
    <mergeCell ref="TIG4:TIP4"/>
    <mergeCell ref="TIQ4:TIZ4"/>
    <mergeCell ref="TJA4:TJJ4"/>
    <mergeCell ref="TJK4:TJT4"/>
    <mergeCell ref="TJU4:TKD4"/>
    <mergeCell ref="TKE4:TKN4"/>
    <mergeCell ref="TKO4:TKX4"/>
    <mergeCell ref="TKY4:TLH4"/>
    <mergeCell ref="TLI4:TLR4"/>
    <mergeCell ref="TLS4:TMB4"/>
    <mergeCell ref="TMC4:TML4"/>
    <mergeCell ref="TMM4:TMV4"/>
    <mergeCell ref="TMW4:TNF4"/>
    <mergeCell ref="TNG4:TNP4"/>
    <mergeCell ref="TNQ4:TNZ4"/>
    <mergeCell ref="TOA4:TOJ4"/>
    <mergeCell ref="TOK4:TOT4"/>
    <mergeCell ref="TOU4:TPD4"/>
    <mergeCell ref="TPE4:TPN4"/>
    <mergeCell ref="TPO4:TPX4"/>
    <mergeCell ref="TPY4:TQH4"/>
    <mergeCell ref="TQI4:TQR4"/>
    <mergeCell ref="TQS4:TRB4"/>
    <mergeCell ref="TRC4:TRL4"/>
    <mergeCell ref="TRM4:TRV4"/>
    <mergeCell ref="TRW4:TSF4"/>
    <mergeCell ref="TSG4:TSP4"/>
    <mergeCell ref="TSQ4:TSZ4"/>
    <mergeCell ref="TTA4:TTJ4"/>
    <mergeCell ref="TTK4:TTT4"/>
    <mergeCell ref="TTU4:TUD4"/>
    <mergeCell ref="TUE4:TUN4"/>
    <mergeCell ref="TUO4:TUX4"/>
    <mergeCell ref="TUY4:TVH4"/>
    <mergeCell ref="TVI4:TVR4"/>
    <mergeCell ref="TVS4:TWB4"/>
    <mergeCell ref="TWC4:TWL4"/>
    <mergeCell ref="TWM4:TWV4"/>
    <mergeCell ref="TWW4:TXF4"/>
    <mergeCell ref="TXG4:TXP4"/>
    <mergeCell ref="TXQ4:TXZ4"/>
    <mergeCell ref="TYA4:TYJ4"/>
    <mergeCell ref="TYK4:TYT4"/>
    <mergeCell ref="TYU4:TZD4"/>
    <mergeCell ref="TZE4:TZN4"/>
    <mergeCell ref="TZO4:TZX4"/>
    <mergeCell ref="TZY4:UAH4"/>
    <mergeCell ref="UAI4:UAR4"/>
    <mergeCell ref="UAS4:UBB4"/>
    <mergeCell ref="UBC4:UBL4"/>
    <mergeCell ref="UBM4:UBV4"/>
    <mergeCell ref="UBW4:UCF4"/>
    <mergeCell ref="UCG4:UCP4"/>
    <mergeCell ref="UCQ4:UCZ4"/>
    <mergeCell ref="UDA4:UDJ4"/>
    <mergeCell ref="UDK4:UDT4"/>
    <mergeCell ref="UDU4:UED4"/>
    <mergeCell ref="UEE4:UEN4"/>
    <mergeCell ref="UEO4:UEX4"/>
    <mergeCell ref="UEY4:UFH4"/>
    <mergeCell ref="UFI4:UFR4"/>
    <mergeCell ref="UFS4:UGB4"/>
    <mergeCell ref="UGC4:UGL4"/>
    <mergeCell ref="UGM4:UGV4"/>
    <mergeCell ref="UGW4:UHF4"/>
    <mergeCell ref="UHG4:UHP4"/>
    <mergeCell ref="UHQ4:UHZ4"/>
    <mergeCell ref="UIA4:UIJ4"/>
    <mergeCell ref="UIK4:UIT4"/>
    <mergeCell ref="UIU4:UJD4"/>
    <mergeCell ref="UJE4:UJN4"/>
    <mergeCell ref="UJO4:UJX4"/>
    <mergeCell ref="UJY4:UKH4"/>
    <mergeCell ref="UKI4:UKR4"/>
    <mergeCell ref="UKS4:ULB4"/>
    <mergeCell ref="ULC4:ULL4"/>
    <mergeCell ref="ULM4:ULV4"/>
    <mergeCell ref="ULW4:UMF4"/>
    <mergeCell ref="UMG4:UMP4"/>
    <mergeCell ref="UMQ4:UMZ4"/>
    <mergeCell ref="UNA4:UNJ4"/>
    <mergeCell ref="UNK4:UNT4"/>
    <mergeCell ref="UNU4:UOD4"/>
    <mergeCell ref="UOE4:UON4"/>
    <mergeCell ref="UOO4:UOX4"/>
    <mergeCell ref="UOY4:UPH4"/>
    <mergeCell ref="UPI4:UPR4"/>
    <mergeCell ref="UPS4:UQB4"/>
    <mergeCell ref="UQC4:UQL4"/>
    <mergeCell ref="UQM4:UQV4"/>
    <mergeCell ref="UQW4:URF4"/>
    <mergeCell ref="URG4:URP4"/>
    <mergeCell ref="URQ4:URZ4"/>
    <mergeCell ref="USA4:USJ4"/>
    <mergeCell ref="USK4:UST4"/>
    <mergeCell ref="USU4:UTD4"/>
    <mergeCell ref="UTE4:UTN4"/>
    <mergeCell ref="UTO4:UTX4"/>
    <mergeCell ref="UTY4:UUH4"/>
    <mergeCell ref="UUI4:UUR4"/>
    <mergeCell ref="UUS4:UVB4"/>
    <mergeCell ref="UVC4:UVL4"/>
    <mergeCell ref="UVM4:UVV4"/>
    <mergeCell ref="UVW4:UWF4"/>
    <mergeCell ref="UWG4:UWP4"/>
    <mergeCell ref="UWQ4:UWZ4"/>
    <mergeCell ref="UXA4:UXJ4"/>
    <mergeCell ref="UXK4:UXT4"/>
    <mergeCell ref="UXU4:UYD4"/>
    <mergeCell ref="UYE4:UYN4"/>
    <mergeCell ref="UYO4:UYX4"/>
    <mergeCell ref="UYY4:UZH4"/>
    <mergeCell ref="UZI4:UZR4"/>
    <mergeCell ref="UZS4:VAB4"/>
    <mergeCell ref="VAC4:VAL4"/>
    <mergeCell ref="VAM4:VAV4"/>
    <mergeCell ref="VAW4:VBF4"/>
    <mergeCell ref="VBG4:VBP4"/>
    <mergeCell ref="VBQ4:VBZ4"/>
    <mergeCell ref="VCA4:VCJ4"/>
    <mergeCell ref="VCK4:VCT4"/>
    <mergeCell ref="VCU4:VDD4"/>
    <mergeCell ref="VDE4:VDN4"/>
    <mergeCell ref="VDO4:VDX4"/>
    <mergeCell ref="VDY4:VEH4"/>
    <mergeCell ref="VEI4:VER4"/>
    <mergeCell ref="VES4:VFB4"/>
    <mergeCell ref="VFC4:VFL4"/>
    <mergeCell ref="VFM4:VFV4"/>
    <mergeCell ref="VFW4:VGF4"/>
    <mergeCell ref="VGG4:VGP4"/>
    <mergeCell ref="VGQ4:VGZ4"/>
    <mergeCell ref="VHA4:VHJ4"/>
    <mergeCell ref="VHK4:VHT4"/>
    <mergeCell ref="VHU4:VID4"/>
    <mergeCell ref="VIE4:VIN4"/>
    <mergeCell ref="VIO4:VIX4"/>
    <mergeCell ref="VIY4:VJH4"/>
    <mergeCell ref="VJI4:VJR4"/>
    <mergeCell ref="VJS4:VKB4"/>
    <mergeCell ref="VKC4:VKL4"/>
    <mergeCell ref="VKM4:VKV4"/>
    <mergeCell ref="VKW4:VLF4"/>
    <mergeCell ref="VLG4:VLP4"/>
    <mergeCell ref="VLQ4:VLZ4"/>
    <mergeCell ref="VMA4:VMJ4"/>
    <mergeCell ref="VMK4:VMT4"/>
    <mergeCell ref="VMU4:VND4"/>
    <mergeCell ref="VNE4:VNN4"/>
    <mergeCell ref="VNO4:VNX4"/>
    <mergeCell ref="VNY4:VOH4"/>
    <mergeCell ref="VOI4:VOR4"/>
    <mergeCell ref="VOS4:VPB4"/>
    <mergeCell ref="VPC4:VPL4"/>
    <mergeCell ref="VPM4:VPV4"/>
    <mergeCell ref="VPW4:VQF4"/>
    <mergeCell ref="VQG4:VQP4"/>
    <mergeCell ref="VQQ4:VQZ4"/>
    <mergeCell ref="VRA4:VRJ4"/>
    <mergeCell ref="VRK4:VRT4"/>
    <mergeCell ref="VRU4:VSD4"/>
    <mergeCell ref="VSE4:VSN4"/>
    <mergeCell ref="VSO4:VSX4"/>
    <mergeCell ref="VSY4:VTH4"/>
    <mergeCell ref="VTI4:VTR4"/>
    <mergeCell ref="VTS4:VUB4"/>
    <mergeCell ref="VUC4:VUL4"/>
    <mergeCell ref="VUM4:VUV4"/>
    <mergeCell ref="VUW4:VVF4"/>
    <mergeCell ref="VVG4:VVP4"/>
    <mergeCell ref="VVQ4:VVZ4"/>
    <mergeCell ref="VWA4:VWJ4"/>
    <mergeCell ref="VWK4:VWT4"/>
    <mergeCell ref="VWU4:VXD4"/>
    <mergeCell ref="VXE4:VXN4"/>
    <mergeCell ref="VXO4:VXX4"/>
    <mergeCell ref="VXY4:VYH4"/>
    <mergeCell ref="VYI4:VYR4"/>
    <mergeCell ref="VYS4:VZB4"/>
    <mergeCell ref="VZC4:VZL4"/>
    <mergeCell ref="VZM4:VZV4"/>
    <mergeCell ref="VZW4:WAF4"/>
    <mergeCell ref="WAG4:WAP4"/>
    <mergeCell ref="WAQ4:WAZ4"/>
    <mergeCell ref="WBA4:WBJ4"/>
    <mergeCell ref="WBK4:WBT4"/>
    <mergeCell ref="WBU4:WCD4"/>
    <mergeCell ref="WCE4:WCN4"/>
    <mergeCell ref="WCO4:WCX4"/>
    <mergeCell ref="WCY4:WDH4"/>
    <mergeCell ref="WDI4:WDR4"/>
    <mergeCell ref="WDS4:WEB4"/>
    <mergeCell ref="WEC4:WEL4"/>
    <mergeCell ref="WEM4:WEV4"/>
    <mergeCell ref="WEW4:WFF4"/>
    <mergeCell ref="WFG4:WFP4"/>
    <mergeCell ref="WFQ4:WFZ4"/>
    <mergeCell ref="WGA4:WGJ4"/>
    <mergeCell ref="WGK4:WGT4"/>
    <mergeCell ref="WGU4:WHD4"/>
    <mergeCell ref="WHE4:WHN4"/>
    <mergeCell ref="WHO4:WHX4"/>
    <mergeCell ref="WHY4:WIH4"/>
    <mergeCell ref="WII4:WIR4"/>
    <mergeCell ref="WIS4:WJB4"/>
    <mergeCell ref="WJC4:WJL4"/>
    <mergeCell ref="WJM4:WJV4"/>
    <mergeCell ref="WJW4:WKF4"/>
    <mergeCell ref="WKG4:WKP4"/>
    <mergeCell ref="WKQ4:WKZ4"/>
    <mergeCell ref="WLA4:WLJ4"/>
    <mergeCell ref="WLK4:WLT4"/>
    <mergeCell ref="WLU4:WMD4"/>
    <mergeCell ref="WME4:WMN4"/>
    <mergeCell ref="WMO4:WMX4"/>
    <mergeCell ref="WMY4:WNH4"/>
    <mergeCell ref="WNI4:WNR4"/>
    <mergeCell ref="WNS4:WOB4"/>
    <mergeCell ref="WOC4:WOL4"/>
    <mergeCell ref="WOM4:WOV4"/>
    <mergeCell ref="WOW4:WPF4"/>
    <mergeCell ref="WPG4:WPP4"/>
    <mergeCell ref="WPQ4:WPZ4"/>
    <mergeCell ref="WQA4:WQJ4"/>
    <mergeCell ref="WQK4:WQT4"/>
    <mergeCell ref="WQU4:WRD4"/>
    <mergeCell ref="WRE4:WRN4"/>
    <mergeCell ref="WRO4:WRX4"/>
    <mergeCell ref="WRY4:WSH4"/>
    <mergeCell ref="WSI4:WSR4"/>
    <mergeCell ref="WSS4:WTB4"/>
    <mergeCell ref="WTC4:WTL4"/>
    <mergeCell ref="WTM4:WTV4"/>
    <mergeCell ref="WTW4:WUF4"/>
    <mergeCell ref="WUG4:WUP4"/>
    <mergeCell ref="WUQ4:WUZ4"/>
    <mergeCell ref="WVA4:WVJ4"/>
    <mergeCell ref="WVK4:WVT4"/>
    <mergeCell ref="WVU4:WWD4"/>
    <mergeCell ref="WWE4:WWN4"/>
    <mergeCell ref="WWO4:WWX4"/>
    <mergeCell ref="WWY4:WXH4"/>
    <mergeCell ref="WXI4:WXR4"/>
    <mergeCell ref="WXS4:WYB4"/>
    <mergeCell ref="WYC4:WYL4"/>
    <mergeCell ref="WYM4:WYV4"/>
    <mergeCell ref="WYW4:WZF4"/>
    <mergeCell ref="WZG4:WZP4"/>
    <mergeCell ref="WZQ4:WZZ4"/>
    <mergeCell ref="XAA4:XAJ4"/>
    <mergeCell ref="XAK4:XAT4"/>
    <mergeCell ref="XAU4:XBD4"/>
    <mergeCell ref="XBE4:XBN4"/>
    <mergeCell ref="XBO4:XBX4"/>
    <mergeCell ref="XBY4:XCH4"/>
    <mergeCell ref="XCI4:XCR4"/>
    <mergeCell ref="XCS4:XDB4"/>
    <mergeCell ref="XDC4:XDL4"/>
    <mergeCell ref="XDM4:XDV4"/>
    <mergeCell ref="XDW4:XEF4"/>
    <mergeCell ref="XEG4:XEP4"/>
    <mergeCell ref="XEQ4:XEZ4"/>
    <mergeCell ref="XFA4:XFD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12"/>
  <sheetViews>
    <sheetView workbookViewId="0" showGridLines="0">
      <selection activeCell="P2" sqref="P2"/>
    </sheetView>
  </sheetViews>
  <sheetFormatPr defaultRowHeight="12.75"/>
  <cols>
    <col min="1" max="1" style="1" width="9.425781" customWidth="1"/>
    <col min="2" max="3" style="1" width="14.14062" customWidth="1"/>
    <col min="4" max="4" style="1" width="9.425781" customWidth="1"/>
    <col min="5" max="6" style="1" width="7.285156" customWidth="1"/>
    <col min="7" max="8" style="1" width="9.425781" customWidth="1"/>
    <col min="9" max="10" style="1" width="7.285156" customWidth="1"/>
    <col min="11" max="11" style="1" width="10.14062" customWidth="1"/>
    <col min="12" max="12" style="1" width="14.14062" customWidth="1"/>
    <col min="13" max="13" style="1" width="8.710938" customWidth="1"/>
    <col min="14" max="14" style="1" width="20.42578" customWidth="1"/>
    <col min="15" max="15" style="1" width="6.855469" customWidth="1"/>
    <col min="16" max="16" style="1" width="24.57031" bestFit="1" customWidth="1"/>
    <col min="17" max="16384" style="1"/>
  </cols>
  <sheetData>
    <row r="2" spans="1:16" customHeight="1" ht="25.15">
      <c r="A2" s="2" t="s">
        <v>256</v>
      </c>
      <c r="P2" s="11" t="s">
        <f>HYPERLINK("#'"&amp;גיליון1!$A$32&amp;"'!C6",גיליון1!$B$32)</f>
        <v>30</v>
      </c>
    </row>
    <row r="3" spans="1:16" customHeight="1" ht="3.6">
      <c r="A3" s="12" t="s">
        <v>1</v>
      </c>
    </row>
    <row r="4" spans="1:16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customHeight="1" ht="2.85"/>
    <row r="6" spans="1:16" customHeight="1" ht="15.2"/>
    <row r="7" spans="1:16" customHeight="1" ht="43.15">
      <c r="A7" s="5" t="s">
        <v>2</v>
      </c>
      <c r="B7" s="5" t="s">
        <v>254</v>
      </c>
      <c r="C7" s="5" t="s">
        <v>69</v>
      </c>
      <c r="D7" s="5" t="s">
        <v>255</v>
      </c>
      <c r="E7" s="5" t="s">
        <v>45</v>
      </c>
      <c r="F7" s="5" t="s">
        <v>31</v>
      </c>
      <c r="G7" s="5" t="s">
        <v>70</v>
      </c>
      <c r="H7" s="5" t="str">
        <v>תאריך הקצאה 
 אחרון</v>
      </c>
      <c r="I7" s="5" t="s">
        <v>46</v>
      </c>
      <c r="J7" s="5" t="str">
        <v>דירוג הלווה</v>
      </c>
      <c r="K7" s="5" t="str">
        <v>מספר ני''ע 
 לרכישה</v>
      </c>
      <c r="L7" s="5" t="str">
        <v>שם ני''ע 
 לרכישה</v>
      </c>
      <c r="M7" s="5" t="str">
        <v>מספר ח''פ</v>
      </c>
      <c r="N7" s="5" t="s">
        <v>49</v>
      </c>
    </row>
    <row r="8" spans="1:1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>
        <v>0</v>
      </c>
    </row>
    <row r="9" spans="1:16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7" t="str">
        <v>01/01/00</v>
      </c>
      <c r="I9" s="14" t="s">
        <v>146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</row>
    <row r="10" spans="1:16">
      <c r="A10" s="13">
        <v>0</v>
      </c>
      <c r="B10" s="13">
        <v>0</v>
      </c>
      <c r="C10" s="13"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 t="s">
        <v>188</v>
      </c>
    </row>
    <row r="11" spans="1:16" ht="24">
      <c r="A11" s="9">
        <v>0</v>
      </c>
      <c r="B11" s="9">
        <v>0</v>
      </c>
      <c r="C11" s="9"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 t="str">
        <v>סה"כ מסגרות מנוצלות ללווים</v>
      </c>
    </row>
    <row r="12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290"/>
  <sheetViews>
    <sheetView topLeftCell="E1" workbookViewId="0" rightToLeft="1">
      <selection activeCell="J43" sqref="J43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0625" hidden="1" customWidth="1" outlineLevel="1"/>
    <col min="4" max="4" style="1" width="26.28516" hidden="1" customWidth="1" outlineLevel="1"/>
    <col min="5" max="5" style="1" width="9.140625" collapsed="1"/>
    <col min="6" max="6" style="1" width="28" bestFit="1" customWidth="1"/>
    <col min="7" max="16384" style="1" width="9.140625"/>
  </cols>
  <sheetData>
    <row r="1" spans="1:16384" customHeight="1" ht="13.5">
      <c r="A1" s="20" t="s">
        <v>3</v>
      </c>
      <c r="B1" s="12" t="s">
        <v>42</v>
      </c>
    </row>
    <row r="2" spans="1:16384" customHeight="1" ht="13.5">
      <c r="A2" s="20" t="s">
        <v>4</v>
      </c>
      <c r="B2" s="12"/>
    </row>
    <row r="3" spans="1:16384" customHeight="1" ht="13.5">
      <c r="A3" s="20" t="s">
        <v>5</v>
      </c>
      <c r="B3" s="21" t="s">
        <v>257</v>
      </c>
    </row>
    <row r="4" spans="1:16384" customHeight="1" ht="13.5">
      <c r="A4" s="22" t="s">
        <v>6</v>
      </c>
      <c r="B4" s="23" t="s">
        <v>258</v>
      </c>
      <c r="G4" s="24"/>
      <c r="H4" s="24"/>
      <c r="I4" s="24"/>
      <c r="J4" s="24"/>
    </row>
    <row r="5" spans="1:16384" customHeight="1" ht="13.5">
      <c r="A5" s="20" t="s">
        <v>7</v>
      </c>
      <c r="B5" s="12" t="s">
        <v>259</v>
      </c>
    </row>
    <row r="6" spans="1:16384" customHeight="1" ht="13.5">
      <c r="A6" s="20" t="s">
        <v>8</v>
      </c>
      <c r="B6" s="12" t="s">
        <v>260</v>
      </c>
    </row>
    <row r="7" spans="1:16384" customHeight="1" ht="13.5">
      <c r="A7" s="20" t="s">
        <v>9</v>
      </c>
      <c r="B7" s="12" t="s">
        <v>261</v>
      </c>
    </row>
    <row r="8" spans="1:16384" customHeight="1" ht="13.5">
      <c r="A8" s="20" t="s">
        <v>10</v>
      </c>
      <c r="B8" s="12" t="s">
        <v>262</v>
      </c>
    </row>
    <row r="9" spans="1:16384" customHeight="1" ht="13.5">
      <c r="A9" s="20" t="s">
        <v>11</v>
      </c>
      <c r="B9" s="12" t="s">
        <v>263</v>
      </c>
    </row>
    <row r="10" spans="1:16384" customHeight="1" ht="13.5">
      <c r="A10" s="20" t="s">
        <v>12</v>
      </c>
      <c r="B10" s="12" t="s">
        <v>264</v>
      </c>
    </row>
    <row r="11" spans="1:16384" customHeight="1" ht="13.5">
      <c r="A11" s="20" t="s">
        <v>13</v>
      </c>
      <c r="B11" s="12" t="s">
        <v>265</v>
      </c>
    </row>
    <row r="12" spans="1:16384" customHeight="1" ht="13.5">
      <c r="A12" s="20" t="s">
        <v>14</v>
      </c>
      <c r="B12" s="12" t="s">
        <v>266</v>
      </c>
    </row>
    <row r="13" spans="1:16384" customHeight="1" ht="13.5">
      <c r="A13" s="20" t="s">
        <v>15</v>
      </c>
      <c r="B13" s="12"/>
    </row>
    <row r="14" spans="1:16384" customHeight="1" ht="13.5">
      <c r="A14" s="20" t="s">
        <v>5</v>
      </c>
      <c r="B14" s="12" t="s">
        <v>267</v>
      </c>
      <c r="D14" s="12"/>
      <c r="F14" s="12"/>
    </row>
    <row r="15" spans="1:16384" customHeight="1" ht="13.5">
      <c r="A15" s="20" t="s">
        <v>6</v>
      </c>
      <c r="B15" s="12" t="s">
        <v>268</v>
      </c>
      <c r="D15" s="12"/>
      <c r="F15" s="12"/>
    </row>
    <row r="16" spans="1:16384" customHeight="1" ht="13.5">
      <c r="A16" s="20" t="s">
        <v>7</v>
      </c>
      <c r="B16" s="12" t="s">
        <v>269</v>
      </c>
    </row>
    <row r="17" spans="1:16384" customHeight="1" ht="13.5">
      <c r="A17" s="20" t="s">
        <v>8</v>
      </c>
      <c r="B17" s="12" t="s">
        <v>270</v>
      </c>
    </row>
    <row r="18" spans="1:16384" customHeight="1" ht="13.5">
      <c r="A18" s="20" t="s">
        <v>16</v>
      </c>
      <c r="B18" s="12" t="s">
        <v>271</v>
      </c>
    </row>
    <row r="19" spans="1:16384" customHeight="1" ht="13.5">
      <c r="A19" s="20" t="s">
        <v>17</v>
      </c>
      <c r="B19" s="12" t="s">
        <v>272</v>
      </c>
    </row>
    <row r="20" spans="1:16384" customHeight="1" ht="13.5">
      <c r="A20" s="20" t="s">
        <v>18</v>
      </c>
      <c r="B20" s="12" t="s">
        <v>273</v>
      </c>
    </row>
    <row r="21" spans="1:16384" customHeight="1" ht="13.5">
      <c r="A21" s="20" t="s">
        <v>19</v>
      </c>
      <c r="B21" s="12" t="s">
        <v>274</v>
      </c>
    </row>
    <row r="22" spans="1:16384" customHeight="1" ht="13.5">
      <c r="A22" s="20" t="s">
        <v>20</v>
      </c>
      <c r="B22" s="12" t="s">
        <v>275</v>
      </c>
    </row>
    <row r="23" spans="1:16384" customHeight="1" ht="13.5">
      <c r="A23" s="20" t="s">
        <v>21</v>
      </c>
      <c r="B23" s="12" t="s">
        <v>228</v>
      </c>
    </row>
    <row r="24" spans="1:16384" customHeight="1" ht="13.5">
      <c r="A24" s="20" t="s">
        <v>22</v>
      </c>
      <c r="B24" s="12" t="s">
        <v>244</v>
      </c>
    </row>
    <row r="25" spans="1:16384" customHeight="1" ht="13.5">
      <c r="A25" s="20" t="s">
        <v>23</v>
      </c>
      <c r="B25" s="12" t="s">
        <v>245</v>
      </c>
    </row>
    <row r="26" spans="1:16384" customHeight="1" ht="13.5">
      <c r="A26" s="20" t="s">
        <v>24</v>
      </c>
      <c r="B26" s="12" t="s">
        <v>251</v>
      </c>
    </row>
    <row r="27" spans="1:16384" customHeight="1" ht="13.5">
      <c r="A27" s="20" t="s">
        <v>25</v>
      </c>
      <c r="B27" s="12"/>
    </row>
    <row r="28" spans="1:16384" customHeight="1" ht="13.5">
      <c r="A28" s="20" t="s">
        <v>26</v>
      </c>
      <c r="B28" s="12" t="s">
        <v>276</v>
      </c>
    </row>
    <row r="29" spans="1:16384" customHeight="1" ht="13.5">
      <c r="A29" s="20" t="s">
        <v>27</v>
      </c>
      <c r="B29" s="12" t="s">
        <v>277</v>
      </c>
    </row>
    <row r="30" spans="1:16384" customHeight="1" ht="13.5">
      <c r="A30" s="20" t="s">
        <v>28</v>
      </c>
      <c r="B30" s="12" t="s">
        <v>256</v>
      </c>
    </row>
    <row r="31" spans="1:16384" customHeight="1" ht="13.5">
      <c r="A31" s="20"/>
      <c r="B31" s="12"/>
    </row>
    <row r="32" spans="1:16384">
      <c r="A32" s="12" t="s">
        <v>0</v>
      </c>
      <c r="B32" s="12" t="s">
        <v>30</v>
      </c>
    </row>
    <row r="33" spans="1:16384">
      <c r="A33" s="20"/>
      <c r="B33" s="12"/>
    </row>
    <row r="34" spans="1:16384">
      <c r="A34" s="20"/>
      <c r="B34" s="12"/>
    </row>
    <row r="35" spans="1:16384">
      <c r="A35" s="20"/>
      <c r="B35" s="12"/>
    </row>
    <row r="36" spans="1:16384">
      <c r="A36" s="20"/>
      <c r="B36" s="12"/>
    </row>
    <row r="37" spans="1:16384">
      <c r="A37" s="20"/>
      <c r="B37" s="12"/>
    </row>
    <row r="38" spans="1:16384">
      <c r="A38" s="20"/>
      <c r="B38" s="12"/>
    </row>
    <row r="39" spans="1:16384">
      <c r="A39" s="20"/>
      <c r="B39" s="12"/>
    </row>
    <row r="40" spans="1:16384">
      <c r="A40" s="20"/>
      <c r="B40" s="12"/>
    </row>
    <row r="185" spans="1:16384">
      <c r="I185" s="25" t="str">
        <v>SODA STREAM</v>
      </c>
    </row>
    <row r="190" spans="1:16384">
      <c r="I190" s="25" t="str">
        <v>KAMADA LTD</v>
      </c>
    </row>
    <row r="192" spans="1:16384">
      <c r="I192" s="25" t="str">
        <v>MAGIC SOFTWARE</v>
      </c>
    </row>
    <row r="289" spans="1:16384">
      <c r="K289" t="s">
        <v>114</v>
      </c>
    </row>
    <row r="290" spans="1:16384">
      <c r="K290" t="s">
        <v>114</v>
      </c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77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855469" bestFit="1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24" customWidth="1"/>
    <col min="14" max="14" style="1" width="9.142308" hidden="1"/>
    <col min="15" max="15" style="1" width="6.710938" customWidth="1"/>
    <col min="16" max="16" style="1" width="2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התחייבות ממשלתיות</v>
      </c>
      <c r="Q2" s="11" t="s">
        <f>HYPERLINK("#'"&amp;גיליון1!$A$32&amp;"'!C6",גיליון1!$B$32)</f>
        <v>30</v>
      </c>
    </row>
    <row r="3" spans="1:17" customHeight="1" ht="3.6">
      <c r="A3" s="12" t="s">
        <v>1</v>
      </c>
    </row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 customHeight="1" ht="2.85"/>
    <row r="6" spans="1:17" customHeight="1" ht="15.2"/>
    <row r="7" spans="1:17" customHeight="1" ht="43.15">
      <c r="A7" s="5" t="s">
        <v>2</v>
      </c>
      <c r="B7" s="5" t="s">
        <v>66</v>
      </c>
      <c r="C7" s="5" t="s">
        <v>67</v>
      </c>
      <c r="D7" s="5" t="s">
        <v>68</v>
      </c>
      <c r="E7" s="5" t="s">
        <v>69</v>
      </c>
      <c r="F7" s="5" t="s">
        <v>44</v>
      </c>
      <c r="G7" s="5" t="s">
        <v>45</v>
      </c>
      <c r="H7" s="5" t="s">
        <v>31</v>
      </c>
      <c r="I7" s="5" t="s">
        <v>70</v>
      </c>
      <c r="J7" s="5" t="s">
        <v>46</v>
      </c>
      <c r="K7" s="5" t="s">
        <v>47</v>
      </c>
      <c r="L7" s="5" t="s">
        <v>48</v>
      </c>
      <c r="M7" s="5" t="s">
        <v>49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 t="s">
        <v>50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 t="str">
        <v>צמודות מדד</v>
      </c>
    </row>
    <row r="10" spans="1:17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 t="str">
        <v>שגיא</v>
      </c>
    </row>
    <row r="11" spans="1:17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/>
      <c r="K11" s="14">
        <v>0</v>
      </c>
      <c r="L11" s="14">
        <v>0</v>
      </c>
      <c r="M11" s="14">
        <v>0</v>
      </c>
    </row>
    <row r="12" spans="1:17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 t="str">
        <v>סה"כ שגיא</v>
      </c>
    </row>
    <row r="13" spans="1:17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 t="str">
        <v>גליל</v>
      </c>
    </row>
    <row r="14" spans="1:17">
      <c r="A14" s="14">
        <v>3.2999999999999998</v>
      </c>
      <c r="B14" s="14">
        <v>0.029999999999999999</v>
      </c>
      <c r="C14" s="15">
        <v>8059.9799999999996</v>
      </c>
      <c r="D14" s="14">
        <v>177.59999999999999</v>
      </c>
      <c r="E14" s="15">
        <v>4538275</v>
      </c>
      <c r="F14" s="14">
        <v>1.4299999999999999</v>
      </c>
      <c r="G14" s="14">
        <v>4</v>
      </c>
      <c r="H14" s="14" t="s">
        <v>60</v>
      </c>
      <c r="I14" s="14">
        <v>16.07</v>
      </c>
      <c r="J14" s="14" t="s">
        <v>51</v>
      </c>
      <c r="K14" s="14" t="s">
        <v>71</v>
      </c>
      <c r="L14" s="14">
        <v>1097708</v>
      </c>
      <c r="M14" s="14" t="str">
        <v>גליל  0536- ממשלת ישראל</v>
      </c>
    </row>
    <row r="15" spans="1:17">
      <c r="A15" s="14">
        <v>3.6299999999999999</v>
      </c>
      <c r="B15" s="14">
        <v>0.029999999999999999</v>
      </c>
      <c r="C15" s="15">
        <v>8866.3199999999997</v>
      </c>
      <c r="D15" s="14">
        <v>166</v>
      </c>
      <c r="E15" s="15">
        <v>5341157</v>
      </c>
      <c r="F15" s="14">
        <v>0.14000000000000001</v>
      </c>
      <c r="G15" s="14">
        <v>4</v>
      </c>
      <c r="H15" s="14" t="s">
        <v>60</v>
      </c>
      <c r="I15" s="14">
        <v>6.1699999999999999</v>
      </c>
      <c r="J15" s="14" t="s">
        <v>51</v>
      </c>
      <c r="K15" s="14" t="s">
        <v>71</v>
      </c>
      <c r="L15" s="14">
        <v>9590332</v>
      </c>
      <c r="M15" s="14" t="str">
        <v>גליל 5903- ממשלת ישראל</v>
      </c>
    </row>
    <row r="16" spans="1:17">
      <c r="A16" s="14">
        <v>5.7800000000000002</v>
      </c>
      <c r="B16" s="14">
        <v>0.080000000000000002</v>
      </c>
      <c r="C16" s="15">
        <v>14098.08</v>
      </c>
      <c r="D16" s="14">
        <v>164.84999999999999</v>
      </c>
      <c r="E16" s="15">
        <v>8552064</v>
      </c>
      <c r="F16" s="14">
        <v>0.58999999999999997</v>
      </c>
      <c r="G16" s="14">
        <v>4</v>
      </c>
      <c r="H16" s="14" t="s">
        <v>60</v>
      </c>
      <c r="I16" s="14">
        <v>8.5099999999999998</v>
      </c>
      <c r="J16" s="14" t="s">
        <v>51</v>
      </c>
      <c r="K16" s="14" t="s">
        <v>71</v>
      </c>
      <c r="L16" s="14">
        <v>9590431</v>
      </c>
      <c r="M16" s="14" t="str">
        <v>גליל 5904- ממשלת ישראל</v>
      </c>
    </row>
    <row r="17" spans="1:17">
      <c r="A17" s="14">
        <v>2.6299999999999999</v>
      </c>
      <c r="B17" s="14">
        <v>0.059999999999999998</v>
      </c>
      <c r="C17" s="15">
        <v>6406.6400000000003</v>
      </c>
      <c r="D17" s="14">
        <v>113.15000000000001</v>
      </c>
      <c r="E17" s="15">
        <v>5662079</v>
      </c>
      <c r="F17" s="14">
        <v>0.5</v>
      </c>
      <c r="G17" s="14">
        <v>1.75</v>
      </c>
      <c r="H17" s="14" t="s">
        <v>60</v>
      </c>
      <c r="I17" s="14">
        <v>8.4399999999999995</v>
      </c>
      <c r="J17" s="14" t="s">
        <v>51</v>
      </c>
      <c r="K17" s="14" t="s">
        <v>71</v>
      </c>
      <c r="L17" s="14">
        <v>1128081</v>
      </c>
      <c r="M17" s="14" t="str">
        <v>גליל 923- ממשלת ישראל</v>
      </c>
    </row>
    <row r="18" spans="1:17">
      <c r="A18" s="14">
        <v>4.21</v>
      </c>
      <c r="B18" s="14">
        <v>0.050000000000000003</v>
      </c>
      <c r="C18" s="15">
        <v>10268.469999999999</v>
      </c>
      <c r="D18" s="14">
        <v>132.19999999999999</v>
      </c>
      <c r="E18" s="15">
        <v>7767375</v>
      </c>
      <c r="F18" s="14">
        <v>-0.29999999999999999</v>
      </c>
      <c r="G18" s="14">
        <v>3</v>
      </c>
      <c r="H18" s="14" t="s">
        <v>60</v>
      </c>
      <c r="I18" s="14">
        <v>4.71</v>
      </c>
      <c r="J18" s="14" t="s">
        <v>51</v>
      </c>
      <c r="K18" s="14" t="s">
        <v>71</v>
      </c>
      <c r="L18" s="14">
        <v>1114750</v>
      </c>
      <c r="M18" s="14" t="str">
        <v>ממשל צמוד 1019- ממשלת ישראל</v>
      </c>
    </row>
    <row r="19" spans="1:17" ht="22.5">
      <c r="A19" s="14">
        <v>5.6299999999999999</v>
      </c>
      <c r="B19" s="14">
        <v>0.070000000000000007</v>
      </c>
      <c r="C19" s="15">
        <v>13736.74</v>
      </c>
      <c r="D19" s="14">
        <v>123.55</v>
      </c>
      <c r="E19" s="15">
        <v>11118366</v>
      </c>
      <c r="F19" s="14">
        <v>0.34999999999999998</v>
      </c>
      <c r="G19" s="14">
        <v>2.75</v>
      </c>
      <c r="H19" s="14" t="s">
        <v>60</v>
      </c>
      <c r="I19" s="14">
        <v>7.3600000000000003</v>
      </c>
      <c r="J19" s="14" t="s">
        <v>51</v>
      </c>
      <c r="K19" s="14" t="s">
        <v>71</v>
      </c>
      <c r="L19" s="14">
        <v>1124056</v>
      </c>
      <c r="M19" s="14" t="str">
        <v>ממשל צמודה 2290 - ממשלת ישראל</v>
      </c>
    </row>
    <row r="20" spans="1:17" ht="22.5">
      <c r="A20" s="14">
        <v>4.7199999999999998</v>
      </c>
      <c r="B20" s="14">
        <v>0.070000000000000007</v>
      </c>
      <c r="C20" s="15">
        <v>11518.07</v>
      </c>
      <c r="D20" s="14">
        <v>108.36</v>
      </c>
      <c r="E20" s="15">
        <v>10629449</v>
      </c>
      <c r="F20" s="14">
        <v>-0.62</v>
      </c>
      <c r="G20" s="14">
        <v>1</v>
      </c>
      <c r="H20" s="14" t="s">
        <v>60</v>
      </c>
      <c r="I20" s="14">
        <v>2.6299999999999999</v>
      </c>
      <c r="J20" s="14" t="s">
        <v>51</v>
      </c>
      <c r="K20" s="14" t="s">
        <v>71</v>
      </c>
      <c r="L20" s="14">
        <v>1125905</v>
      </c>
      <c r="M20" s="14" t="str">
        <v>ממשלתי צמוד 0517- ממשלת ישראל</v>
      </c>
    </row>
    <row r="21" spans="1:17">
      <c r="A21" s="14">
        <v>2.6800000000000002</v>
      </c>
      <c r="B21" s="14">
        <v>0.029999999999999999</v>
      </c>
      <c r="C21" s="15">
        <v>6531.0799999999999</v>
      </c>
      <c r="D21" s="14">
        <v>134.19999999999999</v>
      </c>
      <c r="E21" s="15">
        <v>4866673</v>
      </c>
      <c r="F21" s="14">
        <v>1.6100000000000001</v>
      </c>
      <c r="G21" s="14">
        <v>2.75</v>
      </c>
      <c r="H21" s="14" t="s">
        <v>60</v>
      </c>
      <c r="I21" s="14">
        <v>20.23</v>
      </c>
      <c r="J21" s="14" t="s">
        <v>51</v>
      </c>
      <c r="K21" s="14" t="s">
        <v>71</v>
      </c>
      <c r="L21" s="14">
        <v>1120583</v>
      </c>
      <c r="M21" s="14" t="str">
        <v>ממשלתי צמוד 841- ממשלת ישראל</v>
      </c>
    </row>
    <row r="22" spans="1:17">
      <c r="A22" s="14">
        <v>5.5499999999999998</v>
      </c>
      <c r="B22" s="14">
        <v>0.050000000000000003</v>
      </c>
      <c r="C22" s="15">
        <v>13554.83</v>
      </c>
      <c r="D22" s="14">
        <v>136.28999999999999</v>
      </c>
      <c r="E22" s="15">
        <v>9945582</v>
      </c>
      <c r="F22" s="14">
        <v>-0.44</v>
      </c>
      <c r="G22" s="14">
        <v>3.5</v>
      </c>
      <c r="H22" s="14" t="s">
        <v>60</v>
      </c>
      <c r="I22" s="14">
        <v>3.3999999999999999</v>
      </c>
      <c r="J22" s="14" t="s">
        <v>51</v>
      </c>
      <c r="K22" s="14" t="s">
        <v>71</v>
      </c>
      <c r="L22" s="14">
        <v>1108927</v>
      </c>
      <c r="M22" s="14" t="str">
        <v>צמוד 418- ממשלת ישראל</v>
      </c>
    </row>
    <row r="23" spans="1:17">
      <c r="A23" s="13">
        <v>38.130000000000003</v>
      </c>
      <c r="B23" s="13"/>
      <c r="C23" s="16">
        <v>93040.210000000006</v>
      </c>
      <c r="D23" s="13"/>
      <c r="E23" s="16">
        <v>68421020</v>
      </c>
      <c r="F23" s="13">
        <v>0.25</v>
      </c>
      <c r="G23" s="13"/>
      <c r="H23" s="13"/>
      <c r="I23" s="13">
        <v>7.7000000000000002</v>
      </c>
      <c r="J23" s="13"/>
      <c r="K23" s="13"/>
      <c r="L23" s="13"/>
      <c r="M23" s="13" t="str">
        <v>סה"כ גליל</v>
      </c>
    </row>
    <row r="24" spans="1:17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 t="str">
        <v>כפיר</v>
      </c>
    </row>
    <row r="25" spans="1:17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/>
      <c r="K25" s="14">
        <v>0</v>
      </c>
      <c r="L25" s="14">
        <v>0</v>
      </c>
      <c r="M25" s="14">
        <v>0</v>
      </c>
    </row>
    <row r="26" spans="1:17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 t="str">
        <v>סה"כ כפיר</v>
      </c>
    </row>
    <row r="27" spans="1:17">
      <c r="A27" s="13">
        <v>38.130000000000003</v>
      </c>
      <c r="B27" s="13"/>
      <c r="C27" s="16">
        <v>93040.210000000006</v>
      </c>
      <c r="D27" s="13"/>
      <c r="E27" s="16">
        <v>68421020</v>
      </c>
      <c r="F27" s="13">
        <v>0.25</v>
      </c>
      <c r="G27" s="13"/>
      <c r="H27" s="13"/>
      <c r="I27" s="13">
        <v>7.7000000000000002</v>
      </c>
      <c r="J27" s="13"/>
      <c r="K27" s="13"/>
      <c r="L27" s="13"/>
      <c r="M27" s="13" t="str">
        <v>סה"כ צמודות מדד</v>
      </c>
    </row>
    <row r="28" spans="1:1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 t="s">
        <v>72</v>
      </c>
    </row>
    <row r="29" spans="1:1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 t="str">
        <v>מלווה קצר מועד</v>
      </c>
    </row>
    <row r="30" spans="1:17">
      <c r="A30" s="14">
        <v>0.14000000000000001</v>
      </c>
      <c r="B30" s="14">
        <v>0</v>
      </c>
      <c r="C30" s="14">
        <v>335.68000000000001</v>
      </c>
      <c r="D30" s="14">
        <v>99.939999999999998</v>
      </c>
      <c r="E30" s="15">
        <v>335886.23999999999</v>
      </c>
      <c r="F30" s="14">
        <v>0.22</v>
      </c>
      <c r="G30" s="14">
        <v>0</v>
      </c>
      <c r="H30" s="14" t="s">
        <v>60</v>
      </c>
      <c r="I30" s="14">
        <v>0.27000000000000002</v>
      </c>
      <c r="J30" s="14" t="s">
        <v>51</v>
      </c>
      <c r="K30" s="14" t="s">
        <v>71</v>
      </c>
      <c r="L30" s="14">
        <v>8150112</v>
      </c>
      <c r="M30" s="14" t="str">
        <v>מ.ק.מ 115- ממשלת ישראל</v>
      </c>
    </row>
    <row r="31" spans="1:17">
      <c r="A31" s="14">
        <v>0.82999999999999996</v>
      </c>
      <c r="B31" s="14">
        <v>0.02</v>
      </c>
      <c r="C31" s="15">
        <v>2028.23</v>
      </c>
      <c r="D31" s="14">
        <v>99.930000000000007</v>
      </c>
      <c r="E31" s="15">
        <v>2029649.77</v>
      </c>
      <c r="F31" s="14">
        <v>0.20000000000000001</v>
      </c>
      <c r="G31" s="14">
        <v>0</v>
      </c>
      <c r="H31" s="14" t="s">
        <v>60</v>
      </c>
      <c r="I31" s="14">
        <v>0.34999999999999998</v>
      </c>
      <c r="J31" s="14" t="s">
        <v>51</v>
      </c>
      <c r="K31" s="14" t="s">
        <v>71</v>
      </c>
      <c r="L31" s="14">
        <v>8150211</v>
      </c>
      <c r="M31" s="14" t="str">
        <v>מ.ק.מ 215- ממשלת ישראל</v>
      </c>
    </row>
    <row r="32" spans="1:17">
      <c r="A32" s="14">
        <v>0.13</v>
      </c>
      <c r="B32" s="14">
        <v>0</v>
      </c>
      <c r="C32" s="14">
        <v>312</v>
      </c>
      <c r="D32" s="14">
        <v>99.920000000000002</v>
      </c>
      <c r="E32" s="15">
        <v>312253.82000000001</v>
      </c>
      <c r="F32" s="14">
        <v>0.19</v>
      </c>
      <c r="G32" s="14">
        <v>0</v>
      </c>
      <c r="H32" s="14" t="s">
        <v>60</v>
      </c>
      <c r="I32" s="14">
        <v>0.41999999999999998</v>
      </c>
      <c r="J32" s="14" t="s">
        <v>51</v>
      </c>
      <c r="K32" s="14" t="s">
        <v>71</v>
      </c>
      <c r="L32" s="14">
        <v>8150310</v>
      </c>
      <c r="M32" s="14" t="str">
        <v>מ.ק.מ 315- ממשלת ישראל</v>
      </c>
    </row>
    <row r="33" spans="1:17">
      <c r="A33" s="14">
        <v>0.39000000000000001</v>
      </c>
      <c r="B33" s="14">
        <v>0.01</v>
      </c>
      <c r="C33" s="14">
        <v>956.13999999999999</v>
      </c>
      <c r="D33" s="14">
        <v>99.959999999999994</v>
      </c>
      <c r="E33" s="15">
        <v>956522.97999999998</v>
      </c>
      <c r="F33" s="14">
        <v>0.23000000000000001</v>
      </c>
      <c r="G33" s="14">
        <v>0</v>
      </c>
      <c r="H33" s="14" t="s">
        <v>60</v>
      </c>
      <c r="I33" s="14">
        <v>0.17000000000000001</v>
      </c>
      <c r="J33" s="14" t="s">
        <v>51</v>
      </c>
      <c r="K33" s="14" t="s">
        <v>71</v>
      </c>
      <c r="L33" s="14">
        <v>8141210</v>
      </c>
      <c r="M33" s="14" t="str">
        <v>מ.ק.מ 4121- ממשלת ישראל</v>
      </c>
    </row>
    <row r="34" spans="1:17">
      <c r="A34" s="14">
        <v>0.45000000000000001</v>
      </c>
      <c r="B34" s="14">
        <v>0.01</v>
      </c>
      <c r="C34" s="15">
        <v>1105.3800000000001</v>
      </c>
      <c r="D34" s="14">
        <v>99.879999999999995</v>
      </c>
      <c r="E34" s="15">
        <v>1106709.3500000001</v>
      </c>
      <c r="F34" s="14">
        <v>0.23000000000000001</v>
      </c>
      <c r="G34" s="14">
        <v>0</v>
      </c>
      <c r="H34" s="14" t="s">
        <v>60</v>
      </c>
      <c r="I34" s="14">
        <v>0.52000000000000002</v>
      </c>
      <c r="J34" s="14" t="s">
        <v>51</v>
      </c>
      <c r="K34" s="14" t="s">
        <v>71</v>
      </c>
      <c r="L34" s="14">
        <v>8150427</v>
      </c>
      <c r="M34" s="14" t="str">
        <v>מ.ק.מ 425- ממשלת ישראל</v>
      </c>
    </row>
    <row r="35" spans="1:17">
      <c r="A35" s="14">
        <v>1.6200000000000001</v>
      </c>
      <c r="B35" s="14">
        <v>0.040000000000000001</v>
      </c>
      <c r="C35" s="15">
        <v>3943.6599999999999</v>
      </c>
      <c r="D35" s="14">
        <v>99.840000000000003</v>
      </c>
      <c r="E35" s="15">
        <v>3949980.52</v>
      </c>
      <c r="F35" s="14">
        <v>0.20999999999999999</v>
      </c>
      <c r="G35" s="14">
        <v>0</v>
      </c>
      <c r="H35" s="14" t="s">
        <v>60</v>
      </c>
      <c r="I35" s="14">
        <v>0.77000000000000002</v>
      </c>
      <c r="J35" s="14" t="s">
        <v>51</v>
      </c>
      <c r="K35" s="14" t="s">
        <v>71</v>
      </c>
      <c r="L35" s="14">
        <v>8150724</v>
      </c>
      <c r="M35" s="14" t="str">
        <v>מ.ק.מ 725- ממשלת ישראל</v>
      </c>
    </row>
    <row r="36" spans="1:17">
      <c r="A36" s="14">
        <v>0.20999999999999999</v>
      </c>
      <c r="B36" s="14">
        <v>0</v>
      </c>
      <c r="C36" s="14">
        <v>507.01999999999998</v>
      </c>
      <c r="D36" s="14">
        <v>99.980000000000004</v>
      </c>
      <c r="E36" s="15">
        <v>507124.17999999999</v>
      </c>
      <c r="F36" s="14">
        <v>0.20999999999999999</v>
      </c>
      <c r="G36" s="14">
        <v>0</v>
      </c>
      <c r="H36" s="14" t="s">
        <v>60</v>
      </c>
      <c r="I36" s="14">
        <v>0.10000000000000001</v>
      </c>
      <c r="J36" s="14" t="s">
        <v>51</v>
      </c>
      <c r="K36" s="14" t="s">
        <v>71</v>
      </c>
      <c r="L36" s="14">
        <v>8141111</v>
      </c>
      <c r="M36" s="14" t="str">
        <v>מ.ק.מ- ממשלת ישראל</v>
      </c>
    </row>
    <row r="37" spans="1:17">
      <c r="A37" s="14">
        <v>0.050000000000000003</v>
      </c>
      <c r="B37" s="14">
        <v>0</v>
      </c>
      <c r="C37" s="14">
        <v>111.51000000000001</v>
      </c>
      <c r="D37" s="14">
        <v>99.989999999999995</v>
      </c>
      <c r="E37" s="15">
        <v>111519.22</v>
      </c>
      <c r="F37" s="14">
        <v>0.52000000000000002</v>
      </c>
      <c r="G37" s="14">
        <v>0</v>
      </c>
      <c r="H37" s="14" t="s">
        <v>60</v>
      </c>
      <c r="I37" s="14">
        <v>0.02</v>
      </c>
      <c r="J37" s="14" t="s">
        <v>51</v>
      </c>
      <c r="K37" s="14" t="s">
        <v>71</v>
      </c>
      <c r="L37" s="14">
        <v>8141020</v>
      </c>
      <c r="M37" s="14" t="str">
        <v>מקמ 1024- ממשלת ישראל</v>
      </c>
    </row>
    <row r="38" spans="1:17">
      <c r="A38" s="14">
        <v>0.79000000000000004</v>
      </c>
      <c r="B38" s="14">
        <v>0.02</v>
      </c>
      <c r="C38" s="15">
        <v>1917.6099999999999</v>
      </c>
      <c r="D38" s="14">
        <v>99.879999999999995</v>
      </c>
      <c r="E38" s="15">
        <v>1919914.8500000001</v>
      </c>
      <c r="F38" s="14">
        <v>0.20000000000000001</v>
      </c>
      <c r="G38" s="14">
        <v>0</v>
      </c>
      <c r="H38" s="14" t="s">
        <v>60</v>
      </c>
      <c r="I38" s="14">
        <v>0.58999999999999997</v>
      </c>
      <c r="J38" s="14" t="s">
        <v>51</v>
      </c>
      <c r="K38" s="14" t="s">
        <v>71</v>
      </c>
      <c r="L38" s="14">
        <v>8150518</v>
      </c>
      <c r="M38" s="14" t="str">
        <v>מקמ 515- ממשלת ישראל</v>
      </c>
    </row>
    <row r="39" spans="1:17">
      <c r="A39" s="14">
        <v>0.14000000000000001</v>
      </c>
      <c r="B39" s="14">
        <v>0</v>
      </c>
      <c r="C39" s="14">
        <v>340.66000000000003</v>
      </c>
      <c r="D39" s="14">
        <v>99.859999999999999</v>
      </c>
      <c r="E39" s="15">
        <v>341138.60999999999</v>
      </c>
      <c r="F39" s="14">
        <v>0.20999999999999999</v>
      </c>
      <c r="G39" s="14">
        <v>0</v>
      </c>
      <c r="H39" s="14" t="s">
        <v>60</v>
      </c>
      <c r="I39" s="14">
        <v>0.67000000000000004</v>
      </c>
      <c r="J39" s="14" t="s">
        <v>51</v>
      </c>
      <c r="K39" s="14" t="s">
        <v>71</v>
      </c>
      <c r="L39" s="14">
        <v>8150617</v>
      </c>
      <c r="M39" s="14" t="str">
        <v>מק''מ 615- ממשלת ישראל</v>
      </c>
    </row>
    <row r="40" spans="1:17">
      <c r="A40" s="14">
        <v>0.80000000000000004</v>
      </c>
      <c r="B40" s="14">
        <v>0.02</v>
      </c>
      <c r="C40" s="15">
        <v>1963.6400000000001</v>
      </c>
      <c r="D40" s="14">
        <v>99.829999999999998</v>
      </c>
      <c r="E40" s="15">
        <v>1966981.49</v>
      </c>
      <c r="F40" s="14">
        <v>0.20000000000000001</v>
      </c>
      <c r="G40" s="14">
        <v>0</v>
      </c>
      <c r="H40" s="14" t="s">
        <v>60</v>
      </c>
      <c r="I40" s="14">
        <v>0.83999999999999997</v>
      </c>
      <c r="J40" s="14" t="s">
        <v>51</v>
      </c>
      <c r="K40" s="14" t="s">
        <v>71</v>
      </c>
      <c r="L40" s="14">
        <v>8150815</v>
      </c>
      <c r="M40" s="14" t="str">
        <v>מק''מ 815- ממשלת ישראל</v>
      </c>
    </row>
    <row r="41" spans="1:17">
      <c r="A41" s="13">
        <v>5.54</v>
      </c>
      <c r="B41" s="13"/>
      <c r="C41" s="16">
        <v>13521.540000000001</v>
      </c>
      <c r="D41" s="13"/>
      <c r="E41" s="16">
        <v>13537681.029999999</v>
      </c>
      <c r="F41" s="13">
        <v>0.20999999999999999</v>
      </c>
      <c r="G41" s="13"/>
      <c r="H41" s="13"/>
      <c r="I41" s="13">
        <v>0.56999999999999995</v>
      </c>
      <c r="J41" s="13"/>
      <c r="K41" s="13"/>
      <c r="L41" s="13"/>
      <c r="M41" s="13" t="str">
        <v>סה"כ מלווה קצר מועד</v>
      </c>
    </row>
    <row r="42" spans="1:17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 t="str">
        <v>שחר</v>
      </c>
    </row>
    <row r="43" spans="1:17">
      <c r="A43" s="14">
        <v>1.5600000000000001</v>
      </c>
      <c r="B43" s="14">
        <v>0.02</v>
      </c>
      <c r="C43" s="15">
        <v>3802.6700000000001</v>
      </c>
      <c r="D43" s="14">
        <v>122.05</v>
      </c>
      <c r="E43" s="15">
        <v>3115666</v>
      </c>
      <c r="F43" s="14">
        <v>1.3400000000000001</v>
      </c>
      <c r="G43" s="14">
        <v>5</v>
      </c>
      <c r="H43" s="14" t="s">
        <v>60</v>
      </c>
      <c r="I43" s="14">
        <v>4.7400000000000002</v>
      </c>
      <c r="J43" s="14" t="s">
        <v>51</v>
      </c>
      <c r="K43" s="14" t="s">
        <v>73</v>
      </c>
      <c r="L43" s="14">
        <v>1115773</v>
      </c>
      <c r="M43" s="14" t="str">
        <v>ממשל שקלית 021- ממשלת ישראל</v>
      </c>
    </row>
    <row r="44" spans="1:17" ht="22.5">
      <c r="A44" s="14">
        <v>2.4399999999999999</v>
      </c>
      <c r="B44" s="14">
        <v>0.029999999999999999</v>
      </c>
      <c r="C44" s="15">
        <v>5944.9700000000003</v>
      </c>
      <c r="D44" s="14">
        <v>124.76000000000001</v>
      </c>
      <c r="E44" s="15">
        <v>4765127</v>
      </c>
      <c r="F44" s="14">
        <v>1.05</v>
      </c>
      <c r="G44" s="14">
        <v>6</v>
      </c>
      <c r="H44" s="14" t="s">
        <v>60</v>
      </c>
      <c r="I44" s="14">
        <v>3.9399999999999999</v>
      </c>
      <c r="J44" s="14" t="s">
        <v>51</v>
      </c>
      <c r="K44" s="14" t="s">
        <v>73</v>
      </c>
      <c r="L44" s="14">
        <v>1110907</v>
      </c>
      <c r="M44" s="14" t="str">
        <v>ממשלתי שקלי  0219- ממשלת ישראל</v>
      </c>
    </row>
    <row r="45" spans="1:17">
      <c r="A45" s="14">
        <v>0.22</v>
      </c>
      <c r="B45" s="14">
        <v>0</v>
      </c>
      <c r="C45" s="14">
        <v>529.52999999999997</v>
      </c>
      <c r="D45" s="14">
        <v>112.65000000000001</v>
      </c>
      <c r="E45" s="15">
        <v>470067</v>
      </c>
      <c r="F45" s="14">
        <v>0.23999999999999999</v>
      </c>
      <c r="G45" s="14">
        <v>6.5</v>
      </c>
      <c r="H45" s="14" t="s">
        <v>60</v>
      </c>
      <c r="I45" s="14">
        <v>1.28</v>
      </c>
      <c r="J45" s="14" t="s">
        <v>51</v>
      </c>
      <c r="K45" s="14" t="s">
        <v>73</v>
      </c>
      <c r="L45" s="14">
        <v>9268335</v>
      </c>
      <c r="M45" s="14" t="str">
        <v>שחר 2683- ממשלת ישראל</v>
      </c>
    </row>
    <row r="46" spans="1:17">
      <c r="A46" s="14">
        <v>3.1000000000000001</v>
      </c>
      <c r="B46" s="14">
        <v>0.029999999999999999</v>
      </c>
      <c r="C46" s="15">
        <v>7566.6800000000003</v>
      </c>
      <c r="D46" s="14">
        <v>128.28</v>
      </c>
      <c r="E46" s="15">
        <v>5898565</v>
      </c>
      <c r="F46" s="14">
        <v>1.8799999999999999</v>
      </c>
      <c r="G46" s="14">
        <v>5.5</v>
      </c>
      <c r="H46" s="14" t="s">
        <v>60</v>
      </c>
      <c r="I46" s="14">
        <v>6.1900000000000004</v>
      </c>
      <c r="J46" s="14" t="s">
        <v>51</v>
      </c>
      <c r="K46" s="14" t="s">
        <v>71</v>
      </c>
      <c r="L46" s="14">
        <v>1123272</v>
      </c>
      <c r="M46" s="14" t="str">
        <v>ממש"ק 122- ממשלת ישראל</v>
      </c>
    </row>
    <row r="47" spans="1:17">
      <c r="A47" s="14">
        <v>0.17999999999999999</v>
      </c>
      <c r="B47" s="14">
        <v>0</v>
      </c>
      <c r="C47" s="14">
        <v>428.62</v>
      </c>
      <c r="D47" s="14">
        <v>115.3</v>
      </c>
      <c r="E47" s="15">
        <v>371746</v>
      </c>
      <c r="F47" s="14">
        <v>0.46000000000000002</v>
      </c>
      <c r="G47" s="14">
        <v>5.5</v>
      </c>
      <c r="H47" s="14" t="s">
        <v>60</v>
      </c>
      <c r="I47" s="14">
        <v>2.27</v>
      </c>
      <c r="J47" s="14" t="s">
        <v>51</v>
      </c>
      <c r="K47" s="14" t="s">
        <v>71</v>
      </c>
      <c r="L47" s="14">
        <v>1101575</v>
      </c>
      <c r="M47" s="14" t="str">
        <v>ממשל שקל  0217- ממשלת ישראל</v>
      </c>
    </row>
    <row r="48" spans="1:17">
      <c r="A48" s="14">
        <v>2.23</v>
      </c>
      <c r="B48" s="14">
        <v>0.029999999999999999</v>
      </c>
      <c r="C48" s="15">
        <v>5433.0299999999997</v>
      </c>
      <c r="D48" s="14">
        <v>107.83</v>
      </c>
      <c r="E48" s="15">
        <v>5038513</v>
      </c>
      <c r="F48" s="14">
        <v>0.34000000000000002</v>
      </c>
      <c r="G48" s="14">
        <v>4.25</v>
      </c>
      <c r="H48" s="14" t="s">
        <v>60</v>
      </c>
      <c r="I48" s="14">
        <v>1.8799999999999999</v>
      </c>
      <c r="J48" s="14" t="s">
        <v>51</v>
      </c>
      <c r="K48" s="14" t="s">
        <v>71</v>
      </c>
      <c r="L48" s="14">
        <v>1122019</v>
      </c>
      <c r="M48" s="14" t="str">
        <v>ממשל שקלית 618- ממשלת ישראל</v>
      </c>
    </row>
    <row r="49" spans="1:17" ht="22.5">
      <c r="A49" s="14">
        <v>5.4900000000000002</v>
      </c>
      <c r="B49" s="14">
        <v>0.070000000000000007</v>
      </c>
      <c r="C49" s="15">
        <v>13406.43</v>
      </c>
      <c r="D49" s="14">
        <v>113.34999999999999</v>
      </c>
      <c r="E49" s="15">
        <v>11827466</v>
      </c>
      <c r="F49" s="14">
        <v>0.73999999999999999</v>
      </c>
      <c r="G49" s="14">
        <v>4</v>
      </c>
      <c r="H49" s="14" t="s">
        <v>60</v>
      </c>
      <c r="I49" s="14">
        <v>3.1299999999999999</v>
      </c>
      <c r="J49" s="14" t="s">
        <v>51</v>
      </c>
      <c r="K49" s="14" t="s">
        <v>71</v>
      </c>
      <c r="L49" s="14">
        <v>1126218</v>
      </c>
      <c r="M49" s="14" t="str">
        <v>ממשלתי שקלי 0118- ממשלת ישראל</v>
      </c>
    </row>
    <row r="50" spans="1:17" ht="22.5">
      <c r="A50" s="14">
        <v>1.6200000000000001</v>
      </c>
      <c r="B50" s="14">
        <v>0.02</v>
      </c>
      <c r="C50" s="15">
        <v>3943.9099999999999</v>
      </c>
      <c r="D50" s="14">
        <v>118.15000000000001</v>
      </c>
      <c r="E50" s="15">
        <v>3338055</v>
      </c>
      <c r="F50" s="14">
        <v>2.1699999999999999</v>
      </c>
      <c r="G50" s="14">
        <v>4.25</v>
      </c>
      <c r="H50" s="14" t="s">
        <v>60</v>
      </c>
      <c r="I50" s="14">
        <v>7.2800000000000002</v>
      </c>
      <c r="J50" s="14" t="s">
        <v>51</v>
      </c>
      <c r="K50" s="14" t="s">
        <v>71</v>
      </c>
      <c r="L50" s="14">
        <v>1126747</v>
      </c>
      <c r="M50" s="14" t="str">
        <v>ממשלתי שקלי 0323- ממשלת ישראל</v>
      </c>
    </row>
    <row r="51" spans="1:17" ht="22.5">
      <c r="A51" s="14">
        <v>2.1200000000000001</v>
      </c>
      <c r="B51" s="14">
        <v>0.029999999999999999</v>
      </c>
      <c r="C51" s="15">
        <v>5179.5600000000004</v>
      </c>
      <c r="D51" s="14">
        <v>104.51000000000001</v>
      </c>
      <c r="E51" s="15">
        <v>4956039</v>
      </c>
      <c r="F51" s="14">
        <v>0.28999999999999998</v>
      </c>
      <c r="G51" s="14">
        <v>2.5</v>
      </c>
      <c r="H51" s="14" t="s">
        <v>60</v>
      </c>
      <c r="I51" s="14">
        <v>1.6399999999999999</v>
      </c>
      <c r="J51" s="14" t="s">
        <v>51</v>
      </c>
      <c r="K51" s="14" t="s">
        <v>71</v>
      </c>
      <c r="L51" s="14">
        <v>1127166</v>
      </c>
      <c r="M51" s="14" t="str">
        <v>ממשלתי שקלי 0516- ממשלת ישראל</v>
      </c>
    </row>
    <row r="52" spans="1:17">
      <c r="A52" s="13">
        <v>18.949999999999999</v>
      </c>
      <c r="B52" s="13"/>
      <c r="C52" s="16">
        <v>46235.410000000003</v>
      </c>
      <c r="D52" s="13"/>
      <c r="E52" s="16">
        <v>39781244</v>
      </c>
      <c r="F52" s="13">
        <v>1.03</v>
      </c>
      <c r="G52" s="13"/>
      <c r="H52" s="13"/>
      <c r="I52" s="13">
        <v>3.8799999999999999</v>
      </c>
      <c r="J52" s="13"/>
      <c r="K52" s="13"/>
      <c r="L52" s="13"/>
      <c r="M52" s="13" t="str">
        <v>סה"כ שחר</v>
      </c>
    </row>
    <row r="53" spans="1:17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 t="str">
        <v>גילון</v>
      </c>
    </row>
    <row r="54" spans="1:17">
      <c r="A54" s="14">
        <v>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/>
      <c r="K54" s="14">
        <v>0</v>
      </c>
      <c r="L54" s="14">
        <v>0</v>
      </c>
      <c r="M54" s="14">
        <v>0</v>
      </c>
    </row>
    <row r="55" spans="1:17">
      <c r="A55" s="13">
        <v>0</v>
      </c>
      <c r="B55" s="13"/>
      <c r="C55" s="13">
        <v>0</v>
      </c>
      <c r="D55" s="13"/>
      <c r="E55" s="13">
        <v>0</v>
      </c>
      <c r="F55" s="13">
        <v>0</v>
      </c>
      <c r="G55" s="13"/>
      <c r="H55" s="13"/>
      <c r="I55" s="13">
        <v>0</v>
      </c>
      <c r="J55" s="13"/>
      <c r="K55" s="13"/>
      <c r="L55" s="13"/>
      <c r="M55" s="13" t="str">
        <v>סה"כ גילון</v>
      </c>
    </row>
    <row r="56" spans="1:17">
      <c r="A56" s="13">
        <v>24.489999999999998</v>
      </c>
      <c r="B56" s="13"/>
      <c r="C56" s="16">
        <v>59756.949999999997</v>
      </c>
      <c r="D56" s="13"/>
      <c r="E56" s="16">
        <v>53318925.030000001</v>
      </c>
      <c r="F56" s="13">
        <v>0.84999999999999998</v>
      </c>
      <c r="G56" s="13"/>
      <c r="H56" s="13"/>
      <c r="I56" s="13">
        <v>3.1299999999999999</v>
      </c>
      <c r="J56" s="13"/>
      <c r="K56" s="13"/>
      <c r="L56" s="13"/>
      <c r="M56" s="13" t="s">
        <v>74</v>
      </c>
    </row>
    <row r="57" spans="1:1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 t="str">
        <v>צמודות לדולר</v>
      </c>
    </row>
    <row r="58" spans="1:1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 t="str">
        <v>גלבוע</v>
      </c>
    </row>
    <row r="59" spans="1:17">
      <c r="A59" s="14">
        <v>0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/>
      <c r="K59" s="14">
        <v>0</v>
      </c>
      <c r="L59" s="14">
        <v>0</v>
      </c>
      <c r="M59" s="14">
        <v>0</v>
      </c>
    </row>
    <row r="60" spans="1:17">
      <c r="A60" s="13">
        <v>0</v>
      </c>
      <c r="B60" s="13"/>
      <c r="C60" s="13">
        <v>0</v>
      </c>
      <c r="D60" s="13"/>
      <c r="E60" s="13">
        <v>0</v>
      </c>
      <c r="F60" s="13">
        <v>0</v>
      </c>
      <c r="G60" s="13"/>
      <c r="H60" s="13"/>
      <c r="I60" s="13">
        <v>0</v>
      </c>
      <c r="J60" s="13"/>
      <c r="K60" s="13"/>
      <c r="L60" s="13"/>
      <c r="M60" s="13" t="str">
        <v>סה"כ גלבוע</v>
      </c>
    </row>
    <row r="61" spans="1:17">
      <c r="A61" s="13">
        <v>0</v>
      </c>
      <c r="B61" s="13"/>
      <c r="C61" s="13">
        <v>0</v>
      </c>
      <c r="D61" s="13"/>
      <c r="E61" s="13">
        <v>0</v>
      </c>
      <c r="F61" s="13">
        <v>0</v>
      </c>
      <c r="G61" s="13"/>
      <c r="H61" s="13"/>
      <c r="I61" s="13">
        <v>0</v>
      </c>
      <c r="J61" s="13"/>
      <c r="K61" s="13"/>
      <c r="L61" s="13"/>
      <c r="M61" s="13" t="str">
        <v>סה"כ צמודות לדולר</v>
      </c>
    </row>
    <row r="62" spans="1:17">
      <c r="A62" s="13">
        <v>62.609999999999999</v>
      </c>
      <c r="B62" s="13"/>
      <c r="C62" s="16">
        <v>152797.14999999999</v>
      </c>
      <c r="D62" s="13"/>
      <c r="E62" s="16">
        <v>121739945.03</v>
      </c>
      <c r="F62" s="13">
        <v>0.47999999999999998</v>
      </c>
      <c r="G62" s="13"/>
      <c r="H62" s="13"/>
      <c r="I62" s="13">
        <v>5.9100000000000001</v>
      </c>
      <c r="J62" s="13"/>
      <c r="K62" s="13"/>
      <c r="L62" s="13"/>
      <c r="M62" s="13" t="s">
        <v>63</v>
      </c>
    </row>
    <row r="63" spans="1:1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 t="s">
        <v>64</v>
      </c>
    </row>
    <row r="64" spans="1:1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 t="str">
        <v>אג"ח ממשלתי בחו"ל</v>
      </c>
    </row>
    <row r="65" spans="1:1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7">
      <c r="A66" s="14">
        <v>0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/>
      <c r="K66" s="14">
        <v>0</v>
      </c>
      <c r="L66" s="14">
        <v>0</v>
      </c>
      <c r="M66" s="14">
        <v>0</v>
      </c>
    </row>
    <row r="67" spans="1:17">
      <c r="A67" s="13">
        <v>0</v>
      </c>
      <c r="B67" s="13"/>
      <c r="C67" s="13">
        <v>0</v>
      </c>
      <c r="D67" s="13"/>
      <c r="E67" s="13">
        <v>0</v>
      </c>
      <c r="F67" s="13">
        <v>0</v>
      </c>
      <c r="G67" s="13"/>
      <c r="H67" s="13"/>
      <c r="I67" s="13">
        <v>0</v>
      </c>
      <c r="J67" s="13"/>
      <c r="K67" s="13"/>
      <c r="L67" s="13"/>
      <c r="M67" s="13" t="s">
        <v>75</v>
      </c>
    </row>
    <row r="68" spans="1:17">
      <c r="A68" s="13">
        <v>0</v>
      </c>
      <c r="B68" s="13"/>
      <c r="C68" s="13">
        <v>0</v>
      </c>
      <c r="D68" s="13"/>
      <c r="E68" s="13">
        <v>0</v>
      </c>
      <c r="F68" s="13">
        <v>0</v>
      </c>
      <c r="G68" s="13"/>
      <c r="H68" s="13"/>
      <c r="I68" s="13">
        <v>0</v>
      </c>
      <c r="J68" s="13"/>
      <c r="K68" s="13"/>
      <c r="L68" s="13"/>
      <c r="M68" s="13" t="str">
        <v>סה"כ אג"ח ממשלתי בחו"ל</v>
      </c>
    </row>
    <row r="69" spans="1:1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 t="str">
        <v>אג"ח ממשלות זרות בחו"ל</v>
      </c>
    </row>
    <row r="70" spans="1:1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7" ht="22.5">
      <c r="A71" s="14">
        <v>0.050000000000000003</v>
      </c>
      <c r="B71" s="14">
        <v>0</v>
      </c>
      <c r="C71" s="14">
        <v>130.12</v>
      </c>
      <c r="D71" s="15">
        <v>10367.299999999999</v>
      </c>
      <c r="E71" s="15">
        <v>1255.1500000000001</v>
      </c>
      <c r="F71" s="14">
        <v>0</v>
      </c>
      <c r="G71" s="14">
        <v>6.5</v>
      </c>
      <c r="H71" s="14" t="s">
        <v>40</v>
      </c>
      <c r="I71" s="14"/>
      <c r="J71" s="14" t="s">
        <v>76</v>
      </c>
      <c r="K71" s="14" t="s">
        <v>77</v>
      </c>
      <c r="L71" s="14" t="str">
        <v>MX0MGO0000Q0</v>
      </c>
      <c r="M71" s="14" t="str">
        <v>MBONO 6 1/2 06/09/22- MEX BONOS DESARR FIX RT</v>
      </c>
    </row>
    <row r="72" spans="1:17" ht="22.5">
      <c r="A72" s="14">
        <v>0.089999999999999997</v>
      </c>
      <c r="B72" s="14">
        <v>0</v>
      </c>
      <c r="C72" s="14">
        <v>225.03</v>
      </c>
      <c r="D72" s="14">
        <v>96.620000000000005</v>
      </c>
      <c r="E72" s="15">
        <v>232899.25</v>
      </c>
      <c r="F72" s="14">
        <v>0</v>
      </c>
      <c r="G72" s="14">
        <v>10</v>
      </c>
      <c r="H72" s="14" t="s">
        <v>39</v>
      </c>
      <c r="I72" s="14"/>
      <c r="J72" s="14" t="s">
        <v>76</v>
      </c>
      <c r="K72" s="14" t="s">
        <v>77</v>
      </c>
      <c r="L72" s="14" t="str">
        <v>BRSTNCNTF139</v>
      </c>
      <c r="M72" s="14" t="str">
        <v>Note 1 on BNTNF 10 01/01/18- NOTA DO TESOURO NACIONAL</v>
      </c>
    </row>
    <row r="73" spans="1:17">
      <c r="A73" s="13">
        <v>0.14999999999999999</v>
      </c>
      <c r="B73" s="13"/>
      <c r="C73" s="13">
        <v>355.14999999999998</v>
      </c>
      <c r="D73" s="13"/>
      <c r="E73" s="16">
        <v>234154.39999999999</v>
      </c>
      <c r="F73" s="13">
        <v>0</v>
      </c>
      <c r="G73" s="13"/>
      <c r="H73" s="13"/>
      <c r="I73" s="13">
        <v>0</v>
      </c>
      <c r="J73" s="13"/>
      <c r="K73" s="13"/>
      <c r="L73" s="13"/>
      <c r="M73" s="13" t="s">
        <v>75</v>
      </c>
    </row>
    <row r="74" spans="1:17">
      <c r="A74" s="13">
        <v>0.14999999999999999</v>
      </c>
      <c r="B74" s="13"/>
      <c r="C74" s="13">
        <v>355.14999999999998</v>
      </c>
      <c r="D74" s="13"/>
      <c r="E74" s="16">
        <v>234154.39999999999</v>
      </c>
      <c r="F74" s="13">
        <v>0</v>
      </c>
      <c r="G74" s="13"/>
      <c r="H74" s="13"/>
      <c r="I74" s="13">
        <v>0</v>
      </c>
      <c r="J74" s="13"/>
      <c r="K74" s="13"/>
      <c r="L74" s="13"/>
      <c r="M74" s="13" t="str">
        <v>סה"כ אג"ח ממשלות זרות בחו"ל</v>
      </c>
    </row>
    <row r="75" spans="1:17">
      <c r="A75" s="13">
        <v>0.14999999999999999</v>
      </c>
      <c r="B75" s="13"/>
      <c r="C75" s="13">
        <v>355.14999999999998</v>
      </c>
      <c r="D75" s="13"/>
      <c r="E75" s="16">
        <v>234154.39999999999</v>
      </c>
      <c r="F75" s="13">
        <v>0</v>
      </c>
      <c r="G75" s="13"/>
      <c r="H75" s="13"/>
      <c r="I75" s="13">
        <v>0</v>
      </c>
      <c r="J75" s="13"/>
      <c r="K75" s="13"/>
      <c r="L75" s="13"/>
      <c r="M75" s="13" t="s">
        <v>65</v>
      </c>
    </row>
    <row r="76" spans="1:17" ht="24">
      <c r="A76" s="9">
        <v>62.759999999999998</v>
      </c>
      <c r="B76" s="9"/>
      <c r="C76" s="10">
        <v>153152.31</v>
      </c>
      <c r="D76" s="9"/>
      <c r="E76" s="10">
        <v>121974099.43000001</v>
      </c>
      <c r="F76" s="9">
        <v>0.47999999999999998</v>
      </c>
      <c r="G76" s="9"/>
      <c r="H76" s="9"/>
      <c r="I76" s="9">
        <v>5.9000000000000004</v>
      </c>
      <c r="J76" s="9"/>
      <c r="K76" s="9"/>
      <c r="L76" s="9"/>
      <c r="M76" s="9" t="s">
        <v>78</v>
      </c>
    </row>
    <row r="7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8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9.42578" customWidth="1"/>
    <col min="15" max="15" style="1" width="9.142308" hidden="1"/>
    <col min="16" max="16" style="1" width="6.710938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תעודות חוב מסחריות</v>
      </c>
      <c r="Q2" s="11" t="s">
        <f>HYPERLINK("#'"&amp;גיליון1!$A$32&amp;"'!C6",גיליון1!$B$32)</f>
        <v>30</v>
      </c>
    </row>
    <row r="3" spans="1:17" customHeight="1" ht="3.6">
      <c r="A3" s="12" t="s">
        <v>1</v>
      </c>
    </row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 customHeight="1" ht="2.85"/>
    <row r="6" spans="1:17" customHeight="1" ht="15.2"/>
    <row r="7" spans="1:17" customHeight="1" ht="43.15">
      <c r="A7" s="5" t="s">
        <v>2</v>
      </c>
      <c r="B7" s="5" t="s">
        <v>66</v>
      </c>
      <c r="C7" s="5" t="s">
        <v>67</v>
      </c>
      <c r="D7" s="5" t="s">
        <v>68</v>
      </c>
      <c r="E7" s="5" t="s">
        <v>69</v>
      </c>
      <c r="F7" s="5" t="s">
        <v>44</v>
      </c>
      <c r="G7" s="5" t="s">
        <v>45</v>
      </c>
      <c r="H7" s="5" t="s">
        <v>31</v>
      </c>
      <c r="I7" s="5" t="s">
        <v>70</v>
      </c>
      <c r="J7" s="5" t="s">
        <v>46</v>
      </c>
      <c r="K7" s="5" t="s">
        <v>47</v>
      </c>
      <c r="L7" s="5" t="s">
        <v>79</v>
      </c>
      <c r="M7" s="5" t="s">
        <v>48</v>
      </c>
      <c r="N7" s="5" t="s">
        <v>49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50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80</v>
      </c>
    </row>
    <row r="10" spans="1:17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/>
      <c r="K10" s="14">
        <v>0</v>
      </c>
      <c r="L10" s="14">
        <v>0</v>
      </c>
      <c r="M10" s="14">
        <v>0</v>
      </c>
      <c r="N10" s="14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 t="s">
        <v>81</v>
      </c>
    </row>
    <row r="12" spans="1:1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 t="s">
        <v>72</v>
      </c>
    </row>
    <row r="13" spans="1:17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>
        <v>0</v>
      </c>
      <c r="L13" s="14">
        <v>0</v>
      </c>
      <c r="M13" s="14">
        <v>0</v>
      </c>
      <c r="N13" s="14">
        <v>0</v>
      </c>
    </row>
    <row r="14" spans="1:17">
      <c r="A14" s="13">
        <v>0</v>
      </c>
      <c r="B14" s="13"/>
      <c r="C14" s="13">
        <v>0</v>
      </c>
      <c r="D14" s="13"/>
      <c r="E14" s="13">
        <v>0</v>
      </c>
      <c r="F14" s="13">
        <v>0</v>
      </c>
      <c r="G14" s="13"/>
      <c r="H14" s="13"/>
      <c r="I14" s="13">
        <v>0</v>
      </c>
      <c r="J14" s="13"/>
      <c r="K14" s="13"/>
      <c r="L14" s="13"/>
      <c r="M14" s="13"/>
      <c r="N14" s="13" t="s">
        <v>74</v>
      </c>
    </row>
    <row r="15" spans="1:17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82</v>
      </c>
    </row>
    <row r="16" spans="1:17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/>
      <c r="K16" s="14">
        <v>0</v>
      </c>
      <c r="L16" s="14">
        <v>0</v>
      </c>
      <c r="M16" s="14">
        <v>0</v>
      </c>
      <c r="N16" s="14">
        <v>0</v>
      </c>
    </row>
    <row r="17" spans="1:17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 t="s">
        <v>83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 t="s">
        <v>63</v>
      </c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 t="s">
        <v>64</v>
      </c>
    </row>
    <row r="20" spans="1:17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 t="s">
        <v>84</v>
      </c>
    </row>
    <row r="21" spans="1:17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/>
      <c r="K21" s="14">
        <v>0</v>
      </c>
      <c r="L21" s="14">
        <v>0</v>
      </c>
      <c r="M21" s="14">
        <v>0</v>
      </c>
      <c r="N21" s="14">
        <v>0</v>
      </c>
    </row>
    <row r="22" spans="1:17" ht="22.5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 t="s">
        <v>85</v>
      </c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 t="s">
        <v>86</v>
      </c>
    </row>
    <row r="24" spans="1:17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/>
      <c r="K24" s="14">
        <v>0</v>
      </c>
      <c r="L24" s="14">
        <v>0</v>
      </c>
      <c r="M24" s="14">
        <v>0</v>
      </c>
      <c r="N24" s="14">
        <v>0</v>
      </c>
    </row>
    <row r="25" spans="1:17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 t="s">
        <v>87</v>
      </c>
    </row>
    <row r="26" spans="1:17">
      <c r="A26" s="13">
        <v>0</v>
      </c>
      <c r="B26" s="13"/>
      <c r="C26" s="13">
        <v>0</v>
      </c>
      <c r="D26" s="13"/>
      <c r="E26" s="13">
        <v>0</v>
      </c>
      <c r="F26" s="13">
        <v>0</v>
      </c>
      <c r="G26" s="13"/>
      <c r="H26" s="13"/>
      <c r="I26" s="13">
        <v>0</v>
      </c>
      <c r="J26" s="13"/>
      <c r="K26" s="13"/>
      <c r="L26" s="13"/>
      <c r="M26" s="13"/>
      <c r="N26" s="13" t="s">
        <v>65</v>
      </c>
    </row>
    <row r="27" spans="1:17" ht="24">
      <c r="A27" s="9">
        <v>0</v>
      </c>
      <c r="B27" s="9"/>
      <c r="C27" s="9">
        <v>0</v>
      </c>
      <c r="D27" s="9"/>
      <c r="E27" s="9">
        <v>0</v>
      </c>
      <c r="F27" s="9">
        <v>0</v>
      </c>
      <c r="G27" s="9"/>
      <c r="H27" s="9"/>
      <c r="I27" s="9">
        <v>0</v>
      </c>
      <c r="J27" s="9"/>
      <c r="K27" s="9"/>
      <c r="L27" s="9"/>
      <c r="M27" s="9"/>
      <c r="N27" s="9" t="s">
        <v>88</v>
      </c>
    </row>
    <row r="28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P4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41"/>
  <sheetViews>
    <sheetView workbookViewId="0" showGridLines="0">
      <selection activeCell="Q2" sqref="Q2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42578" customWidth="1"/>
    <col min="15" max="15" style="1" width="6.855469" customWidth="1"/>
    <col min="16" max="16" style="1" width="2.855469" customWidth="1"/>
    <col min="17" max="17" style="1" width="24.57031" bestFit="1" customWidth="1"/>
    <col min="18" max="16384" style="1"/>
  </cols>
  <sheetData>
    <row r="2" spans="1:17" customHeight="1" ht="25.15">
      <c r="A2" s="2" t="str">
        <v>ניירות ערך סחירים - אג''ח קונצרני</v>
      </c>
      <c r="Q2" s="11" t="s">
        <f>HYPERLINK("#'"&amp;גיליון1!$A$32&amp;"'!C6",גיליון1!$B$32)</f>
        <v>30</v>
      </c>
    </row>
    <row r="3" spans="1:17" customHeight="1" ht="3.6">
      <c r="A3" s="12" t="s">
        <v>1</v>
      </c>
    </row>
    <row r="4" spans="1:17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 customHeight="1" ht="2.85"/>
    <row r="6" spans="1:17" customHeight="1" ht="15.2"/>
    <row r="7" spans="1:17" customHeight="1" ht="43.15">
      <c r="A7" s="5" t="s">
        <v>2</v>
      </c>
      <c r="B7" s="5" t="s">
        <v>66</v>
      </c>
      <c r="C7" s="5" t="s">
        <v>67</v>
      </c>
      <c r="D7" s="5" t="s">
        <v>68</v>
      </c>
      <c r="E7" s="5" t="s">
        <v>69</v>
      </c>
      <c r="F7" s="5" t="s">
        <v>44</v>
      </c>
      <c r="G7" s="5" t="s">
        <v>45</v>
      </c>
      <c r="H7" s="5" t="s">
        <v>31</v>
      </c>
      <c r="I7" s="5" t="s">
        <v>70</v>
      </c>
      <c r="J7" s="5" t="s">
        <v>46</v>
      </c>
      <c r="K7" s="5" t="s">
        <v>47</v>
      </c>
      <c r="L7" s="5" t="s">
        <v>79</v>
      </c>
      <c r="M7" s="5" t="s">
        <v>48</v>
      </c>
      <c r="N7" s="5" t="s">
        <v>49</v>
      </c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50</v>
      </c>
    </row>
    <row r="9" spans="1:1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 t="s">
        <v>89</v>
      </c>
    </row>
    <row r="10" spans="1:17" ht="33.75">
      <c r="A10" s="14">
        <v>0.14999999999999999</v>
      </c>
      <c r="B10" s="14">
        <v>0.01</v>
      </c>
      <c r="C10" s="14">
        <v>367.5</v>
      </c>
      <c r="D10" s="14">
        <v>105.3</v>
      </c>
      <c r="E10" s="15">
        <v>349000</v>
      </c>
      <c r="F10" s="14">
        <v>0.51000000000000001</v>
      </c>
      <c r="G10" s="14">
        <v>1.6000000000000001</v>
      </c>
      <c r="H10" s="14" t="s">
        <v>60</v>
      </c>
      <c r="I10" s="14">
        <v>4.8099999999999996</v>
      </c>
      <c r="J10" s="14" t="s">
        <v>90</v>
      </c>
      <c r="K10" s="14" t="str">
        <v>Aaa</v>
      </c>
      <c r="L10" s="14" t="s">
        <v>91</v>
      </c>
      <c r="M10" s="14">
        <v>1940568</v>
      </c>
      <c r="N10" s="14" t="str">
        <v>פועלים הנפקות 33- בנק הפועלים</v>
      </c>
    </row>
    <row r="11" spans="1:17" ht="33.75">
      <c r="A11" s="14">
        <v>0.14000000000000001</v>
      </c>
      <c r="B11" s="14">
        <v>0.080000000000000002</v>
      </c>
      <c r="C11" s="14">
        <v>337.36000000000001</v>
      </c>
      <c r="D11" s="14">
        <v>136.63999999999999</v>
      </c>
      <c r="E11" s="15">
        <v>246900</v>
      </c>
      <c r="F11" s="14">
        <v>2.52</v>
      </c>
      <c r="G11" s="14">
        <v>5.5</v>
      </c>
      <c r="H11" s="14" t="s">
        <v>60</v>
      </c>
      <c r="I11" s="14">
        <v>0.16</v>
      </c>
      <c r="J11" s="14" t="s">
        <v>51</v>
      </c>
      <c r="K11" s="14" t="s">
        <v>52</v>
      </c>
      <c r="L11" s="14" t="s">
        <v>91</v>
      </c>
      <c r="M11" s="14">
        <v>2310027</v>
      </c>
      <c r="N11" s="14" t="str">
        <v>%5.5אשנב 62- בנק מזרחי טפחות</v>
      </c>
    </row>
    <row r="12" spans="1:17" ht="33.75">
      <c r="A12" s="14">
        <v>0.31</v>
      </c>
      <c r="B12" s="14">
        <v>0.040000000000000001</v>
      </c>
      <c r="C12" s="14">
        <v>754.46000000000004</v>
      </c>
      <c r="D12" s="14">
        <v>125.40000000000001</v>
      </c>
      <c r="E12" s="15">
        <v>601641</v>
      </c>
      <c r="F12" s="14">
        <v>2.0499999999999998</v>
      </c>
      <c r="G12" s="14">
        <v>4.2000000000000002</v>
      </c>
      <c r="H12" s="14" t="s">
        <v>60</v>
      </c>
      <c r="I12" s="14">
        <v>0.28999999999999998</v>
      </c>
      <c r="J12" s="14" t="s">
        <v>51</v>
      </c>
      <c r="K12" s="14" t="s">
        <v>52</v>
      </c>
      <c r="L12" s="14" t="s">
        <v>91</v>
      </c>
      <c r="M12" s="14">
        <v>2310050</v>
      </c>
      <c r="N12" s="14" t="str">
        <v>טפחות הנפקות אג"ח 29- בנק מזרחי טפחות</v>
      </c>
    </row>
    <row r="13" spans="1:17" ht="33.75">
      <c r="A13" s="14">
        <v>0.17000000000000001</v>
      </c>
      <c r="B13" s="14">
        <v>0.059999999999999998</v>
      </c>
      <c r="C13" s="14">
        <v>418.43000000000001</v>
      </c>
      <c r="D13" s="14">
        <v>140.65000000000001</v>
      </c>
      <c r="E13" s="15">
        <v>297500</v>
      </c>
      <c r="F13" s="14">
        <v>0.34000000000000002</v>
      </c>
      <c r="G13" s="14">
        <v>5.0499999999999998</v>
      </c>
      <c r="H13" s="14" t="s">
        <v>60</v>
      </c>
      <c r="I13" s="14">
        <v>1.3200000000000001</v>
      </c>
      <c r="J13" s="14" t="s">
        <v>51</v>
      </c>
      <c r="K13" s="14" t="s">
        <v>52</v>
      </c>
      <c r="L13" s="14" t="s">
        <v>91</v>
      </c>
      <c r="M13" s="14">
        <v>7410087</v>
      </c>
      <c r="N13" s="14" t="str">
        <v>לאומי מימון 176- בנק לאומי</v>
      </c>
    </row>
    <row r="14" spans="1:17" ht="33.75">
      <c r="A14" s="14">
        <v>0.029999999999999999</v>
      </c>
      <c r="B14" s="14">
        <v>0</v>
      </c>
      <c r="C14" s="14">
        <v>66.25</v>
      </c>
      <c r="D14" s="14">
        <v>114.98</v>
      </c>
      <c r="E14" s="15">
        <v>57616</v>
      </c>
      <c r="F14" s="14">
        <v>0.39000000000000001</v>
      </c>
      <c r="G14" s="14">
        <v>2.5800000000000001</v>
      </c>
      <c r="H14" s="14" t="s">
        <v>60</v>
      </c>
      <c r="I14" s="14">
        <v>4.0800000000000001</v>
      </c>
      <c r="J14" s="14" t="s">
        <v>51</v>
      </c>
      <c r="K14" s="14" t="s">
        <v>52</v>
      </c>
      <c r="L14" s="14" t="s">
        <v>91</v>
      </c>
      <c r="M14" s="14">
        <v>2310118</v>
      </c>
      <c r="N14" s="14" t="str">
        <v>מז טפ הנפק 35- בנק מזרחי טפחות</v>
      </c>
    </row>
    <row r="15" spans="1:17" ht="33.75">
      <c r="A15" s="14">
        <v>0.059999999999999998</v>
      </c>
      <c r="B15" s="14">
        <v>0.01</v>
      </c>
      <c r="C15" s="14">
        <v>142.71000000000001</v>
      </c>
      <c r="D15" s="14">
        <v>109.76000000000001</v>
      </c>
      <c r="E15" s="15">
        <v>130017</v>
      </c>
      <c r="F15" s="14">
        <v>0.55000000000000004</v>
      </c>
      <c r="G15" s="14">
        <v>2.6000000000000001</v>
      </c>
      <c r="H15" s="14" t="s">
        <v>60</v>
      </c>
      <c r="I15" s="14">
        <v>1.51</v>
      </c>
      <c r="J15" s="14" t="s">
        <v>51</v>
      </c>
      <c r="K15" s="14" t="s">
        <v>52</v>
      </c>
      <c r="L15" s="14" t="s">
        <v>91</v>
      </c>
      <c r="M15" s="14">
        <v>2310092</v>
      </c>
      <c r="N15" s="14" t="str">
        <v>מזרחי טפ הנפק   33- בנק מזרחי טפחות</v>
      </c>
    </row>
    <row r="16" spans="1:17" ht="33.75">
      <c r="A16" s="14">
        <v>0.14999999999999999</v>
      </c>
      <c r="B16" s="14">
        <v>0.01</v>
      </c>
      <c r="C16" s="14">
        <v>366.37</v>
      </c>
      <c r="D16" s="14">
        <v>100.09999999999999</v>
      </c>
      <c r="E16" s="15">
        <v>366000</v>
      </c>
      <c r="F16" s="14">
        <v>0.35999999999999999</v>
      </c>
      <c r="G16" s="14">
        <v>0.40999999999999998</v>
      </c>
      <c r="H16" s="14" t="s">
        <v>60</v>
      </c>
      <c r="I16" s="14">
        <v>3.9199999999999999</v>
      </c>
      <c r="J16" s="14" t="s">
        <v>51</v>
      </c>
      <c r="K16" s="14" t="s">
        <v>52</v>
      </c>
      <c r="L16" s="14" t="s">
        <v>91</v>
      </c>
      <c r="M16" s="14">
        <v>2310142</v>
      </c>
      <c r="N16" s="14" t="str">
        <v>מזרחי טפ הנפק 38- בנק מזרחי טפחות</v>
      </c>
    </row>
    <row r="17" spans="1:17" ht="22.5">
      <c r="A17" s="14">
        <v>0</v>
      </c>
      <c r="B17" s="14">
        <v>0</v>
      </c>
      <c r="C17" s="14">
        <v>11.449999999999999</v>
      </c>
      <c r="D17" s="14">
        <v>99.829999999999998</v>
      </c>
      <c r="E17" s="15">
        <v>11474</v>
      </c>
      <c r="F17" s="14">
        <v>0.13</v>
      </c>
      <c r="G17" s="14">
        <v>0</v>
      </c>
      <c r="H17" s="14" t="s">
        <v>60</v>
      </c>
      <c r="I17" s="14">
        <v>2.9300000000000002</v>
      </c>
      <c r="J17" s="14" t="s">
        <v>51</v>
      </c>
      <c r="K17" s="14" t="s">
        <v>52</v>
      </c>
      <c r="L17" s="14" t="str">
        <v>בנקים</v>
      </c>
      <c r="M17" s="14">
        <v>2310126</v>
      </c>
      <c r="N17" s="14" t="str">
        <v>מזרחי טפחות הנפקה 36- אחר</v>
      </c>
    </row>
    <row r="18" spans="1:17" ht="33.75">
      <c r="A18" s="14">
        <v>0.089999999999999997</v>
      </c>
      <c r="B18" s="14">
        <v>0.029999999999999999</v>
      </c>
      <c r="C18" s="14">
        <v>207.94</v>
      </c>
      <c r="D18" s="14">
        <v>115.13</v>
      </c>
      <c r="E18" s="15">
        <v>180610</v>
      </c>
      <c r="F18" s="14">
        <v>0</v>
      </c>
      <c r="G18" s="14">
        <v>4.5</v>
      </c>
      <c r="H18" s="14" t="s">
        <v>60</v>
      </c>
      <c r="I18" s="14">
        <v>2.2799999999999998</v>
      </c>
      <c r="J18" s="14" t="s">
        <v>51</v>
      </c>
      <c r="K18" s="14" t="s">
        <v>52</v>
      </c>
      <c r="L18" s="14" t="s">
        <v>91</v>
      </c>
      <c r="M18" s="14">
        <v>1940527</v>
      </c>
      <c r="N18" s="14" t="str">
        <v>פועלים הנפק 31- בנק הפועלים</v>
      </c>
    </row>
    <row r="19" spans="1:17" ht="33.75">
      <c r="A19" s="14">
        <v>0.27000000000000002</v>
      </c>
      <c r="B19" s="14">
        <v>0.029999999999999999</v>
      </c>
      <c r="C19" s="14">
        <v>657.5</v>
      </c>
      <c r="D19" s="14">
        <v>128.40000000000001</v>
      </c>
      <c r="E19" s="15">
        <v>512070</v>
      </c>
      <c r="F19" s="14">
        <v>0.83999999999999997</v>
      </c>
      <c r="G19" s="14">
        <v>4.3499999999999996</v>
      </c>
      <c r="H19" s="14" t="s">
        <v>60</v>
      </c>
      <c r="I19" s="14">
        <v>0.63</v>
      </c>
      <c r="J19" s="14" t="s">
        <v>51</v>
      </c>
      <c r="K19" s="14" t="s">
        <v>52</v>
      </c>
      <c r="L19" s="14" t="s">
        <v>91</v>
      </c>
      <c r="M19" s="14">
        <v>1940360</v>
      </c>
      <c r="N19" s="14" t="str">
        <v>פועלים ק' 25- בנק הפועלים</v>
      </c>
    </row>
    <row r="20" spans="1:17" ht="22.5">
      <c r="A20" s="14">
        <v>0.070000000000000007</v>
      </c>
      <c r="B20" s="14">
        <v>0.029999999999999999</v>
      </c>
      <c r="C20" s="14">
        <v>182.66999999999999</v>
      </c>
      <c r="D20" s="14">
        <v>112.94</v>
      </c>
      <c r="E20" s="15">
        <v>161741.95999999999</v>
      </c>
      <c r="F20" s="14">
        <v>0.73999999999999999</v>
      </c>
      <c r="G20" s="14">
        <v>3.2000000000000002</v>
      </c>
      <c r="H20" s="14" t="s">
        <v>60</v>
      </c>
      <c r="I20" s="14">
        <v>2.6899999999999999</v>
      </c>
      <c r="J20" s="14" t="s">
        <v>51</v>
      </c>
      <c r="K20" s="14" t="s">
        <v>92</v>
      </c>
      <c r="L20" s="14" t="s">
        <v>93</v>
      </c>
      <c r="M20" s="14">
        <v>1122670</v>
      </c>
      <c r="N20" s="14" t="str">
        <v>איירפורט  ג- איירפורט סיטי</v>
      </c>
    </row>
    <row r="21" spans="1:17" ht="22.5">
      <c r="A21" s="14">
        <v>0.040000000000000001</v>
      </c>
      <c r="B21" s="14">
        <v>0.059999999999999998</v>
      </c>
      <c r="C21" s="14">
        <v>93.329999999999998</v>
      </c>
      <c r="D21" s="14">
        <v>122.92</v>
      </c>
      <c r="E21" s="15">
        <v>75925.610000000001</v>
      </c>
      <c r="F21" s="14">
        <v>2.79</v>
      </c>
      <c r="G21" s="14">
        <v>5</v>
      </c>
      <c r="H21" s="14" t="s">
        <v>60</v>
      </c>
      <c r="I21" s="14">
        <v>0.40999999999999998</v>
      </c>
      <c r="J21" s="14" t="s">
        <v>51</v>
      </c>
      <c r="K21" s="14" t="s">
        <v>92</v>
      </c>
      <c r="L21" s="14" t="s">
        <v>93</v>
      </c>
      <c r="M21" s="14">
        <v>1096320</v>
      </c>
      <c r="N21" s="14" t="str">
        <v>ארפורט אג 1- איירפורט סיטי</v>
      </c>
    </row>
    <row r="22" spans="1:17" ht="33.75">
      <c r="A22" s="14">
        <v>0.02</v>
      </c>
      <c r="B22" s="14">
        <v>0</v>
      </c>
      <c r="C22" s="14">
        <v>52.549999999999997</v>
      </c>
      <c r="D22" s="14">
        <v>132.99000000000001</v>
      </c>
      <c r="E22" s="15">
        <v>39514.040000000001</v>
      </c>
      <c r="F22" s="14">
        <v>0.62</v>
      </c>
      <c r="G22" s="14">
        <v>5.2999999999999998</v>
      </c>
      <c r="H22" s="14" t="s">
        <v>60</v>
      </c>
      <c r="I22" s="14">
        <v>1.1499999999999999</v>
      </c>
      <c r="J22" s="14" t="s">
        <v>51</v>
      </c>
      <c r="K22" s="14" t="s">
        <v>92</v>
      </c>
      <c r="L22" s="14" t="s">
        <v>94</v>
      </c>
      <c r="M22" s="14">
        <v>2300069</v>
      </c>
      <c r="N22" s="14" t="str">
        <v>בזק       5- בזק</v>
      </c>
    </row>
    <row r="23" spans="1:17" ht="33.75">
      <c r="A23" s="14">
        <v>0.17000000000000001</v>
      </c>
      <c r="B23" s="14">
        <v>0.01</v>
      </c>
      <c r="C23" s="14">
        <v>406.70999999999998</v>
      </c>
      <c r="D23" s="14">
        <v>120.08</v>
      </c>
      <c r="E23" s="15">
        <v>338700</v>
      </c>
      <c r="F23" s="14">
        <v>1.27</v>
      </c>
      <c r="G23" s="14">
        <v>3.7000000000000002</v>
      </c>
      <c r="H23" s="14" t="s">
        <v>60</v>
      </c>
      <c r="I23" s="14">
        <v>5.5700000000000003</v>
      </c>
      <c r="J23" s="14" t="s">
        <v>51</v>
      </c>
      <c r="K23" s="14" t="s">
        <v>92</v>
      </c>
      <c r="L23" s="14" t="s">
        <v>94</v>
      </c>
      <c r="M23" s="14">
        <v>2300143</v>
      </c>
      <c r="N23" s="14" t="str">
        <v>בזק אג"ח 6- בזק</v>
      </c>
    </row>
    <row r="24" spans="1:17" ht="33.75">
      <c r="A24" s="14">
        <v>0.02</v>
      </c>
      <c r="B24" s="14">
        <v>0</v>
      </c>
      <c r="C24" s="14">
        <v>39.789999999999999</v>
      </c>
      <c r="D24" s="14">
        <v>113.68000000000001</v>
      </c>
      <c r="E24" s="15">
        <v>35000</v>
      </c>
      <c r="F24" s="14">
        <v>0.54000000000000004</v>
      </c>
      <c r="G24" s="14">
        <v>2.7999999999999998</v>
      </c>
      <c r="H24" s="14" t="s">
        <v>60</v>
      </c>
      <c r="I24" s="14">
        <v>4.5300000000000002</v>
      </c>
      <c r="J24" s="14" t="s">
        <v>90</v>
      </c>
      <c r="K24" s="14" t="s">
        <v>95</v>
      </c>
      <c r="L24" s="14" t="s">
        <v>91</v>
      </c>
      <c r="M24" s="14">
        <v>1126598</v>
      </c>
      <c r="N24" s="14" t="str">
        <v>בינל הנפק התח כא- בנק הבינלאומי</v>
      </c>
    </row>
    <row r="25" spans="1:17" ht="33.75">
      <c r="A25" s="14">
        <v>0.080000000000000002</v>
      </c>
      <c r="B25" s="14">
        <v>0.070000000000000007</v>
      </c>
      <c r="C25" s="14">
        <v>187.94</v>
      </c>
      <c r="D25" s="14">
        <v>136.34999999999999</v>
      </c>
      <c r="E25" s="15">
        <v>137833.59</v>
      </c>
      <c r="F25" s="14">
        <v>-0.02</v>
      </c>
      <c r="G25" s="14">
        <v>4.2000000000000002</v>
      </c>
      <c r="H25" s="14" t="s">
        <v>60</v>
      </c>
      <c r="I25" s="14">
        <v>2.2799999999999998</v>
      </c>
      <c r="J25" s="14" t="s">
        <v>51</v>
      </c>
      <c r="K25" s="14" t="s">
        <v>92</v>
      </c>
      <c r="L25" s="14" t="s">
        <v>91</v>
      </c>
      <c r="M25" s="14">
        <v>1093681</v>
      </c>
      <c r="N25" s="14" t="str">
        <v>בינלאומי אגח ג'- בנק הבינלאומי</v>
      </c>
    </row>
    <row r="26" spans="1:17" ht="33.75">
      <c r="A26" s="14">
        <v>0.02</v>
      </c>
      <c r="B26" s="14">
        <v>0.02</v>
      </c>
      <c r="C26" s="14">
        <v>60.380000000000003</v>
      </c>
      <c r="D26" s="14">
        <v>150.94</v>
      </c>
      <c r="E26" s="15">
        <v>40000</v>
      </c>
      <c r="F26" s="14">
        <v>0.17999999999999999</v>
      </c>
      <c r="G26" s="14">
        <v>5.5</v>
      </c>
      <c r="H26" s="14" t="s">
        <v>60</v>
      </c>
      <c r="I26" s="14">
        <v>2.02</v>
      </c>
      <c r="J26" s="14" t="s">
        <v>51</v>
      </c>
      <c r="K26" s="14" t="s">
        <v>92</v>
      </c>
      <c r="L26" s="14" t="s">
        <v>91</v>
      </c>
      <c r="M26" s="14">
        <v>2310035</v>
      </c>
      <c r="N26" s="14" t="str">
        <v>טפחות הנפקות 27- בנק מזרחי טפחות</v>
      </c>
    </row>
    <row r="27" spans="1:17" ht="22.5">
      <c r="A27" s="14">
        <v>0.029999999999999999</v>
      </c>
      <c r="B27" s="14">
        <v>0.02</v>
      </c>
      <c r="C27" s="14">
        <v>73.609999999999999</v>
      </c>
      <c r="D27" s="14">
        <v>138.88999999999999</v>
      </c>
      <c r="E27" s="15">
        <v>53001.290000000001</v>
      </c>
      <c r="F27" s="14">
        <v>0.73999999999999999</v>
      </c>
      <c r="G27" s="14">
        <v>4.8899999999999997</v>
      </c>
      <c r="H27" s="14" t="s">
        <v>60</v>
      </c>
      <c r="I27" s="14">
        <v>3.48</v>
      </c>
      <c r="J27" s="14" t="s">
        <v>51</v>
      </c>
      <c r="K27" s="14" t="s">
        <v>92</v>
      </c>
      <c r="L27" s="14" t="s">
        <v>96</v>
      </c>
      <c r="M27" s="14">
        <v>1097138</v>
      </c>
      <c r="N27" s="14" t="str">
        <v>כללביט    אגח- כלל החזקות עסקי ביטוח</v>
      </c>
    </row>
    <row r="28" spans="1:17" ht="33.75">
      <c r="A28" s="14">
        <v>0.02</v>
      </c>
      <c r="B28" s="14">
        <v>0</v>
      </c>
      <c r="C28" s="14">
        <v>37.25</v>
      </c>
      <c r="D28" s="14">
        <v>122.51000000000001</v>
      </c>
      <c r="E28" s="15">
        <v>30404</v>
      </c>
      <c r="F28" s="14">
        <v>0.81000000000000005</v>
      </c>
      <c r="G28" s="14">
        <v>3.3999999999999999</v>
      </c>
      <c r="H28" s="14" t="s">
        <v>60</v>
      </c>
      <c r="I28" s="14">
        <v>5.5199999999999996</v>
      </c>
      <c r="J28" s="14" t="s">
        <v>51</v>
      </c>
      <c r="K28" s="14" t="s">
        <v>92</v>
      </c>
      <c r="L28" s="14" t="s">
        <v>91</v>
      </c>
      <c r="M28" s="14">
        <v>7410244</v>
      </c>
      <c r="N28" s="14" t="str">
        <v>לאומי למימון כ.התח נדח יד- בנק לאומי</v>
      </c>
    </row>
    <row r="29" spans="1:17" ht="33.75">
      <c r="A29" s="14">
        <v>0.11</v>
      </c>
      <c r="B29" s="14">
        <v>0.01</v>
      </c>
      <c r="C29" s="14">
        <v>279.06</v>
      </c>
      <c r="D29" s="14">
        <v>115.05</v>
      </c>
      <c r="E29" s="15">
        <v>242555</v>
      </c>
      <c r="F29" s="14">
        <v>0.19</v>
      </c>
      <c r="G29" s="14">
        <v>2.6000000000000001</v>
      </c>
      <c r="H29" s="14" t="s">
        <v>60</v>
      </c>
      <c r="I29" s="14">
        <v>2.8700000000000001</v>
      </c>
      <c r="J29" s="14" t="s">
        <v>51</v>
      </c>
      <c r="K29" s="14" t="s">
        <v>92</v>
      </c>
      <c r="L29" s="14" t="s">
        <v>91</v>
      </c>
      <c r="M29" s="14">
        <v>7410228</v>
      </c>
      <c r="N29" s="14" t="str">
        <v>לאומי למימון סד' יב- בנק לאומי</v>
      </c>
    </row>
    <row r="30" spans="1:17" ht="33.75">
      <c r="A30" s="14">
        <v>0.029999999999999999</v>
      </c>
      <c r="B30" s="14">
        <v>0</v>
      </c>
      <c r="C30" s="14">
        <v>66.579999999999998</v>
      </c>
      <c r="D30" s="14">
        <v>128.31999999999999</v>
      </c>
      <c r="E30" s="15">
        <v>51882.690000000002</v>
      </c>
      <c r="F30" s="14">
        <v>0.60999999999999999</v>
      </c>
      <c r="G30" s="14">
        <v>4.0999999999999996</v>
      </c>
      <c r="H30" s="14" t="s">
        <v>60</v>
      </c>
      <c r="I30" s="14">
        <v>0.95999999999999996</v>
      </c>
      <c r="J30" s="14" t="s">
        <v>51</v>
      </c>
      <c r="K30" s="14" t="s">
        <v>92</v>
      </c>
      <c r="L30" s="14" t="s">
        <v>91</v>
      </c>
      <c r="M30" s="14">
        <v>7410152</v>
      </c>
      <c r="N30" s="14" t="str">
        <v>לאומי מימון 7- בנק לאומי</v>
      </c>
    </row>
    <row r="31" spans="1:17" ht="33.75">
      <c r="A31" s="14">
        <v>0.029999999999999999</v>
      </c>
      <c r="B31" s="14">
        <v>0.01</v>
      </c>
      <c r="C31" s="14">
        <v>69.120000000000005</v>
      </c>
      <c r="D31" s="14">
        <v>143.63</v>
      </c>
      <c r="E31" s="15">
        <v>48121</v>
      </c>
      <c r="F31" s="14">
        <v>0.40999999999999998</v>
      </c>
      <c r="G31" s="14">
        <v>4.9000000000000004</v>
      </c>
      <c r="H31" s="14" t="s">
        <v>60</v>
      </c>
      <c r="I31" s="14">
        <v>1.7</v>
      </c>
      <c r="J31" s="14" t="s">
        <v>51</v>
      </c>
      <c r="K31" s="14" t="s">
        <v>92</v>
      </c>
      <c r="L31" s="14" t="s">
        <v>91</v>
      </c>
      <c r="M31" s="14">
        <v>7410061</v>
      </c>
      <c r="N31" s="14" t="str">
        <v>לאומי מימון ג- בנק לאומי</v>
      </c>
    </row>
    <row r="32" spans="1:17" ht="33.75">
      <c r="A32" s="14">
        <v>0.14000000000000001</v>
      </c>
      <c r="B32" s="14">
        <v>0.01</v>
      </c>
      <c r="C32" s="14">
        <v>342.81</v>
      </c>
      <c r="D32" s="14">
        <v>118.31</v>
      </c>
      <c r="E32" s="15">
        <v>289756</v>
      </c>
      <c r="F32" s="14">
        <v>2.3300000000000001</v>
      </c>
      <c r="G32" s="14">
        <v>5.2999999999999998</v>
      </c>
      <c r="H32" s="14" t="s">
        <v>60</v>
      </c>
      <c r="I32" s="14">
        <v>0.31</v>
      </c>
      <c r="J32" s="14" t="s">
        <v>51</v>
      </c>
      <c r="K32" s="14" t="s">
        <v>92</v>
      </c>
      <c r="L32" s="14" t="s">
        <v>91</v>
      </c>
      <c r="M32" s="14">
        <v>7410186</v>
      </c>
      <c r="N32" s="14" t="str">
        <v>לאומי מימון התח' אג"ח י'- בנק לאומי</v>
      </c>
    </row>
    <row r="33" spans="1:17" ht="33.75">
      <c r="A33" s="14">
        <v>0.13</v>
      </c>
      <c r="B33" s="14">
        <v>0.01</v>
      </c>
      <c r="C33" s="14">
        <v>325.43000000000001</v>
      </c>
      <c r="D33" s="14">
        <v>133.5</v>
      </c>
      <c r="E33" s="15">
        <v>243770</v>
      </c>
      <c r="F33" s="14">
        <v>0.17999999999999999</v>
      </c>
      <c r="G33" s="14">
        <v>4.4000000000000004</v>
      </c>
      <c r="H33" s="14" t="s">
        <v>60</v>
      </c>
      <c r="I33" s="14">
        <v>2</v>
      </c>
      <c r="J33" s="14" t="s">
        <v>51</v>
      </c>
      <c r="K33" s="14" t="s">
        <v>92</v>
      </c>
      <c r="L33" s="14" t="s">
        <v>91</v>
      </c>
      <c r="M33" s="14">
        <v>7410160</v>
      </c>
      <c r="N33" s="14" t="str">
        <v>לאומי מימון4%.- בנק לאומי</v>
      </c>
    </row>
    <row r="34" spans="1:17" ht="22.5">
      <c r="A34" s="14">
        <v>0.01</v>
      </c>
      <c r="B34" s="14">
        <v>0</v>
      </c>
      <c r="C34" s="14">
        <v>21.32</v>
      </c>
      <c r="D34" s="14">
        <v>116.8</v>
      </c>
      <c r="E34" s="15">
        <v>18251.84</v>
      </c>
      <c r="F34" s="14">
        <v>1.01</v>
      </c>
      <c r="G34" s="14">
        <v>3</v>
      </c>
      <c r="H34" s="14" t="s">
        <v>60</v>
      </c>
      <c r="I34" s="14">
        <v>4.1399999999999997</v>
      </c>
      <c r="J34" s="14" t="s">
        <v>51</v>
      </c>
      <c r="K34" s="14" t="s">
        <v>92</v>
      </c>
      <c r="L34" s="14" t="s">
        <v>93</v>
      </c>
      <c r="M34" s="14">
        <v>1120468</v>
      </c>
      <c r="N34" s="14" t="str">
        <v>נצבא      ה- נצבא החזקות</v>
      </c>
    </row>
    <row r="35" spans="1:17" ht="22.5">
      <c r="A35" s="14">
        <v>0.02</v>
      </c>
      <c r="B35" s="14">
        <v>0.040000000000000001</v>
      </c>
      <c r="C35" s="14">
        <v>47.289999999999999</v>
      </c>
      <c r="D35" s="14">
        <v>111.26000000000001</v>
      </c>
      <c r="E35" s="15">
        <v>42500</v>
      </c>
      <c r="F35" s="14">
        <v>1.1100000000000001</v>
      </c>
      <c r="G35" s="14">
        <v>3.1899999999999999</v>
      </c>
      <c r="H35" s="14" t="s">
        <v>60</v>
      </c>
      <c r="I35" s="14">
        <v>0.85999999999999999</v>
      </c>
      <c r="J35" s="14" t="s">
        <v>51</v>
      </c>
      <c r="K35" s="14" t="s">
        <v>92</v>
      </c>
      <c r="L35" s="14" t="s">
        <v>93</v>
      </c>
      <c r="M35" s="14">
        <v>1116169</v>
      </c>
      <c r="N35" s="14" t="str">
        <v>נצבא  אגח ד- נצבא החזקות</v>
      </c>
    </row>
    <row r="36" spans="1:17" ht="22.5">
      <c r="A36" s="14">
        <v>0.040000000000000001</v>
      </c>
      <c r="B36" s="14">
        <v>0.029999999999999999</v>
      </c>
      <c r="C36" s="14">
        <v>93.010000000000005</v>
      </c>
      <c r="D36" s="14">
        <v>112.52</v>
      </c>
      <c r="E36" s="15">
        <v>82656.649999999994</v>
      </c>
      <c r="F36" s="14">
        <v>1.6799999999999999</v>
      </c>
      <c r="G36" s="14">
        <v>3.0499999999999998</v>
      </c>
      <c r="H36" s="14" t="s">
        <v>60</v>
      </c>
      <c r="I36" s="14">
        <v>6.4299999999999997</v>
      </c>
      <c r="J36" s="14" t="s">
        <v>51</v>
      </c>
      <c r="K36" s="14" t="s">
        <v>92</v>
      </c>
      <c r="L36" s="14" t="s">
        <v>93</v>
      </c>
      <c r="M36" s="14">
        <v>1128032</v>
      </c>
      <c r="N36" s="14" t="str">
        <v>נצבא החזקות אג"ח ו- נצבא החזקות</v>
      </c>
    </row>
    <row r="37" spans="1:17" ht="33.75">
      <c r="A37" s="14">
        <v>0.059999999999999998</v>
      </c>
      <c r="B37" s="14">
        <v>0.01</v>
      </c>
      <c r="C37" s="14">
        <v>134.38999999999999</v>
      </c>
      <c r="D37" s="14">
        <v>126.75</v>
      </c>
      <c r="E37" s="15">
        <v>106031</v>
      </c>
      <c r="F37" s="14">
        <v>1.1100000000000001</v>
      </c>
      <c r="G37" s="14">
        <v>4.2000000000000002</v>
      </c>
      <c r="H37" s="14" t="s">
        <v>60</v>
      </c>
      <c r="I37" s="14">
        <v>6.75</v>
      </c>
      <c r="J37" s="14" t="s">
        <v>51</v>
      </c>
      <c r="K37" s="14" t="s">
        <v>92</v>
      </c>
      <c r="L37" s="14" t="s">
        <v>91</v>
      </c>
      <c r="M37" s="14">
        <v>1940543</v>
      </c>
      <c r="N37" s="14" t="str">
        <v>פועלים הנ הת טו- בנק הפועלים</v>
      </c>
    </row>
    <row r="38" spans="1:17" ht="33.75">
      <c r="A38" s="14">
        <v>0.029999999999999999</v>
      </c>
      <c r="B38" s="14">
        <v>0</v>
      </c>
      <c r="C38" s="14">
        <v>77.069999999999993</v>
      </c>
      <c r="D38" s="14">
        <v>143.53999999999999</v>
      </c>
      <c r="E38" s="15">
        <v>53691</v>
      </c>
      <c r="F38" s="14">
        <v>0.48999999999999999</v>
      </c>
      <c r="G38" s="14">
        <v>4.0999999999999996</v>
      </c>
      <c r="H38" s="14" t="s">
        <v>60</v>
      </c>
      <c r="I38" s="14">
        <v>4.1699999999999999</v>
      </c>
      <c r="J38" s="14" t="s">
        <v>51</v>
      </c>
      <c r="K38" s="14" t="s">
        <v>92</v>
      </c>
      <c r="L38" s="14" t="s">
        <v>91</v>
      </c>
      <c r="M38" s="14">
        <v>1940402</v>
      </c>
      <c r="N38" s="14" t="str">
        <v>פועלים הנפ' אג' 10- בנק הפועלים</v>
      </c>
    </row>
    <row r="39" spans="1:17" ht="33.75">
      <c r="A39" s="14">
        <v>0.050000000000000003</v>
      </c>
      <c r="B39" s="14">
        <v>0</v>
      </c>
      <c r="C39" s="14">
        <v>113.93000000000001</v>
      </c>
      <c r="D39" s="14">
        <v>128.50999999999999</v>
      </c>
      <c r="E39" s="15">
        <v>88653</v>
      </c>
      <c r="F39" s="14">
        <v>0.94999999999999996</v>
      </c>
      <c r="G39" s="14">
        <v>4</v>
      </c>
      <c r="H39" s="14" t="s">
        <v>60</v>
      </c>
      <c r="I39" s="14">
        <v>5.96</v>
      </c>
      <c r="J39" s="14" t="s">
        <v>51</v>
      </c>
      <c r="K39" s="14" t="s">
        <v>92</v>
      </c>
      <c r="L39" s="14" t="s">
        <v>91</v>
      </c>
      <c r="M39" s="14">
        <v>1940501</v>
      </c>
      <c r="N39" s="14" t="str">
        <v>פועלים הנפ הת יד- בנק הפועלים</v>
      </c>
    </row>
    <row r="40" spans="1:17" ht="33.75">
      <c r="A40" s="14">
        <v>0.02</v>
      </c>
      <c r="B40" s="14">
        <v>0.01</v>
      </c>
      <c r="C40" s="14">
        <v>43.700000000000003</v>
      </c>
      <c r="D40" s="14">
        <v>119.17</v>
      </c>
      <c r="E40" s="15">
        <v>36666.68</v>
      </c>
      <c r="F40" s="14">
        <v>0.76000000000000001</v>
      </c>
      <c r="G40" s="14">
        <v>5</v>
      </c>
      <c r="H40" s="14" t="s">
        <v>60</v>
      </c>
      <c r="I40" s="14">
        <v>1.1599999999999999</v>
      </c>
      <c r="J40" s="14" t="s">
        <v>51</v>
      </c>
      <c r="K40" s="14" t="s">
        <v>92</v>
      </c>
      <c r="L40" s="14" t="s">
        <v>91</v>
      </c>
      <c r="M40" s="14">
        <v>1940428</v>
      </c>
      <c r="N40" s="14" t="str">
        <v>פועלים הנפקות אג"ח י"ב- בנק הפועלים</v>
      </c>
    </row>
    <row r="41" spans="1:17" ht="33.75">
      <c r="A41" s="14">
        <v>0.14999999999999999</v>
      </c>
      <c r="B41" s="14">
        <v>0.040000000000000001</v>
      </c>
      <c r="C41" s="14">
        <v>363.19</v>
      </c>
      <c r="D41" s="14">
        <v>106.65000000000001</v>
      </c>
      <c r="E41" s="15">
        <v>340543</v>
      </c>
      <c r="F41" s="14">
        <v>0.26000000000000001</v>
      </c>
      <c r="G41" s="14">
        <v>1.6000000000000001</v>
      </c>
      <c r="H41" s="14" t="s">
        <v>60</v>
      </c>
      <c r="I41" s="14">
        <v>2.7999999999999998</v>
      </c>
      <c r="J41" s="14" t="s">
        <v>90</v>
      </c>
      <c r="K41" s="14" t="s">
        <v>97</v>
      </c>
      <c r="L41" s="14" t="s">
        <v>91</v>
      </c>
      <c r="M41" s="14">
        <v>1126762</v>
      </c>
      <c r="N41" s="14" t="str">
        <v>אגוד הנפ  אגח ו- בנק איגוד</v>
      </c>
    </row>
    <row r="42" spans="1:17" ht="22.5">
      <c r="A42" s="14">
        <v>0.070000000000000007</v>
      </c>
      <c r="B42" s="14">
        <v>0.02</v>
      </c>
      <c r="C42" s="14">
        <v>165.31</v>
      </c>
      <c r="D42" s="14">
        <v>121.81</v>
      </c>
      <c r="E42" s="15">
        <v>135710</v>
      </c>
      <c r="F42" s="14">
        <v>1.8500000000000001</v>
      </c>
      <c r="G42" s="14">
        <v>4.7999999999999998</v>
      </c>
      <c r="H42" s="14" t="s">
        <v>60</v>
      </c>
      <c r="I42" s="14">
        <v>5.7999999999999998</v>
      </c>
      <c r="J42" s="14" t="s">
        <v>90</v>
      </c>
      <c r="K42" s="14" t="s">
        <v>97</v>
      </c>
      <c r="L42" s="14" t="s">
        <v>93</v>
      </c>
      <c r="M42" s="14">
        <v>1126630</v>
      </c>
      <c r="N42" s="14" t="str">
        <v>אמות      אגח ב- אמות</v>
      </c>
    </row>
    <row r="43" spans="1:17" ht="22.5">
      <c r="A43" s="14">
        <v>0.02</v>
      </c>
      <c r="B43" s="14">
        <v>0.01</v>
      </c>
      <c r="C43" s="14">
        <v>50.270000000000003</v>
      </c>
      <c r="D43" s="14">
        <v>125.98999999999999</v>
      </c>
      <c r="E43" s="15">
        <v>39900</v>
      </c>
      <c r="F43" s="14">
        <v>0.97999999999999998</v>
      </c>
      <c r="G43" s="14">
        <v>4.9000000000000004</v>
      </c>
      <c r="H43" s="14" t="s">
        <v>60</v>
      </c>
      <c r="I43" s="14">
        <v>3.0499999999999998</v>
      </c>
      <c r="J43" s="14" t="s">
        <v>90</v>
      </c>
      <c r="K43" s="14" t="s">
        <v>97</v>
      </c>
      <c r="L43" s="14" t="s">
        <v>93</v>
      </c>
      <c r="M43" s="14">
        <v>1117357</v>
      </c>
      <c r="N43" s="14" t="str">
        <v>אמות אג"ח ג'- אמות</v>
      </c>
    </row>
    <row r="44" spans="1:17" ht="22.5">
      <c r="A44" s="14">
        <v>0.029999999999999999</v>
      </c>
      <c r="B44" s="14">
        <v>0.01</v>
      </c>
      <c r="C44" s="14">
        <v>69.25</v>
      </c>
      <c r="D44" s="14">
        <v>134.43000000000001</v>
      </c>
      <c r="E44" s="15">
        <v>51514.18</v>
      </c>
      <c r="F44" s="14">
        <v>0.68999999999999995</v>
      </c>
      <c r="G44" s="14">
        <v>4.9500000000000002</v>
      </c>
      <c r="H44" s="14" t="s">
        <v>60</v>
      </c>
      <c r="I44" s="14">
        <v>2.6600000000000001</v>
      </c>
      <c r="J44" s="14" t="s">
        <v>51</v>
      </c>
      <c r="K44" s="14" t="s">
        <v>98</v>
      </c>
      <c r="L44" s="14" t="s">
        <v>93</v>
      </c>
      <c r="M44" s="14">
        <v>1097385</v>
      </c>
      <c r="N44" s="14" t="str">
        <v>אמות השקעות ק.1- אמות</v>
      </c>
    </row>
    <row r="45" spans="1:17" ht="33.75">
      <c r="A45" s="14">
        <v>0</v>
      </c>
      <c r="B45" s="14">
        <v>0</v>
      </c>
      <c r="C45" s="14">
        <v>8.1300000000000008</v>
      </c>
      <c r="D45" s="14">
        <v>128.19</v>
      </c>
      <c r="E45" s="15">
        <v>6343</v>
      </c>
      <c r="F45" s="14">
        <v>1.1399999999999999</v>
      </c>
      <c r="G45" s="14">
        <v>4</v>
      </c>
      <c r="H45" s="14" t="s">
        <v>60</v>
      </c>
      <c r="I45" s="14">
        <v>5.6799999999999997</v>
      </c>
      <c r="J45" s="14" t="s">
        <v>51</v>
      </c>
      <c r="K45" s="14" t="s">
        <v>98</v>
      </c>
      <c r="L45" s="14" t="s">
        <v>91</v>
      </c>
      <c r="M45" s="14">
        <v>6040141</v>
      </c>
      <c r="N45" s="14" t="str">
        <v>בל"ל ש"ה נד 200- בנק לאומי</v>
      </c>
    </row>
    <row r="46" spans="1:17" ht="33.75">
      <c r="A46" s="14">
        <v>0.029999999999999999</v>
      </c>
      <c r="B46" s="14">
        <v>0.02</v>
      </c>
      <c r="C46" s="14">
        <v>74.450000000000003</v>
      </c>
      <c r="D46" s="14">
        <v>119.45</v>
      </c>
      <c r="E46" s="15">
        <v>62330</v>
      </c>
      <c r="F46" s="14">
        <v>5.5199999999999996</v>
      </c>
      <c r="G46" s="14">
        <v>4.0499999999999998</v>
      </c>
      <c r="H46" s="14" t="s">
        <v>60</v>
      </c>
      <c r="I46" s="14">
        <v>0.040000000000000001</v>
      </c>
      <c r="J46" s="14" t="s">
        <v>51</v>
      </c>
      <c r="K46" s="14" t="s">
        <v>98</v>
      </c>
      <c r="L46" s="14" t="s">
        <v>91</v>
      </c>
      <c r="M46" s="14">
        <v>1110428</v>
      </c>
      <c r="N46" s="14" t="str">
        <v>בנהנ ק.7- בנק הבינלאומי</v>
      </c>
    </row>
    <row r="47" spans="1:17" ht="22.5">
      <c r="A47" s="14">
        <v>0.02</v>
      </c>
      <c r="B47" s="14">
        <v>0.01</v>
      </c>
      <c r="C47" s="14">
        <v>43.799999999999997</v>
      </c>
      <c r="D47" s="14">
        <v>130.69999999999999</v>
      </c>
      <c r="E47" s="15">
        <v>33510.400000000001</v>
      </c>
      <c r="F47" s="14">
        <v>0.76000000000000001</v>
      </c>
      <c r="G47" s="14">
        <v>4.5499999999999998</v>
      </c>
      <c r="H47" s="14" t="s">
        <v>60</v>
      </c>
      <c r="I47" s="14">
        <v>1.95</v>
      </c>
      <c r="J47" s="14" t="s">
        <v>51</v>
      </c>
      <c r="K47" s="14" t="s">
        <v>98</v>
      </c>
      <c r="L47" s="14" t="s">
        <v>93</v>
      </c>
      <c r="M47" s="14">
        <v>7590110</v>
      </c>
      <c r="N47" s="14" t="str">
        <v>גב - ים אג"ח 5- גב ים</v>
      </c>
    </row>
    <row r="48" spans="1:17" ht="22.5">
      <c r="A48" s="14">
        <v>0.050000000000000003</v>
      </c>
      <c r="B48" s="14">
        <v>0.01</v>
      </c>
      <c r="C48" s="14">
        <v>125.67</v>
      </c>
      <c r="D48" s="14">
        <v>143.49000000000001</v>
      </c>
      <c r="E48" s="15">
        <v>87578</v>
      </c>
      <c r="F48" s="14">
        <v>2.5099999999999998</v>
      </c>
      <c r="G48" s="14">
        <v>4.75</v>
      </c>
      <c r="H48" s="14" t="s">
        <v>60</v>
      </c>
      <c r="I48" s="14">
        <v>7.5700000000000003</v>
      </c>
      <c r="J48" s="14" t="s">
        <v>51</v>
      </c>
      <c r="K48" s="14" t="s">
        <v>98</v>
      </c>
      <c r="L48" s="14" t="s">
        <v>93</v>
      </c>
      <c r="M48" s="14">
        <v>7590128</v>
      </c>
      <c r="N48" s="14" t="str">
        <v>גב ים אג"ח ו'- גב ים</v>
      </c>
    </row>
    <row r="49" spans="1:17" ht="33.75">
      <c r="A49" s="14">
        <v>0.080000000000000002</v>
      </c>
      <c r="B49" s="14">
        <v>0.02</v>
      </c>
      <c r="C49" s="14">
        <v>206.59</v>
      </c>
      <c r="D49" s="14">
        <v>142.66</v>
      </c>
      <c r="E49" s="15">
        <v>144813.23999999999</v>
      </c>
      <c r="F49" s="14">
        <v>0.94999999999999996</v>
      </c>
      <c r="G49" s="14">
        <v>6.5</v>
      </c>
      <c r="H49" s="14" t="s">
        <v>60</v>
      </c>
      <c r="I49" s="14">
        <v>4.2699999999999996</v>
      </c>
      <c r="J49" s="14" t="s">
        <v>51</v>
      </c>
      <c r="K49" s="14" t="s">
        <v>98</v>
      </c>
      <c r="L49" s="14" t="s">
        <v>99</v>
      </c>
      <c r="M49" s="14">
        <v>1260488</v>
      </c>
      <c r="N49" s="14" t="str">
        <v>גזית גלוב אג"ח 10- גזית גלוב 1982</v>
      </c>
    </row>
    <row r="50" spans="1:17" ht="33.75">
      <c r="A50" s="14">
        <v>0.059999999999999998</v>
      </c>
      <c r="B50" s="14">
        <v>0</v>
      </c>
      <c r="C50" s="14">
        <v>140.84999999999999</v>
      </c>
      <c r="D50" s="14">
        <v>125.76000000000001</v>
      </c>
      <c r="E50" s="15">
        <v>112001</v>
      </c>
      <c r="F50" s="14">
        <v>2.4399999999999999</v>
      </c>
      <c r="G50" s="14">
        <v>5.3499999999999996</v>
      </c>
      <c r="H50" s="14" t="s">
        <v>60</v>
      </c>
      <c r="I50" s="14">
        <v>6.7999999999999998</v>
      </c>
      <c r="J50" s="14" t="s">
        <v>51</v>
      </c>
      <c r="K50" s="14" t="s">
        <v>98</v>
      </c>
      <c r="L50" s="14" t="s">
        <v>99</v>
      </c>
      <c r="M50" s="14">
        <v>1260546</v>
      </c>
      <c r="N50" s="14" t="str">
        <v>גזית גלוב אג"ח יא- גזית גלוב 1982</v>
      </c>
    </row>
    <row r="51" spans="1:17" ht="33.75">
      <c r="A51" s="14">
        <v>0.029999999999999999</v>
      </c>
      <c r="B51" s="14">
        <v>0</v>
      </c>
      <c r="C51" s="14">
        <v>68.439999999999998</v>
      </c>
      <c r="D51" s="14">
        <v>144.06</v>
      </c>
      <c r="E51" s="15">
        <v>47508</v>
      </c>
      <c r="F51" s="14">
        <v>1.6100000000000001</v>
      </c>
      <c r="G51" s="14">
        <v>5.0999999999999996</v>
      </c>
      <c r="H51" s="14" t="s">
        <v>60</v>
      </c>
      <c r="I51" s="14">
        <v>4.9699999999999998</v>
      </c>
      <c r="J51" s="14" t="s">
        <v>51</v>
      </c>
      <c r="K51" s="14" t="s">
        <v>98</v>
      </c>
      <c r="L51" s="14" t="s">
        <v>99</v>
      </c>
      <c r="M51" s="14">
        <v>1260397</v>
      </c>
      <c r="N51" s="14" t="str">
        <v>גזית גלוב אגח ד- גזית גלוב 1982</v>
      </c>
    </row>
    <row r="52" spans="1:17" ht="33.75">
      <c r="A52" s="14">
        <v>0.070000000000000007</v>
      </c>
      <c r="B52" s="14">
        <v>0.01</v>
      </c>
      <c r="C52" s="14">
        <v>167.16</v>
      </c>
      <c r="D52" s="14">
        <v>131.19999999999999</v>
      </c>
      <c r="E52" s="15">
        <v>127405</v>
      </c>
      <c r="F52" s="14">
        <v>0.81999999999999995</v>
      </c>
      <c r="G52" s="14">
        <v>5.2999999999999998</v>
      </c>
      <c r="H52" s="14" t="s">
        <v>60</v>
      </c>
      <c r="I52" s="14">
        <v>2.1800000000000002</v>
      </c>
      <c r="J52" s="14" t="s">
        <v>51</v>
      </c>
      <c r="K52" s="14" t="s">
        <v>98</v>
      </c>
      <c r="L52" s="14" t="s">
        <v>99</v>
      </c>
      <c r="M52" s="14">
        <v>1260462</v>
      </c>
      <c r="N52" s="14" t="str">
        <v>גזית גלוב אגח ט- גזית גלוב 1982</v>
      </c>
    </row>
    <row r="53" spans="1:17" ht="33.75">
      <c r="A53" s="14">
        <v>0.080000000000000002</v>
      </c>
      <c r="B53" s="14">
        <v>0.02</v>
      </c>
      <c r="C53" s="14">
        <v>186.36000000000001</v>
      </c>
      <c r="D53" s="14">
        <v>139.93000000000001</v>
      </c>
      <c r="E53" s="15">
        <v>133182.13</v>
      </c>
      <c r="F53" s="14">
        <v>0.84999999999999998</v>
      </c>
      <c r="G53" s="14">
        <v>4.9500000000000002</v>
      </c>
      <c r="H53" s="14" t="s">
        <v>60</v>
      </c>
      <c r="I53" s="14">
        <v>2.6000000000000001</v>
      </c>
      <c r="J53" s="14" t="s">
        <v>51</v>
      </c>
      <c r="K53" s="14" t="s">
        <v>98</v>
      </c>
      <c r="L53" s="14" t="s">
        <v>99</v>
      </c>
      <c r="M53" s="14">
        <v>1260306</v>
      </c>
      <c r="N53" s="14" t="str">
        <v>גזית גלוב ג- גזית גלוב 1982</v>
      </c>
    </row>
    <row r="54" spans="1:17" ht="45">
      <c r="A54" s="14">
        <v>0</v>
      </c>
      <c r="B54" s="14">
        <v>0</v>
      </c>
      <c r="C54" s="14">
        <v>0</v>
      </c>
      <c r="D54" s="14">
        <v>118.09</v>
      </c>
      <c r="E54" s="14">
        <v>0.059999999999999998</v>
      </c>
      <c r="F54" s="14">
        <v>1.4399999999999999</v>
      </c>
      <c r="G54" s="14">
        <v>3.3999999999999999</v>
      </c>
      <c r="H54" s="14" t="s">
        <v>60</v>
      </c>
      <c r="I54" s="14">
        <v>0.65000000000000002</v>
      </c>
      <c r="J54" s="14" t="s">
        <v>51</v>
      </c>
      <c r="K54" s="14" t="s">
        <v>98</v>
      </c>
      <c r="L54" s="14" t="s">
        <v>91</v>
      </c>
      <c r="M54" s="14">
        <v>1111160</v>
      </c>
      <c r="N54" s="14" t="str">
        <v>דקסיה ישראל אג"ח ד'- בנק אוצר השלטון המקומי-דקסיה</v>
      </c>
    </row>
    <row r="55" spans="1:17" ht="22.5">
      <c r="A55" s="14">
        <v>0.089999999999999997</v>
      </c>
      <c r="B55" s="14">
        <v>0.089999999999999997</v>
      </c>
      <c r="C55" s="14">
        <v>231.24000000000001</v>
      </c>
      <c r="D55" s="14">
        <v>125.91</v>
      </c>
      <c r="E55" s="15">
        <v>183655</v>
      </c>
      <c r="F55" s="14">
        <v>1.21</v>
      </c>
      <c r="G55" s="14">
        <v>3.8999999999999999</v>
      </c>
      <c r="H55" s="14" t="s">
        <v>60</v>
      </c>
      <c r="I55" s="14">
        <v>5.1299999999999999</v>
      </c>
      <c r="J55" s="14" t="s">
        <v>51</v>
      </c>
      <c r="K55" s="14" t="s">
        <v>98</v>
      </c>
      <c r="L55" s="14" t="s">
        <v>96</v>
      </c>
      <c r="M55" s="14">
        <v>1119213</v>
      </c>
      <c r="N55" s="14" t="str">
        <v>הראל הנפקות אגח ד- הראל השקעות</v>
      </c>
    </row>
    <row r="56" spans="1:17" ht="22.5">
      <c r="A56" s="14">
        <v>0.029999999999999999</v>
      </c>
      <c r="B56" s="14">
        <v>0.040000000000000001</v>
      </c>
      <c r="C56" s="14">
        <v>63.299999999999997</v>
      </c>
      <c r="D56" s="14">
        <v>121.73</v>
      </c>
      <c r="E56" s="15">
        <v>52000</v>
      </c>
      <c r="F56" s="14">
        <v>1.05</v>
      </c>
      <c r="G56" s="14">
        <v>3.6400000000000001</v>
      </c>
      <c r="H56" s="14" t="s">
        <v>60</v>
      </c>
      <c r="I56" s="14">
        <v>4.1699999999999999</v>
      </c>
      <c r="J56" s="14" t="s">
        <v>51</v>
      </c>
      <c r="K56" s="14" t="s">
        <v>98</v>
      </c>
      <c r="L56" s="14" t="s">
        <v>93</v>
      </c>
      <c r="M56" s="14">
        <v>4160115</v>
      </c>
      <c r="N56" s="14" t="str">
        <v>וילאר     אגח ו- וילאר</v>
      </c>
    </row>
    <row r="57" spans="1:17" ht="22.5">
      <c r="A57" s="14">
        <v>0.11</v>
      </c>
      <c r="B57" s="14">
        <v>0.20000000000000001</v>
      </c>
      <c r="C57" s="14">
        <v>260.33999999999997</v>
      </c>
      <c r="D57" s="14">
        <v>130.61000000000001</v>
      </c>
      <c r="E57" s="15">
        <v>199329.07000000001</v>
      </c>
      <c r="F57" s="14">
        <v>0.98999999999999999</v>
      </c>
      <c r="G57" s="14">
        <v>4</v>
      </c>
      <c r="H57" s="14" t="s">
        <v>60</v>
      </c>
      <c r="I57" s="14">
        <v>1.6899999999999999</v>
      </c>
      <c r="J57" s="14" t="s">
        <v>51</v>
      </c>
      <c r="K57" s="14" t="s">
        <v>98</v>
      </c>
      <c r="L57" s="14" t="s">
        <v>93</v>
      </c>
      <c r="M57" s="14">
        <v>4160099</v>
      </c>
      <c r="N57" s="14" t="str">
        <v>וילאר אג"ח ד'- וילאר</v>
      </c>
    </row>
    <row r="58" spans="1:17" ht="33.75">
      <c r="A58" s="14">
        <v>0.53000000000000003</v>
      </c>
      <c r="B58" s="14">
        <v>0.059999999999999998</v>
      </c>
      <c r="C58" s="15">
        <v>1304.3299999999999</v>
      </c>
      <c r="D58" s="14">
        <v>102.67</v>
      </c>
      <c r="E58" s="15">
        <v>1270406</v>
      </c>
      <c r="F58" s="14">
        <v>0.25</v>
      </c>
      <c r="G58" s="14">
        <v>0.65000000000000002</v>
      </c>
      <c r="H58" s="14" t="s">
        <v>60</v>
      </c>
      <c r="I58" s="14">
        <v>0.77000000000000002</v>
      </c>
      <c r="J58" s="14" t="s">
        <v>51</v>
      </c>
      <c r="K58" s="14" t="s">
        <v>98</v>
      </c>
      <c r="L58" s="14" t="s">
        <v>100</v>
      </c>
      <c r="M58" s="14">
        <v>6000152</v>
      </c>
      <c r="N58" s="14" t="str">
        <v>חשמל אג"ח 24- חברת החשמל</v>
      </c>
    </row>
    <row r="59" spans="1:17" ht="33.75">
      <c r="A59" s="14">
        <v>0.14999999999999999</v>
      </c>
      <c r="B59" s="14">
        <v>0.029999999999999999</v>
      </c>
      <c r="C59" s="14">
        <v>373.02999999999997</v>
      </c>
      <c r="D59" s="14">
        <v>107.23</v>
      </c>
      <c r="E59" s="15">
        <v>347875</v>
      </c>
      <c r="F59" s="14">
        <v>-0.46000000000000002</v>
      </c>
      <c r="G59" s="14">
        <v>1.2</v>
      </c>
      <c r="H59" s="14" t="s">
        <v>60</v>
      </c>
      <c r="I59" s="14">
        <v>2.7400000000000002</v>
      </c>
      <c r="J59" s="14" t="s">
        <v>51</v>
      </c>
      <c r="K59" s="14" t="s">
        <v>98</v>
      </c>
      <c r="L59" s="14" t="s">
        <v>100</v>
      </c>
      <c r="M59" s="14">
        <v>6000160</v>
      </c>
      <c r="N59" s="14" t="str">
        <v>חשמל אג"ח 25- חברת החשמל</v>
      </c>
    </row>
    <row r="60" spans="1:17" ht="33.75">
      <c r="A60" s="14">
        <v>0.080000000000000002</v>
      </c>
      <c r="B60" s="14">
        <v>0.01</v>
      </c>
      <c r="C60" s="14">
        <v>203.75999999999999</v>
      </c>
      <c r="D60" s="14">
        <v>136.19999999999999</v>
      </c>
      <c r="E60" s="15">
        <v>149600</v>
      </c>
      <c r="F60" s="14">
        <v>1.02</v>
      </c>
      <c r="G60" s="14">
        <v>5</v>
      </c>
      <c r="H60" s="14" t="s">
        <v>60</v>
      </c>
      <c r="I60" s="14">
        <v>5.1799999999999997</v>
      </c>
      <c r="J60" s="14" t="s">
        <v>51</v>
      </c>
      <c r="K60" s="14" t="s">
        <v>98</v>
      </c>
      <c r="L60" s="14" t="s">
        <v>91</v>
      </c>
      <c r="M60" s="14">
        <v>7410202</v>
      </c>
      <c r="N60" s="14" t="str">
        <v>לאומי מימון שה נד 300- בנק לאומי</v>
      </c>
    </row>
    <row r="61" spans="1:17" ht="45">
      <c r="A61" s="14">
        <v>0.029999999999999999</v>
      </c>
      <c r="B61" s="14">
        <v>0</v>
      </c>
      <c r="C61" s="14">
        <v>83.25</v>
      </c>
      <c r="D61" s="14">
        <v>145.94999999999999</v>
      </c>
      <c r="E61" s="15">
        <v>57042</v>
      </c>
      <c r="F61" s="14">
        <v>3.4300000000000002</v>
      </c>
      <c r="G61" s="14">
        <v>5.1500000000000004</v>
      </c>
      <c r="H61" s="14" t="s">
        <v>60</v>
      </c>
      <c r="I61" s="14">
        <v>10.35</v>
      </c>
      <c r="J61" s="14" t="s">
        <v>51</v>
      </c>
      <c r="K61" s="14" t="s">
        <v>98</v>
      </c>
      <c r="L61" s="14" t="s">
        <v>101</v>
      </c>
      <c r="M61" s="14">
        <v>1110915</v>
      </c>
      <c r="N61" s="14" t="str">
        <v>מכתשים אגן אג"ח ב'- מכתשים אגן</v>
      </c>
    </row>
    <row r="62" spans="1:17" ht="22.5">
      <c r="A62" s="14">
        <v>0.01</v>
      </c>
      <c r="B62" s="14">
        <v>0</v>
      </c>
      <c r="C62" s="14">
        <v>13.67</v>
      </c>
      <c r="D62" s="14">
        <v>133.38999999999999</v>
      </c>
      <c r="E62" s="15">
        <v>10250</v>
      </c>
      <c r="F62" s="14">
        <v>0.78000000000000003</v>
      </c>
      <c r="G62" s="14">
        <v>4.2800000000000002</v>
      </c>
      <c r="H62" s="14" t="s">
        <v>60</v>
      </c>
      <c r="I62" s="14">
        <v>2.6899999999999999</v>
      </c>
      <c r="J62" s="14" t="s">
        <v>90</v>
      </c>
      <c r="K62" s="14" t="s">
        <v>97</v>
      </c>
      <c r="L62" s="14" t="s">
        <v>96</v>
      </c>
      <c r="M62" s="14">
        <v>5660048</v>
      </c>
      <c r="N62" s="14" t="str">
        <v>מנורה ק.1- מנורה מבטחים החזקות</v>
      </c>
    </row>
    <row r="63" spans="1:17" ht="33.75">
      <c r="A63" s="14">
        <v>0.16</v>
      </c>
      <c r="B63" s="14">
        <v>0.02</v>
      </c>
      <c r="C63" s="14">
        <v>387.32999999999998</v>
      </c>
      <c r="D63" s="14">
        <v>146.56999999999999</v>
      </c>
      <c r="E63" s="15">
        <v>264260</v>
      </c>
      <c r="F63" s="14">
        <v>0.87</v>
      </c>
      <c r="G63" s="14">
        <v>6.5</v>
      </c>
      <c r="H63" s="14" t="s">
        <v>60</v>
      </c>
      <c r="I63" s="14">
        <v>4.9900000000000002</v>
      </c>
      <c r="J63" s="14" t="s">
        <v>51</v>
      </c>
      <c r="K63" s="14" t="s">
        <v>98</v>
      </c>
      <c r="L63" s="14" t="s">
        <v>91</v>
      </c>
      <c r="M63" s="14">
        <v>1940444</v>
      </c>
      <c r="N63" s="14" t="str">
        <v>פועלים הנפקות ש.הון משני עליון- בנק הפועלים</v>
      </c>
    </row>
    <row r="64" spans="1:17" ht="33.75">
      <c r="A64" s="14">
        <v>0.02</v>
      </c>
      <c r="B64" s="14">
        <v>0.01</v>
      </c>
      <c r="C64" s="14">
        <v>52.359999999999999</v>
      </c>
      <c r="D64" s="14">
        <v>119.14</v>
      </c>
      <c r="E64" s="15">
        <v>43952</v>
      </c>
      <c r="F64" s="14">
        <v>0.84999999999999998</v>
      </c>
      <c r="G64" s="14">
        <v>3.3500000000000001</v>
      </c>
      <c r="H64" s="14" t="s">
        <v>60</v>
      </c>
      <c r="I64" s="14">
        <v>3.0899999999999999</v>
      </c>
      <c r="J64" s="14" t="s">
        <v>51</v>
      </c>
      <c r="K64" s="14" t="s">
        <v>98</v>
      </c>
      <c r="L64" s="14" t="s">
        <v>94</v>
      </c>
      <c r="M64" s="14">
        <v>1118827</v>
      </c>
      <c r="N64" s="14" t="str">
        <v>פרטנר     אגח ג- פרטנר</v>
      </c>
    </row>
    <row r="65" spans="1:17" ht="33.75">
      <c r="A65" s="14">
        <v>0.029999999999999999</v>
      </c>
      <c r="B65" s="14">
        <v>0.02</v>
      </c>
      <c r="C65" s="14">
        <v>63.75</v>
      </c>
      <c r="D65" s="14">
        <v>127.48999999999999</v>
      </c>
      <c r="E65" s="15">
        <v>50000</v>
      </c>
      <c r="F65" s="14">
        <v>0.83999999999999997</v>
      </c>
      <c r="G65" s="14">
        <v>4.2999999999999998</v>
      </c>
      <c r="H65" s="14" t="s">
        <v>60</v>
      </c>
      <c r="I65" s="14">
        <v>1.29</v>
      </c>
      <c r="J65" s="14" t="s">
        <v>90</v>
      </c>
      <c r="K65" s="14" t="s">
        <v>102</v>
      </c>
      <c r="L65" s="14" t="s">
        <v>91</v>
      </c>
      <c r="M65" s="14">
        <v>1101005</v>
      </c>
      <c r="N65" s="14" t="str">
        <v>אגוד הנפקות הת 2- בנק איגוד</v>
      </c>
    </row>
    <row r="66" spans="1:17" ht="33.75">
      <c r="A66" s="14">
        <v>0.10000000000000001</v>
      </c>
      <c r="B66" s="14">
        <v>0.070000000000000007</v>
      </c>
      <c r="C66" s="14">
        <v>250.69</v>
      </c>
      <c r="D66" s="14">
        <v>123.81999999999999</v>
      </c>
      <c r="E66" s="15">
        <v>202462</v>
      </c>
      <c r="F66" s="14">
        <v>0.89000000000000001</v>
      </c>
      <c r="G66" s="14">
        <v>4.1500000000000004</v>
      </c>
      <c r="H66" s="14" t="s">
        <v>60</v>
      </c>
      <c r="I66" s="14">
        <v>5.25</v>
      </c>
      <c r="J66" s="14" t="s">
        <v>90</v>
      </c>
      <c r="K66" s="14" t="s">
        <v>102</v>
      </c>
      <c r="L66" s="14" t="s">
        <v>91</v>
      </c>
      <c r="M66" s="14">
        <v>1124080</v>
      </c>
      <c r="N66" s="14" t="str">
        <v>אגוד הנפקות התח' יט- בנק איגוד</v>
      </c>
    </row>
    <row r="67" spans="1:17" ht="33.75">
      <c r="A67" s="14">
        <v>0.040000000000000001</v>
      </c>
      <c r="B67" s="14">
        <v>0.01</v>
      </c>
      <c r="C67" s="14">
        <v>105.26000000000001</v>
      </c>
      <c r="D67" s="14">
        <v>134.68000000000001</v>
      </c>
      <c r="E67" s="15">
        <v>78158.020000000004</v>
      </c>
      <c r="F67" s="14">
        <v>0.68000000000000005</v>
      </c>
      <c r="G67" s="14">
        <v>4.25</v>
      </c>
      <c r="H67" s="14" t="s">
        <v>60</v>
      </c>
      <c r="I67" s="14">
        <v>2.3599999999999999</v>
      </c>
      <c r="J67" s="14" t="s">
        <v>51</v>
      </c>
      <c r="K67" s="14" t="s">
        <v>103</v>
      </c>
      <c r="L67" s="14" t="s">
        <v>99</v>
      </c>
      <c r="M67" s="14">
        <v>3900206</v>
      </c>
      <c r="N67" s="14" t="str">
        <v>אלוני חץ אג 6- אלוני חץ</v>
      </c>
    </row>
    <row r="68" spans="1:17" ht="33.75">
      <c r="A68" s="14">
        <v>0.02</v>
      </c>
      <c r="B68" s="14">
        <v>0.01</v>
      </c>
      <c r="C68" s="14">
        <v>57.850000000000001</v>
      </c>
      <c r="D68" s="14">
        <v>121.01000000000001</v>
      </c>
      <c r="E68" s="15">
        <v>47807</v>
      </c>
      <c r="F68" s="14">
        <v>1.54</v>
      </c>
      <c r="G68" s="14">
        <v>4.4500000000000002</v>
      </c>
      <c r="H68" s="14" t="s">
        <v>60</v>
      </c>
      <c r="I68" s="14">
        <v>4.6900000000000004</v>
      </c>
      <c r="J68" s="14" t="s">
        <v>90</v>
      </c>
      <c r="K68" s="14" t="s">
        <v>102</v>
      </c>
      <c r="L68" s="14" t="s">
        <v>99</v>
      </c>
      <c r="M68" s="14">
        <v>3900271</v>
      </c>
      <c r="N68" s="14" t="str">
        <v>אלוני חץ אגח ח'- אלוני חץ</v>
      </c>
    </row>
    <row r="69" spans="1:17" ht="22.5">
      <c r="A69" s="14">
        <v>0.16</v>
      </c>
      <c r="B69" s="14">
        <v>0.080000000000000002</v>
      </c>
      <c r="C69" s="14">
        <v>387.62</v>
      </c>
      <c r="D69" s="14">
        <v>139.55000000000001</v>
      </c>
      <c r="E69" s="15">
        <v>277760.87</v>
      </c>
      <c r="F69" s="14">
        <v>0.97999999999999998</v>
      </c>
      <c r="G69" s="14">
        <v>4.7000000000000002</v>
      </c>
      <c r="H69" s="14" t="s">
        <v>60</v>
      </c>
      <c r="I69" s="14">
        <v>3.3199999999999998</v>
      </c>
      <c r="J69" s="14" t="s">
        <v>90</v>
      </c>
      <c r="K69" s="14" t="s">
        <v>102</v>
      </c>
      <c r="L69" s="14" t="s">
        <v>104</v>
      </c>
      <c r="M69" s="14">
        <v>7390131</v>
      </c>
      <c r="N69" s="14" t="str">
        <v>אלקטרה    אגח ג- אלקטרה</v>
      </c>
    </row>
    <row r="70" spans="1:17" ht="22.5">
      <c r="A70" s="14">
        <v>0.13</v>
      </c>
      <c r="B70" s="14">
        <v>0.070000000000000007</v>
      </c>
      <c r="C70" s="14">
        <v>310.87</v>
      </c>
      <c r="D70" s="14">
        <v>123.34</v>
      </c>
      <c r="E70" s="15">
        <v>252044.56</v>
      </c>
      <c r="F70" s="14">
        <v>1.0600000000000001</v>
      </c>
      <c r="G70" s="14">
        <v>3.77</v>
      </c>
      <c r="H70" s="14" t="s">
        <v>60</v>
      </c>
      <c r="I70" s="14">
        <v>4.2400000000000002</v>
      </c>
      <c r="J70" s="14" t="s">
        <v>90</v>
      </c>
      <c r="K70" s="14" t="s">
        <v>102</v>
      </c>
      <c r="L70" s="14" t="s">
        <v>93</v>
      </c>
      <c r="M70" s="14">
        <v>1118033</v>
      </c>
      <c r="N70" s="14" t="str">
        <v>ביג       ד- ביג</v>
      </c>
    </row>
    <row r="71" spans="1:17" ht="22.5">
      <c r="A71" s="14">
        <v>0.01</v>
      </c>
      <c r="B71" s="14">
        <v>0</v>
      </c>
      <c r="C71" s="14">
        <v>13.34</v>
      </c>
      <c r="D71" s="14">
        <v>131.00999999999999</v>
      </c>
      <c r="E71" s="15">
        <v>10186.200000000001</v>
      </c>
      <c r="F71" s="14">
        <v>1.4099999999999999</v>
      </c>
      <c r="G71" s="14">
        <v>5.8499999999999996</v>
      </c>
      <c r="H71" s="14" t="s">
        <v>60</v>
      </c>
      <c r="I71" s="14">
        <v>4.0099999999999998</v>
      </c>
      <c r="J71" s="14" t="s">
        <v>51</v>
      </c>
      <c r="K71" s="14" t="s">
        <v>103</v>
      </c>
      <c r="L71" s="14" t="s">
        <v>93</v>
      </c>
      <c r="M71" s="14">
        <v>1117423</v>
      </c>
      <c r="N71" s="14" t="str">
        <v>בריטיש ישראל אגח ג- בריטיש ישראל</v>
      </c>
    </row>
    <row r="72" spans="1:17" ht="33.75">
      <c r="A72" s="14">
        <v>0.080000000000000002</v>
      </c>
      <c r="B72" s="14">
        <v>0.02</v>
      </c>
      <c r="C72" s="14">
        <v>193.93000000000001</v>
      </c>
      <c r="D72" s="14">
        <v>143.65000000000001</v>
      </c>
      <c r="E72" s="15">
        <v>135000</v>
      </c>
      <c r="F72" s="14">
        <v>0.51000000000000001</v>
      </c>
      <c r="G72" s="14">
        <v>4.75</v>
      </c>
      <c r="H72" s="14" t="s">
        <v>60</v>
      </c>
      <c r="I72" s="14">
        <v>3.79</v>
      </c>
      <c r="J72" s="14" t="s">
        <v>51</v>
      </c>
      <c r="K72" s="14" t="s">
        <v>103</v>
      </c>
      <c r="L72" s="14" t="s">
        <v>91</v>
      </c>
      <c r="M72" s="14">
        <v>7480049</v>
      </c>
      <c r="N72" s="14" t="str">
        <v>דיסקונט מנפיקים הת' 4- בנק דיסקונט</v>
      </c>
    </row>
    <row r="73" spans="1:17" ht="33.75">
      <c r="A73" s="14">
        <v>0.10000000000000001</v>
      </c>
      <c r="B73" s="14">
        <v>0.040000000000000001</v>
      </c>
      <c r="C73" s="14">
        <v>244.97</v>
      </c>
      <c r="D73" s="14">
        <v>128.93000000000001</v>
      </c>
      <c r="E73" s="15">
        <v>190000</v>
      </c>
      <c r="F73" s="14">
        <v>0.84999999999999998</v>
      </c>
      <c r="G73" s="14">
        <v>3.8500000000000001</v>
      </c>
      <c r="H73" s="14" t="s">
        <v>60</v>
      </c>
      <c r="I73" s="14">
        <v>5.5899999999999999</v>
      </c>
      <c r="J73" s="14" t="s">
        <v>51</v>
      </c>
      <c r="K73" s="14" t="s">
        <v>103</v>
      </c>
      <c r="L73" s="14" t="s">
        <v>91</v>
      </c>
      <c r="M73" s="14">
        <v>6910129</v>
      </c>
      <c r="N73" s="14" t="str">
        <v>דסקט ק. 10- בנק דיסקונט</v>
      </c>
    </row>
    <row r="74" spans="1:17" ht="22.5">
      <c r="A74" s="14">
        <v>0.01</v>
      </c>
      <c r="B74" s="14">
        <v>0</v>
      </c>
      <c r="C74" s="14">
        <v>25.579999999999998</v>
      </c>
      <c r="D74" s="14">
        <v>119.63</v>
      </c>
      <c r="E74" s="15">
        <v>21383.669999999998</v>
      </c>
      <c r="F74" s="14">
        <v>1.78</v>
      </c>
      <c r="G74" s="14">
        <v>3.9500000000000002</v>
      </c>
      <c r="H74" s="14" t="s">
        <v>60</v>
      </c>
      <c r="I74" s="14">
        <v>5.1500000000000004</v>
      </c>
      <c r="J74" s="14" t="s">
        <v>90</v>
      </c>
      <c r="K74" s="14" t="s">
        <v>102</v>
      </c>
      <c r="L74" s="14" t="str">
        <v>שירותים פיננסים</v>
      </c>
      <c r="M74" s="14">
        <v>1121763</v>
      </c>
      <c r="N74" s="14" t="str">
        <v>דש איפקס  אגח ג- דש איפקס</v>
      </c>
    </row>
    <row r="75" spans="1:17" ht="33.75">
      <c r="A75" s="14">
        <v>0</v>
      </c>
      <c r="B75" s="14">
        <v>0</v>
      </c>
      <c r="C75" s="14">
        <v>0</v>
      </c>
      <c r="D75" s="14">
        <v>113.48</v>
      </c>
      <c r="E75" s="14">
        <v>0.17000000000000001</v>
      </c>
      <c r="F75" s="14">
        <v>1.4199999999999999</v>
      </c>
      <c r="G75" s="14">
        <v>3.8999999999999999</v>
      </c>
      <c r="H75" s="14" t="s">
        <v>60</v>
      </c>
      <c r="I75" s="14">
        <v>3.1099999999999999</v>
      </c>
      <c r="J75" s="14" t="s">
        <v>90</v>
      </c>
      <c r="K75" s="14" t="s">
        <v>102</v>
      </c>
      <c r="L75" s="14" t="s">
        <v>94</v>
      </c>
      <c r="M75" s="14">
        <v>1123256</v>
      </c>
      <c r="N75" s="14" t="str">
        <v>הוט אג"ח  1- הוט</v>
      </c>
    </row>
    <row r="76" spans="1:17" ht="22.5">
      <c r="A76" s="14">
        <v>0.02</v>
      </c>
      <c r="B76" s="14">
        <v>0.01</v>
      </c>
      <c r="C76" s="14">
        <v>50.460000000000001</v>
      </c>
      <c r="D76" s="14">
        <v>124.90000000000001</v>
      </c>
      <c r="E76" s="15">
        <v>40397.07</v>
      </c>
      <c r="F76" s="14">
        <v>1.5700000000000001</v>
      </c>
      <c r="G76" s="14">
        <v>4.5499999999999998</v>
      </c>
      <c r="H76" s="14" t="s">
        <v>60</v>
      </c>
      <c r="I76" s="14">
        <v>0.93999999999999995</v>
      </c>
      <c r="J76" s="14" t="s">
        <v>51</v>
      </c>
      <c r="K76" s="14" t="s">
        <v>103</v>
      </c>
      <c r="L76" s="14" t="s">
        <v>104</v>
      </c>
      <c r="M76" s="14">
        <v>5760152</v>
      </c>
      <c r="N76" s="14" t="str">
        <v>חברה  לישראל 6- חברה לישראל</v>
      </c>
    </row>
    <row r="77" spans="1:17" ht="22.5">
      <c r="A77" s="14">
        <v>0.070000000000000007</v>
      </c>
      <c r="B77" s="14">
        <v>0.01</v>
      </c>
      <c r="C77" s="14">
        <v>182.31</v>
      </c>
      <c r="D77" s="14">
        <v>139.81</v>
      </c>
      <c r="E77" s="15">
        <v>130395</v>
      </c>
      <c r="F77" s="14">
        <v>1.2</v>
      </c>
      <c r="G77" s="14">
        <v>4.7000000000000002</v>
      </c>
      <c r="H77" s="14" t="s">
        <v>60</v>
      </c>
      <c r="I77" s="14">
        <v>4.1100000000000003</v>
      </c>
      <c r="J77" s="14" t="s">
        <v>51</v>
      </c>
      <c r="K77" s="14" t="s">
        <v>103</v>
      </c>
      <c r="L77" s="14" t="s">
        <v>104</v>
      </c>
      <c r="M77" s="14">
        <v>5760160</v>
      </c>
      <c r="N77" s="14" t="str">
        <v>חברה לישראל 7- חברה לישראל</v>
      </c>
    </row>
    <row r="78" spans="1:17" ht="33.75">
      <c r="A78" s="14">
        <v>0.040000000000000001</v>
      </c>
      <c r="B78" s="14">
        <v>0.070000000000000007</v>
      </c>
      <c r="C78" s="14">
        <v>89.939999999999998</v>
      </c>
      <c r="D78" s="14">
        <v>108.55</v>
      </c>
      <c r="E78" s="15">
        <v>82852</v>
      </c>
      <c r="F78" s="14">
        <v>1.03</v>
      </c>
      <c r="G78" s="14">
        <v>2</v>
      </c>
      <c r="H78" s="14" t="s">
        <v>60</v>
      </c>
      <c r="I78" s="14">
        <v>4.9800000000000004</v>
      </c>
      <c r="J78" s="14" t="s">
        <v>51</v>
      </c>
      <c r="K78" s="14" t="s">
        <v>103</v>
      </c>
      <c r="L78" s="14" t="s">
        <v>91</v>
      </c>
      <c r="M78" s="14">
        <v>1127422</v>
      </c>
      <c r="N78" s="14" t="str">
        <v>ירושליםהנפ אגחט- בנק ירושלים מימון והנפקות</v>
      </c>
    </row>
    <row r="79" spans="1:17" ht="22.5">
      <c r="A79" s="14">
        <v>0</v>
      </c>
      <c r="B79" s="14">
        <v>0</v>
      </c>
      <c r="C79" s="14">
        <v>10.17</v>
      </c>
      <c r="D79" s="14">
        <v>125.48</v>
      </c>
      <c r="E79" s="15">
        <v>8104.3100000000004</v>
      </c>
      <c r="F79" s="14">
        <v>1.1100000000000001</v>
      </c>
      <c r="G79" s="14">
        <v>4.7000000000000002</v>
      </c>
      <c r="H79" s="14" t="s">
        <v>60</v>
      </c>
      <c r="I79" s="14">
        <v>1.8600000000000001</v>
      </c>
      <c r="J79" s="14" t="s">
        <v>51</v>
      </c>
      <c r="K79" s="14" t="s">
        <v>103</v>
      </c>
      <c r="L79" s="14" t="s">
        <v>93</v>
      </c>
      <c r="M79" s="14">
        <v>3230083</v>
      </c>
      <c r="N79" s="14" t="str">
        <v>מליסון אג"ח ד- מליסרון</v>
      </c>
    </row>
    <row r="80" spans="1:17" ht="22.5">
      <c r="A80" s="14">
        <v>0.14000000000000001</v>
      </c>
      <c r="B80" s="14">
        <v>0.02</v>
      </c>
      <c r="C80" s="14">
        <v>339.99000000000001</v>
      </c>
      <c r="D80" s="14">
        <v>135.37</v>
      </c>
      <c r="E80" s="15">
        <v>251158.73000000001</v>
      </c>
      <c r="F80" s="14">
        <v>1.2</v>
      </c>
      <c r="G80" s="14">
        <v>5.0999999999999996</v>
      </c>
      <c r="H80" s="14" t="s">
        <v>60</v>
      </c>
      <c r="I80" s="14">
        <v>4.8300000000000001</v>
      </c>
      <c r="J80" s="14" t="s">
        <v>51</v>
      </c>
      <c r="K80" s="14" t="s">
        <v>103</v>
      </c>
      <c r="L80" s="14" t="s">
        <v>93</v>
      </c>
      <c r="M80" s="14">
        <v>3230091</v>
      </c>
      <c r="N80" s="14" t="str">
        <v>מליסרון אג"ח 5- מליסרון</v>
      </c>
    </row>
    <row r="81" spans="1:17" ht="22.5">
      <c r="A81" s="14">
        <v>0.02</v>
      </c>
      <c r="B81" s="14">
        <v>0.050000000000000003</v>
      </c>
      <c r="C81" s="14">
        <v>44.25</v>
      </c>
      <c r="D81" s="14">
        <v>128.37</v>
      </c>
      <c r="E81" s="15">
        <v>34467.32</v>
      </c>
      <c r="F81" s="14">
        <v>2.9700000000000002</v>
      </c>
      <c r="G81" s="14">
        <v>4.8499999999999996</v>
      </c>
      <c r="H81" s="14" t="s">
        <v>60</v>
      </c>
      <c r="I81" s="14">
        <v>0.52000000000000002</v>
      </c>
      <c r="J81" s="14" t="s">
        <v>51</v>
      </c>
      <c r="K81" s="14" t="s">
        <v>103</v>
      </c>
      <c r="L81" s="14" t="s">
        <v>93</v>
      </c>
      <c r="M81" s="14">
        <v>3230067</v>
      </c>
      <c r="N81" s="14" t="str">
        <v>מליסרון אג"ח ג'- מליסרון</v>
      </c>
    </row>
    <row r="82" spans="1:17" ht="22.5">
      <c r="A82" s="14">
        <v>0.10000000000000001</v>
      </c>
      <c r="B82" s="14">
        <v>0.029999999999999999</v>
      </c>
      <c r="C82" s="14">
        <v>233.88999999999999</v>
      </c>
      <c r="D82" s="14">
        <v>105.59</v>
      </c>
      <c r="E82" s="15">
        <v>221596.04999999999</v>
      </c>
      <c r="F82" s="14">
        <v>1.23</v>
      </c>
      <c r="G82" s="14">
        <v>2.29</v>
      </c>
      <c r="H82" s="14" t="s">
        <v>60</v>
      </c>
      <c r="I82" s="14">
        <v>4.9800000000000004</v>
      </c>
      <c r="J82" s="14" t="s">
        <v>51</v>
      </c>
      <c r="K82" s="14" t="s">
        <v>103</v>
      </c>
      <c r="L82" s="14" t="s">
        <v>105</v>
      </c>
      <c r="M82" s="14">
        <v>3230174</v>
      </c>
      <c r="N82" s="14" t="str">
        <v>מליסרון אגח 9- מליסרון</v>
      </c>
    </row>
    <row r="83" spans="1:17" ht="33.75">
      <c r="A83" s="14">
        <v>0.080000000000000002</v>
      </c>
      <c r="B83" s="14">
        <v>0.01</v>
      </c>
      <c r="C83" s="14">
        <v>202.46000000000001</v>
      </c>
      <c r="D83" s="14">
        <v>128.34999999999999</v>
      </c>
      <c r="E83" s="15">
        <v>157736.70000000001</v>
      </c>
      <c r="F83" s="14">
        <v>0.75</v>
      </c>
      <c r="G83" s="14">
        <v>5.1900000000000004</v>
      </c>
      <c r="H83" s="14" t="s">
        <v>60</v>
      </c>
      <c r="I83" s="14">
        <v>1.71</v>
      </c>
      <c r="J83" s="14" t="s">
        <v>51</v>
      </c>
      <c r="K83" s="14" t="s">
        <v>103</v>
      </c>
      <c r="L83" s="14" t="s">
        <v>94</v>
      </c>
      <c r="M83" s="14">
        <v>1107333</v>
      </c>
      <c r="N83" s="14" t="str">
        <v>סלקום אג"ח ד'- סלקום</v>
      </c>
    </row>
    <row r="84" spans="1:17" ht="33.75">
      <c r="A84" s="14">
        <v>0</v>
      </c>
      <c r="B84" s="14">
        <v>0</v>
      </c>
      <c r="C84" s="14">
        <v>1.8200000000000001</v>
      </c>
      <c r="D84" s="14">
        <v>119.84</v>
      </c>
      <c r="E84" s="15">
        <v>1516</v>
      </c>
      <c r="F84" s="14">
        <v>0.90000000000000002</v>
      </c>
      <c r="G84" s="14">
        <v>4.3499999999999996</v>
      </c>
      <c r="H84" s="14" t="s">
        <v>60</v>
      </c>
      <c r="I84" s="14">
        <v>3.7599999999999998</v>
      </c>
      <c r="J84" s="14" t="s">
        <v>51</v>
      </c>
      <c r="K84" s="14" t="s">
        <v>103</v>
      </c>
      <c r="L84" s="14" t="s">
        <v>94</v>
      </c>
      <c r="M84" s="14">
        <v>1125996</v>
      </c>
      <c r="N84" s="14" t="str">
        <v>סלקום אגח ו- סלקום</v>
      </c>
    </row>
    <row r="85" spans="1:17" ht="33.75">
      <c r="A85" s="14">
        <v>0.22</v>
      </c>
      <c r="B85" s="14">
        <v>0.029999999999999999</v>
      </c>
      <c r="C85" s="14">
        <v>548.26999999999998</v>
      </c>
      <c r="D85" s="14">
        <v>123.13</v>
      </c>
      <c r="E85" s="15">
        <v>445274</v>
      </c>
      <c r="F85" s="14">
        <v>2.6600000000000001</v>
      </c>
      <c r="G85" s="14">
        <v>4.7000000000000002</v>
      </c>
      <c r="H85" s="14" t="s">
        <v>60</v>
      </c>
      <c r="I85" s="14">
        <v>0.16</v>
      </c>
      <c r="J85" s="14" t="s">
        <v>51</v>
      </c>
      <c r="K85" s="14" t="s">
        <v>103</v>
      </c>
      <c r="L85" s="14" t="s">
        <v>106</v>
      </c>
      <c r="M85" s="14">
        <v>1100064</v>
      </c>
      <c r="N85" s="14" t="str">
        <v>פז חברת נפט ב'- פז נפט</v>
      </c>
    </row>
    <row r="86" spans="1:17" ht="22.5">
      <c r="A86" s="14">
        <v>0.040000000000000001</v>
      </c>
      <c r="B86" s="14">
        <v>0.01</v>
      </c>
      <c r="C86" s="14">
        <v>93.760000000000005</v>
      </c>
      <c r="D86" s="14">
        <v>122.40000000000001</v>
      </c>
      <c r="E86" s="15">
        <v>76600</v>
      </c>
      <c r="F86" s="14">
        <v>1.55</v>
      </c>
      <c r="G86" s="14">
        <v>4.5</v>
      </c>
      <c r="H86" s="14" t="s">
        <v>60</v>
      </c>
      <c r="I86" s="14">
        <v>3.9100000000000001</v>
      </c>
      <c r="J86" s="14" t="s">
        <v>90</v>
      </c>
      <c r="K86" s="14" t="s">
        <v>102</v>
      </c>
      <c r="L86" s="14" t="s">
        <v>93</v>
      </c>
      <c r="M86" s="14">
        <v>1119999</v>
      </c>
      <c r="N86" s="14" t="str">
        <v>רבוע נדלן אגח ד- רבוע כחול נדל"ן</v>
      </c>
    </row>
    <row r="87" spans="1:17" ht="22.5">
      <c r="A87" s="14">
        <v>0.01</v>
      </c>
      <c r="B87" s="14">
        <v>0.01</v>
      </c>
      <c r="C87" s="14">
        <v>26.399999999999999</v>
      </c>
      <c r="D87" s="14">
        <v>124.68000000000001</v>
      </c>
      <c r="E87" s="15">
        <v>21173.400000000001</v>
      </c>
      <c r="F87" s="14">
        <v>1.55</v>
      </c>
      <c r="G87" s="14">
        <v>4.7000000000000002</v>
      </c>
      <c r="H87" s="14" t="s">
        <v>60</v>
      </c>
      <c r="I87" s="14">
        <v>1.3799999999999999</v>
      </c>
      <c r="J87" s="14" t="s">
        <v>51</v>
      </c>
      <c r="K87" s="14" t="s">
        <v>103</v>
      </c>
      <c r="L87" s="14" t="s">
        <v>93</v>
      </c>
      <c r="M87" s="14">
        <v>1098656</v>
      </c>
      <c r="N87" s="14" t="str">
        <v>רבוע נדלן ב- רבוע כחול נדל"ן</v>
      </c>
    </row>
    <row r="88" spans="1:17" ht="22.5">
      <c r="A88" s="14">
        <v>0.01</v>
      </c>
      <c r="B88" s="14">
        <v>0.01</v>
      </c>
      <c r="C88" s="14">
        <v>32.310000000000002</v>
      </c>
      <c r="D88" s="14">
        <v>104.73</v>
      </c>
      <c r="E88" s="15">
        <v>30853.290000000001</v>
      </c>
      <c r="F88" s="14">
        <v>2.7599999999999998</v>
      </c>
      <c r="G88" s="14">
        <v>3.2999999999999998</v>
      </c>
      <c r="H88" s="14" t="s">
        <v>60</v>
      </c>
      <c r="I88" s="14">
        <v>6.4500000000000002</v>
      </c>
      <c r="J88" s="14" t="s">
        <v>90</v>
      </c>
      <c r="K88" s="14" t="s">
        <v>102</v>
      </c>
      <c r="L88" s="14" t="s">
        <v>107</v>
      </c>
      <c r="M88" s="14">
        <v>1130467</v>
      </c>
      <c r="N88" s="14" t="str">
        <v>ריבוע נדלן אגח ה- רבוע כחול ישראל</v>
      </c>
    </row>
    <row r="89" spans="1:17" ht="33.75">
      <c r="A89" s="14">
        <v>0.050000000000000003</v>
      </c>
      <c r="B89" s="14">
        <v>0</v>
      </c>
      <c r="C89" s="14">
        <v>115.51000000000001</v>
      </c>
      <c r="D89" s="14">
        <v>146.94</v>
      </c>
      <c r="E89" s="15">
        <v>78612</v>
      </c>
      <c r="F89" s="14">
        <v>1.3700000000000001</v>
      </c>
      <c r="G89" s="14">
        <v>4.5</v>
      </c>
      <c r="H89" s="14" t="s">
        <v>60</v>
      </c>
      <c r="I89" s="14">
        <v>6.3499999999999996</v>
      </c>
      <c r="J89" s="14" t="s">
        <v>51</v>
      </c>
      <c r="K89" s="14" t="s">
        <v>103</v>
      </c>
      <c r="L89" s="14" t="s">
        <v>91</v>
      </c>
      <c r="M89" s="14">
        <v>6950083</v>
      </c>
      <c r="N89" s="14" t="str">
        <v>ש"ה שלישוני המזרחי- בנק מזרחי טפחות</v>
      </c>
    </row>
    <row r="90" spans="1:17" ht="22.5">
      <c r="A90" s="14">
        <v>0.10000000000000001</v>
      </c>
      <c r="B90" s="14">
        <v>0.01</v>
      </c>
      <c r="C90" s="14">
        <v>254.84</v>
      </c>
      <c r="D90" s="14">
        <v>140.84</v>
      </c>
      <c r="E90" s="15">
        <v>180946</v>
      </c>
      <c r="F90" s="14">
        <v>0.84999999999999998</v>
      </c>
      <c r="G90" s="14">
        <v>5.2000000000000002</v>
      </c>
      <c r="H90" s="14" t="s">
        <v>60</v>
      </c>
      <c r="I90" s="14">
        <v>2.3900000000000001</v>
      </c>
      <c r="J90" s="14" t="s">
        <v>51</v>
      </c>
      <c r="K90" s="14" t="s">
        <v>103</v>
      </c>
      <c r="L90" s="14" t="s">
        <v>108</v>
      </c>
      <c r="M90" s="14">
        <v>7770142</v>
      </c>
      <c r="N90" s="14" t="str">
        <v>שופרסל    ב- שופרסל</v>
      </c>
    </row>
    <row r="91" spans="1:17" ht="22.5">
      <c r="A91" s="14">
        <v>0.059999999999999998</v>
      </c>
      <c r="B91" s="14">
        <v>0.01</v>
      </c>
      <c r="C91" s="14">
        <v>139.78999999999999</v>
      </c>
      <c r="D91" s="14">
        <v>110.27</v>
      </c>
      <c r="E91" s="15">
        <v>126771.11</v>
      </c>
      <c r="F91" s="14">
        <v>2.6499999999999999</v>
      </c>
      <c r="G91" s="14">
        <v>4.0899999999999999</v>
      </c>
      <c r="H91" s="14" t="s">
        <v>60</v>
      </c>
      <c r="I91" s="14">
        <v>6.75</v>
      </c>
      <c r="J91" s="14" t="s">
        <v>90</v>
      </c>
      <c r="K91" s="14" t="s">
        <v>102</v>
      </c>
      <c r="L91" s="14" t="s">
        <v>107</v>
      </c>
      <c r="M91" s="14">
        <v>1129733</v>
      </c>
      <c r="N91" s="14" t="str">
        <v>שיכון ובי אגח  6- שיכון ובינוי</v>
      </c>
    </row>
    <row r="92" spans="1:17" ht="33.75">
      <c r="A92" s="14">
        <v>0.02</v>
      </c>
      <c r="B92" s="14">
        <v>0</v>
      </c>
      <c r="C92" s="14">
        <v>39.369999999999997</v>
      </c>
      <c r="D92" s="14">
        <v>125.19</v>
      </c>
      <c r="E92" s="15">
        <v>31450</v>
      </c>
      <c r="F92" s="14">
        <v>1.5800000000000001</v>
      </c>
      <c r="G92" s="14">
        <v>5.5</v>
      </c>
      <c r="H92" s="14" t="s">
        <v>60</v>
      </c>
      <c r="I92" s="14">
        <v>4.6699999999999999</v>
      </c>
      <c r="J92" s="14" t="s">
        <v>90</v>
      </c>
      <c r="K92" s="14" t="s">
        <v>102</v>
      </c>
      <c r="L92" s="14" t="s">
        <v>109</v>
      </c>
      <c r="M92" s="14">
        <v>1125210</v>
      </c>
      <c r="N92" s="14" t="str">
        <v>שיכון ובינוי אג"ח 5- שיכון ובינוי</v>
      </c>
    </row>
    <row r="93" spans="1:17" ht="33.75">
      <c r="A93" s="14">
        <v>0.070000000000000007</v>
      </c>
      <c r="B93" s="14">
        <v>0.029999999999999999</v>
      </c>
      <c r="C93" s="14">
        <v>181.13999999999999</v>
      </c>
      <c r="D93" s="14">
        <v>112.87</v>
      </c>
      <c r="E93" s="15">
        <v>160489</v>
      </c>
      <c r="F93" s="14">
        <v>1.8899999999999999</v>
      </c>
      <c r="G93" s="14">
        <v>4.7999999999999998</v>
      </c>
      <c r="H93" s="14" t="s">
        <v>60</v>
      </c>
      <c r="I93" s="14">
        <v>3.1200000000000001</v>
      </c>
      <c r="J93" s="14" t="s">
        <v>90</v>
      </c>
      <c r="K93" s="14" t="s">
        <v>110</v>
      </c>
      <c r="L93" s="14" t="s">
        <v>109</v>
      </c>
      <c r="M93" s="14">
        <v>3870094</v>
      </c>
      <c r="N93" s="14" t="str">
        <v>אלרוב נד אגח ב- אלרוב נדלן</v>
      </c>
    </row>
    <row r="94" spans="1:17" ht="22.5">
      <c r="A94" s="14">
        <v>0.029999999999999999</v>
      </c>
      <c r="B94" s="14">
        <v>0.02</v>
      </c>
      <c r="C94" s="14">
        <v>79.900000000000006</v>
      </c>
      <c r="D94" s="14">
        <v>118.73999999999999</v>
      </c>
      <c r="E94" s="15">
        <v>67288.559999999998</v>
      </c>
      <c r="F94" s="14">
        <v>1.5600000000000001</v>
      </c>
      <c r="G94" s="14">
        <v>4.25</v>
      </c>
      <c r="H94" s="14" t="s">
        <v>60</v>
      </c>
      <c r="I94" s="14">
        <v>3.29</v>
      </c>
      <c r="J94" s="14" t="s">
        <v>51</v>
      </c>
      <c r="K94" s="14" t="s">
        <v>111</v>
      </c>
      <c r="L94" s="14" t="s">
        <v>93</v>
      </c>
      <c r="M94" s="14">
        <v>2510139</v>
      </c>
      <c r="N94" s="14" t="str">
        <v>אשטרום נכ אגח 7- אשטרום נכסים</v>
      </c>
    </row>
    <row r="95" spans="1:17" ht="22.5">
      <c r="A95" s="14">
        <v>0</v>
      </c>
      <c r="B95" s="14">
        <v>0.02</v>
      </c>
      <c r="C95" s="14">
        <v>8.2799999999999994</v>
      </c>
      <c r="D95" s="14">
        <v>121.15000000000001</v>
      </c>
      <c r="E95" s="15">
        <v>6894.3999999999996</v>
      </c>
      <c r="F95" s="14">
        <v>3.27</v>
      </c>
      <c r="G95" s="14">
        <v>5.2000000000000002</v>
      </c>
      <c r="H95" s="14" t="s">
        <v>60</v>
      </c>
      <c r="I95" s="14">
        <v>1.01</v>
      </c>
      <c r="J95" s="14" t="s">
        <v>51</v>
      </c>
      <c r="K95" s="14" t="s">
        <v>111</v>
      </c>
      <c r="L95" s="14" t="s">
        <v>93</v>
      </c>
      <c r="M95" s="14">
        <v>2510113</v>
      </c>
      <c r="N95" s="14" t="str">
        <v>אשטרום נכסים אג 5- אשטרום</v>
      </c>
    </row>
    <row r="96" spans="1:17" ht="33.75">
      <c r="A96" s="14">
        <v>0.050000000000000003</v>
      </c>
      <c r="B96" s="14">
        <v>0.040000000000000001</v>
      </c>
      <c r="C96" s="14">
        <v>110.77</v>
      </c>
      <c r="D96" s="14">
        <v>115.90000000000001</v>
      </c>
      <c r="E96" s="15">
        <v>95578</v>
      </c>
      <c r="F96" s="14">
        <v>2.1400000000000001</v>
      </c>
      <c r="G96" s="14">
        <v>5.4000000000000004</v>
      </c>
      <c r="H96" s="14" t="s">
        <v>60</v>
      </c>
      <c r="I96" s="14">
        <v>3.9900000000000002</v>
      </c>
      <c r="J96" s="14" t="s">
        <v>51</v>
      </c>
      <c r="K96" s="14" t="s">
        <v>111</v>
      </c>
      <c r="L96" s="14" t="s">
        <v>109</v>
      </c>
      <c r="M96" s="14">
        <v>1127299</v>
      </c>
      <c r="N96" s="14" t="str">
        <v>דה לסר    אגח ג- דה לסר גרופ</v>
      </c>
    </row>
    <row r="97" spans="1:17" ht="22.5">
      <c r="A97" s="14">
        <v>0.029999999999999999</v>
      </c>
      <c r="B97" s="14">
        <v>0.01</v>
      </c>
      <c r="C97" s="14">
        <v>76.040000000000006</v>
      </c>
      <c r="D97" s="14">
        <v>127</v>
      </c>
      <c r="E97" s="15">
        <v>59871.18</v>
      </c>
      <c r="F97" s="14">
        <v>1.8999999999999999</v>
      </c>
      <c r="G97" s="14">
        <v>5.2999999999999998</v>
      </c>
      <c r="H97" s="14" t="s">
        <v>60</v>
      </c>
      <c r="I97" s="14">
        <v>1.05</v>
      </c>
      <c r="J97" s="14" t="s">
        <v>51</v>
      </c>
      <c r="K97" s="14" t="s">
        <v>111</v>
      </c>
      <c r="L97" s="14" t="s">
        <v>112</v>
      </c>
      <c r="M97" s="14">
        <v>4590089</v>
      </c>
      <c r="N97" s="14" t="str">
        <v>דן רכב אג 5- קרדן רכב</v>
      </c>
    </row>
    <row r="98" spans="1:17" ht="22.5">
      <c r="A98" s="14">
        <v>0.01</v>
      </c>
      <c r="B98" s="14">
        <v>0.01</v>
      </c>
      <c r="C98" s="14">
        <v>25.27</v>
      </c>
      <c r="D98" s="14">
        <v>127.25</v>
      </c>
      <c r="E98" s="15">
        <v>19857.139999999999</v>
      </c>
      <c r="F98" s="14">
        <v>2.0299999999999998</v>
      </c>
      <c r="G98" s="14">
        <v>5.1500000000000004</v>
      </c>
      <c r="H98" s="14" t="s">
        <v>60</v>
      </c>
      <c r="I98" s="14">
        <v>1.4299999999999999</v>
      </c>
      <c r="J98" s="14" t="s">
        <v>51</v>
      </c>
      <c r="K98" s="14" t="s">
        <v>111</v>
      </c>
      <c r="L98" s="14" t="s">
        <v>112</v>
      </c>
      <c r="M98" s="14">
        <v>4590097</v>
      </c>
      <c r="N98" s="14" t="str">
        <v>דן רכב אג 6- קרדן רכב</v>
      </c>
    </row>
    <row r="99" spans="1:17" ht="22.5">
      <c r="A99" s="14">
        <v>0.059999999999999998</v>
      </c>
      <c r="B99" s="14">
        <v>0.050000000000000003</v>
      </c>
      <c r="C99" s="14">
        <v>143.09</v>
      </c>
      <c r="D99" s="14">
        <v>117.31999999999999</v>
      </c>
      <c r="E99" s="15">
        <v>121967.39999999999</v>
      </c>
      <c r="F99" s="14">
        <v>1.6000000000000001</v>
      </c>
      <c r="G99" s="14">
        <v>6.5</v>
      </c>
      <c r="H99" s="14" t="s">
        <v>60</v>
      </c>
      <c r="I99" s="14">
        <v>1.1299999999999999</v>
      </c>
      <c r="J99" s="14" t="s">
        <v>90</v>
      </c>
      <c r="K99" s="14" t="s">
        <v>110</v>
      </c>
      <c r="L99" s="14" t="s">
        <v>93</v>
      </c>
      <c r="M99" s="14">
        <v>4110151</v>
      </c>
      <c r="N99" s="14" t="str">
        <v>דרבן      ח- דרבן</v>
      </c>
    </row>
    <row r="100" spans="1:17" ht="33.75">
      <c r="A100" s="14">
        <v>0.02</v>
      </c>
      <c r="B100" s="14">
        <v>0.040000000000000001</v>
      </c>
      <c r="C100" s="14">
        <v>58.590000000000003</v>
      </c>
      <c r="D100" s="14">
        <v>108.87</v>
      </c>
      <c r="E100" s="15">
        <v>53817</v>
      </c>
      <c r="F100" s="14">
        <v>1.29</v>
      </c>
      <c r="G100" s="14">
        <v>2.3999999999999999</v>
      </c>
      <c r="H100" s="14" t="s">
        <v>60</v>
      </c>
      <c r="I100" s="14">
        <v>5.3899999999999997</v>
      </c>
      <c r="J100" s="14" t="s">
        <v>51</v>
      </c>
      <c r="K100" s="14" t="s">
        <v>111</v>
      </c>
      <c r="L100" s="14" t="s">
        <v>91</v>
      </c>
      <c r="M100" s="14">
        <v>1127414</v>
      </c>
      <c r="N100" s="14" t="str">
        <v>ירושליםהנפ נד1- בנק ירושלים מימון והנפקות</v>
      </c>
    </row>
    <row r="101" spans="1:17" ht="22.5">
      <c r="A101" s="14">
        <v>0.050000000000000003</v>
      </c>
      <c r="B101" s="14">
        <v>0.02</v>
      </c>
      <c r="C101" s="14">
        <v>121.23999999999999</v>
      </c>
      <c r="D101" s="14">
        <v>138.88999999999999</v>
      </c>
      <c r="E101" s="15">
        <v>87295.389999999999</v>
      </c>
      <c r="F101" s="14">
        <v>1.0700000000000001</v>
      </c>
      <c r="G101" s="14">
        <v>5.4000000000000004</v>
      </c>
      <c r="H101" s="14" t="s">
        <v>60</v>
      </c>
      <c r="I101" s="14">
        <v>3.0699999999999998</v>
      </c>
      <c r="J101" s="14" t="s">
        <v>51</v>
      </c>
      <c r="K101" s="14" t="s">
        <v>111</v>
      </c>
      <c r="L101" s="14" t="s">
        <v>93</v>
      </c>
      <c r="M101" s="14">
        <v>7430069</v>
      </c>
      <c r="N101" s="14" t="str">
        <v>ישפרו     אגח ב- ישפרו</v>
      </c>
    </row>
    <row r="102" spans="1:17" ht="22.5">
      <c r="A102" s="14">
        <v>0.050000000000000003</v>
      </c>
      <c r="B102" s="14">
        <v>0.040000000000000001</v>
      </c>
      <c r="C102" s="14">
        <v>123.98</v>
      </c>
      <c r="D102" s="14">
        <v>105.06999999999999</v>
      </c>
      <c r="E102" s="15">
        <v>118000</v>
      </c>
      <c r="F102" s="14">
        <v>2.6200000000000001</v>
      </c>
      <c r="G102" s="14">
        <v>3.48</v>
      </c>
      <c r="H102" s="14" t="s">
        <v>60</v>
      </c>
      <c r="I102" s="14">
        <v>5.0899999999999999</v>
      </c>
      <c r="J102" s="14" t="s">
        <v>90</v>
      </c>
      <c r="K102" s="14" t="s">
        <v>110</v>
      </c>
      <c r="L102" s="14" t="s">
        <v>105</v>
      </c>
      <c r="M102" s="14">
        <v>6130181</v>
      </c>
      <c r="N102" s="14" t="str">
        <v>ישרס אגח יג- ישרס</v>
      </c>
    </row>
    <row r="103" spans="1:17" ht="22.5">
      <c r="A103" s="14">
        <v>0.01</v>
      </c>
      <c r="B103" s="14">
        <v>0</v>
      </c>
      <c r="C103" s="14">
        <v>24.23</v>
      </c>
      <c r="D103" s="14">
        <v>132</v>
      </c>
      <c r="E103" s="15">
        <v>18356</v>
      </c>
      <c r="F103" s="14">
        <v>1.3100000000000001</v>
      </c>
      <c r="G103" s="14">
        <v>4.6500000000000004</v>
      </c>
      <c r="H103" s="14" t="s">
        <v>60</v>
      </c>
      <c r="I103" s="14">
        <v>2.3199999999999998</v>
      </c>
      <c r="J103" s="14" t="s">
        <v>51</v>
      </c>
      <c r="K103" s="14" t="s">
        <v>111</v>
      </c>
      <c r="L103" s="14" t="s">
        <v>93</v>
      </c>
      <c r="M103" s="14">
        <v>2260131</v>
      </c>
      <c r="N103" s="14" t="str">
        <v>מבני תעשיה אג 8- מבני תעשיה</v>
      </c>
    </row>
    <row r="104" spans="1:17" ht="22.5">
      <c r="A104" s="14">
        <v>0.02</v>
      </c>
      <c r="B104" s="14">
        <v>0.01</v>
      </c>
      <c r="C104" s="14">
        <v>38.869999999999997</v>
      </c>
      <c r="D104" s="14">
        <v>135.80000000000001</v>
      </c>
      <c r="E104" s="15">
        <v>28626</v>
      </c>
      <c r="F104" s="14">
        <v>1.24</v>
      </c>
      <c r="G104" s="14">
        <v>5.0499999999999998</v>
      </c>
      <c r="H104" s="14" t="s">
        <v>60</v>
      </c>
      <c r="I104" s="14">
        <v>2.1299999999999999</v>
      </c>
      <c r="J104" s="14" t="s">
        <v>51</v>
      </c>
      <c r="K104" s="14" t="s">
        <v>111</v>
      </c>
      <c r="L104" s="14" t="s">
        <v>93</v>
      </c>
      <c r="M104" s="14">
        <v>2260180</v>
      </c>
      <c r="N104" s="14" t="str">
        <v>מבני תעשיה אג"ח 9- מבני תעשיה</v>
      </c>
    </row>
    <row r="105" spans="1:17" ht="22.5">
      <c r="A105" s="14">
        <v>0</v>
      </c>
      <c r="B105" s="14">
        <v>0</v>
      </c>
      <c r="C105" s="14">
        <v>2.1899999999999999</v>
      </c>
      <c r="D105" s="14">
        <v>122.42</v>
      </c>
      <c r="E105" s="15">
        <v>1787</v>
      </c>
      <c r="F105" s="14">
        <v>1.4399999999999999</v>
      </c>
      <c r="G105" s="14">
        <v>5.2999999999999998</v>
      </c>
      <c r="H105" s="14" t="s">
        <v>60</v>
      </c>
      <c r="I105" s="14">
        <v>0.90000000000000002</v>
      </c>
      <c r="J105" s="14" t="s">
        <v>51</v>
      </c>
      <c r="K105" s="14" t="s">
        <v>111</v>
      </c>
      <c r="L105" s="14" t="s">
        <v>93</v>
      </c>
      <c r="M105" s="14">
        <v>2260206</v>
      </c>
      <c r="N105" s="14" t="str">
        <v>מבני תעשיה יא'- מבני תעשיה</v>
      </c>
    </row>
    <row r="106" spans="1:17" ht="22.5">
      <c r="A106" s="14">
        <v>0</v>
      </c>
      <c r="B106" s="14">
        <v>0</v>
      </c>
      <c r="C106" s="14">
        <v>6.5700000000000003</v>
      </c>
      <c r="D106" s="14">
        <v>119.48999999999999</v>
      </c>
      <c r="E106" s="15">
        <v>5498.7700000000004</v>
      </c>
      <c r="F106" s="14">
        <v>1.8100000000000001</v>
      </c>
      <c r="G106" s="14">
        <v>6.0999999999999996</v>
      </c>
      <c r="H106" s="14" t="s">
        <v>60</v>
      </c>
      <c r="I106" s="14">
        <v>3.3300000000000001</v>
      </c>
      <c r="J106" s="14" t="s">
        <v>51</v>
      </c>
      <c r="K106" s="14" t="s">
        <v>111</v>
      </c>
      <c r="L106" s="14" t="s">
        <v>93</v>
      </c>
      <c r="M106" s="14">
        <v>2260412</v>
      </c>
      <c r="N106" s="14" t="str">
        <v>מבני תעשיה יד- מבני תעשיה</v>
      </c>
    </row>
    <row r="107" spans="1:17" ht="33.75">
      <c r="A107" s="14">
        <v>0.01</v>
      </c>
      <c r="B107" s="14">
        <v>0</v>
      </c>
      <c r="C107" s="14">
        <v>13.91</v>
      </c>
      <c r="D107" s="14">
        <v>131.38999999999999</v>
      </c>
      <c r="E107" s="15">
        <v>10590.190000000001</v>
      </c>
      <c r="F107" s="14">
        <v>1.3</v>
      </c>
      <c r="G107" s="14">
        <v>4.9500000000000002</v>
      </c>
      <c r="H107" s="14" t="s">
        <v>60</v>
      </c>
      <c r="I107" s="14">
        <v>1.3400000000000001</v>
      </c>
      <c r="J107" s="14" t="s">
        <v>51</v>
      </c>
      <c r="K107" s="14" t="s">
        <v>111</v>
      </c>
      <c r="L107" s="14" t="s">
        <v>99</v>
      </c>
      <c r="M107" s="14">
        <v>7230279</v>
      </c>
      <c r="N107" s="14" t="str">
        <v>נורסטאר אג''ח ו- נורסטאר</v>
      </c>
    </row>
    <row r="108" spans="1:17" ht="22.5">
      <c r="A108" s="14">
        <v>0.01</v>
      </c>
      <c r="B108" s="14">
        <v>0</v>
      </c>
      <c r="C108" s="14">
        <v>25.469999999999999</v>
      </c>
      <c r="D108" s="14">
        <v>112.01000000000001</v>
      </c>
      <c r="E108" s="15">
        <v>22741</v>
      </c>
      <c r="F108" s="14">
        <v>2.7799999999999998</v>
      </c>
      <c r="G108" s="14">
        <v>4.4199999999999999</v>
      </c>
      <c r="H108" s="14" t="s">
        <v>60</v>
      </c>
      <c r="I108" s="14">
        <v>5.7800000000000002</v>
      </c>
      <c r="J108" s="14" t="s">
        <v>51</v>
      </c>
      <c r="K108" s="14" t="s">
        <v>111</v>
      </c>
      <c r="L108" s="14" t="s">
        <v>104</v>
      </c>
      <c r="M108" s="14">
        <v>7230345</v>
      </c>
      <c r="N108" s="14" t="str">
        <v>נורסטאר אגח י- נורסטאר</v>
      </c>
    </row>
    <row r="109" spans="1:17" ht="22.5">
      <c r="A109" s="14">
        <v>0.11</v>
      </c>
      <c r="B109" s="14">
        <v>0.02</v>
      </c>
      <c r="C109" s="14">
        <v>262.72000000000003</v>
      </c>
      <c r="D109" s="14">
        <v>133.34999999999999</v>
      </c>
      <c r="E109" s="15">
        <v>197017.28</v>
      </c>
      <c r="F109" s="14">
        <v>1.0900000000000001</v>
      </c>
      <c r="G109" s="14">
        <v>5</v>
      </c>
      <c r="H109" s="14" t="s">
        <v>60</v>
      </c>
      <c r="I109" s="14">
        <v>1.5800000000000001</v>
      </c>
      <c r="J109" s="14" t="s">
        <v>51</v>
      </c>
      <c r="K109" s="14" t="s">
        <v>111</v>
      </c>
      <c r="L109" s="14" t="s">
        <v>113</v>
      </c>
      <c r="M109" s="14">
        <v>6990139</v>
      </c>
      <c r="N109" s="14" t="str">
        <v>נכסים     ג- נכסים ובניין</v>
      </c>
    </row>
    <row r="110" spans="1:17" ht="33.75">
      <c r="A110" s="14">
        <v>0.02</v>
      </c>
      <c r="B110" s="14">
        <v>0</v>
      </c>
      <c r="C110" s="14">
        <v>43.439999999999998</v>
      </c>
      <c r="D110" s="14">
        <v>141.55000000000001</v>
      </c>
      <c r="E110" s="15">
        <v>30691</v>
      </c>
      <c r="F110" s="14">
        <v>2.9199999999999999</v>
      </c>
      <c r="G110" s="14">
        <v>4.9500000000000002</v>
      </c>
      <c r="H110" s="14" t="s">
        <v>60</v>
      </c>
      <c r="I110" s="14">
        <v>7.25</v>
      </c>
      <c r="J110" s="14" t="s">
        <v>51</v>
      </c>
      <c r="K110" s="14" t="s">
        <v>111</v>
      </c>
      <c r="L110" s="14" t="s">
        <v>113</v>
      </c>
      <c r="M110" s="14">
        <v>6990154</v>
      </c>
      <c r="N110" s="14" t="str">
        <v>נכסים  ובנין סד' ד'(18925)- נכסים ובניין</v>
      </c>
    </row>
    <row r="111" spans="1:17" ht="33.75">
      <c r="A111" s="14">
        <v>0.01</v>
      </c>
      <c r="B111" s="14">
        <v>0.02</v>
      </c>
      <c r="C111" s="14">
        <v>30.620000000000001</v>
      </c>
      <c r="D111" s="14">
        <v>107.08</v>
      </c>
      <c r="E111" s="15">
        <v>28600</v>
      </c>
      <c r="F111" s="14">
        <v>1.6799999999999999</v>
      </c>
      <c r="G111" s="14">
        <v>4.1600000000000001</v>
      </c>
      <c r="H111" s="14" t="s">
        <v>60</v>
      </c>
      <c r="I111" s="14">
        <v>1.1200000000000001</v>
      </c>
      <c r="J111" s="14" t="s">
        <v>114</v>
      </c>
      <c r="K111" s="14" t="s">
        <v>111</v>
      </c>
      <c r="L111" s="14" t="s">
        <v>106</v>
      </c>
      <c r="M111" s="14">
        <v>6430102</v>
      </c>
      <c r="N111" s="14" t="str">
        <v>נפטא אגח א- נפטא</v>
      </c>
    </row>
    <row r="112" spans="1:17" ht="33.75">
      <c r="A112" s="14">
        <v>0.13</v>
      </c>
      <c r="B112" s="14">
        <v>0.029999999999999999</v>
      </c>
      <c r="C112" s="14">
        <v>311.23000000000002</v>
      </c>
      <c r="D112" s="14">
        <v>147.77000000000001</v>
      </c>
      <c r="E112" s="15">
        <v>210615</v>
      </c>
      <c r="F112" s="14">
        <v>0.40999999999999998</v>
      </c>
      <c r="G112" s="14">
        <v>6.5</v>
      </c>
      <c r="H112" s="14" t="s">
        <v>60</v>
      </c>
      <c r="I112" s="14">
        <v>2.1200000000000001</v>
      </c>
      <c r="J112" s="14" t="s">
        <v>51</v>
      </c>
      <c r="K112" s="14" t="s">
        <v>111</v>
      </c>
      <c r="L112" s="14" t="s">
        <v>91</v>
      </c>
      <c r="M112" s="14">
        <v>6620207</v>
      </c>
      <c r="N112" s="14" t="str">
        <v>פועלים ש.ה. א'- בנק הפועלים</v>
      </c>
    </row>
    <row r="113" spans="1:17" ht="33.75">
      <c r="A113" s="14">
        <v>0.01</v>
      </c>
      <c r="B113" s="14">
        <v>0</v>
      </c>
      <c r="C113" s="14">
        <v>12.74</v>
      </c>
      <c r="D113" s="14">
        <v>107.31999999999999</v>
      </c>
      <c r="E113" s="15">
        <v>11871.32</v>
      </c>
      <c r="F113" s="14">
        <v>1.4299999999999999</v>
      </c>
      <c r="G113" s="14">
        <v>2.2999999999999998</v>
      </c>
      <c r="H113" s="14" t="s">
        <v>60</v>
      </c>
      <c r="I113" s="14">
        <v>1.72</v>
      </c>
      <c r="J113" s="14" t="s">
        <v>51</v>
      </c>
      <c r="K113" s="14" t="s">
        <v>111</v>
      </c>
      <c r="L113" s="14" t="s">
        <v>112</v>
      </c>
      <c r="M113" s="14">
        <v>1410224</v>
      </c>
      <c r="N113" s="14" t="str">
        <v>שלמה החז אגח יא- ש.שלמה החזקות בע"מ</v>
      </c>
    </row>
    <row r="114" spans="1:17" ht="33.75">
      <c r="A114" s="14">
        <v>0.01</v>
      </c>
      <c r="B114" s="14">
        <v>0.01</v>
      </c>
      <c r="C114" s="14">
        <v>22.68</v>
      </c>
      <c r="D114" s="14">
        <v>119.34999999999999</v>
      </c>
      <c r="E114" s="15">
        <v>19000</v>
      </c>
      <c r="F114" s="14">
        <v>1.45</v>
      </c>
      <c r="G114" s="14">
        <v>5.5999999999999996</v>
      </c>
      <c r="H114" s="14" t="s">
        <v>60</v>
      </c>
      <c r="I114" s="14">
        <v>2.6000000000000001</v>
      </c>
      <c r="J114" s="14" t="s">
        <v>90</v>
      </c>
      <c r="K114" s="14" t="s">
        <v>77</v>
      </c>
      <c r="L114" s="14" t="s">
        <v>99</v>
      </c>
      <c r="M114" s="14">
        <v>1820158</v>
      </c>
      <c r="N114" s="14" t="str">
        <v>אדגר אג"ח 7- אדגר</v>
      </c>
    </row>
    <row r="115" spans="1:17" ht="22.5">
      <c r="A115" s="14">
        <v>0.040000000000000001</v>
      </c>
      <c r="B115" s="14">
        <v>0.02</v>
      </c>
      <c r="C115" s="14">
        <v>87.510000000000005</v>
      </c>
      <c r="D115" s="14">
        <v>114.39</v>
      </c>
      <c r="E115" s="15">
        <v>76498</v>
      </c>
      <c r="F115" s="14">
        <v>2.29</v>
      </c>
      <c r="G115" s="14">
        <v>5.3499999999999996</v>
      </c>
      <c r="H115" s="14" t="s">
        <v>60</v>
      </c>
      <c r="I115" s="14">
        <v>3.4399999999999999</v>
      </c>
      <c r="J115" s="14" t="s">
        <v>90</v>
      </c>
      <c r="K115" s="14" t="s">
        <v>77</v>
      </c>
      <c r="L115" s="14" t="s">
        <v>105</v>
      </c>
      <c r="M115" s="14">
        <v>7150337</v>
      </c>
      <c r="N115" s="14" t="str">
        <v>אזורים אגח 9- אזורים</v>
      </c>
    </row>
    <row r="116" spans="1:17">
      <c r="A116" s="14">
        <v>0.01</v>
      </c>
      <c r="B116" s="14">
        <v>0.01</v>
      </c>
      <c r="C116" s="14">
        <v>24.34</v>
      </c>
      <c r="D116" s="14">
        <v>105.81</v>
      </c>
      <c r="E116" s="15">
        <v>23002.040000000001</v>
      </c>
      <c r="F116" s="14">
        <v>2.2400000000000002</v>
      </c>
      <c r="G116" s="14">
        <v>2.7999999999999998</v>
      </c>
      <c r="H116" s="14" t="s">
        <v>60</v>
      </c>
      <c r="I116" s="14">
        <v>0.98999999999999999</v>
      </c>
      <c r="J116" s="14" t="s">
        <v>90</v>
      </c>
      <c r="K116" s="14" t="s">
        <v>77</v>
      </c>
      <c r="L116" s="14" t="s">
        <v>112</v>
      </c>
      <c r="M116" s="14">
        <v>1123413</v>
      </c>
      <c r="N116" s="14" t="str">
        <v>אלבר אג"ח 11- אלבר</v>
      </c>
    </row>
    <row r="117" spans="1:17">
      <c r="A117" s="14">
        <v>0.01</v>
      </c>
      <c r="B117" s="14">
        <v>0.050000000000000003</v>
      </c>
      <c r="C117" s="14">
        <v>13.98</v>
      </c>
      <c r="D117" s="14">
        <v>109.8</v>
      </c>
      <c r="E117" s="15">
        <v>12729.07</v>
      </c>
      <c r="F117" s="14">
        <v>4.1500000000000004</v>
      </c>
      <c r="G117" s="14">
        <v>4.1699999999999999</v>
      </c>
      <c r="H117" s="14" t="s">
        <v>60</v>
      </c>
      <c r="I117" s="14">
        <v>0.26000000000000001</v>
      </c>
      <c r="J117" s="14" t="s">
        <v>90</v>
      </c>
      <c r="K117" s="14" t="s">
        <v>77</v>
      </c>
      <c r="L117" s="14" t="s">
        <v>112</v>
      </c>
      <c r="M117" s="14">
        <v>1118017</v>
      </c>
      <c r="N117" s="14" t="str">
        <v>אלבר אגח ח- אלבר</v>
      </c>
    </row>
    <row r="118" spans="1:17" ht="33.75">
      <c r="A118" s="14">
        <v>0</v>
      </c>
      <c r="B118" s="14">
        <v>0.01</v>
      </c>
      <c r="C118" s="14">
        <v>6.1500000000000004</v>
      </c>
      <c r="D118" s="14">
        <v>121.54000000000001</v>
      </c>
      <c r="E118" s="15">
        <v>5060.1999999999998</v>
      </c>
      <c r="F118" s="14">
        <v>6.3700000000000001</v>
      </c>
      <c r="G118" s="14">
        <v>6.5</v>
      </c>
      <c r="H118" s="14" t="s">
        <v>60</v>
      </c>
      <c r="I118" s="14">
        <v>0.089999999999999997</v>
      </c>
      <c r="J118" s="14" t="s">
        <v>90</v>
      </c>
      <c r="K118" s="14" t="s">
        <v>77</v>
      </c>
      <c r="L118" s="14" t="s">
        <v>99</v>
      </c>
      <c r="M118" s="14">
        <v>3130077</v>
      </c>
      <c r="N118" s="14" t="str">
        <v>אספן בניה אג"ח א'- אספן גרופ בע"מ</v>
      </c>
    </row>
    <row r="119" spans="1:17" ht="33.75">
      <c r="A119" s="14">
        <v>0.029999999999999999</v>
      </c>
      <c r="B119" s="14">
        <v>0.01</v>
      </c>
      <c r="C119" s="14">
        <v>73.060000000000002</v>
      </c>
      <c r="D119" s="14">
        <v>106.43000000000001</v>
      </c>
      <c r="E119" s="15">
        <v>68644.240000000005</v>
      </c>
      <c r="F119" s="14">
        <v>6.5099999999999998</v>
      </c>
      <c r="G119" s="14">
        <v>6.7999999999999998</v>
      </c>
      <c r="H119" s="14" t="s">
        <v>60</v>
      </c>
      <c r="I119" s="14">
        <v>4.5800000000000001</v>
      </c>
      <c r="J119" s="14" t="s">
        <v>90</v>
      </c>
      <c r="K119" s="14" t="s">
        <v>77</v>
      </c>
      <c r="L119" s="14" t="s">
        <v>115</v>
      </c>
      <c r="M119" s="14">
        <v>6110431</v>
      </c>
      <c r="N119" s="14" t="str">
        <v>אפריקה אגח כז- אפריקה ישראל השקעות</v>
      </c>
    </row>
    <row r="120" spans="1:17" ht="33.75">
      <c r="A120" s="14">
        <v>0.080000000000000002</v>
      </c>
      <c r="B120" s="14">
        <v>0.01</v>
      </c>
      <c r="C120" s="14">
        <v>192.16999999999999</v>
      </c>
      <c r="D120" s="14">
        <v>120.26000000000001</v>
      </c>
      <c r="E120" s="15">
        <v>159792.37</v>
      </c>
      <c r="F120" s="14">
        <v>6.3300000000000001</v>
      </c>
      <c r="G120" s="14">
        <v>6.5</v>
      </c>
      <c r="H120" s="14" t="s">
        <v>60</v>
      </c>
      <c r="I120" s="14">
        <v>4.54</v>
      </c>
      <c r="J120" s="14" t="s">
        <v>90</v>
      </c>
      <c r="K120" s="14" t="s">
        <v>77</v>
      </c>
      <c r="L120" s="14" t="s">
        <v>115</v>
      </c>
      <c r="M120" s="14">
        <v>6110365</v>
      </c>
      <c r="N120" s="14" t="str">
        <v>אפריקה ק.26- אפריקה ישראל השקעות</v>
      </c>
    </row>
    <row r="121" spans="1:17" ht="22.5">
      <c r="A121" s="14">
        <v>0.02</v>
      </c>
      <c r="B121" s="14">
        <v>0.050000000000000003</v>
      </c>
      <c r="C121" s="14">
        <v>42.270000000000003</v>
      </c>
      <c r="D121" s="14">
        <v>116.42</v>
      </c>
      <c r="E121" s="15">
        <v>36306.139999999999</v>
      </c>
      <c r="F121" s="14">
        <v>2.21</v>
      </c>
      <c r="G121" s="14">
        <v>5.5</v>
      </c>
      <c r="H121" s="14" t="s">
        <v>60</v>
      </c>
      <c r="I121" s="14">
        <v>3.02</v>
      </c>
      <c r="J121" s="14" t="s">
        <v>90</v>
      </c>
      <c r="K121" s="14" t="s">
        <v>77</v>
      </c>
      <c r="L121" s="14" t="s">
        <v>105</v>
      </c>
      <c r="M121" s="14">
        <v>1123884</v>
      </c>
      <c r="N121" s="14" t="str">
        <v>אשדר      אגח ג- אשדר</v>
      </c>
    </row>
    <row r="122" spans="1:17" ht="22.5">
      <c r="A122" s="14">
        <v>0.040000000000000001</v>
      </c>
      <c r="B122" s="14">
        <v>0.02</v>
      </c>
      <c r="C122" s="14">
        <v>91.879999999999995</v>
      </c>
      <c r="D122" s="14">
        <v>133.61000000000001</v>
      </c>
      <c r="E122" s="15">
        <v>68763.630000000005</v>
      </c>
      <c r="F122" s="14">
        <v>2.0499999999999998</v>
      </c>
      <c r="G122" s="14">
        <v>4.8499999999999996</v>
      </c>
      <c r="H122" s="14" t="s">
        <v>60</v>
      </c>
      <c r="I122" s="14">
        <v>2.9500000000000002</v>
      </c>
      <c r="J122" s="14" t="s">
        <v>90</v>
      </c>
      <c r="K122" s="14" t="s">
        <v>77</v>
      </c>
      <c r="L122" s="14" t="s">
        <v>105</v>
      </c>
      <c r="M122" s="14">
        <v>1104330</v>
      </c>
      <c r="N122" s="14" t="str">
        <v>אשדר אג' 1- אשדר</v>
      </c>
    </row>
    <row r="123" spans="1:17" ht="33.75">
      <c r="A123" s="14">
        <v>0.089999999999999997</v>
      </c>
      <c r="B123" s="14">
        <v>0.29999999999999999</v>
      </c>
      <c r="C123" s="14">
        <v>227.24000000000001</v>
      </c>
      <c r="D123" s="14">
        <v>128.05000000000001</v>
      </c>
      <c r="E123" s="15">
        <v>177463.89000000001</v>
      </c>
      <c r="F123" s="14">
        <v>2.21</v>
      </c>
      <c r="G123" s="14">
        <v>5</v>
      </c>
      <c r="H123" s="14" t="s">
        <v>60</v>
      </c>
      <c r="I123" s="14">
        <v>0.65000000000000002</v>
      </c>
      <c r="J123" s="14" t="s">
        <v>114</v>
      </c>
      <c r="K123" s="14" t="s">
        <v>116</v>
      </c>
      <c r="L123" s="14" t="s">
        <v>106</v>
      </c>
      <c r="M123" s="14">
        <v>1093244</v>
      </c>
      <c r="N123" s="14" t="str">
        <v>דור אלון  ב- דור אלון</v>
      </c>
    </row>
    <row r="124" spans="1:17" ht="33.75">
      <c r="A124" s="14">
        <v>0.059999999999999998</v>
      </c>
      <c r="B124" s="14">
        <v>0.01</v>
      </c>
      <c r="C124" s="14">
        <v>157.49000000000001</v>
      </c>
      <c r="D124" s="14">
        <v>147.80000000000001</v>
      </c>
      <c r="E124" s="15">
        <v>106554</v>
      </c>
      <c r="F124" s="14">
        <v>1.03</v>
      </c>
      <c r="G124" s="14">
        <v>6.4000000000000004</v>
      </c>
      <c r="H124" s="14" t="s">
        <v>60</v>
      </c>
      <c r="I124" s="14">
        <v>4.79</v>
      </c>
      <c r="J124" s="14" t="s">
        <v>51</v>
      </c>
      <c r="K124" s="14" t="s">
        <v>116</v>
      </c>
      <c r="L124" s="14" t="s">
        <v>91</v>
      </c>
      <c r="M124" s="14">
        <v>7480098</v>
      </c>
      <c r="N124" s="14" t="str">
        <v>דיסקונט מנפיקים שה 1- בנק דיסקונט</v>
      </c>
    </row>
    <row r="125" spans="1:17" ht="22.5">
      <c r="A125" s="14">
        <v>0.070000000000000007</v>
      </c>
      <c r="B125" s="14">
        <v>0.029999999999999999</v>
      </c>
      <c r="C125" s="14">
        <v>164.59999999999999</v>
      </c>
      <c r="D125" s="14">
        <v>133.5</v>
      </c>
      <c r="E125" s="15">
        <v>123294.5</v>
      </c>
      <c r="F125" s="14">
        <v>1.9299999999999999</v>
      </c>
      <c r="G125" s="14">
        <v>4.5999999999999996</v>
      </c>
      <c r="H125" s="14" t="s">
        <v>60</v>
      </c>
      <c r="I125" s="14">
        <v>3.5299999999999998</v>
      </c>
      <c r="J125" s="14" t="s">
        <v>51</v>
      </c>
      <c r="K125" s="14" t="s">
        <v>116</v>
      </c>
      <c r="L125" s="14" t="s">
        <v>93</v>
      </c>
      <c r="M125" s="14">
        <v>4110094</v>
      </c>
      <c r="N125" s="14" t="str">
        <v>דרבן אג"ח ד- דרבן</v>
      </c>
    </row>
    <row r="126" spans="1:17" ht="33.75">
      <c r="A126" s="14">
        <v>0.029999999999999999</v>
      </c>
      <c r="B126" s="14">
        <v>0.01</v>
      </c>
      <c r="C126" s="14">
        <v>72.299999999999997</v>
      </c>
      <c r="D126" s="14">
        <v>134.91</v>
      </c>
      <c r="E126" s="15">
        <v>53588</v>
      </c>
      <c r="F126" s="14">
        <v>1.9299999999999999</v>
      </c>
      <c r="G126" s="14">
        <v>5.3499999999999996</v>
      </c>
      <c r="H126" s="14" t="s">
        <v>60</v>
      </c>
      <c r="I126" s="14">
        <v>2.1099999999999999</v>
      </c>
      <c r="J126" s="14" t="s">
        <v>51</v>
      </c>
      <c r="K126" s="14" t="s">
        <v>116</v>
      </c>
      <c r="L126" s="14" t="s">
        <v>99</v>
      </c>
      <c r="M126" s="14">
        <v>1980192</v>
      </c>
      <c r="N126" s="14" t="str">
        <v>כלכלית  אג 6- כלכלית לירושלים</v>
      </c>
    </row>
    <row r="127" spans="1:17" ht="33.75">
      <c r="A127" s="14">
        <v>0.029999999999999999</v>
      </c>
      <c r="B127" s="14">
        <v>0.01</v>
      </c>
      <c r="C127" s="14">
        <v>67.079999999999998</v>
      </c>
      <c r="D127" s="14">
        <v>144.38999999999999</v>
      </c>
      <c r="E127" s="15">
        <v>46460</v>
      </c>
      <c r="F127" s="14">
        <v>1.73</v>
      </c>
      <c r="G127" s="14">
        <v>4.9000000000000004</v>
      </c>
      <c r="H127" s="14" t="s">
        <v>60</v>
      </c>
      <c r="I127" s="14">
        <v>4.71</v>
      </c>
      <c r="J127" s="14" t="s">
        <v>51</v>
      </c>
      <c r="K127" s="14" t="s">
        <v>116</v>
      </c>
      <c r="L127" s="14" t="s">
        <v>104</v>
      </c>
      <c r="M127" s="14">
        <v>6080204</v>
      </c>
      <c r="N127" s="14" t="str">
        <v>כלל תעשיות(18937)- כלל תעשיות</v>
      </c>
    </row>
    <row r="128" spans="1:17" ht="22.5">
      <c r="A128" s="14">
        <v>0.02</v>
      </c>
      <c r="B128" s="14">
        <v>0.01</v>
      </c>
      <c r="C128" s="14">
        <v>55.100000000000001</v>
      </c>
      <c r="D128" s="14">
        <v>131.19</v>
      </c>
      <c r="E128" s="15">
        <v>42000</v>
      </c>
      <c r="F128" s="14">
        <v>1.6599999999999999</v>
      </c>
      <c r="G128" s="14">
        <v>4.5</v>
      </c>
      <c r="H128" s="14" t="s">
        <v>60</v>
      </c>
      <c r="I128" s="14">
        <v>1.6499999999999999</v>
      </c>
      <c r="J128" s="14" t="s">
        <v>51</v>
      </c>
      <c r="K128" s="14" t="s">
        <v>116</v>
      </c>
      <c r="L128" s="14" t="s">
        <v>104</v>
      </c>
      <c r="M128" s="14">
        <v>6080188</v>
      </c>
      <c r="N128" s="14" t="str">
        <v>כלל תעשיותיג- כלל תעשיות</v>
      </c>
    </row>
    <row r="129" spans="1:17" ht="22.5">
      <c r="A129" s="14">
        <v>0.029999999999999999</v>
      </c>
      <c r="B129" s="14">
        <v>0.029999999999999999</v>
      </c>
      <c r="C129" s="14">
        <v>67.390000000000001</v>
      </c>
      <c r="D129" s="14">
        <v>118.22</v>
      </c>
      <c r="E129" s="15">
        <v>57000</v>
      </c>
      <c r="F129" s="14">
        <v>1.1200000000000001</v>
      </c>
      <c r="G129" s="14">
        <v>4.4000000000000004</v>
      </c>
      <c r="H129" s="14" t="s">
        <v>60</v>
      </c>
      <c r="I129" s="14">
        <v>4.4199999999999999</v>
      </c>
      <c r="J129" s="14" t="s">
        <v>51</v>
      </c>
      <c r="K129" s="14" t="s">
        <v>116</v>
      </c>
      <c r="L129" s="14" t="s">
        <v>93</v>
      </c>
      <c r="M129" s="14">
        <v>1127323</v>
      </c>
      <c r="N129" s="14" t="str">
        <v>מגה אור אג"ח ג- מגה אור</v>
      </c>
    </row>
    <row r="130" spans="1:17" ht="22.5">
      <c r="A130" s="14">
        <v>0.11</v>
      </c>
      <c r="B130" s="14">
        <v>0.10000000000000001</v>
      </c>
      <c r="C130" s="14">
        <v>256.50999999999999</v>
      </c>
      <c r="D130" s="14">
        <v>107.33</v>
      </c>
      <c r="E130" s="15">
        <v>238994</v>
      </c>
      <c r="F130" s="14">
        <v>2.4900000000000002</v>
      </c>
      <c r="G130" s="14">
        <v>3.3500000000000001</v>
      </c>
      <c r="H130" s="14" t="s">
        <v>60</v>
      </c>
      <c r="I130" s="14">
        <v>5.4199999999999999</v>
      </c>
      <c r="J130" s="14" t="s">
        <v>51</v>
      </c>
      <c r="K130" s="14" t="s">
        <v>116</v>
      </c>
      <c r="L130" s="14" t="s">
        <v>107</v>
      </c>
      <c r="M130" s="14">
        <v>1130632</v>
      </c>
      <c r="N130" s="14" t="str">
        <v>מגה אור אגח ד- מגה אור</v>
      </c>
    </row>
    <row r="131" spans="1:17" ht="33.75">
      <c r="A131" s="14">
        <v>0</v>
      </c>
      <c r="B131" s="14">
        <v>0</v>
      </c>
      <c r="C131" s="14">
        <v>0</v>
      </c>
      <c r="D131" s="14">
        <v>125.5</v>
      </c>
      <c r="E131" s="14">
        <v>0.25</v>
      </c>
      <c r="F131" s="14">
        <v>3.23</v>
      </c>
      <c r="G131" s="14">
        <v>5.2000000000000002</v>
      </c>
      <c r="H131" s="14" t="s">
        <v>60</v>
      </c>
      <c r="I131" s="14">
        <v>0.54000000000000004</v>
      </c>
      <c r="J131" s="14" t="s">
        <v>51</v>
      </c>
      <c r="K131" s="14" t="s">
        <v>116</v>
      </c>
      <c r="L131" s="14" t="s">
        <v>115</v>
      </c>
      <c r="M131" s="14">
        <v>1110733</v>
      </c>
      <c r="N131" s="14" t="str">
        <v>שיכון ובינוי אג"ח 2- שיכון ובינוי</v>
      </c>
    </row>
    <row r="132" spans="1:17" ht="33.75">
      <c r="A132" s="14">
        <v>0.02</v>
      </c>
      <c r="B132" s="14">
        <v>0</v>
      </c>
      <c r="C132" s="14">
        <v>37.799999999999997</v>
      </c>
      <c r="D132" s="14">
        <v>113.15000000000001</v>
      </c>
      <c r="E132" s="15">
        <v>33404</v>
      </c>
      <c r="F132" s="14">
        <v>2.4399999999999999</v>
      </c>
      <c r="G132" s="14">
        <v>4.4500000000000002</v>
      </c>
      <c r="H132" s="14" t="s">
        <v>60</v>
      </c>
      <c r="I132" s="14">
        <v>2.79</v>
      </c>
      <c r="J132" s="14" t="s">
        <v>114</v>
      </c>
      <c r="K132" s="14" t="s">
        <v>117</v>
      </c>
      <c r="L132" s="14" t="s">
        <v>94</v>
      </c>
      <c r="M132" s="14">
        <v>1120880</v>
      </c>
      <c r="N132" s="14" t="str">
        <v>אינטרנט זהב אגח ג- אינטרנט זהב</v>
      </c>
    </row>
    <row r="133" spans="1:17" ht="33.75">
      <c r="A133" s="14">
        <v>0</v>
      </c>
      <c r="B133" s="14">
        <v>0</v>
      </c>
      <c r="C133" s="14">
        <v>1.8999999999999999</v>
      </c>
      <c r="D133" s="14">
        <v>125.42</v>
      </c>
      <c r="E133" s="15">
        <v>1516.29</v>
      </c>
      <c r="F133" s="14">
        <v>1.6599999999999999</v>
      </c>
      <c r="G133" s="14">
        <v>5</v>
      </c>
      <c r="H133" s="14" t="s">
        <v>60</v>
      </c>
      <c r="I133" s="14">
        <v>0.56999999999999995</v>
      </c>
      <c r="J133" s="14" t="s">
        <v>90</v>
      </c>
      <c r="K133" s="14" t="s">
        <v>118</v>
      </c>
      <c r="L133" s="14" t="s">
        <v>94</v>
      </c>
      <c r="M133" s="14">
        <v>1107341</v>
      </c>
      <c r="N133" s="14" t="str">
        <v>אינטרנט זהב ב'- אינטרנט זהב</v>
      </c>
    </row>
    <row r="134" spans="1:17" ht="33.75">
      <c r="A134" s="14">
        <v>0.19</v>
      </c>
      <c r="B134" s="14">
        <v>0.01</v>
      </c>
      <c r="C134" s="14">
        <v>462.05000000000001</v>
      </c>
      <c r="D134" s="14">
        <v>134.05000000000001</v>
      </c>
      <c r="E134" s="15">
        <v>344681.46000000002</v>
      </c>
      <c r="F134" s="14">
        <v>3.7999999999999998</v>
      </c>
      <c r="G134" s="14">
        <v>4.9500000000000002</v>
      </c>
      <c r="H134" s="14" t="s">
        <v>60</v>
      </c>
      <c r="I134" s="14">
        <v>6.04</v>
      </c>
      <c r="J134" s="14" t="s">
        <v>51</v>
      </c>
      <c r="K134" s="14" t="s">
        <v>117</v>
      </c>
      <c r="L134" s="14" t="s">
        <v>104</v>
      </c>
      <c r="M134" s="14">
        <v>6390207</v>
      </c>
      <c r="N134" s="14" t="str">
        <v>דסקונט השקעות ו'(18702)- דיסקונט השקעות</v>
      </c>
    </row>
    <row r="135" spans="1:17" ht="22.5">
      <c r="A135" s="14">
        <v>0</v>
      </c>
      <c r="B135" s="14">
        <v>0</v>
      </c>
      <c r="C135" s="14">
        <v>2.21</v>
      </c>
      <c r="D135" s="14">
        <v>131.25</v>
      </c>
      <c r="E135" s="15">
        <v>1680.0999999999999</v>
      </c>
      <c r="F135" s="14">
        <v>1.76</v>
      </c>
      <c r="G135" s="14">
        <v>5</v>
      </c>
      <c r="H135" s="14" t="s">
        <v>60</v>
      </c>
      <c r="I135" s="14">
        <v>1.03</v>
      </c>
      <c r="J135" s="14" t="s">
        <v>51</v>
      </c>
      <c r="K135" s="14" t="s">
        <v>117</v>
      </c>
      <c r="L135" s="14" t="s">
        <v>104</v>
      </c>
      <c r="M135" s="14">
        <v>6390157</v>
      </c>
      <c r="N135" s="14" t="str">
        <v>דסקש      ד- דיסקונט השקעות</v>
      </c>
    </row>
    <row r="136" spans="1:17" ht="33.75">
      <c r="A136" s="14">
        <v>0.01</v>
      </c>
      <c r="B136" s="14">
        <v>0.01</v>
      </c>
      <c r="C136" s="14">
        <v>35.700000000000003</v>
      </c>
      <c r="D136" s="14">
        <v>130.66999999999999</v>
      </c>
      <c r="E136" s="15">
        <v>27321</v>
      </c>
      <c r="F136" s="14">
        <v>2.5699999999999998</v>
      </c>
      <c r="G136" s="14">
        <v>5.2999999999999998</v>
      </c>
      <c r="H136" s="14" t="s">
        <v>60</v>
      </c>
      <c r="I136" s="14">
        <v>1.97</v>
      </c>
      <c r="J136" s="14" t="s">
        <v>51</v>
      </c>
      <c r="K136" s="14" t="s">
        <v>117</v>
      </c>
      <c r="L136" s="14" t="s">
        <v>104</v>
      </c>
      <c r="M136" s="14">
        <v>6120125</v>
      </c>
      <c r="N136" s="14" t="str">
        <v>הכשרת הישוב אג"ח 13- הכשרת היישוב לישראל</v>
      </c>
    </row>
    <row r="137" spans="1:17" ht="22.5">
      <c r="A137" s="14">
        <v>0.040000000000000001</v>
      </c>
      <c r="B137" s="14">
        <v>0.01</v>
      </c>
      <c r="C137" s="14">
        <v>85.900000000000006</v>
      </c>
      <c r="D137" s="14">
        <v>113.02</v>
      </c>
      <c r="E137" s="15">
        <v>76000</v>
      </c>
      <c r="F137" s="14">
        <v>2.54</v>
      </c>
      <c r="G137" s="14">
        <v>5.4500000000000002</v>
      </c>
      <c r="H137" s="14" t="s">
        <v>60</v>
      </c>
      <c r="I137" s="14">
        <v>3.21</v>
      </c>
      <c r="J137" s="14" t="s">
        <v>114</v>
      </c>
      <c r="K137" s="14" t="s">
        <v>117</v>
      </c>
      <c r="L137" s="14" t="s">
        <v>119</v>
      </c>
      <c r="M137" s="14">
        <v>1128321</v>
      </c>
      <c r="N137" s="14" t="str">
        <v>חלל תקשורת אג''ח י''ב- חלל תקשורת</v>
      </c>
    </row>
    <row r="138" spans="1:17" ht="22.5">
      <c r="A138" s="14">
        <v>0.02</v>
      </c>
      <c r="B138" s="14">
        <v>0.040000000000000001</v>
      </c>
      <c r="C138" s="14">
        <v>53.109999999999999</v>
      </c>
      <c r="D138" s="14">
        <v>126.45</v>
      </c>
      <c r="E138" s="15">
        <v>42000</v>
      </c>
      <c r="F138" s="14">
        <v>1.8999999999999999</v>
      </c>
      <c r="G138" s="14">
        <v>4.5</v>
      </c>
      <c r="H138" s="14" t="s">
        <v>60</v>
      </c>
      <c r="I138" s="14">
        <v>1.22</v>
      </c>
      <c r="J138" s="14" t="s">
        <v>114</v>
      </c>
      <c r="K138" s="14" t="s">
        <v>117</v>
      </c>
      <c r="L138" s="14" t="s">
        <v>119</v>
      </c>
      <c r="M138" s="14">
        <v>1102698</v>
      </c>
      <c r="N138" s="14" t="str">
        <v>חלל תקשורת- חלל תקשורת</v>
      </c>
    </row>
    <row r="139" spans="1:17" ht="33.75">
      <c r="A139" s="14">
        <v>0.02</v>
      </c>
      <c r="B139" s="14">
        <v>0.01</v>
      </c>
      <c r="C139" s="14">
        <v>43.640000000000001</v>
      </c>
      <c r="D139" s="14">
        <v>114.84999999999999</v>
      </c>
      <c r="E139" s="15">
        <v>38000</v>
      </c>
      <c r="F139" s="14">
        <v>2.3999999999999999</v>
      </c>
      <c r="G139" s="14">
        <v>6</v>
      </c>
      <c r="H139" s="14" t="s">
        <v>60</v>
      </c>
      <c r="I139" s="14">
        <v>1.5900000000000001</v>
      </c>
      <c r="J139" s="14" t="s">
        <v>51</v>
      </c>
      <c r="K139" s="14" t="s">
        <v>117</v>
      </c>
      <c r="L139" s="14" t="s">
        <v>115</v>
      </c>
      <c r="M139" s="14">
        <v>1121342</v>
      </c>
      <c r="N139" s="14" t="str">
        <v>מירלנד    ד- מירלנד</v>
      </c>
    </row>
    <row r="140" spans="1:17" ht="33.75">
      <c r="A140" s="14">
        <v>0.01</v>
      </c>
      <c r="B140" s="14">
        <v>0.02</v>
      </c>
      <c r="C140" s="14">
        <v>27.379999999999999</v>
      </c>
      <c r="D140" s="14">
        <v>118.02</v>
      </c>
      <c r="E140" s="15">
        <v>23200</v>
      </c>
      <c r="F140" s="14">
        <v>2.1899999999999999</v>
      </c>
      <c r="G140" s="14">
        <v>8.5</v>
      </c>
      <c r="H140" s="14" t="s">
        <v>60</v>
      </c>
      <c r="I140" s="14">
        <v>1.3600000000000001</v>
      </c>
      <c r="J140" s="14" t="s">
        <v>51</v>
      </c>
      <c r="K140" s="14" t="s">
        <v>117</v>
      </c>
      <c r="L140" s="14" t="s">
        <v>115</v>
      </c>
      <c r="M140" s="14">
        <v>1120286</v>
      </c>
      <c r="N140" s="14" t="str">
        <v>מירלנד אגח ג- מירלנד</v>
      </c>
    </row>
    <row r="141" spans="1:17" ht="22.5">
      <c r="A141" s="14">
        <v>0.02</v>
      </c>
      <c r="B141" s="14">
        <v>0.070000000000000007</v>
      </c>
      <c r="C141" s="14">
        <v>44.359999999999999</v>
      </c>
      <c r="D141" s="14">
        <v>115.51000000000001</v>
      </c>
      <c r="E141" s="15">
        <v>38405.260000000002</v>
      </c>
      <c r="F141" s="14">
        <v>6.6200000000000001</v>
      </c>
      <c r="G141" s="14">
        <v>8.4000000000000004</v>
      </c>
      <c r="H141" s="14" t="s">
        <v>60</v>
      </c>
      <c r="I141" s="14">
        <v>0.68999999999999995</v>
      </c>
      <c r="J141" s="14" t="s">
        <v>51</v>
      </c>
      <c r="K141" s="14" t="s">
        <v>117</v>
      </c>
      <c r="L141" s="14" t="s">
        <v>104</v>
      </c>
      <c r="M141" s="14">
        <v>1210129</v>
      </c>
      <c r="N141" s="14" t="str">
        <v>קרדן ישראל ד- קרדן ישראל</v>
      </c>
    </row>
    <row r="142" spans="1:17" ht="45">
      <c r="A142" s="14">
        <v>0.080000000000000002</v>
      </c>
      <c r="B142" s="14">
        <v>0.01</v>
      </c>
      <c r="C142" s="14">
        <v>197.13</v>
      </c>
      <c r="D142" s="14">
        <v>123.5</v>
      </c>
      <c r="E142" s="15">
        <v>159621.29999999999</v>
      </c>
      <c r="F142" s="14">
        <v>3.79</v>
      </c>
      <c r="G142" s="14">
        <v>4.7999999999999998</v>
      </c>
      <c r="H142" s="14" t="s">
        <v>60</v>
      </c>
      <c r="I142" s="14">
        <v>2.7599999999999998</v>
      </c>
      <c r="J142" s="14" t="s">
        <v>51</v>
      </c>
      <c r="K142" s="14" t="s">
        <v>120</v>
      </c>
      <c r="L142" s="14" t="s">
        <v>101</v>
      </c>
      <c r="M142" s="14">
        <v>2590255</v>
      </c>
      <c r="N142" s="14" t="str">
        <v>בזן אג"ח 1- בתי זיקוק לנפט</v>
      </c>
    </row>
    <row r="143" spans="1:17" ht="45">
      <c r="A143" s="14">
        <v>0.02</v>
      </c>
      <c r="B143" s="14">
        <v>0.02</v>
      </c>
      <c r="C143" s="14">
        <v>54.789999999999999</v>
      </c>
      <c r="D143" s="14">
        <v>121.5</v>
      </c>
      <c r="E143" s="15">
        <v>45096.900000000001</v>
      </c>
      <c r="F143" s="14">
        <v>1.99</v>
      </c>
      <c r="G143" s="14">
        <v>4.5999999999999996</v>
      </c>
      <c r="H143" s="14" t="s">
        <v>60</v>
      </c>
      <c r="I143" s="14">
        <v>0.48999999999999999</v>
      </c>
      <c r="J143" s="14" t="s">
        <v>51</v>
      </c>
      <c r="K143" s="14" t="s">
        <v>120</v>
      </c>
      <c r="L143" s="14" t="s">
        <v>101</v>
      </c>
      <c r="M143" s="14">
        <v>2590263</v>
      </c>
      <c r="N143" s="14" t="str">
        <v>בזן אג"ח 2- בתי זיקוק לנפט</v>
      </c>
    </row>
    <row r="144" spans="1:17" ht="33.75">
      <c r="A144" s="14">
        <v>0.14000000000000001</v>
      </c>
      <c r="B144" s="14">
        <v>0.02</v>
      </c>
      <c r="C144" s="14">
        <v>337.35000000000002</v>
      </c>
      <c r="D144" s="14">
        <v>147.46000000000001</v>
      </c>
      <c r="E144" s="15">
        <v>228774</v>
      </c>
      <c r="F144" s="14">
        <v>1.8899999999999999</v>
      </c>
      <c r="G144" s="14">
        <v>5.0999999999999996</v>
      </c>
      <c r="H144" s="14" t="s">
        <v>60</v>
      </c>
      <c r="I144" s="14">
        <v>6.2400000000000002</v>
      </c>
      <c r="J144" s="14" t="s">
        <v>51</v>
      </c>
      <c r="K144" s="14" t="s">
        <v>120</v>
      </c>
      <c r="L144" s="14" t="s">
        <v>91</v>
      </c>
      <c r="M144" s="14">
        <v>6910095</v>
      </c>
      <c r="N144" s="14" t="str">
        <v>דיסקונט לישראל- בנק דיסקונט</v>
      </c>
    </row>
    <row r="145" spans="1:17" ht="22.5">
      <c r="A145" s="14">
        <v>0.01</v>
      </c>
      <c r="B145" s="14">
        <v>0.01</v>
      </c>
      <c r="C145" s="14">
        <v>33.140000000000001</v>
      </c>
      <c r="D145" s="14">
        <v>117.5</v>
      </c>
      <c r="E145" s="15">
        <v>28200</v>
      </c>
      <c r="F145" s="14">
        <v>4.4000000000000004</v>
      </c>
      <c r="G145" s="14">
        <v>7.4000000000000004</v>
      </c>
      <c r="H145" s="14" t="s">
        <v>60</v>
      </c>
      <c r="I145" s="14">
        <v>4.0999999999999996</v>
      </c>
      <c r="J145" s="14" t="s">
        <v>114</v>
      </c>
      <c r="K145" s="14" t="s">
        <v>121</v>
      </c>
      <c r="L145" s="14" t="s">
        <v>104</v>
      </c>
      <c r="M145" s="14">
        <v>1128289</v>
      </c>
      <c r="N145" s="14" t="str">
        <v>אלעזרא אג''ח ב- אלעזרא</v>
      </c>
    </row>
    <row r="146" spans="1:17" ht="33.75">
      <c r="A146" s="14">
        <v>0</v>
      </c>
      <c r="B146" s="14">
        <v>0</v>
      </c>
      <c r="C146" s="14">
        <v>3.4700000000000002</v>
      </c>
      <c r="D146" s="14">
        <v>111.45999999999999</v>
      </c>
      <c r="E146" s="15">
        <v>3115.6700000000001</v>
      </c>
      <c r="F146" s="14">
        <v>3.3100000000000001</v>
      </c>
      <c r="G146" s="14">
        <v>5.2000000000000002</v>
      </c>
      <c r="H146" s="14" t="s">
        <v>60</v>
      </c>
      <c r="I146" s="14">
        <v>0.73999999999999999</v>
      </c>
      <c r="J146" s="14" t="s">
        <v>51</v>
      </c>
      <c r="K146" s="14" t="s">
        <v>121</v>
      </c>
      <c r="L146" s="14" t="s">
        <v>99</v>
      </c>
      <c r="M146" s="14">
        <v>1116888</v>
      </c>
      <c r="N146" s="14" t="str">
        <v>אלקטרה נדלן אגח ג- אלקטרה נדל"ן</v>
      </c>
    </row>
    <row r="147" spans="1:17" ht="33.75">
      <c r="A147" s="14">
        <v>0.01</v>
      </c>
      <c r="B147" s="14">
        <v>0.01</v>
      </c>
      <c r="C147" s="14">
        <v>27.91</v>
      </c>
      <c r="D147" s="14">
        <v>106.27</v>
      </c>
      <c r="E147" s="15">
        <v>26259</v>
      </c>
      <c r="F147" s="14">
        <v>5.3300000000000001</v>
      </c>
      <c r="G147" s="14">
        <v>4.5</v>
      </c>
      <c r="H147" s="14" t="s">
        <v>60</v>
      </c>
      <c r="I147" s="14">
        <v>2.7599999999999998</v>
      </c>
      <c r="J147" s="14" t="s">
        <v>51</v>
      </c>
      <c r="K147" s="14" t="s">
        <v>121</v>
      </c>
      <c r="L147" s="14" t="s">
        <v>99</v>
      </c>
      <c r="M147" s="14">
        <v>1121227</v>
      </c>
      <c r="N147" s="14" t="str">
        <v>אלקטרה נדלןאגחד- אלקטרה נדל"ן</v>
      </c>
    </row>
    <row r="148" spans="1:17" ht="22.5">
      <c r="A148" s="14">
        <v>0.02</v>
      </c>
      <c r="B148" s="14">
        <v>0.029999999999999999</v>
      </c>
      <c r="C148" s="14">
        <v>57.049999999999997</v>
      </c>
      <c r="D148" s="14">
        <v>116.90000000000001</v>
      </c>
      <c r="E148" s="15">
        <v>48800</v>
      </c>
      <c r="F148" s="14">
        <v>1.79</v>
      </c>
      <c r="G148" s="14">
        <v>5.5999999999999996</v>
      </c>
      <c r="H148" s="14" t="s">
        <v>60</v>
      </c>
      <c r="I148" s="14">
        <v>2.1400000000000001</v>
      </c>
      <c r="J148" s="14" t="s">
        <v>51</v>
      </c>
      <c r="K148" s="14" t="s">
        <v>121</v>
      </c>
      <c r="L148" s="14" t="s">
        <v>104</v>
      </c>
      <c r="M148" s="14">
        <v>7300114</v>
      </c>
      <c r="N148" s="14" t="str">
        <v>צור אגח ז- צור שמיר</v>
      </c>
    </row>
    <row r="149" spans="1:17" ht="33.75">
      <c r="A149" s="14">
        <v>0.01</v>
      </c>
      <c r="B149" s="14">
        <v>0.11</v>
      </c>
      <c r="C149" s="14">
        <v>34.990000000000002</v>
      </c>
      <c r="D149" s="14">
        <v>51.039999999999999</v>
      </c>
      <c r="E149" s="15">
        <v>68559.339999999997</v>
      </c>
      <c r="F149" s="14">
        <v>164.59999999999999</v>
      </c>
      <c r="G149" s="14">
        <v>4</v>
      </c>
      <c r="H149" s="14" t="s">
        <v>60</v>
      </c>
      <c r="I149" s="14">
        <v>0.68000000000000005</v>
      </c>
      <c r="J149" s="14" t="s">
        <v>90</v>
      </c>
      <c r="K149" s="14" t="str">
        <v>Ba1</v>
      </c>
      <c r="L149" s="14" t="s">
        <v>115</v>
      </c>
      <c r="M149" s="14">
        <v>5490123</v>
      </c>
      <c r="N149" s="14" t="str">
        <v>פרופיט תעשיות אג 4- פרופיט</v>
      </c>
    </row>
    <row r="150" spans="1:17" ht="22.5">
      <c r="A150" s="14">
        <v>0.059999999999999998</v>
      </c>
      <c r="B150" s="14">
        <v>0.01</v>
      </c>
      <c r="C150" s="14">
        <v>152.50999999999999</v>
      </c>
      <c r="D150" s="14">
        <v>118.75</v>
      </c>
      <c r="E150" s="15">
        <v>128431.7</v>
      </c>
      <c r="F150" s="14">
        <v>7.2800000000000002</v>
      </c>
      <c r="G150" s="14">
        <v>4.5</v>
      </c>
      <c r="H150" s="14" t="s">
        <v>60</v>
      </c>
      <c r="I150" s="14">
        <v>2.0600000000000001</v>
      </c>
      <c r="J150" s="14" t="s">
        <v>51</v>
      </c>
      <c r="K150" s="14" t="s">
        <v>122</v>
      </c>
      <c r="L150" s="14" t="s">
        <v>104</v>
      </c>
      <c r="M150" s="14">
        <v>7980121</v>
      </c>
      <c r="N150" s="14" t="str">
        <v>אי.די.בי פת אג"ח ז'- אי די בי פיתוח</v>
      </c>
    </row>
    <row r="151" spans="1:17" ht="22.5">
      <c r="A151" s="14">
        <v>0.12</v>
      </c>
      <c r="B151" s="14">
        <v>0.029999999999999999</v>
      </c>
      <c r="C151" s="14">
        <v>290.67000000000002</v>
      </c>
      <c r="D151" s="14">
        <v>75.75</v>
      </c>
      <c r="E151" s="15">
        <v>383728.15000000002</v>
      </c>
      <c r="F151" s="14">
        <v>30.719999999999999</v>
      </c>
      <c r="G151" s="14">
        <v>4.9000000000000004</v>
      </c>
      <c r="H151" s="14" t="s">
        <v>60</v>
      </c>
      <c r="I151" s="14">
        <v>1.98</v>
      </c>
      <c r="J151" s="14" t="s">
        <v>51</v>
      </c>
      <c r="K151" s="14" t="s">
        <v>123</v>
      </c>
      <c r="L151" s="14" t="s">
        <v>104</v>
      </c>
      <c r="M151" s="14">
        <v>1113034</v>
      </c>
      <c r="N151" s="14" t="str">
        <v>קרדן אן וי אג"ח ב'- קרדן נ.ו</v>
      </c>
    </row>
    <row r="152" spans="1:17" ht="22.5">
      <c r="A152" s="14">
        <v>0</v>
      </c>
      <c r="B152" s="14">
        <v>0</v>
      </c>
      <c r="C152" s="14">
        <v>9.6600000000000001</v>
      </c>
      <c r="D152" s="14">
        <v>84.290000000000006</v>
      </c>
      <c r="E152" s="15">
        <v>11458</v>
      </c>
      <c r="F152" s="14">
        <v>67.950000000000003</v>
      </c>
      <c r="G152" s="14">
        <v>4.4500000000000002</v>
      </c>
      <c r="H152" s="14" t="s">
        <v>60</v>
      </c>
      <c r="I152" s="14">
        <v>0.77000000000000002</v>
      </c>
      <c r="J152" s="14" t="s">
        <v>51</v>
      </c>
      <c r="K152" s="14" t="s">
        <v>123</v>
      </c>
      <c r="L152" s="14" t="s">
        <v>104</v>
      </c>
      <c r="M152" s="14">
        <v>1105535</v>
      </c>
      <c r="N152" s="14" t="str">
        <v>קרדן נ.ו אג"ח א'- קרדן נ.ו</v>
      </c>
    </row>
    <row r="153" spans="1:17" ht="33.75">
      <c r="A153" s="14">
        <v>0</v>
      </c>
      <c r="B153" s="14">
        <v>0</v>
      </c>
      <c r="C153" s="14">
        <v>5.7999999999999998</v>
      </c>
      <c r="D153" s="14">
        <v>105.8</v>
      </c>
      <c r="E153" s="15">
        <v>5478.9200000000001</v>
      </c>
      <c r="F153" s="14">
        <v>14.300000000000001</v>
      </c>
      <c r="G153" s="14">
        <v>4.5</v>
      </c>
      <c r="H153" s="14" t="s">
        <v>60</v>
      </c>
      <c r="I153" s="14">
        <v>1.55</v>
      </c>
      <c r="J153" s="14" t="s">
        <v>51</v>
      </c>
      <c r="K153" s="14" t="s">
        <v>124</v>
      </c>
      <c r="L153" s="14" t="s">
        <v>115</v>
      </c>
      <c r="M153" s="14">
        <v>1109495</v>
      </c>
      <c r="N153" s="14" t="str">
        <v>פלאזה סנט אגח- פלאזה סנטר</v>
      </c>
    </row>
    <row r="154" spans="1:17" ht="33.75">
      <c r="A154" s="14">
        <v>0.01</v>
      </c>
      <c r="B154" s="14">
        <v>0.01</v>
      </c>
      <c r="C154" s="14">
        <v>28.68</v>
      </c>
      <c r="D154" s="14">
        <v>107.22</v>
      </c>
      <c r="E154" s="15">
        <v>26752.669999999998</v>
      </c>
      <c r="F154" s="14">
        <v>21.09</v>
      </c>
      <c r="G154" s="14">
        <v>5.4000000000000004</v>
      </c>
      <c r="H154" s="14" t="s">
        <v>60</v>
      </c>
      <c r="I154" s="14">
        <v>0.72999999999999998</v>
      </c>
      <c r="J154" s="14" t="s">
        <v>51</v>
      </c>
      <c r="K154" s="14" t="s">
        <v>124</v>
      </c>
      <c r="L154" s="14" t="s">
        <v>115</v>
      </c>
      <c r="M154" s="14">
        <v>1109503</v>
      </c>
      <c r="N154" s="14" t="str">
        <v>פלאזה סנטרס- פלאזה סנטר</v>
      </c>
    </row>
    <row r="155" spans="1:17" ht="22.5">
      <c r="A155" s="14">
        <v>0.01</v>
      </c>
      <c r="B155" s="14">
        <v>0.01</v>
      </c>
      <c r="C155" s="14">
        <v>28.260000000000002</v>
      </c>
      <c r="D155" s="14">
        <v>113.03</v>
      </c>
      <c r="E155" s="15">
        <v>25000</v>
      </c>
      <c r="F155" s="14">
        <v>1.8</v>
      </c>
      <c r="G155" s="14">
        <v>5</v>
      </c>
      <c r="H155" s="14" t="s">
        <v>60</v>
      </c>
      <c r="I155" s="14">
        <v>3.02</v>
      </c>
      <c r="J155" s="14" t="s">
        <v>114</v>
      </c>
      <c r="K155" s="14" t="s">
        <v>125</v>
      </c>
      <c r="L155" s="14" t="s">
        <v>104</v>
      </c>
      <c r="M155" s="14">
        <v>1127331</v>
      </c>
      <c r="N155" s="14" t="str">
        <v>ביטוח ישיר אגחי- ביטוח ישיר</v>
      </c>
    </row>
    <row r="156" spans="1:17">
      <c r="A156" s="13">
        <v>8.2599999999999998</v>
      </c>
      <c r="B156" s="13"/>
      <c r="C156" s="16">
        <v>20156.810000000001</v>
      </c>
      <c r="D156" s="13"/>
      <c r="E156" s="16">
        <v>16542981.619999999</v>
      </c>
      <c r="F156" s="13">
        <v>2.1899999999999999</v>
      </c>
      <c r="G156" s="13"/>
      <c r="H156" s="13"/>
      <c r="I156" s="13">
        <v>3.0099999999999998</v>
      </c>
      <c r="J156" s="13"/>
      <c r="K156" s="13"/>
      <c r="L156" s="13"/>
      <c r="M156" s="13"/>
      <c r="N156" s="13" t="s">
        <v>126</v>
      </c>
    </row>
    <row r="157" spans="1:1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 t="s">
        <v>127</v>
      </c>
    </row>
    <row r="158" spans="1:17" ht="45">
      <c r="A158" s="14">
        <v>0</v>
      </c>
      <c r="B158" s="14">
        <v>0</v>
      </c>
      <c r="C158" s="14">
        <v>9.0999999999999996</v>
      </c>
      <c r="D158" s="14">
        <v>112.37</v>
      </c>
      <c r="E158" s="15">
        <v>8102.6700000000001</v>
      </c>
      <c r="F158" s="14">
        <v>1.3100000000000001</v>
      </c>
      <c r="G158" s="14">
        <v>4.8399999999999999</v>
      </c>
      <c r="H158" s="14" t="s">
        <v>60</v>
      </c>
      <c r="I158" s="14">
        <v>3.0499999999999998</v>
      </c>
      <c r="J158" s="14" t="s">
        <v>90</v>
      </c>
      <c r="K158" s="14" t="str">
        <v>Aa1</v>
      </c>
      <c r="L158" s="14" t="s">
        <v>128</v>
      </c>
      <c r="M158" s="14">
        <v>1119635</v>
      </c>
      <c r="N158" s="14" t="str">
        <v>אלביט מע' אג"ח א'- אלביט מערכות</v>
      </c>
    </row>
    <row r="159" spans="1:17" ht="33.75">
      <c r="A159" s="14">
        <v>0.029999999999999999</v>
      </c>
      <c r="B159" s="14">
        <v>0.01</v>
      </c>
      <c r="C159" s="14">
        <v>74.040000000000006</v>
      </c>
      <c r="D159" s="14">
        <v>110.51000000000001</v>
      </c>
      <c r="E159" s="15">
        <v>67000</v>
      </c>
      <c r="F159" s="14">
        <v>0.54000000000000004</v>
      </c>
      <c r="G159" s="14">
        <v>5.5499999999999998</v>
      </c>
      <c r="H159" s="14" t="s">
        <v>60</v>
      </c>
      <c r="I159" s="14">
        <v>0.97999999999999998</v>
      </c>
      <c r="J159" s="14" t="s">
        <v>51</v>
      </c>
      <c r="K159" s="14" t="s">
        <v>52</v>
      </c>
      <c r="L159" s="14" t="s">
        <v>91</v>
      </c>
      <c r="M159" s="14">
        <v>2310100</v>
      </c>
      <c r="N159" s="14" t="str">
        <v>מזרחי טפחות הנפק   43- בנק מזרחי טפחות</v>
      </c>
    </row>
    <row r="160" spans="1:17" ht="33.75">
      <c r="A160" s="14">
        <v>0.12</v>
      </c>
      <c r="B160" s="14">
        <v>0.01</v>
      </c>
      <c r="C160" s="14">
        <v>282.31999999999999</v>
      </c>
      <c r="D160" s="14">
        <v>117.68000000000001</v>
      </c>
      <c r="E160" s="15">
        <v>239906</v>
      </c>
      <c r="F160" s="14">
        <v>1.48</v>
      </c>
      <c r="G160" s="14">
        <v>5.9000000000000004</v>
      </c>
      <c r="H160" s="14" t="s">
        <v>60</v>
      </c>
      <c r="I160" s="14">
        <v>3.3300000000000001</v>
      </c>
      <c r="J160" s="14" t="s">
        <v>51</v>
      </c>
      <c r="K160" s="14" t="s">
        <v>52</v>
      </c>
      <c r="L160" s="14" t="s">
        <v>91</v>
      </c>
      <c r="M160" s="14">
        <v>1940485</v>
      </c>
      <c r="N160" s="14" t="str">
        <v>פועלים הנפקות 29- בנק הפועלים</v>
      </c>
    </row>
    <row r="161" spans="1:17" ht="33.75">
      <c r="A161" s="14">
        <v>0.02</v>
      </c>
      <c r="B161" s="14">
        <v>0</v>
      </c>
      <c r="C161" s="14">
        <v>51.439999999999998</v>
      </c>
      <c r="D161" s="14">
        <v>121.5</v>
      </c>
      <c r="E161" s="15">
        <v>42336</v>
      </c>
      <c r="F161" s="14">
        <v>1.78</v>
      </c>
      <c r="G161" s="14">
        <v>6.0999999999999996</v>
      </c>
      <c r="H161" s="14" t="s">
        <v>60</v>
      </c>
      <c r="I161" s="14">
        <v>4.0199999999999996</v>
      </c>
      <c r="J161" s="14" t="s">
        <v>51</v>
      </c>
      <c r="K161" s="14" t="s">
        <v>92</v>
      </c>
      <c r="L161" s="14" t="s">
        <v>91</v>
      </c>
      <c r="M161" s="14">
        <v>1940410</v>
      </c>
      <c r="N161" s="14" t="str">
        <v>פועלים הנפ' התח' 11- בנק הפועלים</v>
      </c>
    </row>
    <row r="162" spans="1:17" ht="45">
      <c r="A162" s="14">
        <v>0.01</v>
      </c>
      <c r="B162" s="14">
        <v>0</v>
      </c>
      <c r="C162" s="14">
        <v>20.91</v>
      </c>
      <c r="D162" s="14">
        <v>111.5</v>
      </c>
      <c r="E162" s="15">
        <v>18755</v>
      </c>
      <c r="F162" s="14">
        <v>1.79</v>
      </c>
      <c r="G162" s="14">
        <v>4.0999999999999996</v>
      </c>
      <c r="H162" s="14" t="s">
        <v>60</v>
      </c>
      <c r="I162" s="14">
        <v>4.3600000000000003</v>
      </c>
      <c r="J162" s="14" t="s">
        <v>51</v>
      </c>
      <c r="K162" s="14" t="s">
        <v>92</v>
      </c>
      <c r="L162" s="14" t="s">
        <v>128</v>
      </c>
      <c r="M162" s="14">
        <v>1127547</v>
      </c>
      <c r="N162" s="14" t="str">
        <v>תעשיה אוירית סדרה ג- תעשיה אווירית</v>
      </c>
    </row>
    <row r="163" spans="1:17" ht="45">
      <c r="A163" s="14">
        <v>0.02</v>
      </c>
      <c r="B163" s="14">
        <v>0.01</v>
      </c>
      <c r="C163" s="14">
        <v>60.869999999999997</v>
      </c>
      <c r="D163" s="14">
        <v>102.36</v>
      </c>
      <c r="E163" s="15">
        <v>59463</v>
      </c>
      <c r="F163" s="14">
        <v>0.93000000000000005</v>
      </c>
      <c r="G163" s="14">
        <v>1.45</v>
      </c>
      <c r="H163" s="14" t="s">
        <v>60</v>
      </c>
      <c r="I163" s="14">
        <v>7.7999999999999998</v>
      </c>
      <c r="J163" s="14" t="s">
        <v>51</v>
      </c>
      <c r="K163" s="14" t="s">
        <v>92</v>
      </c>
      <c r="L163" s="14" t="s">
        <v>128</v>
      </c>
      <c r="M163" s="14">
        <v>1133131</v>
      </c>
      <c r="N163" s="14" t="str">
        <v>תעשייה אווירית אג"ח ד- תעשיה אווירית</v>
      </c>
    </row>
    <row r="164" spans="1:17" ht="22.5">
      <c r="A164" s="14">
        <v>0.01</v>
      </c>
      <c r="B164" s="14">
        <v>0.01</v>
      </c>
      <c r="C164" s="14">
        <v>35.829999999999998</v>
      </c>
      <c r="D164" s="14">
        <v>110.76000000000001</v>
      </c>
      <c r="E164" s="15">
        <v>32352.799999999999</v>
      </c>
      <c r="F164" s="14">
        <v>1.22</v>
      </c>
      <c r="G164" s="14">
        <v>6.4100000000000001</v>
      </c>
      <c r="H164" s="14" t="s">
        <v>60</v>
      </c>
      <c r="I164" s="14">
        <v>1.52</v>
      </c>
      <c r="J164" s="14" t="s">
        <v>51</v>
      </c>
      <c r="K164" s="14" t="s">
        <v>98</v>
      </c>
      <c r="L164" s="14" t="s">
        <v>93</v>
      </c>
      <c r="M164" s="14">
        <v>7590144</v>
      </c>
      <c r="N164" s="14" t="str">
        <v>גב ים אגח ז- גב ים</v>
      </c>
    </row>
    <row r="165" spans="1:17" ht="33.75">
      <c r="A165" s="14">
        <v>0.01</v>
      </c>
      <c r="B165" s="14">
        <v>0</v>
      </c>
      <c r="C165" s="14">
        <v>32.299999999999997</v>
      </c>
      <c r="D165" s="14">
        <v>113.5</v>
      </c>
      <c r="E165" s="15">
        <v>28455.400000000001</v>
      </c>
      <c r="F165" s="14">
        <v>1.3300000000000001</v>
      </c>
      <c r="G165" s="14">
        <v>6.4000000000000004</v>
      </c>
      <c r="H165" s="14" t="s">
        <v>60</v>
      </c>
      <c r="I165" s="14">
        <v>1.6499999999999999</v>
      </c>
      <c r="J165" s="14" t="s">
        <v>51</v>
      </c>
      <c r="K165" s="14" t="s">
        <v>98</v>
      </c>
      <c r="L165" s="14" t="s">
        <v>99</v>
      </c>
      <c r="M165" s="14">
        <v>1260405</v>
      </c>
      <c r="N165" s="14" t="str">
        <v>גזית גלוב ו- גזית גלוב 1982</v>
      </c>
    </row>
    <row r="166" spans="1:17" ht="22.5">
      <c r="A166" s="14">
        <v>0</v>
      </c>
      <c r="B166" s="14">
        <v>0.01</v>
      </c>
      <c r="C166" s="14">
        <v>8.1400000000000006</v>
      </c>
      <c r="D166" s="14">
        <v>103.2</v>
      </c>
      <c r="E166" s="15">
        <v>7890</v>
      </c>
      <c r="F166" s="14">
        <v>1.1799999999999999</v>
      </c>
      <c r="G166" s="14">
        <v>3.4900000000000002</v>
      </c>
      <c r="H166" s="14" t="s">
        <v>60</v>
      </c>
      <c r="I166" s="14">
        <v>3.54</v>
      </c>
      <c r="J166" s="14" t="s">
        <v>51</v>
      </c>
      <c r="K166" s="14" t="s">
        <v>98</v>
      </c>
      <c r="L166" s="14" t="s">
        <v>96</v>
      </c>
      <c r="M166" s="14">
        <v>1119197</v>
      </c>
      <c r="N166" s="14" t="str">
        <v>הראל הנפקות אגח ב- הראל השקעות</v>
      </c>
    </row>
    <row r="167" spans="1:17" ht="22.5">
      <c r="A167" s="14">
        <v>0</v>
      </c>
      <c r="B167" s="14">
        <v>0</v>
      </c>
      <c r="C167" s="14">
        <v>5.8300000000000001</v>
      </c>
      <c r="D167" s="14">
        <v>103.81999999999999</v>
      </c>
      <c r="E167" s="15">
        <v>5615</v>
      </c>
      <c r="F167" s="14">
        <v>1.22</v>
      </c>
      <c r="G167" s="14">
        <v>3.4900000000000002</v>
      </c>
      <c r="H167" s="14" t="s">
        <v>60</v>
      </c>
      <c r="I167" s="14">
        <v>4.46</v>
      </c>
      <c r="J167" s="14" t="s">
        <v>51</v>
      </c>
      <c r="K167" s="14" t="s">
        <v>98</v>
      </c>
      <c r="L167" s="14" t="s">
        <v>96</v>
      </c>
      <c r="M167" s="14">
        <v>1119205</v>
      </c>
      <c r="N167" s="14" t="str">
        <v>הראל הנפקות אגח ג- הראל השקעות</v>
      </c>
    </row>
    <row r="168" spans="1:17" ht="22.5">
      <c r="A168" s="14">
        <v>0.040000000000000001</v>
      </c>
      <c r="B168" s="14">
        <v>0.01</v>
      </c>
      <c r="C168" s="14">
        <v>99.840000000000003</v>
      </c>
      <c r="D168" s="14">
        <v>112.98999999999999</v>
      </c>
      <c r="E168" s="15">
        <v>88364</v>
      </c>
      <c r="F168" s="14">
        <v>1.3600000000000001</v>
      </c>
      <c r="G168" s="14">
        <v>5.7000000000000002</v>
      </c>
      <c r="H168" s="14" t="s">
        <v>60</v>
      </c>
      <c r="I168" s="14">
        <v>2.6499999999999999</v>
      </c>
      <c r="J168" s="14" t="s">
        <v>51</v>
      </c>
      <c r="K168" s="14" t="s">
        <v>98</v>
      </c>
      <c r="L168" s="14" t="s">
        <v>96</v>
      </c>
      <c r="M168" s="14">
        <v>1120138</v>
      </c>
      <c r="N168" s="14" t="str">
        <v>כללביט    אגח ו- כלל החזקות עסקי ביטוח</v>
      </c>
    </row>
    <row r="169" spans="1:17" ht="33.75">
      <c r="A169" s="14">
        <v>0</v>
      </c>
      <c r="B169" s="14">
        <v>0</v>
      </c>
      <c r="C169" s="14">
        <v>1.4299999999999999</v>
      </c>
      <c r="D169" s="14">
        <v>99.799999999999997</v>
      </c>
      <c r="E169" s="15">
        <v>1437</v>
      </c>
      <c r="F169" s="14">
        <v>1.46</v>
      </c>
      <c r="G169" s="14">
        <v>2.8500000000000001</v>
      </c>
      <c r="H169" s="14" t="s">
        <v>60</v>
      </c>
      <c r="I169" s="14">
        <v>5.0599999999999996</v>
      </c>
      <c r="J169" s="14" t="s">
        <v>51</v>
      </c>
      <c r="K169" s="14" t="s">
        <v>98</v>
      </c>
      <c r="L169" s="14" t="s">
        <v>94</v>
      </c>
      <c r="M169" s="14">
        <v>1118835</v>
      </c>
      <c r="N169" s="14" t="str">
        <v>פרטנר ק.4- פרטנר</v>
      </c>
    </row>
    <row r="170" spans="1:17" ht="33.75">
      <c r="A170" s="14">
        <v>0.080000000000000002</v>
      </c>
      <c r="B170" s="14">
        <v>0.040000000000000001</v>
      </c>
      <c r="C170" s="14">
        <v>198.66999999999999</v>
      </c>
      <c r="D170" s="14">
        <v>102.16</v>
      </c>
      <c r="E170" s="15">
        <v>194465</v>
      </c>
      <c r="F170" s="14">
        <v>1.21</v>
      </c>
      <c r="G170" s="14">
        <v>2.25</v>
      </c>
      <c r="H170" s="14" t="s">
        <v>60</v>
      </c>
      <c r="I170" s="14">
        <v>4.9699999999999998</v>
      </c>
      <c r="J170" s="14" t="s">
        <v>90</v>
      </c>
      <c r="K170" s="14" t="s">
        <v>102</v>
      </c>
      <c r="L170" s="14" t="s">
        <v>91</v>
      </c>
      <c r="M170" s="14">
        <v>1121854</v>
      </c>
      <c r="N170" s="14" t="str">
        <v>אגוד הנפק התח יח- בנק איגוד</v>
      </c>
    </row>
    <row r="171" spans="1:17" ht="22.5">
      <c r="A171" s="14">
        <v>0.02</v>
      </c>
      <c r="B171" s="14">
        <v>0.02</v>
      </c>
      <c r="C171" s="14">
        <v>54.549999999999997</v>
      </c>
      <c r="D171" s="14">
        <v>104.90000000000001</v>
      </c>
      <c r="E171" s="15">
        <v>52000</v>
      </c>
      <c r="F171" s="14">
        <v>3.0699999999999998</v>
      </c>
      <c r="G171" s="14">
        <v>3.75</v>
      </c>
      <c r="H171" s="14" t="s">
        <v>60</v>
      </c>
      <c r="I171" s="14">
        <v>5.4800000000000004</v>
      </c>
      <c r="J171" s="14" t="s">
        <v>51</v>
      </c>
      <c r="K171" s="14" t="s">
        <v>103</v>
      </c>
      <c r="L171" s="14" t="s">
        <v>104</v>
      </c>
      <c r="M171" s="14">
        <v>7390149</v>
      </c>
      <c r="N171" s="14" t="str">
        <v>אלקטרה אג''ח ד- אלקטרה</v>
      </c>
    </row>
    <row r="172" spans="1:17" ht="33.75">
      <c r="A172" s="14">
        <v>0.01</v>
      </c>
      <c r="B172" s="14">
        <v>0</v>
      </c>
      <c r="C172" s="14">
        <v>32.530000000000001</v>
      </c>
      <c r="D172" s="14">
        <v>112.05</v>
      </c>
      <c r="E172" s="15">
        <v>29035</v>
      </c>
      <c r="F172" s="14">
        <v>2.3100000000000001</v>
      </c>
      <c r="G172" s="14">
        <v>6.5</v>
      </c>
      <c r="H172" s="14" t="s">
        <v>60</v>
      </c>
      <c r="I172" s="14">
        <v>2.7999999999999998</v>
      </c>
      <c r="J172" s="14" t="s">
        <v>90</v>
      </c>
      <c r="K172" s="14" t="s">
        <v>102</v>
      </c>
      <c r="L172" s="14" t="s">
        <v>94</v>
      </c>
      <c r="M172" s="14">
        <v>1120872</v>
      </c>
      <c r="N172" s="14" t="str">
        <v>בי קומיונק אגח ב- בי.קומיוניקיישנס</v>
      </c>
    </row>
    <row r="173" spans="1:17" ht="33.75">
      <c r="A173" s="14">
        <v>0</v>
      </c>
      <c r="B173" s="14">
        <v>0</v>
      </c>
      <c r="C173" s="14">
        <v>1</v>
      </c>
      <c r="D173" s="14">
        <v>114.84999999999999</v>
      </c>
      <c r="E173" s="14">
        <v>872</v>
      </c>
      <c r="F173" s="14">
        <v>1.29</v>
      </c>
      <c r="G173" s="14">
        <v>6.0999999999999996</v>
      </c>
      <c r="H173" s="14" t="s">
        <v>60</v>
      </c>
      <c r="I173" s="14">
        <v>2.2999999999999998</v>
      </c>
      <c r="J173" s="14" t="s">
        <v>51</v>
      </c>
      <c r="K173" s="14" t="s">
        <v>103</v>
      </c>
      <c r="L173" s="14" t="s">
        <v>91</v>
      </c>
      <c r="M173" s="14">
        <v>7480031</v>
      </c>
      <c r="N173" s="14" t="str">
        <v>דיסקונט מנפיקים התחייבות ה- בנק דיסקונט</v>
      </c>
    </row>
    <row r="174" spans="1:17" ht="22.5">
      <c r="A174" s="14">
        <v>0.01</v>
      </c>
      <c r="B174" s="14">
        <v>0.01</v>
      </c>
      <c r="C174" s="14">
        <v>21.960000000000001</v>
      </c>
      <c r="D174" s="14">
        <v>99.810000000000002</v>
      </c>
      <c r="E174" s="15">
        <v>22000</v>
      </c>
      <c r="F174" s="14">
        <v>2.3500000000000001</v>
      </c>
      <c r="G174" s="14">
        <v>2.3300000000000001</v>
      </c>
      <c r="H174" s="14" t="s">
        <v>60</v>
      </c>
      <c r="I174" s="14">
        <v>8.9900000000000002</v>
      </c>
      <c r="J174" s="14" t="s">
        <v>90</v>
      </c>
      <c r="K174" s="14" t="s">
        <v>102</v>
      </c>
      <c r="L174" s="14" t="s">
        <v>129</v>
      </c>
      <c r="M174" s="14" t="str">
        <v>L0062701516</v>
      </c>
      <c r="N174" s="14" t="str">
        <v>דלתא אג'ח ב'024- דלתא גליל</v>
      </c>
    </row>
    <row r="175" spans="1:17" ht="22.5">
      <c r="A175" s="14">
        <v>0.02</v>
      </c>
      <c r="B175" s="14">
        <v>0.02</v>
      </c>
      <c r="C175" s="14">
        <v>44.310000000000002</v>
      </c>
      <c r="D175" s="14">
        <v>121.11</v>
      </c>
      <c r="E175" s="15">
        <v>36584</v>
      </c>
      <c r="F175" s="14">
        <v>2.1699999999999999</v>
      </c>
      <c r="G175" s="14">
        <v>7.5999999999999996</v>
      </c>
      <c r="H175" s="14" t="s">
        <v>60</v>
      </c>
      <c r="I175" s="14">
        <v>3.3900000000000001</v>
      </c>
      <c r="J175" s="14" t="s">
        <v>90</v>
      </c>
      <c r="K175" s="14" t="s">
        <v>102</v>
      </c>
      <c r="L175" s="14" t="s">
        <v>129</v>
      </c>
      <c r="M175" s="14">
        <v>6270136</v>
      </c>
      <c r="N175" s="14" t="str">
        <v>דלתא ה- דלתא גליל</v>
      </c>
    </row>
    <row r="176" spans="1:17" ht="33.75">
      <c r="A176" s="14">
        <v>0</v>
      </c>
      <c r="B176" s="14">
        <v>0</v>
      </c>
      <c r="C176" s="14">
        <v>0</v>
      </c>
      <c r="D176" s="14">
        <v>113.36</v>
      </c>
      <c r="E176" s="14">
        <v>0.47999999999999998</v>
      </c>
      <c r="F176" s="14">
        <v>2.6000000000000001</v>
      </c>
      <c r="G176" s="14">
        <v>6.9000000000000004</v>
      </c>
      <c r="H176" s="14" t="s">
        <v>60</v>
      </c>
      <c r="I176" s="14">
        <v>3.0099999999999998</v>
      </c>
      <c r="J176" s="14" t="s">
        <v>90</v>
      </c>
      <c r="K176" s="14" t="s">
        <v>102</v>
      </c>
      <c r="L176" s="14" t="s">
        <v>94</v>
      </c>
      <c r="M176" s="14">
        <v>1123264</v>
      </c>
      <c r="N176" s="14" t="str">
        <v>הוט       אגח ב- הוט</v>
      </c>
    </row>
    <row r="177" spans="1:17" ht="22.5">
      <c r="A177" s="14">
        <v>0.01</v>
      </c>
      <c r="B177" s="14">
        <v>0</v>
      </c>
      <c r="C177" s="14">
        <v>13.890000000000001</v>
      </c>
      <c r="D177" s="14">
        <v>111.14</v>
      </c>
      <c r="E177" s="15">
        <v>12494</v>
      </c>
      <c r="F177" s="14">
        <v>1.6100000000000001</v>
      </c>
      <c r="G177" s="14">
        <v>6</v>
      </c>
      <c r="H177" s="14" t="s">
        <v>60</v>
      </c>
      <c r="I177" s="14">
        <v>2.1299999999999999</v>
      </c>
      <c r="J177" s="14" t="s">
        <v>51</v>
      </c>
      <c r="K177" s="14" t="s">
        <v>103</v>
      </c>
      <c r="L177" s="14" t="s">
        <v>104</v>
      </c>
      <c r="M177" s="14">
        <v>5760202</v>
      </c>
      <c r="N177" s="14" t="str">
        <v>חברה לישראל אגח 9- חברה לישראל</v>
      </c>
    </row>
    <row r="178" spans="1:17" ht="22.5">
      <c r="A178" s="14">
        <v>0.029999999999999999</v>
      </c>
      <c r="B178" s="14">
        <v>0.01</v>
      </c>
      <c r="C178" s="14">
        <v>62.659999999999997</v>
      </c>
      <c r="D178" s="14">
        <v>108.34999999999999</v>
      </c>
      <c r="E178" s="15">
        <v>57831.769999999997</v>
      </c>
      <c r="F178" s="14">
        <v>1.5700000000000001</v>
      </c>
      <c r="G178" s="14">
        <v>2.5499999999999998</v>
      </c>
      <c r="H178" s="14" t="s">
        <v>60</v>
      </c>
      <c r="I178" s="14">
        <v>6.2000000000000002</v>
      </c>
      <c r="J178" s="14" t="s">
        <v>51</v>
      </c>
      <c r="K178" s="14" t="s">
        <v>103</v>
      </c>
      <c r="L178" s="14" t="s">
        <v>93</v>
      </c>
      <c r="M178" s="14">
        <v>3230166</v>
      </c>
      <c r="N178" s="14" t="str">
        <v>מליסרון אג''ח ח- מליסרון</v>
      </c>
    </row>
    <row r="179" spans="1:17" ht="33.75">
      <c r="A179" s="14">
        <v>0.029999999999999999</v>
      </c>
      <c r="B179" s="14">
        <v>0.01</v>
      </c>
      <c r="C179" s="14">
        <v>77.489999999999995</v>
      </c>
      <c r="D179" s="14">
        <v>110.84</v>
      </c>
      <c r="E179" s="15">
        <v>69908.199999999997</v>
      </c>
      <c r="F179" s="14">
        <v>1.22</v>
      </c>
      <c r="G179" s="14">
        <v>6.25</v>
      </c>
      <c r="H179" s="14" t="s">
        <v>60</v>
      </c>
      <c r="I179" s="14">
        <v>1.22</v>
      </c>
      <c r="J179" s="14" t="s">
        <v>51</v>
      </c>
      <c r="K179" s="14" t="s">
        <v>103</v>
      </c>
      <c r="L179" s="14" t="s">
        <v>94</v>
      </c>
      <c r="M179" s="14">
        <v>1113661</v>
      </c>
      <c r="N179" s="14" t="str">
        <v>סלקום     ה- סלקום</v>
      </c>
    </row>
    <row r="180" spans="1:17" ht="33.75">
      <c r="A180" s="14">
        <v>0.040000000000000001</v>
      </c>
      <c r="B180" s="14">
        <v>0</v>
      </c>
      <c r="C180" s="14">
        <v>94.629999999999995</v>
      </c>
      <c r="D180" s="14">
        <v>103.53</v>
      </c>
      <c r="E180" s="15">
        <v>91399</v>
      </c>
      <c r="F180" s="14">
        <v>1.6699999999999999</v>
      </c>
      <c r="G180" s="14">
        <v>3.9500000000000002</v>
      </c>
      <c r="H180" s="14" t="s">
        <v>60</v>
      </c>
      <c r="I180" s="14">
        <v>4.4100000000000001</v>
      </c>
      <c r="J180" s="14" t="s">
        <v>51</v>
      </c>
      <c r="K180" s="14" t="s">
        <v>103</v>
      </c>
      <c r="L180" s="14" t="s">
        <v>106</v>
      </c>
      <c r="M180" s="14">
        <v>1114073</v>
      </c>
      <c r="N180" s="14" t="str">
        <v>פז נפט    ג- פז נפט</v>
      </c>
    </row>
    <row r="181" spans="1:17" ht="22.5">
      <c r="A181" s="14">
        <v>0.01</v>
      </c>
      <c r="B181" s="14">
        <v>0.01</v>
      </c>
      <c r="C181" s="14">
        <v>26.579999999999998</v>
      </c>
      <c r="D181" s="14">
        <v>109.06</v>
      </c>
      <c r="E181" s="15">
        <v>24375</v>
      </c>
      <c r="F181" s="14">
        <v>1.29</v>
      </c>
      <c r="G181" s="14">
        <v>5.4500000000000002</v>
      </c>
      <c r="H181" s="14" t="s">
        <v>60</v>
      </c>
      <c r="I181" s="14">
        <v>1.3</v>
      </c>
      <c r="J181" s="14" t="s">
        <v>51</v>
      </c>
      <c r="K181" s="14" t="s">
        <v>103</v>
      </c>
      <c r="L181" s="14" t="s">
        <v>108</v>
      </c>
      <c r="M181" s="14">
        <v>7770167</v>
      </c>
      <c r="N181" s="14" t="str">
        <v>שופרסל אג"ח ג'- שופרסל</v>
      </c>
    </row>
    <row r="182" spans="1:17" ht="33.75">
      <c r="A182" s="14">
        <v>0.029999999999999999</v>
      </c>
      <c r="B182" s="14">
        <v>0.070000000000000007</v>
      </c>
      <c r="C182" s="14">
        <v>85.120000000000005</v>
      </c>
      <c r="D182" s="14">
        <v>121.59999999999999</v>
      </c>
      <c r="E182" s="15">
        <v>70000</v>
      </c>
      <c r="F182" s="14">
        <v>0.34000000000000002</v>
      </c>
      <c r="G182" s="14">
        <v>5.7000000000000002</v>
      </c>
      <c r="H182" s="14" t="s">
        <v>60</v>
      </c>
      <c r="I182" s="14">
        <v>2.8900000000000001</v>
      </c>
      <c r="J182" s="14" t="s">
        <v>114</v>
      </c>
      <c r="K182" s="14" t="s">
        <v>111</v>
      </c>
      <c r="L182" s="14" t="s">
        <v>106</v>
      </c>
      <c r="M182" s="14">
        <v>6430136</v>
      </c>
      <c r="N182" s="14" t="str">
        <v>נפטא אג"ח 7- נפטא</v>
      </c>
    </row>
    <row r="183" spans="1:17" ht="33.75">
      <c r="A183" s="14">
        <v>0.01</v>
      </c>
      <c r="B183" s="14">
        <v>0.01</v>
      </c>
      <c r="C183" s="14">
        <v>23.719999999999999</v>
      </c>
      <c r="D183" s="14">
        <v>105.84</v>
      </c>
      <c r="E183" s="15">
        <v>22413.830000000002</v>
      </c>
      <c r="F183" s="14">
        <v>2</v>
      </c>
      <c r="G183" s="14">
        <v>5.4000000000000004</v>
      </c>
      <c r="H183" s="14" t="s">
        <v>60</v>
      </c>
      <c r="I183" s="14">
        <v>1.6899999999999999</v>
      </c>
      <c r="J183" s="14" t="s">
        <v>51</v>
      </c>
      <c r="K183" s="14" t="s">
        <v>111</v>
      </c>
      <c r="L183" s="14" t="s">
        <v>112</v>
      </c>
      <c r="M183" s="14">
        <v>1410232</v>
      </c>
      <c r="N183" s="14" t="str">
        <v>שלמה החז אגח יב- ש.שלמה החזקות בע"מ</v>
      </c>
    </row>
    <row r="184" spans="1:17" ht="33.75">
      <c r="A184" s="14">
        <v>0.040000000000000001</v>
      </c>
      <c r="B184" s="14">
        <v>0.040000000000000001</v>
      </c>
      <c r="C184" s="14">
        <v>88.129999999999995</v>
      </c>
      <c r="D184" s="14">
        <v>114.45999999999999</v>
      </c>
      <c r="E184" s="15">
        <v>77000</v>
      </c>
      <c r="F184" s="14">
        <v>2.9199999999999999</v>
      </c>
      <c r="G184" s="14">
        <v>7</v>
      </c>
      <c r="H184" s="14" t="s">
        <v>60</v>
      </c>
      <c r="I184" s="14">
        <v>2.8700000000000001</v>
      </c>
      <c r="J184" s="14" t="s">
        <v>51</v>
      </c>
      <c r="K184" s="14" t="s">
        <v>116</v>
      </c>
      <c r="L184" s="14" t="str">
        <v>שירותים-תירות,הארחה,ליסינג</v>
      </c>
      <c r="M184" s="14">
        <v>1121482</v>
      </c>
      <c r="N184" s="14" t="str">
        <v>גלובל כנפיים אגח א- גלובל כנפיים ליסינג</v>
      </c>
    </row>
    <row r="185" spans="1:17" ht="22.5">
      <c r="A185" s="14">
        <v>0.02</v>
      </c>
      <c r="B185" s="14">
        <v>0.01</v>
      </c>
      <c r="C185" s="14">
        <v>52.079999999999998</v>
      </c>
      <c r="D185" s="14">
        <v>104.13</v>
      </c>
      <c r="E185" s="15">
        <v>50017</v>
      </c>
      <c r="F185" s="14">
        <v>5.5</v>
      </c>
      <c r="G185" s="14">
        <v>0</v>
      </c>
      <c r="H185" s="14" t="s">
        <v>60</v>
      </c>
      <c r="I185" s="14">
        <v>5.75</v>
      </c>
      <c r="J185" s="14" t="s">
        <v>51</v>
      </c>
      <c r="K185" s="14" t="s">
        <v>116</v>
      </c>
      <c r="L185" s="14" t="s">
        <v>129</v>
      </c>
      <c r="M185" s="14">
        <v>6320105</v>
      </c>
      <c r="N185" s="14" t="str">
        <v>חדרה אגח 6- נייר חדרה</v>
      </c>
    </row>
    <row r="186" spans="1:17" ht="22.5">
      <c r="A186" s="14">
        <v>0.02</v>
      </c>
      <c r="B186" s="14">
        <v>0.01</v>
      </c>
      <c r="C186" s="14">
        <v>54.799999999999997</v>
      </c>
      <c r="D186" s="14">
        <v>106.88</v>
      </c>
      <c r="E186" s="15">
        <v>51269</v>
      </c>
      <c r="F186" s="14">
        <v>2.79</v>
      </c>
      <c r="G186" s="14">
        <v>5.8499999999999996</v>
      </c>
      <c r="H186" s="14" t="s">
        <v>60</v>
      </c>
      <c r="I186" s="14">
        <v>1.5900000000000001</v>
      </c>
      <c r="J186" s="14" t="s">
        <v>51</v>
      </c>
      <c r="K186" s="14" t="s">
        <v>116</v>
      </c>
      <c r="L186" s="14" t="s">
        <v>129</v>
      </c>
      <c r="M186" s="14">
        <v>6320097</v>
      </c>
      <c r="N186" s="14" t="str">
        <v>חדרה סד' 5- נייר חדרה</v>
      </c>
    </row>
    <row r="187" spans="1:17" ht="22.5">
      <c r="A187" s="14">
        <v>0.12</v>
      </c>
      <c r="B187" s="14">
        <v>0.12</v>
      </c>
      <c r="C187" s="14">
        <v>281.44</v>
      </c>
      <c r="D187" s="14">
        <v>108.45999999999999</v>
      </c>
      <c r="E187" s="15">
        <v>259483.79999999999</v>
      </c>
      <c r="F187" s="14">
        <v>1.51</v>
      </c>
      <c r="G187" s="14">
        <v>5.5899999999999999</v>
      </c>
      <c r="H187" s="14" t="s">
        <v>60</v>
      </c>
      <c r="I187" s="14">
        <v>1.6499999999999999</v>
      </c>
      <c r="J187" s="14" t="s">
        <v>51</v>
      </c>
      <c r="K187" s="14" t="s">
        <v>116</v>
      </c>
      <c r="L187" s="14" t="s">
        <v>104</v>
      </c>
      <c r="M187" s="14">
        <v>6080212</v>
      </c>
      <c r="N187" s="14" t="str">
        <v>כלל תעש אגח טו- כלל תעשיות</v>
      </c>
    </row>
    <row r="188" spans="1:17" ht="22.5">
      <c r="A188" s="14">
        <v>0.02</v>
      </c>
      <c r="B188" s="14">
        <v>0.050000000000000003</v>
      </c>
      <c r="C188" s="14">
        <v>39.340000000000003</v>
      </c>
      <c r="D188" s="14">
        <v>100.86</v>
      </c>
      <c r="E188" s="15">
        <v>39000</v>
      </c>
      <c r="F188" s="14">
        <v>3.7599999999999998</v>
      </c>
      <c r="G188" s="14">
        <v>3.7000000000000002</v>
      </c>
      <c r="H188" s="14" t="s">
        <v>60</v>
      </c>
      <c r="I188" s="14">
        <v>5.96</v>
      </c>
      <c r="J188" s="14" t="s">
        <v>51</v>
      </c>
      <c r="K188" s="14" t="s">
        <v>116</v>
      </c>
      <c r="L188" s="14" t="s">
        <v>105</v>
      </c>
      <c r="M188" s="14">
        <v>1132687</v>
      </c>
      <c r="N188" s="14" t="str">
        <v>מגה אור אג''ח ה- מגה אור</v>
      </c>
    </row>
    <row r="189" spans="1:17" ht="45">
      <c r="A189" s="14">
        <v>0</v>
      </c>
      <c r="B189" s="14">
        <v>0</v>
      </c>
      <c r="C189" s="14">
        <v>3.5</v>
      </c>
      <c r="D189" s="14">
        <v>106.8</v>
      </c>
      <c r="E189" s="15">
        <v>3280.6500000000001</v>
      </c>
      <c r="F189" s="14">
        <v>2.7400000000000002</v>
      </c>
      <c r="G189" s="14">
        <v>7.4000000000000004</v>
      </c>
      <c r="H189" s="14" t="s">
        <v>60</v>
      </c>
      <c r="I189" s="14">
        <v>1.45</v>
      </c>
      <c r="J189" s="14" t="s">
        <v>51</v>
      </c>
      <c r="K189" s="14" t="s">
        <v>117</v>
      </c>
      <c r="L189" s="14" t="s">
        <v>128</v>
      </c>
      <c r="M189" s="14">
        <v>5780085</v>
      </c>
      <c r="N189" s="14" t="str">
        <v>אפקון תעש אגח ב- אפקון תעשיות</v>
      </c>
    </row>
    <row r="190" spans="1:17" ht="22.5">
      <c r="A190" s="14">
        <v>0.01</v>
      </c>
      <c r="B190" s="14">
        <v>0</v>
      </c>
      <c r="C190" s="14">
        <v>34.280000000000001</v>
      </c>
      <c r="D190" s="14">
        <v>112.92</v>
      </c>
      <c r="E190" s="15">
        <v>30358.990000000002</v>
      </c>
      <c r="F190" s="14">
        <v>2.4900000000000002</v>
      </c>
      <c r="G190" s="14">
        <v>6.7000000000000002</v>
      </c>
      <c r="H190" s="14" t="s">
        <v>60</v>
      </c>
      <c r="I190" s="14">
        <v>1.8700000000000001</v>
      </c>
      <c r="J190" s="14" t="s">
        <v>51</v>
      </c>
      <c r="K190" s="14" t="s">
        <v>117</v>
      </c>
      <c r="L190" s="14" t="s">
        <v>104</v>
      </c>
      <c r="M190" s="14">
        <v>6390249</v>
      </c>
      <c r="N190" s="14" t="str">
        <v>דסק"ש ט'- דיסקונט השקעות</v>
      </c>
    </row>
    <row r="191" spans="1:17" ht="33.75">
      <c r="A191" s="14">
        <v>0.02</v>
      </c>
      <c r="B191" s="14">
        <v>0.050000000000000003</v>
      </c>
      <c r="C191" s="14">
        <v>60.200000000000003</v>
      </c>
      <c r="D191" s="14">
        <v>103.79000000000001</v>
      </c>
      <c r="E191" s="15">
        <v>58000.010000000002</v>
      </c>
      <c r="F191" s="14">
        <v>3.48</v>
      </c>
      <c r="G191" s="14">
        <v>6.6900000000000004</v>
      </c>
      <c r="H191" s="14" t="s">
        <v>60</v>
      </c>
      <c r="I191" s="14">
        <v>1.8200000000000001</v>
      </c>
      <c r="J191" s="14" t="s">
        <v>51</v>
      </c>
      <c r="K191" s="14" t="s">
        <v>117</v>
      </c>
      <c r="L191" s="14" t="s">
        <v>104</v>
      </c>
      <c r="M191" s="14">
        <v>6120141</v>
      </c>
      <c r="N191" s="14" t="str">
        <v>הכשרת ישוב אג14- הכשרת היישוב לישראל</v>
      </c>
    </row>
    <row r="192" spans="1:17" ht="22.5">
      <c r="A192" s="14">
        <v>0</v>
      </c>
      <c r="B192" s="14">
        <v>0</v>
      </c>
      <c r="C192" s="14">
        <v>6.0899999999999999</v>
      </c>
      <c r="D192" s="14">
        <v>101.48</v>
      </c>
      <c r="E192" s="15">
        <v>6000</v>
      </c>
      <c r="F192" s="14">
        <v>1.74</v>
      </c>
      <c r="G192" s="14">
        <v>5.1200000000000001</v>
      </c>
      <c r="H192" s="14" t="s">
        <v>60</v>
      </c>
      <c r="I192" s="14">
        <v>0.73999999999999999</v>
      </c>
      <c r="J192" s="14" t="s">
        <v>114</v>
      </c>
      <c r="K192" s="14" t="s">
        <v>117</v>
      </c>
      <c r="L192" s="14" t="s">
        <v>119</v>
      </c>
      <c r="M192" s="14">
        <v>1118900</v>
      </c>
      <c r="N192" s="14" t="str">
        <v>חלל תקשורת אג"ח יא- חלל תקשורת</v>
      </c>
    </row>
    <row r="193" spans="1:17" ht="22.5">
      <c r="A193" s="14">
        <v>0</v>
      </c>
      <c r="B193" s="14">
        <v>0</v>
      </c>
      <c r="C193" s="14">
        <v>1</v>
      </c>
      <c r="D193" s="14">
        <v>99.5</v>
      </c>
      <c r="E193" s="15">
        <v>1000</v>
      </c>
      <c r="F193" s="14">
        <v>7.8399999999999999</v>
      </c>
      <c r="G193" s="14">
        <v>0</v>
      </c>
      <c r="H193" s="14" t="s">
        <v>60</v>
      </c>
      <c r="I193" s="14">
        <v>3.27</v>
      </c>
      <c r="J193" s="14" t="s">
        <v>90</v>
      </c>
      <c r="K193" s="14" t="s">
        <v>118</v>
      </c>
      <c r="L193" s="14" t="s">
        <v>105</v>
      </c>
      <c r="M193" s="14">
        <v>1130566</v>
      </c>
      <c r="N193" s="14" t="str">
        <v>מצלאוי אגח ד- מצלאוי חב' לבניה</v>
      </c>
    </row>
    <row r="194" spans="1:17" ht="22.5">
      <c r="A194" s="14">
        <v>0.01</v>
      </c>
      <c r="B194" s="14">
        <v>0.040000000000000001</v>
      </c>
      <c r="C194" s="14">
        <v>25.210000000000001</v>
      </c>
      <c r="D194" s="14">
        <v>106.95999999999999</v>
      </c>
      <c r="E194" s="15">
        <v>23572.200000000001</v>
      </c>
      <c r="F194" s="14">
        <v>3.0499999999999998</v>
      </c>
      <c r="G194" s="14">
        <v>8.5800000000000001</v>
      </c>
      <c r="H194" s="14" t="s">
        <v>60</v>
      </c>
      <c r="I194" s="14">
        <v>1.5900000000000001</v>
      </c>
      <c r="J194" s="14" t="s">
        <v>90</v>
      </c>
      <c r="K194" s="14" t="s">
        <v>130</v>
      </c>
      <c r="L194" s="14" t="s">
        <v>105</v>
      </c>
      <c r="M194" s="14">
        <v>1119031</v>
      </c>
      <c r="N194" s="14" t="str">
        <v>צמח המרמן אגח ב- צמח המרמן</v>
      </c>
    </row>
    <row r="195" spans="1:17" ht="22.5">
      <c r="A195" s="14">
        <v>0.02</v>
      </c>
      <c r="B195" s="14">
        <v>0.050000000000000003</v>
      </c>
      <c r="C195" s="14">
        <v>54.509999999999998</v>
      </c>
      <c r="D195" s="14">
        <v>110.5</v>
      </c>
      <c r="E195" s="15">
        <v>49330</v>
      </c>
      <c r="F195" s="14">
        <v>3.8199999999999998</v>
      </c>
      <c r="G195" s="14">
        <v>8</v>
      </c>
      <c r="H195" s="14" t="s">
        <v>60</v>
      </c>
      <c r="I195" s="14">
        <v>2.1699999999999999</v>
      </c>
      <c r="J195" s="14" t="s">
        <v>90</v>
      </c>
      <c r="K195" s="14" t="s">
        <v>130</v>
      </c>
      <c r="L195" s="14" t="s">
        <v>105</v>
      </c>
      <c r="M195" s="14">
        <v>1127653</v>
      </c>
      <c r="N195" s="14" t="str">
        <v>צמח המרמן אגחג- צמח המרמן</v>
      </c>
    </row>
    <row r="196" spans="1:17" ht="22.5">
      <c r="A196" s="14">
        <v>0.029999999999999999</v>
      </c>
      <c r="B196" s="14">
        <v>0.01</v>
      </c>
      <c r="C196" s="14">
        <v>77.269999999999996</v>
      </c>
      <c r="D196" s="14">
        <v>102.45</v>
      </c>
      <c r="E196" s="15">
        <v>75420.75</v>
      </c>
      <c r="F196" s="14">
        <v>8.1099999999999994</v>
      </c>
      <c r="G196" s="14">
        <v>6.5999999999999996</v>
      </c>
      <c r="H196" s="14" t="s">
        <v>60</v>
      </c>
      <c r="I196" s="14">
        <v>1.9299999999999999</v>
      </c>
      <c r="J196" s="14" t="s">
        <v>51</v>
      </c>
      <c r="K196" s="14" t="s">
        <v>122</v>
      </c>
      <c r="L196" s="14" t="s">
        <v>104</v>
      </c>
      <c r="M196" s="14">
        <v>7980162</v>
      </c>
      <c r="N196" s="14" t="str">
        <v>אי.די.בי. פתוח אג 10- אי די בי פיתוח</v>
      </c>
    </row>
    <row r="197" spans="1:17" ht="45">
      <c r="A197" s="14">
        <v>0</v>
      </c>
      <c r="B197" s="14">
        <v>0</v>
      </c>
      <c r="C197" s="14">
        <v>0.93999999999999995</v>
      </c>
      <c r="D197" s="14">
        <v>58.920000000000002</v>
      </c>
      <c r="E197" s="15">
        <v>1595</v>
      </c>
      <c r="F197" s="14">
        <v>20.02</v>
      </c>
      <c r="G197" s="14">
        <v>6.7000000000000002</v>
      </c>
      <c r="H197" s="14" t="s">
        <v>60</v>
      </c>
      <c r="I197" s="14">
        <v>4.3300000000000001</v>
      </c>
      <c r="J197" s="14" t="s">
        <v>90</v>
      </c>
      <c r="K197" s="14" t="str">
        <v>Ca</v>
      </c>
      <c r="L197" s="14" t="s">
        <v>101</v>
      </c>
      <c r="M197" s="14">
        <v>7560055</v>
      </c>
      <c r="N197" s="14" t="str">
        <v>פטרוכימיים אג' 3- פטרוכימיים</v>
      </c>
    </row>
    <row r="198" spans="1:17" ht="22.5">
      <c r="A198" s="14">
        <v>0.02</v>
      </c>
      <c r="B198" s="14">
        <v>0.050000000000000003</v>
      </c>
      <c r="C198" s="14">
        <v>41.130000000000003</v>
      </c>
      <c r="D198" s="14">
        <v>108.23999999999999</v>
      </c>
      <c r="E198" s="15">
        <v>38000</v>
      </c>
      <c r="F198" s="14">
        <v>5.5700000000000003</v>
      </c>
      <c r="G198" s="14">
        <v>7.5999999999999996</v>
      </c>
      <c r="H198" s="14" t="s">
        <v>60</v>
      </c>
      <c r="I198" s="14">
        <v>2.9900000000000002</v>
      </c>
      <c r="J198" s="14" t="s">
        <v>114</v>
      </c>
      <c r="K198" s="14" t="s">
        <v>125</v>
      </c>
      <c r="L198" s="14" t="s">
        <v>105</v>
      </c>
      <c r="M198" s="14">
        <v>1129535</v>
      </c>
      <c r="N198" s="14" t="str">
        <v>חנן מור   אגח ה- חנן מור</v>
      </c>
    </row>
    <row r="199" spans="1:17" ht="33.75">
      <c r="A199" s="14">
        <v>0</v>
      </c>
      <c r="B199" s="14">
        <v>0.12</v>
      </c>
      <c r="C199" s="14">
        <v>7.6200000000000001</v>
      </c>
      <c r="D199" s="14">
        <v>32.130000000000003</v>
      </c>
      <c r="E199" s="15">
        <v>23712.740000000002</v>
      </c>
      <c r="F199" s="14">
        <v>71.480000000000004</v>
      </c>
      <c r="G199" s="14">
        <v>2</v>
      </c>
      <c r="H199" s="14" t="s">
        <v>60</v>
      </c>
      <c r="I199" s="14">
        <v>2.25</v>
      </c>
      <c r="J199" s="14" t="s">
        <v>51</v>
      </c>
      <c r="K199" s="14" t="s">
        <v>125</v>
      </c>
      <c r="L199" s="14" t="s">
        <v>115</v>
      </c>
      <c r="M199" s="14">
        <v>5490180</v>
      </c>
      <c r="N199" s="14" t="str">
        <v>פרופיט    אגח ז- פרופיט</v>
      </c>
    </row>
    <row r="200" spans="1:17">
      <c r="A200" s="13">
        <v>0.92000000000000004</v>
      </c>
      <c r="B200" s="13"/>
      <c r="C200" s="16">
        <v>2246.6999999999998</v>
      </c>
      <c r="D200" s="13"/>
      <c r="E200" s="16">
        <v>2070095.29</v>
      </c>
      <c r="F200" s="13">
        <v>2.3599999999999999</v>
      </c>
      <c r="G200" s="13"/>
      <c r="H200" s="13"/>
      <c r="I200" s="13">
        <v>3.2000000000000002</v>
      </c>
      <c r="J200" s="13"/>
      <c r="K200" s="13"/>
      <c r="L200" s="13"/>
      <c r="M200" s="13"/>
      <c r="N200" s="13" t="s">
        <v>131</v>
      </c>
    </row>
    <row r="201" spans="1:17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 t="s">
        <v>132</v>
      </c>
    </row>
    <row r="202" spans="1:17" ht="33.75">
      <c r="A202" s="14">
        <v>0</v>
      </c>
      <c r="B202" s="14">
        <v>0.01</v>
      </c>
      <c r="C202" s="14">
        <v>8.7400000000000002</v>
      </c>
      <c r="D202" s="14">
        <v>84.689999999999998</v>
      </c>
      <c r="E202" s="15">
        <v>10321.35</v>
      </c>
      <c r="F202" s="14">
        <v>0.93999999999999995</v>
      </c>
      <c r="G202" s="14">
        <v>6.5</v>
      </c>
      <c r="H202" s="14" t="s">
        <v>60</v>
      </c>
      <c r="I202" s="14">
        <v>1.7</v>
      </c>
      <c r="J202" s="14" t="s">
        <v>51</v>
      </c>
      <c r="K202" s="14" t="s">
        <v>98</v>
      </c>
      <c r="L202" s="14" t="s">
        <v>99</v>
      </c>
      <c r="M202" s="14">
        <v>1260165</v>
      </c>
      <c r="N202" s="14" t="str">
        <v>גזית גלוב ק1- גזית גלוב 1982</v>
      </c>
    </row>
    <row r="203" spans="1:17" ht="33.75">
      <c r="A203" s="14">
        <v>0.02</v>
      </c>
      <c r="B203" s="14">
        <v>0</v>
      </c>
      <c r="C203" s="14">
        <v>53.170000000000002</v>
      </c>
      <c r="D203" s="14">
        <v>375.5</v>
      </c>
      <c r="E203" s="15">
        <v>14160</v>
      </c>
      <c r="F203" s="14">
        <v>5.21</v>
      </c>
      <c r="G203" s="14">
        <v>5.0800000000000001</v>
      </c>
      <c r="H203" s="14" t="s">
        <v>60</v>
      </c>
      <c r="I203" s="14">
        <v>7.4000000000000004</v>
      </c>
      <c r="J203" s="14" t="s">
        <v>133</v>
      </c>
      <c r="K203" s="14" t="s">
        <v>121</v>
      </c>
      <c r="L203" s="14" t="s">
        <v>106</v>
      </c>
      <c r="M203" s="14">
        <v>1132174</v>
      </c>
      <c r="N203" s="14" t="str">
        <v>*דלק תמר 23- דלק ואבנר(תמר בונד)בע"מ</v>
      </c>
    </row>
    <row r="204" spans="1:17" ht="33.75">
      <c r="A204" s="14">
        <v>0.02</v>
      </c>
      <c r="B204" s="14">
        <v>0</v>
      </c>
      <c r="C204" s="14">
        <v>57.359999999999999</v>
      </c>
      <c r="D204" s="14">
        <v>375.5</v>
      </c>
      <c r="E204" s="15">
        <v>15275</v>
      </c>
      <c r="F204" s="14">
        <v>5.5800000000000001</v>
      </c>
      <c r="G204" s="14">
        <v>5.4100000000000001</v>
      </c>
      <c r="H204" s="14" t="s">
        <v>60</v>
      </c>
      <c r="I204" s="14">
        <v>8.4499999999999993</v>
      </c>
      <c r="J204" s="14" t="s">
        <v>133</v>
      </c>
      <c r="K204" s="14" t="s">
        <v>121</v>
      </c>
      <c r="L204" s="14" t="s">
        <v>106</v>
      </c>
      <c r="M204" s="14">
        <v>1132182</v>
      </c>
      <c r="N204" s="14" t="str">
        <v>*דלק תמר 25- דלק ואבנר(תמר בונד)בע"מ</v>
      </c>
    </row>
    <row r="205" spans="1:17">
      <c r="A205" s="13">
        <v>0.050000000000000003</v>
      </c>
      <c r="B205" s="13"/>
      <c r="C205" s="13">
        <v>119.27</v>
      </c>
      <c r="D205" s="13"/>
      <c r="E205" s="16">
        <v>39756.349999999999</v>
      </c>
      <c r="F205" s="13">
        <v>5.0800000000000001</v>
      </c>
      <c r="G205" s="13"/>
      <c r="H205" s="13"/>
      <c r="I205" s="13">
        <v>7.4900000000000002</v>
      </c>
      <c r="J205" s="13"/>
      <c r="K205" s="13"/>
      <c r="L205" s="13"/>
      <c r="M205" s="13"/>
      <c r="N205" s="13" t="s">
        <v>134</v>
      </c>
    </row>
    <row r="206" spans="1:17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 t="s">
        <v>135</v>
      </c>
    </row>
    <row r="207" spans="1:17">
      <c r="A207" s="14">
        <v>0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/>
      <c r="K207" s="14">
        <v>0</v>
      </c>
      <c r="L207" s="14">
        <v>0</v>
      </c>
      <c r="M207" s="14">
        <v>0</v>
      </c>
      <c r="N207" s="14">
        <v>0</v>
      </c>
    </row>
    <row r="208" spans="1:17" ht="22.5">
      <c r="A208" s="13">
        <v>0</v>
      </c>
      <c r="B208" s="13"/>
      <c r="C208" s="13">
        <v>0</v>
      </c>
      <c r="D208" s="13"/>
      <c r="E208" s="13">
        <v>0</v>
      </c>
      <c r="F208" s="13">
        <v>0</v>
      </c>
      <c r="G208" s="13"/>
      <c r="H208" s="13"/>
      <c r="I208" s="13">
        <v>0</v>
      </c>
      <c r="J208" s="13"/>
      <c r="K208" s="13"/>
      <c r="L208" s="13"/>
      <c r="M208" s="13"/>
      <c r="N208" s="13" t="s">
        <v>136</v>
      </c>
    </row>
    <row r="209" spans="1:17">
      <c r="A209" s="13">
        <v>9.2300000000000004</v>
      </c>
      <c r="B209" s="13"/>
      <c r="C209" s="16">
        <v>22522.779999999999</v>
      </c>
      <c r="D209" s="13"/>
      <c r="E209" s="16">
        <v>18652833.260000002</v>
      </c>
      <c r="F209" s="13">
        <v>2.2200000000000002</v>
      </c>
      <c r="G209" s="13"/>
      <c r="H209" s="13"/>
      <c r="I209" s="13">
        <v>3.0499999999999998</v>
      </c>
      <c r="J209" s="13"/>
      <c r="K209" s="13"/>
      <c r="L209" s="13"/>
      <c r="M209" s="13"/>
      <c r="N209" s="13" t="s">
        <v>63</v>
      </c>
    </row>
    <row r="210" spans="1:17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 t="s">
        <v>64</v>
      </c>
    </row>
    <row r="211" spans="1:17" ht="22.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 t="s">
        <v>84</v>
      </c>
    </row>
    <row r="212" spans="1:17">
      <c r="A212" s="14">
        <v>0</v>
      </c>
      <c r="B212" s="14">
        <v>0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/>
      <c r="K212" s="14">
        <v>0</v>
      </c>
      <c r="L212" s="14">
        <v>0</v>
      </c>
      <c r="M212" s="14">
        <v>0</v>
      </c>
      <c r="N212" s="14">
        <v>0</v>
      </c>
    </row>
    <row r="213" spans="1:17" ht="22.5">
      <c r="A213" s="13">
        <v>0</v>
      </c>
      <c r="B213" s="13"/>
      <c r="C213" s="13">
        <v>0</v>
      </c>
      <c r="D213" s="13"/>
      <c r="E213" s="13">
        <v>0</v>
      </c>
      <c r="F213" s="13">
        <v>0</v>
      </c>
      <c r="G213" s="13"/>
      <c r="H213" s="13"/>
      <c r="I213" s="13">
        <v>0</v>
      </c>
      <c r="J213" s="13"/>
      <c r="K213" s="13"/>
      <c r="L213" s="13"/>
      <c r="M213" s="13"/>
      <c r="N213" s="13" t="s">
        <v>85</v>
      </c>
    </row>
    <row r="214" spans="1:17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 t="s">
        <v>86</v>
      </c>
    </row>
    <row r="215" spans="1:17" ht="33.75">
      <c r="A215" s="14">
        <v>0.01</v>
      </c>
      <c r="B215" s="14">
        <v>0</v>
      </c>
      <c r="C215" s="14">
        <v>20.98</v>
      </c>
      <c r="D215" s="14">
        <v>97.189999999999998</v>
      </c>
      <c r="E215" s="15">
        <v>21581.720000000001</v>
      </c>
      <c r="F215" s="14">
        <v>0</v>
      </c>
      <c r="G215" s="14">
        <v>6.25</v>
      </c>
      <c r="H215" s="14" t="s">
        <v>33</v>
      </c>
      <c r="I215" s="14"/>
      <c r="J215" s="14" t="s">
        <v>114</v>
      </c>
      <c r="K215" s="14" t="s">
        <v>92</v>
      </c>
      <c r="L215" s="14" t="s">
        <v>137</v>
      </c>
      <c r="M215" s="14" t="str">
        <v>XS1071551474</v>
      </c>
      <c r="N215" s="14" t="str">
        <v>DB VA 6.2 5 29/05/2049- Deutsche Bank</v>
      </c>
    </row>
    <row r="216" spans="1:17" ht="22.5">
      <c r="A216" s="14">
        <v>0.01</v>
      </c>
      <c r="B216" s="14">
        <v>0</v>
      </c>
      <c r="C216" s="14">
        <v>30.899999999999999</v>
      </c>
      <c r="D216" s="14">
        <v>100.22</v>
      </c>
      <c r="E216" s="15">
        <v>30831.080000000002</v>
      </c>
      <c r="F216" s="14">
        <v>0</v>
      </c>
      <c r="G216" s="14">
        <v>4.75</v>
      </c>
      <c r="H216" s="14" t="s">
        <v>33</v>
      </c>
      <c r="I216" s="14"/>
      <c r="J216" s="14" t="s">
        <v>133</v>
      </c>
      <c r="K216" s="14" t="s">
        <v>111</v>
      </c>
      <c r="L216" s="14" t="s">
        <v>137</v>
      </c>
      <c r="M216" s="14" t="str">
        <v>ch0214139930</v>
      </c>
      <c r="N216" s="14" t="str">
        <v>UBS AG 4.75 22/05/2023- UBS</v>
      </c>
    </row>
    <row r="217" spans="1:17" ht="33.75">
      <c r="A217" s="14">
        <v>0.02</v>
      </c>
      <c r="B217" s="14">
        <v>0</v>
      </c>
      <c r="C217" s="14">
        <v>40.469999999999999</v>
      </c>
      <c r="D217" s="14">
        <v>100.5</v>
      </c>
      <c r="E217" s="15">
        <v>40266.410000000003</v>
      </c>
      <c r="F217" s="14">
        <v>0</v>
      </c>
      <c r="G217" s="14">
        <v>5</v>
      </c>
      <c r="H217" s="14" t="s">
        <v>37</v>
      </c>
      <c r="I217" s="14"/>
      <c r="J217" s="14" t="s">
        <v>133</v>
      </c>
      <c r="K217" s="14" t="s">
        <v>116</v>
      </c>
      <c r="L217" s="14" t="s">
        <v>137</v>
      </c>
      <c r="M217" s="14" t="str">
        <v>XS1115524016</v>
      </c>
      <c r="N217" s="14" t="str">
        <v>MS 5 09/30/21- MORGAN STANLEY</v>
      </c>
    </row>
    <row r="218" spans="1:17" ht="45">
      <c r="A218" s="14">
        <v>0.01</v>
      </c>
      <c r="B218" s="14">
        <v>0</v>
      </c>
      <c r="C218" s="14">
        <v>31.449999999999999</v>
      </c>
      <c r="D218" s="14">
        <v>102.01000000000001</v>
      </c>
      <c r="E218" s="15">
        <v>30831.080000000002</v>
      </c>
      <c r="F218" s="14">
        <v>0</v>
      </c>
      <c r="G218" s="14">
        <v>5.25</v>
      </c>
      <c r="H218" s="14" t="s">
        <v>33</v>
      </c>
      <c r="I218" s="14"/>
      <c r="J218" s="14" t="s">
        <v>133</v>
      </c>
      <c r="K218" s="14" t="s">
        <v>117</v>
      </c>
      <c r="L218" s="14" t="s">
        <v>138</v>
      </c>
      <c r="M218" s="14" t="str">
        <v>USF2893TAF33</v>
      </c>
      <c r="N218" s="14" t="str">
        <v>EDF 5 1/4 01/29/49- ELECTRICITE DE FRANCE</v>
      </c>
    </row>
    <row r="219" spans="1:17" ht="45">
      <c r="A219" s="14">
        <v>0.089999999999999997</v>
      </c>
      <c r="B219" s="14">
        <v>0</v>
      </c>
      <c r="C219" s="14">
        <v>230.74000000000001</v>
      </c>
      <c r="D219" s="14">
        <v>100.77</v>
      </c>
      <c r="E219" s="15">
        <v>228968.07000000001</v>
      </c>
      <c r="F219" s="14">
        <v>0</v>
      </c>
      <c r="G219" s="14">
        <v>3.8399999999999999</v>
      </c>
      <c r="H219" s="14" t="s">
        <v>33</v>
      </c>
      <c r="I219" s="14"/>
      <c r="J219" s="14" t="s">
        <v>133</v>
      </c>
      <c r="K219" s="14" t="s">
        <v>121</v>
      </c>
      <c r="L219" s="14" t="s">
        <v>139</v>
      </c>
      <c r="M219" s="14" t="str">
        <v>IL0011321580</v>
      </c>
      <c r="N219" s="14" t="str">
        <v>*DEVTAM 3.839 30/12/18- דלק ואבנר(תמר בונד)בע"מ</v>
      </c>
    </row>
    <row r="220" spans="1:17" ht="45">
      <c r="A220" s="14">
        <v>0.029999999999999999</v>
      </c>
      <c r="B220" s="14">
        <v>0</v>
      </c>
      <c r="C220" s="14">
        <v>67.640000000000001</v>
      </c>
      <c r="D220" s="14">
        <v>102.81999999999999</v>
      </c>
      <c r="E220" s="15">
        <v>65782.089999999997</v>
      </c>
      <c r="F220" s="14">
        <v>0</v>
      </c>
      <c r="G220" s="14">
        <v>5.0800000000000001</v>
      </c>
      <c r="H220" s="14" t="s">
        <v>33</v>
      </c>
      <c r="I220" s="14"/>
      <c r="J220" s="14" t="s">
        <v>133</v>
      </c>
      <c r="K220" s="14" t="s">
        <v>121</v>
      </c>
      <c r="L220" s="14" t="s">
        <v>139</v>
      </c>
      <c r="M220" s="14" t="s">
        <v>140</v>
      </c>
      <c r="N220" s="14" t="s">
        <v>141</v>
      </c>
    </row>
    <row r="221" spans="1:17" ht="45">
      <c r="A221" s="14">
        <v>0.029999999999999999</v>
      </c>
      <c r="B221" s="14">
        <v>0</v>
      </c>
      <c r="C221" s="14">
        <v>64.219999999999999</v>
      </c>
      <c r="D221" s="14">
        <v>101.55</v>
      </c>
      <c r="E221" s="15">
        <v>63239.93</v>
      </c>
      <c r="F221" s="14">
        <v>0</v>
      </c>
      <c r="G221" s="14">
        <v>5.0800000000000001</v>
      </c>
      <c r="H221" s="14" t="s">
        <v>33</v>
      </c>
      <c r="I221" s="14"/>
      <c r="J221" s="14" t="s">
        <v>133</v>
      </c>
      <c r="K221" s="14" t="s">
        <v>121</v>
      </c>
      <c r="L221" s="14" t="s">
        <v>139</v>
      </c>
      <c r="M221" s="14" t="s">
        <v>140</v>
      </c>
      <c r="N221" s="14" t="s">
        <v>141</v>
      </c>
    </row>
    <row r="222" spans="1:17" ht="33.75">
      <c r="A222" s="14">
        <v>0.01</v>
      </c>
      <c r="B222" s="14">
        <v>0</v>
      </c>
      <c r="C222" s="14">
        <v>16.489999999999998</v>
      </c>
      <c r="D222" s="14">
        <v>106.98999999999999</v>
      </c>
      <c r="E222" s="15">
        <v>15415.540000000001</v>
      </c>
      <c r="F222" s="14">
        <v>0</v>
      </c>
      <c r="G222" s="14">
        <v>5.3499999999999996</v>
      </c>
      <c r="H222" s="14" t="s">
        <v>33</v>
      </c>
      <c r="I222" s="14"/>
      <c r="J222" s="14" t="s">
        <v>133</v>
      </c>
      <c r="K222" s="14" t="s">
        <v>121</v>
      </c>
      <c r="L222" s="14" t="s">
        <v>142</v>
      </c>
      <c r="M222" s="14" t="str">
        <v>USN1384FAB15</v>
      </c>
      <c r="N222" s="14" t="str">
        <v>BHARTI 5.35 05/20/24- BHARTI AIRTEL</v>
      </c>
    </row>
    <row r="223" spans="1:17" ht="33.75">
      <c r="A223" s="14">
        <v>0.01</v>
      </c>
      <c r="B223" s="14">
        <v>0</v>
      </c>
      <c r="C223" s="14">
        <v>28.91</v>
      </c>
      <c r="D223" s="14">
        <v>99.359999999999999</v>
      </c>
      <c r="E223" s="15">
        <v>29090.889999999999</v>
      </c>
      <c r="F223" s="14">
        <v>0</v>
      </c>
      <c r="G223" s="14">
        <v>5.25</v>
      </c>
      <c r="H223" s="14" t="s">
        <v>34</v>
      </c>
      <c r="I223" s="14"/>
      <c r="J223" s="14" t="s">
        <v>76</v>
      </c>
      <c r="K223" s="14" t="s">
        <v>143</v>
      </c>
      <c r="L223" s="14" t="s">
        <v>137</v>
      </c>
      <c r="M223" s="14" t="str">
        <v>XS1111123987</v>
      </c>
      <c r="N223" s="14" t="str">
        <v>HSBC 5 1/4 12/29/49- HSBC HOLDINGS</v>
      </c>
    </row>
    <row r="224" spans="1:17" ht="33.75">
      <c r="A224" s="14">
        <v>0.01</v>
      </c>
      <c r="B224" s="14">
        <v>0</v>
      </c>
      <c r="C224" s="14">
        <v>30.870000000000001</v>
      </c>
      <c r="D224" s="14">
        <v>100.13</v>
      </c>
      <c r="E224" s="15">
        <v>30831.080000000002</v>
      </c>
      <c r="F224" s="14">
        <v>0</v>
      </c>
      <c r="G224" s="14">
        <v>6.3799999999999999</v>
      </c>
      <c r="H224" s="14" t="s">
        <v>33</v>
      </c>
      <c r="I224" s="14"/>
      <c r="J224" s="14" t="s">
        <v>76</v>
      </c>
      <c r="K224" s="14" t="s">
        <v>143</v>
      </c>
      <c r="L224" s="14" t="s">
        <v>137</v>
      </c>
      <c r="M224" s="14" t="str">
        <v>US404280AS86</v>
      </c>
      <c r="N224" s="14" t="str">
        <v>HSBC 6 3/8 12/29/49- HSBC HOLDINGS</v>
      </c>
    </row>
    <row r="225" spans="1:17" ht="33.75">
      <c r="A225" s="14">
        <v>0.01</v>
      </c>
      <c r="B225" s="14">
        <v>0</v>
      </c>
      <c r="C225" s="14">
        <v>15.26</v>
      </c>
      <c r="D225" s="14">
        <v>99.019999999999996</v>
      </c>
      <c r="E225" s="15">
        <v>15415.540000000001</v>
      </c>
      <c r="F225" s="14">
        <v>0</v>
      </c>
      <c r="G225" s="14">
        <v>5</v>
      </c>
      <c r="H225" s="14" t="s">
        <v>33</v>
      </c>
      <c r="I225" s="14"/>
      <c r="J225" s="14" t="s">
        <v>76</v>
      </c>
      <c r="K225" s="14" t="s">
        <v>143</v>
      </c>
      <c r="L225" s="14" t="s">
        <v>137</v>
      </c>
      <c r="M225" s="14" t="str">
        <v>XS1079527211</v>
      </c>
      <c r="N225" s="14" t="str">
        <v>ISCTR 5 06/25/21- TURKIYE IS BANKASI</v>
      </c>
    </row>
    <row r="226" spans="1:17" ht="33.75">
      <c r="A226" s="14">
        <v>0.01</v>
      </c>
      <c r="B226" s="14">
        <v>0</v>
      </c>
      <c r="C226" s="14">
        <v>30.280000000000001</v>
      </c>
      <c r="D226" s="14">
        <v>101.17</v>
      </c>
      <c r="E226" s="15">
        <v>29926.759999999998</v>
      </c>
      <c r="F226" s="14">
        <v>0</v>
      </c>
      <c r="G226" s="14">
        <v>5.8799999999999999</v>
      </c>
      <c r="H226" s="14" t="s">
        <v>32</v>
      </c>
      <c r="I226" s="14"/>
      <c r="J226" s="14" t="s">
        <v>133</v>
      </c>
      <c r="K226" s="14" t="s">
        <v>121</v>
      </c>
      <c r="L226" s="14" t="s">
        <v>142</v>
      </c>
      <c r="M226" s="14" t="str">
        <v>XS1028597315</v>
      </c>
      <c r="N226" s="14" t="str">
        <v>ORAFP 5 7/8 02/28/49- ORANGE SA</v>
      </c>
    </row>
    <row r="227" spans="1:17" ht="45">
      <c r="A227" s="14">
        <v>0.01</v>
      </c>
      <c r="B227" s="14">
        <v>0</v>
      </c>
      <c r="C227" s="14">
        <v>26.620000000000001</v>
      </c>
      <c r="D227" s="14">
        <v>97.019999999999996</v>
      </c>
      <c r="E227" s="15">
        <v>27432.860000000001</v>
      </c>
      <c r="F227" s="14">
        <v>0</v>
      </c>
      <c r="G227" s="14">
        <v>6.8799999999999999</v>
      </c>
      <c r="H227" s="14" t="s">
        <v>32</v>
      </c>
      <c r="I227" s="14"/>
      <c r="J227" s="14" t="s">
        <v>133</v>
      </c>
      <c r="K227" s="14" t="s">
        <v>144</v>
      </c>
      <c r="L227" s="14" t="s">
        <v>137</v>
      </c>
      <c r="M227" s="14" t="str">
        <v>XS1043181269</v>
      </c>
      <c r="N227" s="14" t="str">
        <v>NWIDE 6 7/8 03/11/49- NATIONWIDE BLDG SOCIETY</v>
      </c>
    </row>
    <row r="228" spans="1:17" ht="45">
      <c r="A228" s="14">
        <v>0.01</v>
      </c>
      <c r="B228" s="14">
        <v>0</v>
      </c>
      <c r="C228" s="14">
        <v>19.890000000000001</v>
      </c>
      <c r="D228" s="14">
        <v>102.55</v>
      </c>
      <c r="E228" s="15">
        <v>19393.959999999999</v>
      </c>
      <c r="F228" s="14">
        <v>0</v>
      </c>
      <c r="G228" s="14">
        <v>5</v>
      </c>
      <c r="H228" s="14" t="s">
        <v>34</v>
      </c>
      <c r="I228" s="14"/>
      <c r="J228" s="14" t="s">
        <v>133</v>
      </c>
      <c r="K228" s="14" t="s">
        <v>144</v>
      </c>
      <c r="L228" s="14" t="s">
        <v>142</v>
      </c>
      <c r="M228" s="14" t="str">
        <v>XS1050460739</v>
      </c>
      <c r="N228" s="14" t="str">
        <v>TELEFO 5 03/31/49- TELEFONICA EMISIONES</v>
      </c>
    </row>
    <row r="229" spans="1:17" ht="33.75">
      <c r="A229" s="14">
        <v>0.050000000000000003</v>
      </c>
      <c r="B229" s="14">
        <v>0</v>
      </c>
      <c r="C229" s="14">
        <v>116.38</v>
      </c>
      <c r="D229" s="14">
        <v>106.38</v>
      </c>
      <c r="E229" s="15">
        <v>109408.95</v>
      </c>
      <c r="F229" s="14">
        <v>7.3700000000000001</v>
      </c>
      <c r="G229" s="14">
        <v>4.0800000000000001</v>
      </c>
      <c r="H229" s="14" t="s">
        <v>33</v>
      </c>
      <c r="I229" s="14">
        <v>5.0800000000000001</v>
      </c>
      <c r="J229" s="14" t="s">
        <v>133</v>
      </c>
      <c r="K229" s="14" t="str">
        <v>BB-</v>
      </c>
      <c r="L229" s="14" t="s">
        <v>145</v>
      </c>
      <c r="M229" s="14">
        <v>1131226</v>
      </c>
      <c r="N229" s="14" t="str">
        <v>בי קומיוניקיישנס בע"מ- בי.קומיוניקיישנס</v>
      </c>
    </row>
    <row r="230" spans="1:17" ht="33.75">
      <c r="A230" s="14">
        <v>0.01</v>
      </c>
      <c r="B230" s="14">
        <v>0</v>
      </c>
      <c r="C230" s="14">
        <v>25.77</v>
      </c>
      <c r="D230" s="14">
        <v>111.43000000000001</v>
      </c>
      <c r="E230" s="15">
        <v>23123.27</v>
      </c>
      <c r="F230" s="14">
        <v>0</v>
      </c>
      <c r="G230" s="14">
        <v>8.1300000000000008</v>
      </c>
      <c r="H230" s="14" t="s">
        <v>33</v>
      </c>
      <c r="I230" s="14"/>
      <c r="J230" s="14" t="s">
        <v>146</v>
      </c>
      <c r="K230" s="14">
        <v>0</v>
      </c>
      <c r="L230" s="14" t="s">
        <v>137</v>
      </c>
      <c r="M230" s="14" t="str">
        <v>USF22797QT87</v>
      </c>
      <c r="N230" s="14" t="str">
        <v>ACAFP 8.125 09/19/33- CREDIT AGRICOLE</v>
      </c>
    </row>
    <row r="231" spans="1:17" ht="33.75">
      <c r="A231" s="14">
        <v>0.01</v>
      </c>
      <c r="B231" s="14">
        <v>0</v>
      </c>
      <c r="C231" s="14">
        <v>24.030000000000001</v>
      </c>
      <c r="D231" s="14">
        <v>123.88</v>
      </c>
      <c r="E231" s="15">
        <v>19393.959999999999</v>
      </c>
      <c r="F231" s="14">
        <v>0</v>
      </c>
      <c r="G231" s="14">
        <v>7.75</v>
      </c>
      <c r="H231" s="14" t="s">
        <v>34</v>
      </c>
      <c r="I231" s="14"/>
      <c r="J231" s="14" t="s">
        <v>146</v>
      </c>
      <c r="K231" s="14">
        <v>0</v>
      </c>
      <c r="L231" s="14" t="s">
        <v>137</v>
      </c>
      <c r="M231" s="14" t="str">
        <v>XS0863907522</v>
      </c>
      <c r="N231" s="14" t="str">
        <v>ASSGEN 7.75 12/12/42- ASSICURAZIONI</v>
      </c>
    </row>
    <row r="232" spans="1:17" ht="22.5">
      <c r="A232" s="14">
        <v>0.01</v>
      </c>
      <c r="B232" s="14">
        <v>0</v>
      </c>
      <c r="C232" s="14">
        <v>28.039999999999999</v>
      </c>
      <c r="D232" s="14">
        <v>96.370000000000005</v>
      </c>
      <c r="E232" s="15">
        <v>29090.889999999999</v>
      </c>
      <c r="F232" s="14">
        <v>0</v>
      </c>
      <c r="G232" s="14">
        <v>5.6299999999999999</v>
      </c>
      <c r="H232" s="14" t="s">
        <v>34</v>
      </c>
      <c r="I232" s="14"/>
      <c r="J232" s="14" t="s">
        <v>146</v>
      </c>
      <c r="K232" s="14">
        <v>0</v>
      </c>
      <c r="L232" s="14" t="s">
        <v>137</v>
      </c>
      <c r="M232" s="14" t="str">
        <v>BE0002463389</v>
      </c>
      <c r="N232" s="14" t="str">
        <v>KBC 5.625 29/03/2049- KBC</v>
      </c>
    </row>
    <row r="233" spans="1:17" ht="22.5">
      <c r="A233" s="14">
        <v>0.01</v>
      </c>
      <c r="B233" s="14">
        <v>0</v>
      </c>
      <c r="C233" s="14">
        <v>23.5</v>
      </c>
      <c r="D233" s="14">
        <v>101.64</v>
      </c>
      <c r="E233" s="15">
        <v>23123.27</v>
      </c>
      <c r="F233" s="14">
        <v>0</v>
      </c>
      <c r="G233" s="14">
        <v>6.1299999999999999</v>
      </c>
      <c r="H233" s="14" t="s">
        <v>33</v>
      </c>
      <c r="I233" s="14"/>
      <c r="J233" s="14" t="s">
        <v>146</v>
      </c>
      <c r="K233" s="14">
        <v>0</v>
      </c>
      <c r="L233" s="14" t="s">
        <v>139</v>
      </c>
      <c r="M233" s="14" t="str">
        <v>XS0554659671 CORP</v>
      </c>
      <c r="N233" s="14" t="str">
        <v>LUKOIL 6.125 11/2020- LUKOIL</v>
      </c>
    </row>
    <row r="234" spans="1:17" ht="33.75">
      <c r="A234" s="14">
        <v>0.01</v>
      </c>
      <c r="B234" s="14">
        <v>0</v>
      </c>
      <c r="C234" s="14">
        <v>22.620000000000001</v>
      </c>
      <c r="D234" s="14">
        <v>86.299999999999997</v>
      </c>
      <c r="E234" s="15">
        <v>26206.380000000001</v>
      </c>
      <c r="F234" s="14">
        <v>0</v>
      </c>
      <c r="G234" s="14">
        <v>4.2000000000000002</v>
      </c>
      <c r="H234" s="14" t="s">
        <v>33</v>
      </c>
      <c r="I234" s="14"/>
      <c r="J234" s="14" t="s">
        <v>146</v>
      </c>
      <c r="K234" s="14">
        <v>0</v>
      </c>
      <c r="L234" s="14" t="s">
        <v>139</v>
      </c>
      <c r="M234" s="14" t="str">
        <v>XS0861981180</v>
      </c>
      <c r="N234" s="14" t="str">
        <v>ROSNRM 4.199 06/03/22- ROSNEFT</v>
      </c>
    </row>
    <row r="235" spans="1:17" ht="22.5">
      <c r="A235" s="14">
        <v>0.01</v>
      </c>
      <c r="B235" s="14">
        <v>0</v>
      </c>
      <c r="C235" s="14">
        <v>21.52</v>
      </c>
      <c r="D235" s="14">
        <v>107.88</v>
      </c>
      <c r="E235" s="15">
        <v>19951.169999999998</v>
      </c>
      <c r="F235" s="14">
        <v>0</v>
      </c>
      <c r="G235" s="14">
        <v>7</v>
      </c>
      <c r="H235" s="14" t="s">
        <v>32</v>
      </c>
      <c r="I235" s="14"/>
      <c r="J235" s="14" t="s">
        <v>146</v>
      </c>
      <c r="K235" s="14">
        <v>0</v>
      </c>
      <c r="L235" s="14" t="s">
        <v>138</v>
      </c>
      <c r="M235" s="14" t="str">
        <v>XS0652913988</v>
      </c>
      <c r="N235" s="14" t="str">
        <v>RWE 7 03/29/49- RWE</v>
      </c>
    </row>
    <row r="236" spans="1:17" ht="33.75">
      <c r="A236" s="14">
        <v>0.01</v>
      </c>
      <c r="B236" s="14">
        <v>0</v>
      </c>
      <c r="C236" s="14">
        <v>35.420000000000002</v>
      </c>
      <c r="D236" s="14">
        <v>91.900000000000006</v>
      </c>
      <c r="E236" s="15">
        <v>38538.809999999998</v>
      </c>
      <c r="F236" s="14">
        <v>0</v>
      </c>
      <c r="G236" s="14">
        <v>6</v>
      </c>
      <c r="H236" s="14" t="s">
        <v>33</v>
      </c>
      <c r="I236" s="14"/>
      <c r="J236" s="14" t="s">
        <v>146</v>
      </c>
      <c r="K236" s="14">
        <v>0</v>
      </c>
      <c r="L236" s="14" t="s">
        <v>137</v>
      </c>
      <c r="M236" s="14" t="str">
        <v>USF8586CXG25</v>
      </c>
      <c r="N236" s="14" t="str">
        <v>SOCGEN 6 12/31/49- SOCGSEN</v>
      </c>
    </row>
    <row r="237" spans="1:17" ht="22.5">
      <c r="A237" s="14">
        <v>0.01</v>
      </c>
      <c r="B237" s="14">
        <v>0</v>
      </c>
      <c r="C237" s="14">
        <v>21.170000000000002</v>
      </c>
      <c r="D237" s="14">
        <v>109.14</v>
      </c>
      <c r="E237" s="15">
        <v>19393.959999999999</v>
      </c>
      <c r="F237" s="14">
        <v>0</v>
      </c>
      <c r="G237" s="14">
        <v>5.4299999999999997</v>
      </c>
      <c r="H237" s="14" t="s">
        <v>34</v>
      </c>
      <c r="I237" s="14"/>
      <c r="J237" s="14" t="s">
        <v>146</v>
      </c>
      <c r="K237" s="14">
        <v>0</v>
      </c>
      <c r="L237" s="14" t="s">
        <v>147</v>
      </c>
      <c r="M237" s="14" t="str">
        <v>XS0992293901</v>
      </c>
      <c r="N237" s="14" t="str">
        <v>SOLBBB 5.425 11/29/49- solvay</v>
      </c>
    </row>
    <row r="238" spans="1:17" ht="22.5">
      <c r="A238" s="13">
        <v>0.40000000000000002</v>
      </c>
      <c r="B238" s="13"/>
      <c r="C238" s="13">
        <v>973.13</v>
      </c>
      <c r="D238" s="13"/>
      <c r="E238" s="16">
        <v>957237.67000000004</v>
      </c>
      <c r="F238" s="13">
        <v>0.88</v>
      </c>
      <c r="G238" s="13"/>
      <c r="H238" s="13"/>
      <c r="I238" s="13">
        <v>0.60999999999999999</v>
      </c>
      <c r="J238" s="13"/>
      <c r="K238" s="13"/>
      <c r="L238" s="13"/>
      <c r="M238" s="13"/>
      <c r="N238" s="13" t="s">
        <v>87</v>
      </c>
    </row>
    <row r="239" spans="1:17">
      <c r="A239" s="13">
        <v>0.40000000000000002</v>
      </c>
      <c r="B239" s="13"/>
      <c r="C239" s="13">
        <v>973.13</v>
      </c>
      <c r="D239" s="13"/>
      <c r="E239" s="16">
        <v>957237.67000000004</v>
      </c>
      <c r="F239" s="13">
        <v>0.88</v>
      </c>
      <c r="G239" s="13"/>
      <c r="H239" s="13"/>
      <c r="I239" s="13">
        <v>0.60999999999999999</v>
      </c>
      <c r="J239" s="13"/>
      <c r="K239" s="13"/>
      <c r="L239" s="13"/>
      <c r="M239" s="13"/>
      <c r="N239" s="13" t="s">
        <v>65</v>
      </c>
    </row>
    <row r="240" spans="1:17">
      <c r="A240" s="9">
        <v>9.6300000000000008</v>
      </c>
      <c r="B240" s="9"/>
      <c r="C240" s="10">
        <v>23495.91</v>
      </c>
      <c r="D240" s="9"/>
      <c r="E240" s="10">
        <v>19610070.93</v>
      </c>
      <c r="F240" s="9">
        <v>2.1699999999999999</v>
      </c>
      <c r="G240" s="9"/>
      <c r="H240" s="9"/>
      <c r="I240" s="9">
        <v>2.9500000000000002</v>
      </c>
      <c r="J240" s="9"/>
      <c r="K240" s="9"/>
      <c r="L240" s="9"/>
      <c r="M240" s="9"/>
      <c r="N240" s="9" t="s">
        <v>148</v>
      </c>
    </row>
    <row r="241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O4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37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25.15">
      <c r="A2" s="2" t="str">
        <v>ניירות ערך סחירים - מניות</v>
      </c>
      <c r="K2" s="11" t="s">
        <f>HYPERLINK("#'"&amp;גיליון1!$A$32&amp;"'!C6",גיליון1!$B$32)</f>
        <v>30</v>
      </c>
    </row>
    <row r="3" spans="1:11" customHeight="1" ht="3.6">
      <c r="A3" s="12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5" t="s">
        <v>2</v>
      </c>
      <c r="B7" s="5" t="s">
        <v>66</v>
      </c>
      <c r="C7" s="5" t="s">
        <v>67</v>
      </c>
      <c r="D7" s="5" t="s">
        <v>68</v>
      </c>
      <c r="E7" s="5" t="s">
        <v>69</v>
      </c>
      <c r="F7" s="5" t="s">
        <v>31</v>
      </c>
      <c r="G7" s="5" t="s">
        <v>79</v>
      </c>
      <c r="H7" s="5" t="s">
        <v>48</v>
      </c>
      <c r="I7" s="5" t="s">
        <v>49</v>
      </c>
    </row>
    <row r="8" spans="1:11">
      <c r="A8" s="13"/>
      <c r="B8" s="13"/>
      <c r="C8" s="13"/>
      <c r="D8" s="13"/>
      <c r="E8" s="13"/>
      <c r="F8" s="13"/>
      <c r="G8" s="13"/>
      <c r="H8" s="13"/>
      <c r="I8" s="13" t="s">
        <v>50</v>
      </c>
    </row>
    <row r="9" spans="1:11">
      <c r="A9" s="13"/>
      <c r="B9" s="13"/>
      <c r="C9" s="13"/>
      <c r="D9" s="13"/>
      <c r="E9" s="13"/>
      <c r="F9" s="13"/>
      <c r="G9" s="13"/>
      <c r="H9" s="13"/>
      <c r="I9" s="13" t="str">
        <v>תל אביב 25</v>
      </c>
    </row>
    <row r="10" spans="1:11" ht="22.5">
      <c r="A10" s="14">
        <v>0.059999999999999998</v>
      </c>
      <c r="B10" s="14">
        <v>0</v>
      </c>
      <c r="C10" s="14">
        <v>155.71000000000001</v>
      </c>
      <c r="D10" s="14">
        <v>364.5</v>
      </c>
      <c r="E10" s="15">
        <v>42719</v>
      </c>
      <c r="F10" s="14" t="s">
        <v>60</v>
      </c>
      <c r="G10" s="14" t="s">
        <v>106</v>
      </c>
      <c r="H10" s="14">
        <v>268011</v>
      </c>
      <c r="I10" s="14" t="str">
        <v>*אבנר יהש- אבנר</v>
      </c>
    </row>
    <row r="11" spans="1:11" ht="22.5">
      <c r="A11" s="14">
        <v>0.029999999999999999</v>
      </c>
      <c r="B11" s="14">
        <v>0</v>
      </c>
      <c r="C11" s="14">
        <v>67.760000000000005</v>
      </c>
      <c r="D11" s="15">
        <v>2016</v>
      </c>
      <c r="E11" s="15">
        <v>3361</v>
      </c>
      <c r="F11" s="14" t="s">
        <v>60</v>
      </c>
      <c r="G11" s="14" t="s">
        <v>106</v>
      </c>
      <c r="H11" s="14">
        <v>475020</v>
      </c>
      <c r="I11" s="14" t="str">
        <v>*דלק קדוחים יהש- דלק קידוחים</v>
      </c>
    </row>
    <row r="12" spans="1:11" ht="22.5">
      <c r="A12" s="14">
        <v>0.14000000000000001</v>
      </c>
      <c r="B12" s="14">
        <v>0</v>
      </c>
      <c r="C12" s="14">
        <v>349.88</v>
      </c>
      <c r="D12" s="14">
        <v>79.099999999999994</v>
      </c>
      <c r="E12" s="15">
        <v>442321.21000000002</v>
      </c>
      <c r="F12" s="14" t="s">
        <v>60</v>
      </c>
      <c r="G12" s="14" t="s">
        <v>106</v>
      </c>
      <c r="H12" s="14">
        <v>232017</v>
      </c>
      <c r="I12" s="14" t="str">
        <v>ישראמקו יהש- ישראמקו נגב 2</v>
      </c>
    </row>
    <row r="13" spans="1:11" ht="22.5">
      <c r="A13" s="14">
        <v>0.14000000000000001</v>
      </c>
      <c r="B13" s="14">
        <v>0.01</v>
      </c>
      <c r="C13" s="14">
        <v>341.81</v>
      </c>
      <c r="D13" s="15">
        <v>58230</v>
      </c>
      <c r="E13" s="14">
        <v>587</v>
      </c>
      <c r="F13" s="14" t="s">
        <v>60</v>
      </c>
      <c r="G13" s="14" t="s">
        <v>106</v>
      </c>
      <c r="H13" s="14">
        <v>1100007</v>
      </c>
      <c r="I13" s="14" t="str">
        <v>פז נפט- פז נפט</v>
      </c>
    </row>
    <row r="14" spans="1:11">
      <c r="A14" s="14">
        <v>0.050000000000000003</v>
      </c>
      <c r="B14" s="14">
        <v>0</v>
      </c>
      <c r="C14" s="14">
        <v>124.73999999999999</v>
      </c>
      <c r="D14" s="14">
        <v>538.20000000000005</v>
      </c>
      <c r="E14" s="15">
        <v>23178</v>
      </c>
      <c r="F14" s="14" t="s">
        <v>60</v>
      </c>
      <c r="G14" s="14" t="s">
        <v>96</v>
      </c>
      <c r="H14" s="14">
        <v>1081165</v>
      </c>
      <c r="I14" s="14" t="str">
        <v>מגדל ביטוח- מגדל</v>
      </c>
    </row>
    <row r="15" spans="1:11" ht="22.5">
      <c r="A15" s="14">
        <v>0.050000000000000003</v>
      </c>
      <c r="B15" s="14">
        <v>0</v>
      </c>
      <c r="C15" s="14">
        <v>119.31999999999999</v>
      </c>
      <c r="D15" s="14">
        <v>634</v>
      </c>
      <c r="E15" s="15">
        <v>18820.040000000001</v>
      </c>
      <c r="F15" s="14" t="s">
        <v>60</v>
      </c>
      <c r="G15" s="14" t="s">
        <v>91</v>
      </c>
      <c r="H15" s="14">
        <v>691212</v>
      </c>
      <c r="I15" s="14" t="str">
        <v>דיסקונט- בנק דיסקונט</v>
      </c>
    </row>
    <row r="16" spans="1:11" ht="22.5">
      <c r="A16" s="14">
        <v>0.050000000000000003</v>
      </c>
      <c r="B16" s="14">
        <v>0</v>
      </c>
      <c r="C16" s="14">
        <v>110.11</v>
      </c>
      <c r="D16" s="15">
        <v>5635</v>
      </c>
      <c r="E16" s="15">
        <v>1954</v>
      </c>
      <c r="F16" s="14" t="s">
        <v>60</v>
      </c>
      <c r="G16" s="14" t="s">
        <v>91</v>
      </c>
      <c r="H16" s="14">
        <v>593038</v>
      </c>
      <c r="I16" s="14" t="str">
        <v>5 בינלאומי- בנק הבינלאומי</v>
      </c>
    </row>
    <row r="17" spans="1:11" ht="22.5">
      <c r="A17" s="14">
        <v>0.37</v>
      </c>
      <c r="B17" s="14">
        <v>0</v>
      </c>
      <c r="C17" s="14">
        <v>905.38999999999999</v>
      </c>
      <c r="D17" s="15">
        <v>2077</v>
      </c>
      <c r="E17" s="15">
        <v>43591</v>
      </c>
      <c r="F17" s="14" t="s">
        <v>60</v>
      </c>
      <c r="G17" s="14" t="s">
        <v>91</v>
      </c>
      <c r="H17" s="14">
        <v>662577</v>
      </c>
      <c r="I17" s="14" t="str">
        <v>פועלים- בנק הפועלים</v>
      </c>
    </row>
    <row r="18" spans="1:11" ht="22.5">
      <c r="A18" s="14">
        <v>0.17000000000000001</v>
      </c>
      <c r="B18" s="14">
        <v>0</v>
      </c>
      <c r="C18" s="14">
        <v>410.97000000000003</v>
      </c>
      <c r="D18" s="15">
        <v>1492</v>
      </c>
      <c r="E18" s="15">
        <v>27545</v>
      </c>
      <c r="F18" s="14" t="s">
        <v>60</v>
      </c>
      <c r="G18" s="14" t="s">
        <v>91</v>
      </c>
      <c r="H18" s="14">
        <v>604611</v>
      </c>
      <c r="I18" s="14" t="str">
        <v>לאומי- בנק לאומי</v>
      </c>
    </row>
    <row r="19" spans="1:11" ht="22.5">
      <c r="A19" s="14">
        <v>0.11</v>
      </c>
      <c r="B19" s="14">
        <v>0</v>
      </c>
      <c r="C19" s="14">
        <v>273.91000000000003</v>
      </c>
      <c r="D19" s="15">
        <v>4403</v>
      </c>
      <c r="E19" s="15">
        <v>6221</v>
      </c>
      <c r="F19" s="14" t="s">
        <v>60</v>
      </c>
      <c r="G19" s="14" t="s">
        <v>91</v>
      </c>
      <c r="H19" s="14">
        <v>695437</v>
      </c>
      <c r="I19" s="14" t="str">
        <v>מזרחי- בנק מזרחי טפחות</v>
      </c>
    </row>
    <row r="20" spans="1:11" ht="22.5">
      <c r="A20" s="14">
        <v>0.089999999999999997</v>
      </c>
      <c r="B20" s="14">
        <v>0</v>
      </c>
      <c r="C20" s="14">
        <v>230.09999999999999</v>
      </c>
      <c r="D20" s="15">
        <v>207300</v>
      </c>
      <c r="E20" s="14">
        <v>111</v>
      </c>
      <c r="F20" s="14" t="s">
        <v>60</v>
      </c>
      <c r="G20" s="14" t="s">
        <v>104</v>
      </c>
      <c r="H20" s="14">
        <v>576017</v>
      </c>
      <c r="I20" s="14" t="str">
        <v>חברה לישראל- חברה לישראל</v>
      </c>
    </row>
    <row r="21" spans="1:11" ht="33.75">
      <c r="A21" s="14">
        <v>0.029999999999999999</v>
      </c>
      <c r="B21" s="14">
        <v>0</v>
      </c>
      <c r="C21" s="14">
        <v>66.540000000000006</v>
      </c>
      <c r="D21" s="15">
        <v>4595</v>
      </c>
      <c r="E21" s="15">
        <v>1448</v>
      </c>
      <c r="F21" s="14" t="s">
        <v>60</v>
      </c>
      <c r="G21" s="14" t="s">
        <v>99</v>
      </c>
      <c r="H21" s="14">
        <v>126011</v>
      </c>
      <c r="I21" s="14" t="str">
        <v>גזית גלוב- גזית גלוב 1982</v>
      </c>
    </row>
    <row r="22" spans="1:11" ht="22.5">
      <c r="A22" s="14">
        <v>0.029999999999999999</v>
      </c>
      <c r="B22" s="14">
        <v>0</v>
      </c>
      <c r="C22" s="14">
        <v>63.380000000000003</v>
      </c>
      <c r="D22" s="15">
        <v>12650</v>
      </c>
      <c r="E22" s="14">
        <v>501</v>
      </c>
      <c r="F22" s="14" t="s">
        <v>60</v>
      </c>
      <c r="G22" s="14" t="s">
        <v>93</v>
      </c>
      <c r="H22" s="14">
        <v>1119478</v>
      </c>
      <c r="I22" s="14" t="str">
        <v>עזריאלי קבוצה- עזריאלי</v>
      </c>
    </row>
    <row r="23" spans="1:11" ht="33.75">
      <c r="A23" s="14">
        <v>0.040000000000000001</v>
      </c>
      <c r="B23" s="14">
        <v>0</v>
      </c>
      <c r="C23" s="14">
        <v>108.86</v>
      </c>
      <c r="D23" s="14">
        <v>636.10000000000002</v>
      </c>
      <c r="E23" s="15">
        <v>17114</v>
      </c>
      <c r="F23" s="14" t="s">
        <v>60</v>
      </c>
      <c r="G23" s="14" t="s">
        <v>94</v>
      </c>
      <c r="H23" s="14">
        <v>230011</v>
      </c>
      <c r="I23" s="14" t="str">
        <v>בזק- בזק</v>
      </c>
    </row>
    <row r="24" spans="1:11" ht="33.75">
      <c r="A24" s="14">
        <v>0.040000000000000001</v>
      </c>
      <c r="B24" s="14">
        <v>0</v>
      </c>
      <c r="C24" s="14">
        <v>107.16</v>
      </c>
      <c r="D24" s="15">
        <v>4070</v>
      </c>
      <c r="E24" s="15">
        <v>2633</v>
      </c>
      <c r="F24" s="14" t="s">
        <v>60</v>
      </c>
      <c r="G24" s="14" t="s">
        <v>94</v>
      </c>
      <c r="H24" s="14">
        <v>1101534</v>
      </c>
      <c r="I24" s="14" t="str">
        <v>סלקום- סלקום</v>
      </c>
    </row>
    <row r="25" spans="1:11" ht="33.75">
      <c r="A25" s="14">
        <v>0.10000000000000001</v>
      </c>
      <c r="B25" s="14">
        <v>0.01</v>
      </c>
      <c r="C25" s="14">
        <v>244.72999999999999</v>
      </c>
      <c r="D25" s="15">
        <v>2623</v>
      </c>
      <c r="E25" s="15">
        <v>9330</v>
      </c>
      <c r="F25" s="14" t="s">
        <v>60</v>
      </c>
      <c r="G25" s="14" t="s">
        <v>94</v>
      </c>
      <c r="H25" s="14">
        <v>1083484</v>
      </c>
      <c r="I25" s="14" t="str">
        <v>פרטנר- פרטנר</v>
      </c>
    </row>
    <row r="26" spans="1:11" ht="33.75">
      <c r="A26" s="14">
        <v>0.070000000000000007</v>
      </c>
      <c r="B26" s="14">
        <v>0</v>
      </c>
      <c r="C26" s="14">
        <v>167.06</v>
      </c>
      <c r="D26" s="15">
        <v>2650</v>
      </c>
      <c r="E26" s="15">
        <v>6304</v>
      </c>
      <c r="F26" s="14" t="s">
        <v>60</v>
      </c>
      <c r="G26" s="14" t="s">
        <v>101</v>
      </c>
      <c r="H26" s="14">
        <v>281014</v>
      </c>
      <c r="I26" s="14" t="str">
        <v>כיל- כימיקלים לישראל</v>
      </c>
    </row>
    <row r="27" spans="1:11" ht="33.75">
      <c r="A27" s="14">
        <v>0.059999999999999998</v>
      </c>
      <c r="B27" s="14">
        <v>0</v>
      </c>
      <c r="C27" s="14">
        <v>149.84</v>
      </c>
      <c r="D27" s="15">
        <v>55290</v>
      </c>
      <c r="E27" s="14">
        <v>271</v>
      </c>
      <c r="F27" s="14" t="s">
        <v>60</v>
      </c>
      <c r="G27" s="14" t="s">
        <v>101</v>
      </c>
      <c r="H27" s="14">
        <v>1130699</v>
      </c>
      <c r="I27" s="14" t="str">
        <v>פריגו פי אל סי- פריגו</v>
      </c>
    </row>
    <row r="28" spans="1:11" ht="33.75">
      <c r="A28" s="14">
        <v>0</v>
      </c>
      <c r="B28" s="14">
        <v>0</v>
      </c>
      <c r="C28" s="14">
        <v>10.19</v>
      </c>
      <c r="D28" s="15">
        <v>6790</v>
      </c>
      <c r="E28" s="14">
        <v>150</v>
      </c>
      <c r="F28" s="14" t="s">
        <v>60</v>
      </c>
      <c r="G28" s="14" t="s">
        <v>149</v>
      </c>
      <c r="H28" s="14">
        <v>746016</v>
      </c>
      <c r="I28" s="14" t="str">
        <v>שטראוס עלית- שטראוס גרופ</v>
      </c>
    </row>
    <row r="29" spans="1:11" ht="45">
      <c r="A29" s="14">
        <v>0.17000000000000001</v>
      </c>
      <c r="B29" s="14">
        <v>0</v>
      </c>
      <c r="C29" s="14">
        <v>426.88</v>
      </c>
      <c r="D29" s="15">
        <v>22840</v>
      </c>
      <c r="E29" s="15">
        <v>1869</v>
      </c>
      <c r="F29" s="14" t="s">
        <v>60</v>
      </c>
      <c r="G29" s="14" t="s">
        <v>128</v>
      </c>
      <c r="H29" s="14">
        <v>1081124</v>
      </c>
      <c r="I29" s="14" t="str">
        <v>אלביט מערכות- אלביט מערכות</v>
      </c>
    </row>
    <row r="30" spans="1:11" ht="45">
      <c r="A30" s="14">
        <v>0.059999999999999998</v>
      </c>
      <c r="B30" s="14">
        <v>0</v>
      </c>
      <c r="C30" s="14">
        <v>137.71000000000001</v>
      </c>
      <c r="D30" s="15">
        <v>14920</v>
      </c>
      <c r="E30" s="14">
        <v>923</v>
      </c>
      <c r="F30" s="14" t="s">
        <v>60</v>
      </c>
      <c r="G30" s="14" t="s">
        <v>128</v>
      </c>
      <c r="H30" s="14">
        <v>273011</v>
      </c>
      <c r="I30" s="14" t="str">
        <v>נייס- נייס</v>
      </c>
    </row>
    <row r="31" spans="1:11" ht="22.5">
      <c r="A31" s="14">
        <v>0.20000000000000001</v>
      </c>
      <c r="B31" s="14">
        <v>0</v>
      </c>
      <c r="C31" s="14">
        <v>491.77999999999997</v>
      </c>
      <c r="D31" s="15">
        <v>19870</v>
      </c>
      <c r="E31" s="15">
        <v>2475</v>
      </c>
      <c r="F31" s="14" t="s">
        <v>60</v>
      </c>
      <c r="G31" s="14" t="s">
        <v>150</v>
      </c>
      <c r="H31" s="14">
        <v>629014</v>
      </c>
      <c r="I31" s="14" t="str">
        <v>טבע- טבע</v>
      </c>
    </row>
    <row r="32" spans="1:11">
      <c r="A32" s="13">
        <v>2.0800000000000001</v>
      </c>
      <c r="B32" s="13"/>
      <c r="C32" s="16">
        <v>5063.8100000000004</v>
      </c>
      <c r="D32" s="13"/>
      <c r="E32" s="16">
        <v>653426.25</v>
      </c>
      <c r="F32" s="13"/>
      <c r="G32" s="13"/>
      <c r="H32" s="13"/>
      <c r="I32" s="13" t="str">
        <v>סה"כ תל אביב 25</v>
      </c>
    </row>
    <row r="33" spans="1:11">
      <c r="A33" s="13"/>
      <c r="B33" s="13"/>
      <c r="C33" s="13"/>
      <c r="D33" s="13"/>
      <c r="E33" s="13"/>
      <c r="F33" s="13"/>
      <c r="G33" s="13"/>
      <c r="H33" s="13"/>
      <c r="I33" s="13" t="str">
        <v>תל אביב 75</v>
      </c>
    </row>
    <row r="34" spans="1:11" ht="22.5">
      <c r="A34" s="14">
        <v>0.02</v>
      </c>
      <c r="B34" s="14">
        <v>0</v>
      </c>
      <c r="C34" s="14">
        <v>42.420000000000002</v>
      </c>
      <c r="D34" s="15">
        <v>8894</v>
      </c>
      <c r="E34" s="14">
        <v>477</v>
      </c>
      <c r="F34" s="14" t="s">
        <v>60</v>
      </c>
      <c r="G34" s="14" t="s">
        <v>151</v>
      </c>
      <c r="H34" s="14">
        <v>1082544</v>
      </c>
      <c r="I34" s="14" t="str">
        <v>איזיצ'יפ- איזיצ'יפ</v>
      </c>
    </row>
    <row r="35" spans="1:11" ht="22.5">
      <c r="A35" s="14">
        <v>0.02</v>
      </c>
      <c r="B35" s="14">
        <v>0</v>
      </c>
      <c r="C35" s="14">
        <v>40.420000000000002</v>
      </c>
      <c r="D35" s="15">
        <v>4002</v>
      </c>
      <c r="E35" s="15">
        <v>1010</v>
      </c>
      <c r="F35" s="14" t="s">
        <v>60</v>
      </c>
      <c r="G35" s="14" t="s">
        <v>151</v>
      </c>
      <c r="H35" s="14">
        <v>1084557</v>
      </c>
      <c r="I35" s="14" t="str">
        <v>נובה- נובה</v>
      </c>
    </row>
    <row r="36" spans="1:11" ht="22.5">
      <c r="A36" s="14">
        <v>0</v>
      </c>
      <c r="B36" s="14">
        <v>0</v>
      </c>
      <c r="C36" s="14">
        <v>10.119999999999999</v>
      </c>
      <c r="D36" s="15">
        <v>2595</v>
      </c>
      <c r="E36" s="14">
        <v>390</v>
      </c>
      <c r="F36" s="14" t="s">
        <v>60</v>
      </c>
      <c r="G36" s="14" t="s">
        <v>106</v>
      </c>
      <c r="H36" s="14">
        <v>643015</v>
      </c>
      <c r="I36" s="14" t="str">
        <v>נפטא- נפטא</v>
      </c>
    </row>
    <row r="37" spans="1:11" ht="22.5">
      <c r="A37" s="14">
        <v>0.01</v>
      </c>
      <c r="B37" s="14">
        <v>0</v>
      </c>
      <c r="C37" s="14">
        <v>24.16</v>
      </c>
      <c r="D37" s="14">
        <v>48.600000000000001</v>
      </c>
      <c r="E37" s="15">
        <v>49712.400000000001</v>
      </c>
      <c r="F37" s="14" t="s">
        <v>60</v>
      </c>
      <c r="G37" s="14" t="s">
        <v>106</v>
      </c>
      <c r="H37" s="14">
        <v>394015</v>
      </c>
      <c r="I37" s="14" t="str">
        <v>רציו יהש- רציו</v>
      </c>
    </row>
    <row r="38" spans="1:11">
      <c r="A38" s="14">
        <v>0.01</v>
      </c>
      <c r="B38" s="14">
        <v>0</v>
      </c>
      <c r="C38" s="14">
        <v>15.41</v>
      </c>
      <c r="D38" s="15">
        <v>4200</v>
      </c>
      <c r="E38" s="14">
        <v>367</v>
      </c>
      <c r="F38" s="14" t="s">
        <v>60</v>
      </c>
      <c r="G38" s="14" t="s">
        <v>96</v>
      </c>
      <c r="H38" s="14">
        <v>566018</v>
      </c>
      <c r="I38" s="14" t="str">
        <v>מנורה- מנורה מבטחים החזקות</v>
      </c>
    </row>
    <row r="39" spans="1:11" ht="22.5">
      <c r="A39" s="14">
        <v>0.029999999999999999</v>
      </c>
      <c r="B39" s="14">
        <v>0</v>
      </c>
      <c r="C39" s="14">
        <v>82.819999999999993</v>
      </c>
      <c r="D39" s="15">
        <v>9162</v>
      </c>
      <c r="E39" s="14">
        <v>904</v>
      </c>
      <c r="F39" s="14" t="s">
        <v>60</v>
      </c>
      <c r="G39" s="14" t="s">
        <v>91</v>
      </c>
      <c r="H39" s="14">
        <v>763011</v>
      </c>
      <c r="I39" s="14" t="str">
        <v>פיבי- פיבי</v>
      </c>
    </row>
    <row r="40" spans="1:11">
      <c r="A40" s="14">
        <v>0.02</v>
      </c>
      <c r="B40" s="14">
        <v>0</v>
      </c>
      <c r="C40" s="14">
        <v>36.939999999999998</v>
      </c>
      <c r="D40" s="15">
        <v>1795</v>
      </c>
      <c r="E40" s="15">
        <v>2058</v>
      </c>
      <c r="F40" s="14" t="s">
        <v>60</v>
      </c>
      <c r="G40" s="14" t="s">
        <v>119</v>
      </c>
      <c r="H40" s="14">
        <v>1082510</v>
      </c>
      <c r="I40" s="14" t="str">
        <v>גילת- גילת</v>
      </c>
    </row>
    <row r="41" spans="1:11">
      <c r="A41" s="14">
        <v>0.029999999999999999</v>
      </c>
      <c r="B41" s="14">
        <v>0.01</v>
      </c>
      <c r="C41" s="14">
        <v>62.869999999999997</v>
      </c>
      <c r="D41" s="15">
        <v>5270</v>
      </c>
      <c r="E41" s="15">
        <v>1193</v>
      </c>
      <c r="F41" s="14" t="s">
        <v>60</v>
      </c>
      <c r="G41" s="14" t="s">
        <v>119</v>
      </c>
      <c r="H41" s="14">
        <v>1092345</v>
      </c>
      <c r="I41" s="14" t="str">
        <v>חלל- חלל תקשורת</v>
      </c>
    </row>
    <row r="42" spans="1:11" ht="22.5">
      <c r="A42" s="14">
        <v>0.029999999999999999</v>
      </c>
      <c r="B42" s="14">
        <v>0</v>
      </c>
      <c r="C42" s="14">
        <v>75.780000000000001</v>
      </c>
      <c r="D42" s="15">
        <v>9437</v>
      </c>
      <c r="E42" s="14">
        <v>803</v>
      </c>
      <c r="F42" s="14" t="s">
        <v>60</v>
      </c>
      <c r="G42" s="14" t="str">
        <v>השקעה ואחזקות</v>
      </c>
      <c r="H42" s="14">
        <v>723007</v>
      </c>
      <c r="I42" s="14" t="str">
        <v>נורסטאר- נורסטאר</v>
      </c>
    </row>
    <row r="43" spans="1:11" ht="22.5">
      <c r="A43" s="14">
        <v>0</v>
      </c>
      <c r="B43" s="14">
        <v>0</v>
      </c>
      <c r="C43" s="14">
        <v>0</v>
      </c>
      <c r="D43" s="14">
        <v>431.30000000000001</v>
      </c>
      <c r="E43" s="14">
        <v>0.55000000000000004</v>
      </c>
      <c r="F43" s="14" t="s">
        <v>60</v>
      </c>
      <c r="G43" s="14" t="s">
        <v>104</v>
      </c>
      <c r="H43" s="14">
        <v>7980204</v>
      </c>
      <c r="I43" s="14" t="str">
        <v>אידיבי פיתוח- אי די בי פיתוח</v>
      </c>
    </row>
    <row r="44" spans="1:11" ht="22.5">
      <c r="A44" s="14">
        <v>0.01</v>
      </c>
      <c r="B44" s="14">
        <v>0</v>
      </c>
      <c r="C44" s="14">
        <v>20.760000000000002</v>
      </c>
      <c r="D44" s="15">
        <v>51910</v>
      </c>
      <c r="E44" s="14">
        <v>40</v>
      </c>
      <c r="F44" s="14" t="s">
        <v>60</v>
      </c>
      <c r="G44" s="14" t="s">
        <v>104</v>
      </c>
      <c r="H44" s="14">
        <v>739037</v>
      </c>
      <c r="I44" s="14" t="str">
        <v>אלקטרה- אלקטרה</v>
      </c>
    </row>
    <row r="45" spans="1:11" ht="22.5">
      <c r="A45" s="14">
        <v>0.040000000000000001</v>
      </c>
      <c r="B45" s="14">
        <v>0</v>
      </c>
      <c r="C45" s="14">
        <v>95.349999999999994</v>
      </c>
      <c r="D45" s="15">
        <v>15910</v>
      </c>
      <c r="E45" s="14">
        <v>599.33000000000004</v>
      </c>
      <c r="F45" s="14" t="s">
        <v>60</v>
      </c>
      <c r="G45" s="14" t="s">
        <v>104</v>
      </c>
      <c r="H45" s="14">
        <v>583013</v>
      </c>
      <c r="I45" s="14" t="str">
        <v>יואל- יואל</v>
      </c>
    </row>
    <row r="46" spans="1:11" ht="22.5">
      <c r="A46" s="14">
        <v>0.02</v>
      </c>
      <c r="B46" s="14">
        <v>0.01</v>
      </c>
      <c r="C46" s="14">
        <v>60.770000000000003</v>
      </c>
      <c r="D46" s="15">
        <v>10990</v>
      </c>
      <c r="E46" s="14">
        <v>553</v>
      </c>
      <c r="F46" s="14" t="s">
        <v>60</v>
      </c>
      <c r="G46" s="14" t="s">
        <v>104</v>
      </c>
      <c r="H46" s="14">
        <v>127019</v>
      </c>
      <c r="I46" s="14" t="str">
        <v>מבטח שמיר- מבטח שמיר</v>
      </c>
    </row>
    <row r="47" spans="1:11" ht="22.5">
      <c r="A47" s="14">
        <v>0</v>
      </c>
      <c r="B47" s="14">
        <v>0</v>
      </c>
      <c r="C47" s="14">
        <v>0.02</v>
      </c>
      <c r="D47" s="15">
        <v>4734</v>
      </c>
      <c r="E47" s="14">
        <v>0.5</v>
      </c>
      <c r="F47" s="14" t="s">
        <v>60</v>
      </c>
      <c r="G47" s="14" t="s">
        <v>152</v>
      </c>
      <c r="H47" s="14">
        <v>1105055</v>
      </c>
      <c r="I47" s="14" t="str">
        <v>אבוג'ן- אבוגן</v>
      </c>
    </row>
    <row r="48" spans="1:11" ht="22.5">
      <c r="A48" s="14">
        <v>0.050000000000000003</v>
      </c>
      <c r="B48" s="14">
        <v>0.02</v>
      </c>
      <c r="C48" s="14">
        <v>130.97999999999999</v>
      </c>
      <c r="D48" s="15">
        <v>1666</v>
      </c>
      <c r="E48" s="15">
        <v>7862</v>
      </c>
      <c r="F48" s="14" t="s">
        <v>60</v>
      </c>
      <c r="G48" s="14" t="s">
        <v>152</v>
      </c>
      <c r="H48" s="14">
        <v>1094119</v>
      </c>
      <c r="I48" s="14" t="str">
        <v>קמהדע- קמהדע</v>
      </c>
    </row>
    <row r="49" spans="1:11">
      <c r="A49" s="14">
        <v>0.02</v>
      </c>
      <c r="B49" s="14">
        <v>0</v>
      </c>
      <c r="C49" s="14">
        <v>55.799999999999997</v>
      </c>
      <c r="D49" s="15">
        <v>7750</v>
      </c>
      <c r="E49" s="14">
        <v>720</v>
      </c>
      <c r="F49" s="14" t="s">
        <v>60</v>
      </c>
      <c r="G49" s="14" t="s">
        <v>108</v>
      </c>
      <c r="H49" s="14">
        <v>1081868</v>
      </c>
      <c r="I49" s="14" t="str">
        <v>איתוראן- איתוראן</v>
      </c>
    </row>
    <row r="50" spans="1:11" ht="33.75">
      <c r="A50" s="14">
        <v>0.02</v>
      </c>
      <c r="B50" s="14">
        <v>0</v>
      </c>
      <c r="C50" s="14">
        <v>39.789999999999999</v>
      </c>
      <c r="D50" s="15">
        <v>6159</v>
      </c>
      <c r="E50" s="14">
        <v>646.00999999999999</v>
      </c>
      <c r="F50" s="14" t="s">
        <v>60</v>
      </c>
      <c r="G50" s="14" t="s">
        <v>115</v>
      </c>
      <c r="H50" s="14">
        <v>1091354</v>
      </c>
      <c r="I50" s="14" t="str">
        <v>אפריקה נכסים- אפריקה נכסים</v>
      </c>
    </row>
    <row r="51" spans="1:11" ht="33.75">
      <c r="A51" s="14">
        <v>0.040000000000000001</v>
      </c>
      <c r="B51" s="14">
        <v>0</v>
      </c>
      <c r="C51" s="14">
        <v>96.579999999999998</v>
      </c>
      <c r="D51" s="14">
        <v>917</v>
      </c>
      <c r="E51" s="15">
        <v>10532</v>
      </c>
      <c r="F51" s="14" t="s">
        <v>60</v>
      </c>
      <c r="G51" s="14" t="s">
        <v>115</v>
      </c>
      <c r="H51" s="14">
        <v>1081942</v>
      </c>
      <c r="I51" s="14" t="str">
        <v>שיכון ובינוי (מניה)- שיכון ובינוי</v>
      </c>
    </row>
    <row r="52" spans="1:11" ht="33.75">
      <c r="A52" s="14">
        <v>0.01</v>
      </c>
      <c r="B52" s="14">
        <v>0</v>
      </c>
      <c r="C52" s="14">
        <v>28.489999999999998</v>
      </c>
      <c r="D52" s="15">
        <v>2660</v>
      </c>
      <c r="E52" s="15">
        <v>1071</v>
      </c>
      <c r="F52" s="14" t="s">
        <v>60</v>
      </c>
      <c r="G52" s="14" t="s">
        <v>99</v>
      </c>
      <c r="H52" s="14">
        <v>390013</v>
      </c>
      <c r="I52" s="14" t="str">
        <v>אלוני חץ- אלוני חץ</v>
      </c>
    </row>
    <row r="53" spans="1:11" ht="33.75">
      <c r="A53" s="14">
        <v>0.01</v>
      </c>
      <c r="B53" s="14">
        <v>0</v>
      </c>
      <c r="C53" s="14">
        <v>18.550000000000001</v>
      </c>
      <c r="D53" s="15">
        <v>11890</v>
      </c>
      <c r="E53" s="14">
        <v>156</v>
      </c>
      <c r="F53" s="14" t="s">
        <v>60</v>
      </c>
      <c r="G53" s="14" t="s">
        <v>99</v>
      </c>
      <c r="H53" s="14">
        <v>146019</v>
      </c>
      <c r="I53" s="14" t="str">
        <v>אלרוב- אלרוב</v>
      </c>
    </row>
    <row r="54" spans="1:11" ht="22.5">
      <c r="A54" s="14">
        <v>0.02</v>
      </c>
      <c r="B54" s="14">
        <v>0</v>
      </c>
      <c r="C54" s="14">
        <v>49.039999999999999</v>
      </c>
      <c r="D54" s="15">
        <v>3718</v>
      </c>
      <c r="E54" s="15">
        <v>1319</v>
      </c>
      <c r="F54" s="14" t="s">
        <v>60</v>
      </c>
      <c r="G54" s="14" t="s">
        <v>93</v>
      </c>
      <c r="H54" s="14">
        <v>1095835</v>
      </c>
      <c r="I54" s="14" t="str">
        <v>אירפורט סיטי- איירפורט סיטי</v>
      </c>
    </row>
    <row r="55" spans="1:11" ht="22.5">
      <c r="A55" s="14">
        <v>0.029999999999999999</v>
      </c>
      <c r="B55" s="14">
        <v>0</v>
      </c>
      <c r="C55" s="14">
        <v>73.829999999999998</v>
      </c>
      <c r="D55" s="15">
        <v>1210</v>
      </c>
      <c r="E55" s="15">
        <v>6102</v>
      </c>
      <c r="F55" s="14" t="s">
        <v>60</v>
      </c>
      <c r="G55" s="14" t="s">
        <v>93</v>
      </c>
      <c r="H55" s="14">
        <v>1097278</v>
      </c>
      <c r="I55" s="14" t="str">
        <v>אמות- אמות</v>
      </c>
    </row>
    <row r="56" spans="1:11" ht="22.5">
      <c r="A56" s="14">
        <v>0.02</v>
      </c>
      <c r="B56" s="14">
        <v>0</v>
      </c>
      <c r="C56" s="14">
        <v>41.469999999999999</v>
      </c>
      <c r="D56" s="15">
        <v>15650</v>
      </c>
      <c r="E56" s="14">
        <v>265</v>
      </c>
      <c r="F56" s="14" t="s">
        <v>60</v>
      </c>
      <c r="G56" s="14" t="s">
        <v>93</v>
      </c>
      <c r="H56" s="14">
        <v>1097260</v>
      </c>
      <c r="I56" s="14" t="str">
        <v>ביג- ביג</v>
      </c>
    </row>
    <row r="57" spans="1:11" ht="22.5">
      <c r="A57" s="14">
        <v>0.02</v>
      </c>
      <c r="B57" s="14">
        <v>0</v>
      </c>
      <c r="C57" s="14">
        <v>37.189999999999998</v>
      </c>
      <c r="D57" s="15">
        <v>103300</v>
      </c>
      <c r="E57" s="14">
        <v>36</v>
      </c>
      <c r="F57" s="14" t="s">
        <v>60</v>
      </c>
      <c r="G57" s="14" t="s">
        <v>93</v>
      </c>
      <c r="H57" s="14">
        <v>759019</v>
      </c>
      <c r="I57" s="14" t="str">
        <v>גב ים- גב ים</v>
      </c>
    </row>
    <row r="58" spans="1:11" ht="22.5">
      <c r="A58" s="14">
        <v>0.029999999999999999</v>
      </c>
      <c r="B58" s="14">
        <v>0</v>
      </c>
      <c r="C58" s="14">
        <v>63.75</v>
      </c>
      <c r="D58" s="14">
        <v>659.89999999999998</v>
      </c>
      <c r="E58" s="15">
        <v>9661</v>
      </c>
      <c r="F58" s="14" t="s">
        <v>60</v>
      </c>
      <c r="G58" s="14" t="s">
        <v>93</v>
      </c>
      <c r="H58" s="14">
        <v>226019</v>
      </c>
      <c r="I58" s="14" t="str">
        <v>מבני תעשיה- מבני תעשיה</v>
      </c>
    </row>
    <row r="59" spans="1:11" ht="22.5">
      <c r="A59" s="14">
        <v>0.050000000000000003</v>
      </c>
      <c r="B59" s="14">
        <v>0</v>
      </c>
      <c r="C59" s="14">
        <v>123.55</v>
      </c>
      <c r="D59" s="15">
        <v>6027</v>
      </c>
      <c r="E59" s="15">
        <v>2050</v>
      </c>
      <c r="F59" s="14" t="s">
        <v>60</v>
      </c>
      <c r="G59" s="14" t="s">
        <v>93</v>
      </c>
      <c r="H59" s="14">
        <v>1081215</v>
      </c>
      <c r="I59" s="14" t="str">
        <v>נצבא- נצבא החזקות</v>
      </c>
    </row>
    <row r="60" spans="1:11" ht="22.5">
      <c r="A60" s="14">
        <v>0.029999999999999999</v>
      </c>
      <c r="B60" s="14">
        <v>0.01</v>
      </c>
      <c r="C60" s="14">
        <v>81.560000000000002</v>
      </c>
      <c r="D60" s="15">
        <v>13730</v>
      </c>
      <c r="E60" s="14">
        <v>594</v>
      </c>
      <c r="F60" s="14" t="s">
        <v>60</v>
      </c>
      <c r="G60" s="14" t="s">
        <v>93</v>
      </c>
      <c r="H60" s="14">
        <v>1098565</v>
      </c>
      <c r="I60" s="14" t="str">
        <v>רבוע נדלן- רבוע כחול נדל"ן</v>
      </c>
    </row>
    <row r="61" spans="1:11" ht="22.5">
      <c r="A61" s="14">
        <v>0.01</v>
      </c>
      <c r="B61" s="14">
        <v>0</v>
      </c>
      <c r="C61" s="14">
        <v>25.260000000000002</v>
      </c>
      <c r="D61" s="14">
        <v>991.70000000000005</v>
      </c>
      <c r="E61" s="15">
        <v>2547</v>
      </c>
      <c r="F61" s="14" t="s">
        <v>60</v>
      </c>
      <c r="G61" s="14" t="s">
        <v>93</v>
      </c>
      <c r="H61" s="14">
        <v>1098920</v>
      </c>
      <c r="I61" s="14" t="str">
        <v>*ריט 1- ריט 1</v>
      </c>
    </row>
    <row r="62" spans="1:11" ht="33.75">
      <c r="A62" s="14">
        <v>0.01</v>
      </c>
      <c r="B62" s="14">
        <v>0</v>
      </c>
      <c r="C62" s="14">
        <v>16.079999999999998</v>
      </c>
      <c r="D62" s="15">
        <v>2593</v>
      </c>
      <c r="E62" s="14">
        <v>620</v>
      </c>
      <c r="F62" s="14" t="s">
        <v>60</v>
      </c>
      <c r="G62" s="14" t="s">
        <v>100</v>
      </c>
      <c r="H62" s="14">
        <v>260018</v>
      </c>
      <c r="I62" s="14" t="str">
        <v>אורמת- אורמת</v>
      </c>
    </row>
    <row r="63" spans="1:11" ht="33.75">
      <c r="A63" s="14">
        <v>0.029999999999999999</v>
      </c>
      <c r="B63" s="14">
        <v>0</v>
      </c>
      <c r="C63" s="14">
        <v>77.430000000000007</v>
      </c>
      <c r="D63" s="15">
        <v>7078</v>
      </c>
      <c r="E63" s="15">
        <v>1094</v>
      </c>
      <c r="F63" s="14" t="s">
        <v>60</v>
      </c>
      <c r="G63" s="14" t="s">
        <v>94</v>
      </c>
      <c r="H63" s="14">
        <v>1107663</v>
      </c>
      <c r="I63" s="14" t="str">
        <v>בי קומיוניקיישנס- בי.קומיוניקיישנס</v>
      </c>
    </row>
    <row r="64" spans="1:11">
      <c r="A64" s="14">
        <v>0.050000000000000003</v>
      </c>
      <c r="B64" s="14">
        <v>0</v>
      </c>
      <c r="C64" s="14">
        <v>119.31999999999999</v>
      </c>
      <c r="D64" s="15">
        <v>10730</v>
      </c>
      <c r="E64" s="15">
        <v>1112</v>
      </c>
      <c r="F64" s="14" t="s">
        <v>60</v>
      </c>
      <c r="G64" s="14" t="s">
        <v>129</v>
      </c>
      <c r="H64" s="14">
        <v>627034</v>
      </c>
      <c r="I64" s="14" t="str">
        <v>דלתא גליל- דלתא גליל</v>
      </c>
    </row>
    <row r="65" spans="1:11" ht="33.75">
      <c r="A65" s="14">
        <v>0.02</v>
      </c>
      <c r="B65" s="14">
        <v>0</v>
      </c>
      <c r="C65" s="14">
        <v>51.380000000000003</v>
      </c>
      <c r="D65" s="14">
        <v>135.09999999999999</v>
      </c>
      <c r="E65" s="15">
        <v>38033.849999999999</v>
      </c>
      <c r="F65" s="14" t="s">
        <v>60</v>
      </c>
      <c r="G65" s="14" t="s">
        <v>101</v>
      </c>
      <c r="H65" s="14">
        <v>2590248</v>
      </c>
      <c r="I65" s="14" t="str">
        <v>בזן- בתי זיקוק לנפט</v>
      </c>
    </row>
    <row r="66" spans="1:11" ht="33.75">
      <c r="A66" s="14">
        <v>0.02</v>
      </c>
      <c r="B66" s="14">
        <v>0</v>
      </c>
      <c r="C66" s="14">
        <v>41.229999999999997</v>
      </c>
      <c r="D66" s="15">
        <v>9350</v>
      </c>
      <c r="E66" s="14">
        <v>441</v>
      </c>
      <c r="F66" s="14" t="s">
        <v>60</v>
      </c>
      <c r="G66" s="14" t="s">
        <v>149</v>
      </c>
      <c r="H66" s="14">
        <v>1081082</v>
      </c>
      <c r="I66" s="14" t="str">
        <v>פרוטרום- פרוטרום</v>
      </c>
    </row>
    <row r="67" spans="1:11">
      <c r="A67" s="13">
        <v>0.70999999999999996</v>
      </c>
      <c r="B67" s="13"/>
      <c r="C67" s="16">
        <v>1739.1600000000001</v>
      </c>
      <c r="D67" s="13"/>
      <c r="E67" s="16">
        <v>142969.64000000001</v>
      </c>
      <c r="F67" s="13"/>
      <c r="G67" s="13"/>
      <c r="H67" s="13"/>
      <c r="I67" s="13" t="str">
        <v>סה"כ תל אביב 75</v>
      </c>
    </row>
    <row r="68" spans="1:11">
      <c r="A68" s="13"/>
      <c r="B68" s="13"/>
      <c r="C68" s="13"/>
      <c r="D68" s="13"/>
      <c r="E68" s="13"/>
      <c r="F68" s="13"/>
      <c r="G68" s="13"/>
      <c r="H68" s="13"/>
      <c r="I68" s="13" t="str">
        <v>מניות היתר</v>
      </c>
    </row>
    <row r="69" spans="1:11" ht="22.5">
      <c r="A69" s="14">
        <v>0</v>
      </c>
      <c r="B69" s="14">
        <v>0</v>
      </c>
      <c r="C69" s="14">
        <v>11.83</v>
      </c>
      <c r="D69" s="15">
        <v>2927</v>
      </c>
      <c r="E69" s="14">
        <v>404</v>
      </c>
      <c r="F69" s="14" t="s">
        <v>60</v>
      </c>
      <c r="G69" s="14" t="str">
        <v>אלקטרוניקה ואופטיקה</v>
      </c>
      <c r="H69" s="14">
        <v>1091651</v>
      </c>
      <c r="I69" s="14" t="str">
        <v>ארד- ארד</v>
      </c>
    </row>
    <row r="70" spans="1:11" ht="22.5">
      <c r="A70" s="14">
        <v>0.01</v>
      </c>
      <c r="B70" s="14">
        <v>0</v>
      </c>
      <c r="C70" s="14">
        <v>14.300000000000001</v>
      </c>
      <c r="D70" s="15">
        <v>3715</v>
      </c>
      <c r="E70" s="14">
        <v>385</v>
      </c>
      <c r="F70" s="14" t="s">
        <v>60</v>
      </c>
      <c r="G70" s="14" t="s">
        <v>106</v>
      </c>
      <c r="H70" s="14">
        <v>1093202</v>
      </c>
      <c r="I70" s="14" t="str">
        <v>דור אלון- דור אלון</v>
      </c>
    </row>
    <row r="71" spans="1:11" ht="22.5">
      <c r="A71" s="14">
        <v>0.02</v>
      </c>
      <c r="B71" s="14">
        <v>0.01</v>
      </c>
      <c r="C71" s="14">
        <v>39.420000000000002</v>
      </c>
      <c r="D71" s="15">
        <v>657000</v>
      </c>
      <c r="E71" s="14">
        <v>6</v>
      </c>
      <c r="F71" s="14" t="s">
        <v>60</v>
      </c>
      <c r="G71" s="14" t="s">
        <v>91</v>
      </c>
      <c r="H71" s="14">
        <v>601013</v>
      </c>
      <c r="I71" s="14" t="str">
        <v>אוצר התישבות- אוהה</v>
      </c>
    </row>
    <row r="72" spans="1:11" ht="22.5">
      <c r="A72" s="14">
        <v>0</v>
      </c>
      <c r="B72" s="14">
        <v>0</v>
      </c>
      <c r="C72" s="14">
        <v>10.07</v>
      </c>
      <c r="D72" s="14">
        <v>171.19999999999999</v>
      </c>
      <c r="E72" s="15">
        <v>5880</v>
      </c>
      <c r="F72" s="14" t="s">
        <v>60</v>
      </c>
      <c r="G72" s="14" t="s">
        <v>152</v>
      </c>
      <c r="H72" s="14">
        <v>1102458</v>
      </c>
      <c r="I72" s="14" t="str">
        <v>איתמר מדיקל- איתמר מדיקל</v>
      </c>
    </row>
    <row r="73" spans="1:11" ht="22.5">
      <c r="A73" s="14">
        <v>0</v>
      </c>
      <c r="B73" s="14">
        <v>0.01</v>
      </c>
      <c r="C73" s="14">
        <v>8.8399999999999999</v>
      </c>
      <c r="D73" s="14">
        <v>13.199999999999999</v>
      </c>
      <c r="E73" s="15">
        <v>67000</v>
      </c>
      <c r="F73" s="14" t="s">
        <v>60</v>
      </c>
      <c r="G73" s="14" t="s">
        <v>152</v>
      </c>
      <c r="H73" s="14">
        <v>1095223</v>
      </c>
      <c r="I73" s="14" t="str">
        <v>ביולייט- ביולייט</v>
      </c>
    </row>
    <row r="74" spans="1:11" ht="22.5">
      <c r="A74" s="14">
        <v>0.01</v>
      </c>
      <c r="B74" s="14">
        <v>0.02</v>
      </c>
      <c r="C74" s="14">
        <v>12.449999999999999</v>
      </c>
      <c r="D74" s="14">
        <v>385.10000000000002</v>
      </c>
      <c r="E74" s="15">
        <v>3233</v>
      </c>
      <c r="F74" s="14" t="s">
        <v>60</v>
      </c>
      <c r="G74" s="14" t="str">
        <v>כימיה, גומי ופלסטיק</v>
      </c>
      <c r="H74" s="14">
        <v>1094515</v>
      </c>
      <c r="I74" s="14" t="str">
        <v>ברם תעשיות- ברם תעשיות</v>
      </c>
    </row>
    <row r="75" spans="1:11">
      <c r="A75" s="14">
        <v>0.01</v>
      </c>
      <c r="B75" s="14">
        <v>0.01</v>
      </c>
      <c r="C75" s="14">
        <v>16.25</v>
      </c>
      <c r="D75" s="15">
        <v>1164</v>
      </c>
      <c r="E75" s="15">
        <v>1396</v>
      </c>
      <c r="F75" s="14" t="s">
        <v>60</v>
      </c>
      <c r="G75" s="14" t="s">
        <v>108</v>
      </c>
      <c r="H75" s="14">
        <v>1094283</v>
      </c>
      <c r="I75" s="14" t="str">
        <v>ברימאג- ברימאג דיגיטל</v>
      </c>
    </row>
    <row r="76" spans="1:11">
      <c r="A76" s="14">
        <v>0</v>
      </c>
      <c r="B76" s="14">
        <v>0</v>
      </c>
      <c r="C76" s="14">
        <v>10.34</v>
      </c>
      <c r="D76" s="15">
        <v>1229</v>
      </c>
      <c r="E76" s="14">
        <v>841</v>
      </c>
      <c r="F76" s="14" t="s">
        <v>60</v>
      </c>
      <c r="G76" s="14" t="s">
        <v>108</v>
      </c>
      <c r="H76" s="14">
        <v>1096148</v>
      </c>
      <c r="I76" s="14" t="str">
        <v>גולף- גולף</v>
      </c>
    </row>
    <row r="77" spans="1:11">
      <c r="A77" s="14">
        <v>0</v>
      </c>
      <c r="B77" s="14">
        <v>0</v>
      </c>
      <c r="C77" s="14">
        <v>6</v>
      </c>
      <c r="D77" s="14">
        <v>238.69999999999999</v>
      </c>
      <c r="E77" s="15">
        <v>2513</v>
      </c>
      <c r="F77" s="14" t="s">
        <v>60</v>
      </c>
      <c r="G77" s="14" t="s">
        <v>108</v>
      </c>
      <c r="H77" s="14">
        <v>103010</v>
      </c>
      <c r="I77" s="14" t="str">
        <v>טיב טעם- טיב טעם</v>
      </c>
    </row>
    <row r="78" spans="1:11" ht="22.5">
      <c r="A78" s="14">
        <v>0.02</v>
      </c>
      <c r="B78" s="14">
        <v>0.01</v>
      </c>
      <c r="C78" s="14">
        <v>42.880000000000003</v>
      </c>
      <c r="D78" s="14">
        <v>775.79999999999995</v>
      </c>
      <c r="E78" s="15">
        <v>5527</v>
      </c>
      <c r="F78" s="14" t="s">
        <v>60</v>
      </c>
      <c r="G78" s="14" t="s">
        <v>153</v>
      </c>
      <c r="H78" s="14">
        <v>1132356</v>
      </c>
      <c r="I78" s="14" t="str">
        <v>אינרום- אינרום</v>
      </c>
    </row>
    <row r="79" spans="1:11" ht="22.5">
      <c r="A79" s="14">
        <v>0.029999999999999999</v>
      </c>
      <c r="B79" s="14">
        <v>0.01</v>
      </c>
      <c r="C79" s="14">
        <v>74.959999999999994</v>
      </c>
      <c r="D79" s="14">
        <v>300.10000000000002</v>
      </c>
      <c r="E79" s="15">
        <v>24978.060000000001</v>
      </c>
      <c r="F79" s="14" t="s">
        <v>60</v>
      </c>
      <c r="G79" s="14" t="s">
        <v>105</v>
      </c>
      <c r="H79" s="14">
        <v>715011</v>
      </c>
      <c r="I79" s="14" t="str">
        <v>אזורים- אזורים</v>
      </c>
    </row>
    <row r="80" spans="1:11" ht="22.5">
      <c r="A80" s="14">
        <v>0.01</v>
      </c>
      <c r="B80" s="14">
        <v>0</v>
      </c>
      <c r="C80" s="14">
        <v>20.559999999999999</v>
      </c>
      <c r="D80" s="15">
        <v>2318</v>
      </c>
      <c r="E80" s="14">
        <v>887</v>
      </c>
      <c r="F80" s="14" t="s">
        <v>60</v>
      </c>
      <c r="G80" s="14" t="s">
        <v>105</v>
      </c>
      <c r="H80" s="14">
        <v>1084144</v>
      </c>
      <c r="I80" s="14" t="str">
        <v>דניה סיבוס- דניה סיבוס</v>
      </c>
    </row>
    <row r="81" spans="1:11" ht="22.5">
      <c r="A81" s="14">
        <v>0.01</v>
      </c>
      <c r="B81" s="14">
        <v>0.01</v>
      </c>
      <c r="C81" s="14">
        <v>19.890000000000001</v>
      </c>
      <c r="D81" s="15">
        <v>1430</v>
      </c>
      <c r="E81" s="15">
        <v>1391</v>
      </c>
      <c r="F81" s="14" t="s">
        <v>60</v>
      </c>
      <c r="G81" s="14" t="s">
        <v>105</v>
      </c>
      <c r="H81" s="14">
        <v>1104488</v>
      </c>
      <c r="I81" s="14" t="str">
        <v>מגה אור- מגה אור</v>
      </c>
    </row>
    <row r="82" spans="1:11" ht="22.5">
      <c r="A82" s="14">
        <v>0</v>
      </c>
      <c r="B82" s="14">
        <v>0</v>
      </c>
      <c r="C82" s="14">
        <v>10.199999999999999</v>
      </c>
      <c r="D82" s="14">
        <v>155</v>
      </c>
      <c r="E82" s="15">
        <v>6582</v>
      </c>
      <c r="F82" s="14" t="s">
        <v>60</v>
      </c>
      <c r="G82" s="14" t="s">
        <v>105</v>
      </c>
      <c r="H82" s="14">
        <v>1118447</v>
      </c>
      <c r="I82" s="14" t="str">
        <v>קרדן נדל"ן יזום מ"ר- קרדן נדל"ן</v>
      </c>
    </row>
    <row r="83" spans="1:11" ht="33.75">
      <c r="A83" s="14">
        <v>0</v>
      </c>
      <c r="B83" s="14">
        <v>0</v>
      </c>
      <c r="C83" s="14">
        <v>3.3799999999999999</v>
      </c>
      <c r="D83" s="14">
        <v>625.60000000000002</v>
      </c>
      <c r="E83" s="14">
        <v>541</v>
      </c>
      <c r="F83" s="14" t="s">
        <v>60</v>
      </c>
      <c r="G83" s="14" t="s">
        <v>109</v>
      </c>
      <c r="H83" s="14">
        <v>1105196</v>
      </c>
      <c r="I83" s="14" t="str">
        <v>מישורים- מישורים חברה לפיתוח</v>
      </c>
    </row>
    <row r="84" spans="1:11" ht="33.75">
      <c r="A84" s="14">
        <v>0</v>
      </c>
      <c r="B84" s="14">
        <v>0.10000000000000001</v>
      </c>
      <c r="C84" s="14">
        <v>1.27</v>
      </c>
      <c r="D84" s="14">
        <v>18.600000000000001</v>
      </c>
      <c r="E84" s="15">
        <v>6803.8599999999997</v>
      </c>
      <c r="F84" s="14" t="s">
        <v>60</v>
      </c>
      <c r="G84" s="14" t="s">
        <v>115</v>
      </c>
      <c r="H84" s="14">
        <v>549014</v>
      </c>
      <c r="I84" s="14" t="str">
        <v>פרופיט- פרופיט</v>
      </c>
    </row>
    <row r="85" spans="1:11" ht="33.75">
      <c r="A85" s="14">
        <v>0.01</v>
      </c>
      <c r="B85" s="14">
        <v>0</v>
      </c>
      <c r="C85" s="14">
        <v>18.800000000000001</v>
      </c>
      <c r="D85" s="14">
        <v>538.79999999999995</v>
      </c>
      <c r="E85" s="15">
        <v>3489</v>
      </c>
      <c r="F85" s="14" t="s">
        <v>60</v>
      </c>
      <c r="G85" s="14" t="s">
        <v>99</v>
      </c>
      <c r="H85" s="14">
        <v>1820083</v>
      </c>
      <c r="I85" s="14" t="str">
        <v>אדגר- אדגר</v>
      </c>
    </row>
    <row r="86" spans="1:11" ht="33.75">
      <c r="A86" s="14">
        <v>0</v>
      </c>
      <c r="B86" s="14">
        <v>0</v>
      </c>
      <c r="C86" s="14">
        <v>10.220000000000001</v>
      </c>
      <c r="D86" s="15">
        <v>3716</v>
      </c>
      <c r="E86" s="14">
        <v>275</v>
      </c>
      <c r="F86" s="14" t="s">
        <v>60</v>
      </c>
      <c r="G86" s="14" t="s">
        <v>99</v>
      </c>
      <c r="H86" s="14">
        <v>505016</v>
      </c>
      <c r="I86" s="14" t="str">
        <v>איידיאו אירופה- איידיאו גרופ</v>
      </c>
    </row>
    <row r="87" spans="1:11" ht="33.75">
      <c r="A87" s="14">
        <v>0</v>
      </c>
      <c r="B87" s="14">
        <v>0</v>
      </c>
      <c r="C87" s="14">
        <v>8.2799999999999994</v>
      </c>
      <c r="D87" s="14">
        <v>707</v>
      </c>
      <c r="E87" s="15">
        <v>1171</v>
      </c>
      <c r="F87" s="14" t="s">
        <v>60</v>
      </c>
      <c r="G87" s="14" t="s">
        <v>99</v>
      </c>
      <c r="H87" s="14">
        <v>1094044</v>
      </c>
      <c r="I87" s="14" t="str">
        <v>אלקטרה נדלן- אלקטרה נדל"ן</v>
      </c>
    </row>
    <row r="88" spans="1:11" ht="33.75">
      <c r="A88" s="14">
        <v>0</v>
      </c>
      <c r="B88" s="14">
        <v>0</v>
      </c>
      <c r="C88" s="14">
        <v>0</v>
      </c>
      <c r="D88" s="14">
        <v>549.29999999999995</v>
      </c>
      <c r="E88" s="14">
        <v>0.089999999999999997</v>
      </c>
      <c r="F88" s="14" t="s">
        <v>60</v>
      </c>
      <c r="G88" s="14" t="s">
        <v>99</v>
      </c>
      <c r="H88" s="14">
        <v>313015</v>
      </c>
      <c r="I88" s="14" t="str">
        <v>אספן גרופ- אספן גרופ בע"מ</v>
      </c>
    </row>
    <row r="89" spans="1:11" ht="33.75">
      <c r="A89" s="14">
        <v>0.01</v>
      </c>
      <c r="B89" s="14">
        <v>0</v>
      </c>
      <c r="C89" s="14">
        <v>26.809999999999999</v>
      </c>
      <c r="D89" s="15">
        <v>1473</v>
      </c>
      <c r="E89" s="15">
        <v>1820</v>
      </c>
      <c r="F89" s="14" t="s">
        <v>60</v>
      </c>
      <c r="G89" s="14" t="s">
        <v>99</v>
      </c>
      <c r="H89" s="14">
        <v>1081686</v>
      </c>
      <c r="I89" s="14" t="str">
        <v>סאמיט- סאמיט</v>
      </c>
    </row>
    <row r="90" spans="1:11" ht="33.75">
      <c r="A90" s="14">
        <v>0</v>
      </c>
      <c r="B90" s="14">
        <v>0</v>
      </c>
      <c r="C90" s="14">
        <v>11.16</v>
      </c>
      <c r="D90" s="14">
        <v>54.700000000000003</v>
      </c>
      <c r="E90" s="15">
        <v>20408</v>
      </c>
      <c r="F90" s="14" t="s">
        <v>60</v>
      </c>
      <c r="G90" s="14" t="s">
        <v>154</v>
      </c>
      <c r="H90" s="14">
        <v>1087824</v>
      </c>
      <c r="I90" s="14" t="str">
        <v>אל על- אל על</v>
      </c>
    </row>
    <row r="91" spans="1:11" ht="33.75">
      <c r="A91" s="14">
        <v>0</v>
      </c>
      <c r="B91" s="14">
        <v>0</v>
      </c>
      <c r="C91" s="14">
        <v>6.8099999999999996</v>
      </c>
      <c r="D91" s="14">
        <v>590</v>
      </c>
      <c r="E91" s="15">
        <v>1154</v>
      </c>
      <c r="F91" s="14" t="s">
        <v>60</v>
      </c>
      <c r="G91" s="14" t="s">
        <v>154</v>
      </c>
      <c r="H91" s="14">
        <v>238014</v>
      </c>
      <c r="I91" s="14" t="str">
        <v>ממן- ממן</v>
      </c>
    </row>
    <row r="92" spans="1:11" ht="33.75">
      <c r="A92" s="14">
        <v>0</v>
      </c>
      <c r="B92" s="14">
        <v>0.01</v>
      </c>
      <c r="C92" s="14">
        <v>3</v>
      </c>
      <c r="D92" s="14">
        <v>285</v>
      </c>
      <c r="E92" s="15">
        <v>1053</v>
      </c>
      <c r="F92" s="14" t="s">
        <v>60</v>
      </c>
      <c r="G92" s="14" t="s">
        <v>94</v>
      </c>
      <c r="H92" s="14">
        <v>1099787</v>
      </c>
      <c r="I92" s="14" t="str">
        <v>מיקרונט- מיקרונט</v>
      </c>
    </row>
    <row r="93" spans="1:11" ht="22.5">
      <c r="A93" s="14">
        <v>0.01</v>
      </c>
      <c r="B93" s="14">
        <v>0.01</v>
      </c>
      <c r="C93" s="14">
        <v>32.119999999999997</v>
      </c>
      <c r="D93" s="14">
        <v>93.900000000000006</v>
      </c>
      <c r="E93" s="15">
        <v>34208</v>
      </c>
      <c r="F93" s="14" t="s">
        <v>60</v>
      </c>
      <c r="G93" s="14" t="str">
        <v>תעשיה - מתכת ומוצר</v>
      </c>
      <c r="H93" s="14">
        <v>1090141</v>
      </c>
      <c r="I93" s="14" t="str">
        <v>תדיר גן- תדיר גן</v>
      </c>
    </row>
    <row r="94" spans="1:11">
      <c r="A94" s="14">
        <v>0</v>
      </c>
      <c r="B94" s="14">
        <v>0</v>
      </c>
      <c r="C94" s="14">
        <v>9.4199999999999999</v>
      </c>
      <c r="D94" s="15">
        <v>5965</v>
      </c>
      <c r="E94" s="14">
        <v>158</v>
      </c>
      <c r="F94" s="14" t="s">
        <v>60</v>
      </c>
      <c r="G94" s="14" t="s">
        <v>129</v>
      </c>
      <c r="H94" s="14">
        <v>625012</v>
      </c>
      <c r="I94" s="14" t="str">
        <v>על בד- על בד</v>
      </c>
    </row>
    <row r="95" spans="1:11">
      <c r="A95" s="14">
        <v>0.050000000000000003</v>
      </c>
      <c r="B95" s="14">
        <v>0.02</v>
      </c>
      <c r="C95" s="14">
        <v>116.23</v>
      </c>
      <c r="D95" s="15">
        <v>1481</v>
      </c>
      <c r="E95" s="15">
        <v>7848</v>
      </c>
      <c r="F95" s="14" t="s">
        <v>60</v>
      </c>
      <c r="G95" s="14" t="s">
        <v>129</v>
      </c>
      <c r="H95" s="14">
        <v>1090547</v>
      </c>
      <c r="I95" s="14" t="str">
        <v>שלאג- שלאג</v>
      </c>
    </row>
    <row r="96" spans="1:11" ht="33.75">
      <c r="A96" s="14">
        <v>0</v>
      </c>
      <c r="B96" s="14">
        <v>0</v>
      </c>
      <c r="C96" s="14">
        <v>4.9299999999999997</v>
      </c>
      <c r="D96" s="15">
        <v>1017</v>
      </c>
      <c r="E96" s="14">
        <v>485</v>
      </c>
      <c r="F96" s="14" t="s">
        <v>60</v>
      </c>
      <c r="G96" s="14" t="s">
        <v>101</v>
      </c>
      <c r="H96" s="14">
        <v>1095892</v>
      </c>
      <c r="I96" s="14" t="str">
        <v>גניגר- גניגר</v>
      </c>
    </row>
    <row r="97" spans="1:11" ht="33.75">
      <c r="A97" s="14">
        <v>0.02</v>
      </c>
      <c r="B97" s="14">
        <v>0.01</v>
      </c>
      <c r="C97" s="14">
        <v>36.920000000000002</v>
      </c>
      <c r="D97" s="15">
        <v>4416</v>
      </c>
      <c r="E97" s="14">
        <v>836</v>
      </c>
      <c r="F97" s="14" t="s">
        <v>60</v>
      </c>
      <c r="G97" s="14" t="s">
        <v>149</v>
      </c>
      <c r="H97" s="14">
        <v>528018</v>
      </c>
      <c r="I97" s="14" t="str">
        <v>מעברות- מעברות</v>
      </c>
    </row>
    <row r="98" spans="1:11" ht="45">
      <c r="A98" s="14">
        <v>0</v>
      </c>
      <c r="B98" s="14">
        <v>0</v>
      </c>
      <c r="C98" s="14">
        <v>8.8800000000000008</v>
      </c>
      <c r="D98" s="15">
        <v>2901</v>
      </c>
      <c r="E98" s="14">
        <v>306</v>
      </c>
      <c r="F98" s="14" t="s">
        <v>60</v>
      </c>
      <c r="G98" s="14" t="s">
        <v>128</v>
      </c>
      <c r="H98" s="14">
        <v>568014</v>
      </c>
      <c r="I98" s="14" t="str">
        <v>ספקטרוניקס- ספקטרוניקס</v>
      </c>
    </row>
    <row r="99" spans="1:11" ht="45">
      <c r="A99" s="14">
        <v>0.01</v>
      </c>
      <c r="B99" s="14">
        <v>0.02</v>
      </c>
      <c r="C99" s="14">
        <v>19.359999999999999</v>
      </c>
      <c r="D99" s="15">
        <v>1350</v>
      </c>
      <c r="E99" s="15">
        <v>1434</v>
      </c>
      <c r="F99" s="14" t="s">
        <v>60</v>
      </c>
      <c r="G99" s="14" t="s">
        <v>128</v>
      </c>
      <c r="H99" s="14">
        <v>412015</v>
      </c>
      <c r="I99" s="14" t="str">
        <v>פייטון- פייטון תעשיות בע"מ</v>
      </c>
    </row>
    <row r="100" spans="1:11">
      <c r="A100" s="13">
        <v>0.25</v>
      </c>
      <c r="B100" s="13"/>
      <c r="C100" s="13">
        <v>615.57000000000005</v>
      </c>
      <c r="D100" s="13"/>
      <c r="E100" s="16">
        <v>203013.01000000001</v>
      </c>
      <c r="F100" s="13"/>
      <c r="G100" s="13"/>
      <c r="H100" s="13"/>
      <c r="I100" s="13" t="str">
        <v>סה"כ מניות היתר</v>
      </c>
    </row>
    <row r="101" spans="1:11">
      <c r="A101" s="13"/>
      <c r="B101" s="13"/>
      <c r="C101" s="13"/>
      <c r="D101" s="13"/>
      <c r="E101" s="13"/>
      <c r="F101" s="13"/>
      <c r="G101" s="13"/>
      <c r="H101" s="13"/>
      <c r="I101" s="13" t="str">
        <v>call 001 אופציות </v>
      </c>
    </row>
    <row r="102" spans="1:11">
      <c r="A102" s="14">
        <v>0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</row>
    <row r="103" spans="1:11">
      <c r="A103" s="13">
        <v>0</v>
      </c>
      <c r="B103" s="13"/>
      <c r="C103" s="13">
        <v>0</v>
      </c>
      <c r="D103" s="13"/>
      <c r="E103" s="13">
        <v>0</v>
      </c>
      <c r="F103" s="13"/>
      <c r="G103" s="13"/>
      <c r="H103" s="13"/>
      <c r="I103" s="13" t="str">
        <v>סה"כ call 001 אופציות </v>
      </c>
    </row>
    <row r="104" spans="1:11">
      <c r="A104" s="13">
        <v>3.04</v>
      </c>
      <c r="B104" s="13"/>
      <c r="C104" s="16">
        <v>7418.54</v>
      </c>
      <c r="D104" s="13"/>
      <c r="E104" s="16">
        <v>999408.90000000002</v>
      </c>
      <c r="F104" s="13"/>
      <c r="G104" s="13"/>
      <c r="H104" s="13"/>
      <c r="I104" s="13" t="s">
        <v>63</v>
      </c>
    </row>
    <row r="105" spans="1:11">
      <c r="A105" s="13"/>
      <c r="B105" s="13"/>
      <c r="C105" s="13"/>
      <c r="D105" s="13"/>
      <c r="E105" s="13"/>
      <c r="F105" s="13"/>
      <c r="G105" s="13"/>
      <c r="H105" s="13"/>
      <c r="I105" s="13" t="s">
        <v>64</v>
      </c>
    </row>
    <row r="106" spans="1:11">
      <c r="A106" s="13"/>
      <c r="B106" s="13"/>
      <c r="C106" s="13"/>
      <c r="D106" s="13"/>
      <c r="E106" s="13"/>
      <c r="F106" s="13"/>
      <c r="G106" s="13"/>
      <c r="H106" s="13"/>
      <c r="I106" s="13" t="s">
        <v>84</v>
      </c>
    </row>
    <row r="107" spans="1:11" ht="22.5">
      <c r="A107" s="14">
        <v>0.02</v>
      </c>
      <c r="B107" s="14">
        <v>0</v>
      </c>
      <c r="C107" s="14">
        <v>54.700000000000003</v>
      </c>
      <c r="D107" s="15">
        <v>2949</v>
      </c>
      <c r="E107" s="15">
        <v>1854.8900000000001</v>
      </c>
      <c r="F107" s="14" t="s">
        <v>33</v>
      </c>
      <c r="G107" s="14" t="s">
        <v>155</v>
      </c>
      <c r="H107" s="14">
        <v>60258084</v>
      </c>
      <c r="I107" s="14" t="str">
        <v>IL0011213001</v>
      </c>
    </row>
    <row r="108" spans="1:11" ht="22.5">
      <c r="A108" s="14">
        <v>0.01</v>
      </c>
      <c r="B108" s="14">
        <v>0</v>
      </c>
      <c r="C108" s="14">
        <v>29.030000000000001</v>
      </c>
      <c r="D108" s="14">
        <v>242</v>
      </c>
      <c r="E108" s="15">
        <v>11997.67</v>
      </c>
      <c r="F108" s="14" t="s">
        <v>33</v>
      </c>
      <c r="G108" s="14" t="str">
        <v>Consumers Discretionary</v>
      </c>
      <c r="H108" s="14">
        <v>707480821</v>
      </c>
      <c r="I108" s="14" t="str">
        <v>PROTALIX חסום יתקבל ב22.2.15- פרוטליקס</v>
      </c>
    </row>
    <row r="109" spans="1:11">
      <c r="A109" s="14">
        <v>0.040000000000000001</v>
      </c>
      <c r="B109" s="14">
        <v>0</v>
      </c>
      <c r="C109" s="14">
        <v>99.730000000000004</v>
      </c>
      <c r="D109" s="14">
        <v>412</v>
      </c>
      <c r="E109" s="15">
        <v>24205.259999999998</v>
      </c>
      <c r="F109" s="14" t="s">
        <v>34</v>
      </c>
      <c r="G109" s="14" t="s">
        <v>137</v>
      </c>
      <c r="H109" s="14" t="str">
        <v>JE00B3DCF752</v>
      </c>
      <c r="I109" s="14" t="str">
        <v>ATRIUM EUROPEAN- ATRIUM</v>
      </c>
    </row>
    <row r="110" spans="1:11">
      <c r="A110" s="14">
        <v>0.02</v>
      </c>
      <c r="B110" s="14">
        <v>0</v>
      </c>
      <c r="C110" s="14">
        <v>60.340000000000003</v>
      </c>
      <c r="D110" s="14">
        <v>227.5</v>
      </c>
      <c r="E110" s="15">
        <v>26523.049999999999</v>
      </c>
      <c r="F110" s="14" t="s">
        <v>32</v>
      </c>
      <c r="G110" s="14" t="s">
        <v>137</v>
      </c>
      <c r="H110" s="14" t="str">
        <v>CY0100141015</v>
      </c>
      <c r="I110" s="14" t="str">
        <v>MIRLAND- מירלנד</v>
      </c>
    </row>
    <row r="111" spans="1:11">
      <c r="A111" s="14">
        <v>0</v>
      </c>
      <c r="B111" s="14">
        <v>0</v>
      </c>
      <c r="C111" s="14">
        <v>10.84</v>
      </c>
      <c r="D111" s="14">
        <v>446</v>
      </c>
      <c r="E111" s="15">
        <v>2431.3099999999999</v>
      </c>
      <c r="F111" s="14" t="s">
        <v>33</v>
      </c>
      <c r="G111" s="14" t="s">
        <v>156</v>
      </c>
      <c r="H111" s="14">
        <v>60331865</v>
      </c>
      <c r="I111" s="14" t="str">
        <v>KAMADA LTD- KAMADA</v>
      </c>
    </row>
    <row r="112" spans="1:11">
      <c r="A112" s="14">
        <v>0.01</v>
      </c>
      <c r="B112" s="14">
        <v>0</v>
      </c>
      <c r="C112" s="14">
        <v>16.57</v>
      </c>
      <c r="D112" s="14">
        <v>630</v>
      </c>
      <c r="E112" s="15">
        <v>2630.8400000000001</v>
      </c>
      <c r="F112" s="14" t="s">
        <v>33</v>
      </c>
      <c r="G112" s="14" t="s">
        <v>156</v>
      </c>
      <c r="H112" s="14">
        <v>428623</v>
      </c>
      <c r="I112" s="14" t="str">
        <v>MEDIWOUND</v>
      </c>
    </row>
    <row r="113" spans="1:11">
      <c r="A113" s="14">
        <v>0</v>
      </c>
      <c r="B113" s="14">
        <v>0</v>
      </c>
      <c r="C113" s="14">
        <v>10.48</v>
      </c>
      <c r="D113" s="14">
        <v>630</v>
      </c>
      <c r="E113" s="15">
        <v>1662.75</v>
      </c>
      <c r="F113" s="14" t="s">
        <v>33</v>
      </c>
      <c r="G113" s="14" t="s">
        <v>156</v>
      </c>
      <c r="H113" s="14" t="str">
        <v>IL0011316309</v>
      </c>
      <c r="I113" s="14" t="str">
        <v>MEDIWOUND LTD- MEDIWOUND</v>
      </c>
    </row>
    <row r="114" spans="1:11" ht="22.5">
      <c r="A114" s="14">
        <v>0</v>
      </c>
      <c r="B114" s="14">
        <v>0</v>
      </c>
      <c r="C114" s="14">
        <v>0.69999999999999996</v>
      </c>
      <c r="D114" s="14">
        <v>219</v>
      </c>
      <c r="E114" s="14">
        <v>317.76999999999998</v>
      </c>
      <c r="F114" s="14" t="s">
        <v>33</v>
      </c>
      <c r="G114" s="14" t="s">
        <v>151</v>
      </c>
      <c r="H114" s="14">
        <v>110676</v>
      </c>
      <c r="I114" s="14" t="str">
        <v>CYREN LTD- CYREN LTD</v>
      </c>
    </row>
    <row r="115" spans="1:11" ht="22.5">
      <c r="A115" s="14">
        <v>0.02</v>
      </c>
      <c r="B115" s="14">
        <v>0</v>
      </c>
      <c r="C115" s="14">
        <v>57.859999999999999</v>
      </c>
      <c r="D115" s="15">
        <v>4487</v>
      </c>
      <c r="E115" s="15">
        <v>1289.5599999999999</v>
      </c>
      <c r="F115" s="14" t="s">
        <v>33</v>
      </c>
      <c r="G115" s="14" t="s">
        <v>151</v>
      </c>
      <c r="H115" s="14">
        <v>60084126</v>
      </c>
      <c r="I115" s="14" t="str">
        <v>MELLANOX TECHNOL- מלנוקס</v>
      </c>
    </row>
    <row r="116" spans="1:11" ht="22.5">
      <c r="A116" s="14">
        <v>0.01</v>
      </c>
      <c r="B116" s="14">
        <v>0</v>
      </c>
      <c r="C116" s="14">
        <v>13.33</v>
      </c>
      <c r="D116" s="15">
        <v>1080</v>
      </c>
      <c r="E116" s="15">
        <v>1234.1300000000001</v>
      </c>
      <c r="F116" s="14" t="s">
        <v>33</v>
      </c>
      <c r="G116" s="14" t="s">
        <v>151</v>
      </c>
      <c r="H116" s="14">
        <v>107698</v>
      </c>
      <c r="I116" s="14" t="str">
        <v>nova measuring- נובה</v>
      </c>
    </row>
    <row r="117" spans="1:11" ht="22.5">
      <c r="A117" s="14">
        <v>0.02</v>
      </c>
      <c r="B117" s="14">
        <v>0</v>
      </c>
      <c r="C117" s="14">
        <v>54.810000000000002</v>
      </c>
      <c r="D117" s="15">
        <v>1766</v>
      </c>
      <c r="E117" s="15">
        <v>3103.8000000000002</v>
      </c>
      <c r="F117" s="14" t="s">
        <v>33</v>
      </c>
      <c r="G117" s="14" t="s">
        <v>151</v>
      </c>
      <c r="H117" s="14" t="str">
        <v>IL0010834765</v>
      </c>
      <c r="I117" s="14" t="str">
        <v>RADWARE LTD- רדוור</v>
      </c>
    </row>
    <row r="118" spans="1:11">
      <c r="A118" s="14">
        <v>0.02</v>
      </c>
      <c r="B118" s="14">
        <v>0</v>
      </c>
      <c r="C118" s="14">
        <v>43.710000000000001</v>
      </c>
      <c r="D118" s="14">
        <v>822</v>
      </c>
      <c r="E118" s="15">
        <v>5317.1099999999997</v>
      </c>
      <c r="F118" s="14" t="s">
        <v>33</v>
      </c>
      <c r="G118" s="14" t="s">
        <v>96</v>
      </c>
      <c r="H118" s="14" t="s">
        <v>157</v>
      </c>
      <c r="I118" s="14" t="str">
        <v>POINTER TELOCATI- POINTER</v>
      </c>
    </row>
    <row r="119" spans="1:11">
      <c r="A119" s="14">
        <v>0.01</v>
      </c>
      <c r="B119" s="14">
        <v>0</v>
      </c>
      <c r="C119" s="14">
        <v>35.960000000000001</v>
      </c>
      <c r="D119" s="14">
        <v>822</v>
      </c>
      <c r="E119" s="15">
        <v>4374.8800000000001</v>
      </c>
      <c r="F119" s="14" t="s">
        <v>33</v>
      </c>
      <c r="G119" s="14" t="s">
        <v>96</v>
      </c>
      <c r="H119" s="14" t="s">
        <v>157</v>
      </c>
      <c r="I119" s="14" t="str">
        <v>POINTER חסום- POINTER</v>
      </c>
    </row>
    <row r="120" spans="1:11">
      <c r="A120" s="14">
        <v>0.059999999999999998</v>
      </c>
      <c r="B120" s="14">
        <v>0</v>
      </c>
      <c r="C120" s="14">
        <v>139.72</v>
      </c>
      <c r="D120" s="15">
        <v>1558</v>
      </c>
      <c r="E120" s="15">
        <v>8967.7700000000004</v>
      </c>
      <c r="F120" s="14" t="s">
        <v>33</v>
      </c>
      <c r="G120" s="14" t="s">
        <v>119</v>
      </c>
      <c r="H120" s="14">
        <v>100289</v>
      </c>
      <c r="I120" s="14" t="str">
        <v>ORBOTECH LTD- אורבוטק</v>
      </c>
    </row>
    <row r="121" spans="1:11" ht="33.75">
      <c r="A121" s="14">
        <v>0.02</v>
      </c>
      <c r="B121" s="14">
        <v>0</v>
      </c>
      <c r="C121" s="14">
        <v>52.859999999999999</v>
      </c>
      <c r="D121" s="14">
        <v>76.75</v>
      </c>
      <c r="E121" s="15">
        <v>68878.5</v>
      </c>
      <c r="F121" s="14" t="s">
        <v>33</v>
      </c>
      <c r="G121" s="14" t="s">
        <v>115</v>
      </c>
      <c r="H121" s="14" t="s">
        <v>158</v>
      </c>
      <c r="I121" s="14" t="str">
        <v>AFI DEV B(AFRB- AFI DEVELOPMENT</v>
      </c>
    </row>
    <row r="122" spans="1:11" ht="33.75">
      <c r="A122" s="14">
        <v>0</v>
      </c>
      <c r="B122" s="14">
        <v>0</v>
      </c>
      <c r="C122" s="14">
        <v>11.390000000000001</v>
      </c>
      <c r="D122" s="14">
        <v>76.75</v>
      </c>
      <c r="E122" s="15">
        <v>14839.120000000001</v>
      </c>
      <c r="F122" s="14" t="s">
        <v>33</v>
      </c>
      <c r="G122" s="14" t="s">
        <v>115</v>
      </c>
      <c r="H122" s="14" t="s">
        <v>158</v>
      </c>
      <c r="I122" s="14" t="str">
        <v>AFRB LN- AFI DEVELOPMENT</v>
      </c>
    </row>
    <row r="123" spans="1:11" ht="33.75">
      <c r="A123" s="14">
        <v>0.19</v>
      </c>
      <c r="B123" s="14">
        <v>0</v>
      </c>
      <c r="C123" s="14">
        <v>472.72000000000003</v>
      </c>
      <c r="D123" s="15">
        <v>2627</v>
      </c>
      <c r="E123" s="15">
        <v>17994.650000000001</v>
      </c>
      <c r="F123" s="14" t="s">
        <v>33</v>
      </c>
      <c r="G123" s="14" t="s">
        <v>100</v>
      </c>
      <c r="H123" s="14" t="str">
        <v>US6866881021</v>
      </c>
      <c r="I123" s="14" t="str">
        <v>ORMAT Tech Inc- אורמת</v>
      </c>
    </row>
    <row r="124" spans="1:11" ht="33.75">
      <c r="A124" s="14">
        <v>0.059999999999999998</v>
      </c>
      <c r="B124" s="14">
        <v>0</v>
      </c>
      <c r="C124" s="14">
        <v>154.52000000000001</v>
      </c>
      <c r="D124" s="14">
        <v>723</v>
      </c>
      <c r="E124" s="15">
        <v>21371.880000000001</v>
      </c>
      <c r="F124" s="14" t="s">
        <v>33</v>
      </c>
      <c r="G124" s="14" t="s">
        <v>101</v>
      </c>
      <c r="H124" s="14">
        <v>60615853</v>
      </c>
      <c r="I124" s="14" t="str">
        <v>ISRAEL CHEMICALS LI- כימיקלים לישראל</v>
      </c>
    </row>
    <row r="125" spans="1:11" ht="45">
      <c r="A125" s="14">
        <v>0.089999999999999997</v>
      </c>
      <c r="B125" s="14">
        <v>0.01</v>
      </c>
      <c r="C125" s="14">
        <v>230.44999999999999</v>
      </c>
      <c r="D125" s="15">
        <v>1558</v>
      </c>
      <c r="E125" s="15">
        <v>14791.09</v>
      </c>
      <c r="F125" s="14" t="s">
        <v>33</v>
      </c>
      <c r="G125" s="14" t="s">
        <v>128</v>
      </c>
      <c r="H125" s="14">
        <v>70379698</v>
      </c>
      <c r="I125" s="14" t="str">
        <v>אורבוטק בדולר- אורבוטק</v>
      </c>
    </row>
    <row r="126" spans="1:11" ht="45">
      <c r="A126" s="14">
        <v>0.02</v>
      </c>
      <c r="B126" s="14">
        <v>0</v>
      </c>
      <c r="C126" s="14">
        <v>56.520000000000003</v>
      </c>
      <c r="D126" s="14">
        <v>238</v>
      </c>
      <c r="E126" s="15">
        <v>23747.77</v>
      </c>
      <c r="F126" s="14" t="s">
        <v>33</v>
      </c>
      <c r="G126" s="14" t="s">
        <v>128</v>
      </c>
      <c r="H126" s="14" t="str">
        <v>IL0010851660</v>
      </c>
      <c r="I126" s="14" t="str">
        <v>CERAGON NETWORK- סרגון</v>
      </c>
    </row>
    <row r="127" spans="1:11" ht="22.5">
      <c r="A127" s="14">
        <v>0.02</v>
      </c>
      <c r="B127" s="14">
        <v>0</v>
      </c>
      <c r="C127" s="14">
        <v>38.270000000000003</v>
      </c>
      <c r="D127" s="14">
        <v>227.5</v>
      </c>
      <c r="E127" s="15">
        <v>16821.25</v>
      </c>
      <c r="F127" s="14" t="s">
        <v>32</v>
      </c>
      <c r="G127" s="14" t="s">
        <v>145</v>
      </c>
      <c r="H127" s="14">
        <v>60363397</v>
      </c>
      <c r="I127" s="14" t="str">
        <v>MATOMY MEDIA GR- MATOMY MEDIA</v>
      </c>
    </row>
    <row r="128" spans="1:11">
      <c r="A128" s="13">
        <v>0.67000000000000004</v>
      </c>
      <c r="B128" s="13"/>
      <c r="C128" s="16">
        <v>1644.5</v>
      </c>
      <c r="D128" s="13"/>
      <c r="E128" s="16">
        <v>274355.02000000002</v>
      </c>
      <c r="F128" s="13"/>
      <c r="G128" s="13"/>
      <c r="H128" s="13"/>
      <c r="I128" s="13" t="s">
        <v>85</v>
      </c>
    </row>
    <row r="129" spans="1:11">
      <c r="A129" s="13"/>
      <c r="B129" s="13"/>
      <c r="C129" s="13"/>
      <c r="D129" s="13"/>
      <c r="E129" s="13"/>
      <c r="F129" s="13"/>
      <c r="G129" s="13"/>
      <c r="H129" s="13"/>
      <c r="I129" s="13" t="s">
        <v>86</v>
      </c>
    </row>
    <row r="130" spans="1:11" ht="22.5">
      <c r="A130" s="14">
        <v>0.029999999999999999</v>
      </c>
      <c r="B130" s="14">
        <v>0</v>
      </c>
      <c r="C130" s="14">
        <v>62.609999999999999</v>
      </c>
      <c r="D130" s="15">
        <v>3634</v>
      </c>
      <c r="E130" s="15">
        <v>1722.79</v>
      </c>
      <c r="F130" s="14" t="s">
        <v>33</v>
      </c>
      <c r="G130" s="14" t="s">
        <v>155</v>
      </c>
      <c r="H130" s="14" t="str">
        <v>US0028962076</v>
      </c>
      <c r="I130" s="14" t="str">
        <v>ANF US- ABERCROMBIE</v>
      </c>
    </row>
    <row r="131" spans="1:11" ht="22.5">
      <c r="A131" s="14">
        <v>0.02</v>
      </c>
      <c r="B131" s="14">
        <v>0</v>
      </c>
      <c r="C131" s="14">
        <v>40.170000000000002</v>
      </c>
      <c r="D131" s="15">
        <v>3548</v>
      </c>
      <c r="E131" s="15">
        <v>1132.26</v>
      </c>
      <c r="F131" s="14" t="s">
        <v>33</v>
      </c>
      <c r="G131" s="14" t="s">
        <v>155</v>
      </c>
      <c r="H131" s="14" t="str">
        <v>US02376R1023</v>
      </c>
      <c r="I131" s="14" t="str">
        <v>AAL US- AMERICAN AIRLINE</v>
      </c>
    </row>
    <row r="132" spans="1:11" ht="22.5">
      <c r="A132" s="14">
        <v>0.029999999999999999</v>
      </c>
      <c r="B132" s="14">
        <v>0</v>
      </c>
      <c r="C132" s="14">
        <v>65.879999999999995</v>
      </c>
      <c r="D132" s="15">
        <v>3359</v>
      </c>
      <c r="E132" s="15">
        <v>1961.3800000000001</v>
      </c>
      <c r="F132" s="14" t="s">
        <v>33</v>
      </c>
      <c r="G132" s="14" t="s">
        <v>155</v>
      </c>
      <c r="H132" s="14" t="str">
        <v>US0865161014</v>
      </c>
      <c r="I132" s="14" t="str">
        <v>BBY US- BEST BUY</v>
      </c>
    </row>
    <row r="133" spans="1:11" ht="22.5">
      <c r="A133" s="14">
        <v>0.029999999999999999</v>
      </c>
      <c r="B133" s="14">
        <v>0</v>
      </c>
      <c r="C133" s="14">
        <v>71.420000000000002</v>
      </c>
      <c r="D133" s="15">
        <v>8610</v>
      </c>
      <c r="E133" s="14">
        <v>829.45000000000005</v>
      </c>
      <c r="F133" s="14" t="s">
        <v>34</v>
      </c>
      <c r="G133" s="14" t="s">
        <v>155</v>
      </c>
      <c r="H133" s="14" t="str">
        <v>DE0005190003</v>
      </c>
      <c r="I133" s="14" t="str">
        <v>BMW GY- BMW</v>
      </c>
    </row>
    <row r="134" spans="1:11" ht="22.5">
      <c r="A134" s="14">
        <v>0.02</v>
      </c>
      <c r="B134" s="14">
        <v>0</v>
      </c>
      <c r="C134" s="14">
        <v>52.299999999999997</v>
      </c>
      <c r="D134" s="15">
        <v>5378</v>
      </c>
      <c r="E134" s="14">
        <v>972.45000000000005</v>
      </c>
      <c r="F134" s="14" t="s">
        <v>33</v>
      </c>
      <c r="G134" s="14" t="s">
        <v>155</v>
      </c>
      <c r="H134" s="14" t="str">
        <v>US20030N1019</v>
      </c>
      <c r="I134" s="14" t="str">
        <v>CMCSA US- COMCAST CORP</v>
      </c>
    </row>
    <row r="135" spans="1:11" ht="22.5">
      <c r="A135" s="14">
        <v>0.02</v>
      </c>
      <c r="B135" s="14">
        <v>0</v>
      </c>
      <c r="C135" s="14">
        <v>55.68</v>
      </c>
      <c r="D135" s="15">
        <v>6052</v>
      </c>
      <c r="E135" s="14">
        <v>919.96000000000004</v>
      </c>
      <c r="F135" s="14" t="s">
        <v>34</v>
      </c>
      <c r="G135" s="14" t="s">
        <v>155</v>
      </c>
      <c r="H135" s="14" t="str">
        <v>DE0007100000</v>
      </c>
      <c r="I135" s="14" t="str">
        <v>DAI GY- DAILMER</v>
      </c>
    </row>
    <row r="136" spans="1:11" ht="22.5">
      <c r="A136" s="14">
        <v>0.029999999999999999</v>
      </c>
      <c r="B136" s="14">
        <v>0</v>
      </c>
      <c r="C136" s="14">
        <v>64.329999999999998</v>
      </c>
      <c r="D136" s="15">
        <v>2052</v>
      </c>
      <c r="E136" s="15">
        <v>3134.9899999999998</v>
      </c>
      <c r="F136" s="14" t="s">
        <v>33</v>
      </c>
      <c r="G136" s="14" t="s">
        <v>155</v>
      </c>
      <c r="H136" s="14" t="str">
        <v>US23331A1097</v>
      </c>
      <c r="I136" s="14" t="str">
        <v>DHI US- DR HORTON</v>
      </c>
    </row>
    <row r="137" spans="1:11" ht="22.5">
      <c r="A137" s="14">
        <v>0.02</v>
      </c>
      <c r="B137" s="14">
        <v>0</v>
      </c>
      <c r="C137" s="14">
        <v>57.909999999999997</v>
      </c>
      <c r="D137" s="15">
        <v>3194</v>
      </c>
      <c r="E137" s="15">
        <v>1813.0599999999999</v>
      </c>
      <c r="F137" s="14" t="s">
        <v>33</v>
      </c>
      <c r="G137" s="14" t="s">
        <v>155</v>
      </c>
      <c r="H137" s="14" t="str">
        <v>US37045V1008</v>
      </c>
      <c r="I137" s="14" t="str">
        <v>GM US- GENERAL MOTORS</v>
      </c>
    </row>
    <row r="138" spans="1:11" ht="22.5">
      <c r="A138" s="14">
        <v>0.02</v>
      </c>
      <c r="B138" s="14">
        <v>0</v>
      </c>
      <c r="C138" s="14">
        <v>37.799999999999997</v>
      </c>
      <c r="D138" s="15">
        <v>9174</v>
      </c>
      <c r="E138" s="14">
        <v>412.06999999999999</v>
      </c>
      <c r="F138" s="14" t="s">
        <v>33</v>
      </c>
      <c r="G138" s="14" t="s">
        <v>155</v>
      </c>
      <c r="H138" s="14" t="str">
        <v>US4370761029</v>
      </c>
      <c r="I138" s="14" t="str">
        <v>HD US- HOME DEPOT INC</v>
      </c>
    </row>
    <row r="139" spans="1:11" ht="22.5">
      <c r="A139" s="14">
        <v>0.02</v>
      </c>
      <c r="B139" s="14">
        <v>0</v>
      </c>
      <c r="C139" s="14">
        <v>38.450000000000003</v>
      </c>
      <c r="D139" s="15">
        <v>8641</v>
      </c>
      <c r="E139" s="14">
        <v>445.02999999999997</v>
      </c>
      <c r="F139" s="14" t="s">
        <v>33</v>
      </c>
      <c r="G139" s="14" t="s">
        <v>155</v>
      </c>
      <c r="H139" s="14" t="str">
        <v>US5218652049</v>
      </c>
      <c r="I139" s="14" t="str">
        <v>LEA US- LEAR</v>
      </c>
    </row>
    <row r="140" spans="1:11" ht="22.5">
      <c r="A140" s="14">
        <v>0.02</v>
      </c>
      <c r="B140" s="14">
        <v>0</v>
      </c>
      <c r="C140" s="14">
        <v>48.469999999999999</v>
      </c>
      <c r="D140" s="15">
        <v>4201</v>
      </c>
      <c r="E140" s="15">
        <v>1153.8</v>
      </c>
      <c r="F140" s="14" t="s">
        <v>33</v>
      </c>
      <c r="G140" s="14" t="s">
        <v>155</v>
      </c>
      <c r="H140" s="14" t="str">
        <v>US5500211090</v>
      </c>
      <c r="I140" s="14" t="str">
        <v>LULU US- LULULEMON ATHLETICA</v>
      </c>
    </row>
    <row r="141" spans="1:11" ht="22.5">
      <c r="A141" s="14">
        <v>0.02</v>
      </c>
      <c r="B141" s="14">
        <v>0</v>
      </c>
      <c r="C141" s="14">
        <v>49.869999999999997</v>
      </c>
      <c r="D141" s="15">
        <v>5818</v>
      </c>
      <c r="E141" s="14">
        <v>857.13</v>
      </c>
      <c r="F141" s="14" t="s">
        <v>33</v>
      </c>
      <c r="G141" s="14" t="s">
        <v>155</v>
      </c>
      <c r="H141" s="14" t="str">
        <v>US55616P1049</v>
      </c>
      <c r="I141" s="14" t="str">
        <v>M US- MACY'S</v>
      </c>
    </row>
    <row r="142" spans="1:11" ht="22.5">
      <c r="A142" s="14">
        <v>0.02</v>
      </c>
      <c r="B142" s="14">
        <v>0</v>
      </c>
      <c r="C142" s="14">
        <v>44.030000000000001</v>
      </c>
      <c r="D142" s="15">
        <v>6605</v>
      </c>
      <c r="E142" s="14">
        <v>666.63</v>
      </c>
      <c r="F142" s="14" t="s">
        <v>32</v>
      </c>
      <c r="G142" s="14" t="s">
        <v>155</v>
      </c>
      <c r="H142" s="14" t="str">
        <v>GB0032089863</v>
      </c>
      <c r="I142" s="14" t="str">
        <v>NXT LN- NEXT PLC</v>
      </c>
    </row>
    <row r="143" spans="1:11" ht="22.5">
      <c r="A143" s="14">
        <v>0.02</v>
      </c>
      <c r="B143" s="14">
        <v>0</v>
      </c>
      <c r="C143" s="14">
        <v>57.340000000000003</v>
      </c>
      <c r="D143" s="15">
        <v>8920</v>
      </c>
      <c r="E143" s="14">
        <v>642.82000000000005</v>
      </c>
      <c r="F143" s="14" t="s">
        <v>33</v>
      </c>
      <c r="G143" s="14" t="s">
        <v>155</v>
      </c>
      <c r="H143" s="14" t="str">
        <v>us6541061031</v>
      </c>
      <c r="I143" s="14" t="str">
        <v>NKE US- NIKE INC</v>
      </c>
    </row>
    <row r="144" spans="1:11" ht="22.5">
      <c r="A144" s="14">
        <v>0.02</v>
      </c>
      <c r="B144" s="14">
        <v>0</v>
      </c>
      <c r="C144" s="14">
        <v>50.539999999999999</v>
      </c>
      <c r="D144" s="15">
        <v>1015.5</v>
      </c>
      <c r="E144" s="15">
        <v>4976.6999999999998</v>
      </c>
      <c r="F144" s="14" t="s">
        <v>34</v>
      </c>
      <c r="G144" s="14" t="s">
        <v>155</v>
      </c>
      <c r="H144" s="14" t="str">
        <v>FR0000121501</v>
      </c>
      <c r="I144" s="14" t="str">
        <v>UG FP- PEUGEOT SA</v>
      </c>
    </row>
    <row r="145" spans="1:11" ht="22.5">
      <c r="A145" s="14">
        <v>0.029999999999999999</v>
      </c>
      <c r="B145" s="14">
        <v>0</v>
      </c>
      <c r="C145" s="14">
        <v>76.180000000000007</v>
      </c>
      <c r="D145" s="15">
        <v>6334</v>
      </c>
      <c r="E145" s="15">
        <v>1202.6900000000001</v>
      </c>
      <c r="F145" s="14" t="s">
        <v>34</v>
      </c>
      <c r="G145" s="14" t="s">
        <v>155</v>
      </c>
      <c r="H145" s="14" t="str">
        <v>DE000PAH0038</v>
      </c>
      <c r="I145" s="14" t="str">
        <v>PAH3 GY- Porsche Automobil Holding SE</v>
      </c>
    </row>
    <row r="146" spans="1:11" ht="22.5">
      <c r="A146" s="14">
        <v>0.02</v>
      </c>
      <c r="B146" s="14">
        <v>0</v>
      </c>
      <c r="C146" s="14">
        <v>51.130000000000003</v>
      </c>
      <c r="D146" s="15">
        <v>5735</v>
      </c>
      <c r="E146" s="14">
        <v>891.60000000000002</v>
      </c>
      <c r="F146" s="14" t="s">
        <v>34</v>
      </c>
      <c r="G146" s="14" t="s">
        <v>155</v>
      </c>
      <c r="H146" s="14" t="str">
        <v>FR0000131906</v>
      </c>
      <c r="I146" s="14" t="str">
        <v>RNO FP- RENAULT S.A</v>
      </c>
    </row>
    <row r="147" spans="1:11" ht="22.5">
      <c r="A147" s="14">
        <v>0.040000000000000001</v>
      </c>
      <c r="B147" s="14">
        <v>0</v>
      </c>
      <c r="C147" s="14">
        <v>91.090000000000003</v>
      </c>
      <c r="D147" s="15">
        <v>16392</v>
      </c>
      <c r="E147" s="14">
        <v>555.69000000000005</v>
      </c>
      <c r="F147" s="14" t="s">
        <v>34</v>
      </c>
      <c r="G147" s="14" t="s">
        <v>155</v>
      </c>
      <c r="H147" s="14" t="str">
        <v>DE0007664039</v>
      </c>
      <c r="I147" s="14" t="str">
        <v>VOW3 GR- VOLKSWAGEN</v>
      </c>
    </row>
    <row r="148" spans="1:11" ht="22.5">
      <c r="A148" s="14">
        <v>0.01</v>
      </c>
      <c r="B148" s="14">
        <v>0</v>
      </c>
      <c r="C148" s="14">
        <v>21.98</v>
      </c>
      <c r="D148" s="15">
        <v>3811</v>
      </c>
      <c r="E148" s="14">
        <v>576.86000000000001</v>
      </c>
      <c r="F148" s="14" t="s">
        <v>33</v>
      </c>
      <c r="G148" s="14" t="str">
        <v>Consumer Staples</v>
      </c>
      <c r="H148" s="14" t="str">
        <v>US9668371068</v>
      </c>
      <c r="I148" s="14" t="str">
        <v>WFM US- WHOLE FOODS</v>
      </c>
    </row>
    <row r="149" spans="1:11">
      <c r="A149" s="14">
        <v>0.029999999999999999</v>
      </c>
      <c r="B149" s="14">
        <v>0</v>
      </c>
      <c r="C149" s="14">
        <v>61.060000000000002</v>
      </c>
      <c r="D149" s="15">
        <v>1140</v>
      </c>
      <c r="E149" s="15">
        <v>5356.0799999999999</v>
      </c>
      <c r="F149" s="14" t="s">
        <v>32</v>
      </c>
      <c r="G149" s="14" t="s">
        <v>139</v>
      </c>
      <c r="H149" s="14" t="str">
        <v>GB0008762899</v>
      </c>
      <c r="I149" s="14" t="str">
        <v>BG LN- BG GROUP</v>
      </c>
    </row>
    <row r="150" spans="1:11">
      <c r="A150" s="14">
        <v>0.029999999999999999</v>
      </c>
      <c r="B150" s="14">
        <v>0</v>
      </c>
      <c r="C150" s="14">
        <v>75.430000000000007</v>
      </c>
      <c r="D150" s="15">
        <v>3269</v>
      </c>
      <c r="E150" s="15">
        <v>2307.5300000000002</v>
      </c>
      <c r="F150" s="14" t="s">
        <v>33</v>
      </c>
      <c r="G150" s="14" t="s">
        <v>139</v>
      </c>
      <c r="H150" s="14" t="str">
        <v>US1270971039</v>
      </c>
      <c r="I150" s="14" t="str">
        <v>COG US- CABOT OIL &amp; GAS</v>
      </c>
    </row>
    <row r="151" spans="1:11">
      <c r="A151" s="14">
        <v>0.029999999999999999</v>
      </c>
      <c r="B151" s="14">
        <v>0</v>
      </c>
      <c r="C151" s="14">
        <v>76.040000000000006</v>
      </c>
      <c r="D151" s="15">
        <v>6638</v>
      </c>
      <c r="E151" s="15">
        <v>1145.5599999999999</v>
      </c>
      <c r="F151" s="14" t="s">
        <v>33</v>
      </c>
      <c r="G151" s="14" t="s">
        <v>139</v>
      </c>
      <c r="H151" s="14" t="str">
        <v>US13342B1052</v>
      </c>
      <c r="I151" s="14" t="str">
        <v>CAM US- CAMERON</v>
      </c>
    </row>
    <row r="152" spans="1:11">
      <c r="A152" s="14">
        <v>0.02</v>
      </c>
      <c r="B152" s="14">
        <v>0</v>
      </c>
      <c r="C152" s="14">
        <v>58.729999999999997</v>
      </c>
      <c r="D152" s="15">
        <v>13198</v>
      </c>
      <c r="E152" s="14">
        <v>445.02999999999997</v>
      </c>
      <c r="F152" s="14" t="s">
        <v>33</v>
      </c>
      <c r="G152" s="14" t="s">
        <v>139</v>
      </c>
      <c r="H152" s="14" t="str">
        <v>us2310211063</v>
      </c>
      <c r="I152" s="14" t="str">
        <v>CMI US- CUMMINS</v>
      </c>
    </row>
    <row r="153" spans="1:11">
      <c r="A153" s="14">
        <v>0.040000000000000001</v>
      </c>
      <c r="B153" s="14">
        <v>0</v>
      </c>
      <c r="C153" s="14">
        <v>86.939999999999998</v>
      </c>
      <c r="D153" s="15">
        <v>3312</v>
      </c>
      <c r="E153" s="15">
        <v>2624.8899999999999</v>
      </c>
      <c r="F153" s="14" t="s">
        <v>33</v>
      </c>
      <c r="G153" s="14" t="s">
        <v>139</v>
      </c>
      <c r="H153" s="14" t="str">
        <v>us2466471016</v>
      </c>
      <c r="I153" s="14" t="str">
        <v>*DK US- Delek US Holding's Inc</v>
      </c>
    </row>
    <row r="154" spans="1:11">
      <c r="A154" s="14">
        <v>0.02</v>
      </c>
      <c r="B154" s="14">
        <v>0</v>
      </c>
      <c r="C154" s="14">
        <v>47.329999999999998</v>
      </c>
      <c r="D154" s="15">
        <v>9902</v>
      </c>
      <c r="E154" s="14">
        <v>477.99000000000001</v>
      </c>
      <c r="F154" s="14" t="s">
        <v>33</v>
      </c>
      <c r="G154" s="14" t="s">
        <v>139</v>
      </c>
      <c r="H154" s="14" t="str">
        <v>US26875P1012</v>
      </c>
      <c r="I154" s="14" t="str">
        <v>EOG US- EOG RESOURCES</v>
      </c>
    </row>
    <row r="155" spans="1:11">
      <c r="A155" s="14">
        <v>0.02</v>
      </c>
      <c r="B155" s="14">
        <v>0</v>
      </c>
      <c r="C155" s="14">
        <v>57.670000000000002</v>
      </c>
      <c r="D155" s="14">
        <v>704</v>
      </c>
      <c r="E155" s="15">
        <v>8191.8199999999997</v>
      </c>
      <c r="F155" s="14" t="s">
        <v>33</v>
      </c>
      <c r="G155" s="14" t="s">
        <v>139</v>
      </c>
      <c r="H155" s="14" t="str">
        <v>US3682872078</v>
      </c>
      <c r="I155" s="14" t="str">
        <v>OGZD LI- GAZPROM</v>
      </c>
    </row>
    <row r="156" spans="1:11">
      <c r="A156" s="14">
        <v>0.01</v>
      </c>
      <c r="B156" s="14">
        <v>0</v>
      </c>
      <c r="C156" s="14">
        <v>27.510000000000002</v>
      </c>
      <c r="D156" s="15">
        <v>5340</v>
      </c>
      <c r="E156" s="14">
        <v>515.08000000000004</v>
      </c>
      <c r="F156" s="14" t="s">
        <v>33</v>
      </c>
      <c r="G156" s="14" t="s">
        <v>139</v>
      </c>
      <c r="H156" s="14" t="str">
        <v>US4026353049</v>
      </c>
      <c r="I156" s="14" t="str">
        <v>GPOR US- GULFPORT</v>
      </c>
    </row>
    <row r="157" spans="1:11">
      <c r="A157" s="14">
        <v>0.02</v>
      </c>
      <c r="B157" s="14">
        <v>0</v>
      </c>
      <c r="C157" s="14">
        <v>47.850000000000001</v>
      </c>
      <c r="D157" s="15">
        <v>6451</v>
      </c>
      <c r="E157" s="14">
        <v>741.70000000000005</v>
      </c>
      <c r="F157" s="14" t="s">
        <v>33</v>
      </c>
      <c r="G157" s="14" t="s">
        <v>139</v>
      </c>
      <c r="H157" s="14" t="str">
        <v>US 4062161017</v>
      </c>
      <c r="I157" s="14" t="str">
        <v>HAL US- HALLIBURTON</v>
      </c>
    </row>
    <row r="158" spans="1:11">
      <c r="A158" s="14">
        <v>0.029999999999999999</v>
      </c>
      <c r="B158" s="14">
        <v>0</v>
      </c>
      <c r="C158" s="14">
        <v>64.799999999999997</v>
      </c>
      <c r="D158" s="15">
        <v>4368</v>
      </c>
      <c r="E158" s="15">
        <v>1483.4300000000001</v>
      </c>
      <c r="F158" s="14" t="s">
        <v>33</v>
      </c>
      <c r="G158" s="14" t="s">
        <v>139</v>
      </c>
      <c r="H158" s="14" t="str">
        <v>us4361061082</v>
      </c>
      <c r="I158" s="14" t="str">
        <v>HFC US- HOLLYFRONTIER</v>
      </c>
    </row>
    <row r="159" spans="1:11">
      <c r="A159" s="14">
        <v>0.029999999999999999</v>
      </c>
      <c r="B159" s="14">
        <v>0</v>
      </c>
      <c r="C159" s="14">
        <v>69.269999999999996</v>
      </c>
      <c r="D159" s="15">
        <v>5100</v>
      </c>
      <c r="E159" s="15">
        <v>1358.1700000000001</v>
      </c>
      <c r="F159" s="14" t="s">
        <v>33</v>
      </c>
      <c r="G159" s="14" t="s">
        <v>139</v>
      </c>
      <c r="H159" s="14" t="str">
        <v>US6778621044</v>
      </c>
      <c r="I159" s="14" t="str">
        <v>LKOD LI- LUKOIL</v>
      </c>
    </row>
    <row r="160" spans="1:11">
      <c r="A160" s="14">
        <v>0.02</v>
      </c>
      <c r="B160" s="14">
        <v>0</v>
      </c>
      <c r="C160" s="14">
        <v>55.82</v>
      </c>
      <c r="D160" s="15">
        <v>8467</v>
      </c>
      <c r="E160" s="14">
        <v>659.29999999999995</v>
      </c>
      <c r="F160" s="14" t="s">
        <v>33</v>
      </c>
      <c r="G160" s="14" t="s">
        <v>139</v>
      </c>
      <c r="H160" s="14" t="str">
        <v>us56585a1025</v>
      </c>
      <c r="I160" s="14" t="str">
        <v>MPC US- MARATHON PETROL</v>
      </c>
    </row>
    <row r="161" spans="1:11">
      <c r="A161" s="14">
        <v>0.029999999999999999</v>
      </c>
      <c r="B161" s="14">
        <v>0</v>
      </c>
      <c r="C161" s="14">
        <v>68.340000000000003</v>
      </c>
      <c r="D161" s="15">
        <v>3759</v>
      </c>
      <c r="E161" s="15">
        <v>1818.01</v>
      </c>
      <c r="F161" s="14" t="s">
        <v>33</v>
      </c>
      <c r="G161" s="14" t="s">
        <v>139</v>
      </c>
      <c r="H161" s="14" t="str">
        <v>US56584991064</v>
      </c>
      <c r="I161" s="14" t="str">
        <v>MRO US- MARATHON PETROL</v>
      </c>
    </row>
    <row r="162" spans="1:11" ht="22.5">
      <c r="A162" s="14">
        <v>0.040000000000000001</v>
      </c>
      <c r="B162" s="14">
        <v>0</v>
      </c>
      <c r="C162" s="14">
        <v>93.340000000000003</v>
      </c>
      <c r="D162" s="15">
        <v>9615</v>
      </c>
      <c r="E162" s="14">
        <v>970.82000000000005</v>
      </c>
      <c r="F162" s="14" t="s">
        <v>33</v>
      </c>
      <c r="G162" s="14" t="s">
        <v>139</v>
      </c>
      <c r="H162" s="14" t="str">
        <v>US6745991058</v>
      </c>
      <c r="I162" s="14" t="str">
        <v>OXY US- OCCIDENTAL PETROLEUM</v>
      </c>
    </row>
    <row r="163" spans="1:11" ht="22.5">
      <c r="A163" s="14">
        <v>0.02</v>
      </c>
      <c r="B163" s="14">
        <v>0</v>
      </c>
      <c r="C163" s="14">
        <v>50.289999999999999</v>
      </c>
      <c r="D163" s="15">
        <v>19697</v>
      </c>
      <c r="E163" s="14">
        <v>255.31999999999999</v>
      </c>
      <c r="F163" s="14" t="s">
        <v>33</v>
      </c>
      <c r="G163" s="14" t="s">
        <v>139</v>
      </c>
      <c r="H163" s="14" t="str">
        <v>US7237871071</v>
      </c>
      <c r="I163" s="14" t="str">
        <v>PXD US- PIONEER NATURAL RESOURCES</v>
      </c>
    </row>
    <row r="164" spans="1:11">
      <c r="A164" s="14">
        <v>0.02</v>
      </c>
      <c r="B164" s="14">
        <v>0</v>
      </c>
      <c r="C164" s="14">
        <v>50.840000000000003</v>
      </c>
      <c r="D164" s="15">
        <v>3032.5</v>
      </c>
      <c r="E164" s="15">
        <v>1676.52</v>
      </c>
      <c r="F164" s="14" t="s">
        <v>34</v>
      </c>
      <c r="G164" s="14" t="s">
        <v>139</v>
      </c>
      <c r="H164" s="14" t="str">
        <v>GB00B03MLX29</v>
      </c>
      <c r="I164" s="14" t="str">
        <v>RDSA NA - ROYAL DUTCH</v>
      </c>
    </row>
    <row r="165" spans="1:11">
      <c r="A165" s="14">
        <v>0.040000000000000001</v>
      </c>
      <c r="B165" s="14">
        <v>0</v>
      </c>
      <c r="C165" s="14">
        <v>106.59999999999999</v>
      </c>
      <c r="D165" s="15">
        <v>10169</v>
      </c>
      <c r="E165" s="15">
        <v>1048.3099999999999</v>
      </c>
      <c r="F165" s="14" t="s">
        <v>33</v>
      </c>
      <c r="G165" s="14" t="s">
        <v>139</v>
      </c>
      <c r="H165" s="14" t="str">
        <v>AN8068571086</v>
      </c>
      <c r="I165" s="14" t="str">
        <v>SLB US- SCHLUMBERGER</v>
      </c>
    </row>
    <row r="166" spans="1:11">
      <c r="A166" s="14">
        <v>0.029999999999999999</v>
      </c>
      <c r="B166" s="14">
        <v>0</v>
      </c>
      <c r="C166" s="14">
        <v>83.480000000000004</v>
      </c>
      <c r="D166" s="15">
        <v>4047</v>
      </c>
      <c r="E166" s="15">
        <v>2062.7199999999998</v>
      </c>
      <c r="F166" s="14" t="s">
        <v>36</v>
      </c>
      <c r="G166" s="14" t="s">
        <v>139</v>
      </c>
      <c r="H166" s="14" t="str">
        <v>CA8672241079</v>
      </c>
      <c r="I166" s="14" t="str">
        <v>SU CN- SUNCOR ENERGY</v>
      </c>
    </row>
    <row r="167" spans="1:11">
      <c r="A167" s="14">
        <v>0.02</v>
      </c>
      <c r="B167" s="14">
        <v>0</v>
      </c>
      <c r="C167" s="14">
        <v>53.770000000000003</v>
      </c>
      <c r="D167" s="15">
        <v>5825</v>
      </c>
      <c r="E167" s="14">
        <v>923.00999999999999</v>
      </c>
      <c r="F167" s="14" t="s">
        <v>33</v>
      </c>
      <c r="G167" s="14" t="s">
        <v>137</v>
      </c>
      <c r="H167" s="14" t="str">
        <v>US0010551028</v>
      </c>
      <c r="I167" s="14" t="str">
        <v>AFL US- AFLAC INC</v>
      </c>
    </row>
    <row r="168" spans="1:11">
      <c r="A168" s="14">
        <v>0.02</v>
      </c>
      <c r="B168" s="14">
        <v>0</v>
      </c>
      <c r="C168" s="14">
        <v>52.030000000000001</v>
      </c>
      <c r="D168" s="15">
        <v>12835</v>
      </c>
      <c r="E168" s="14">
        <v>405.36000000000001</v>
      </c>
      <c r="F168" s="14" t="s">
        <v>34</v>
      </c>
      <c r="G168" s="14" t="s">
        <v>137</v>
      </c>
      <c r="H168" s="14" t="str">
        <v>DE0008404005</v>
      </c>
      <c r="I168" s="14" t="str">
        <v>ALV GR- ALLIANZ  SE</v>
      </c>
    </row>
    <row r="169" spans="1:11">
      <c r="A169" s="14">
        <v>0.01</v>
      </c>
      <c r="B169" s="14">
        <v>0</v>
      </c>
      <c r="C169" s="14">
        <v>23.579999999999998</v>
      </c>
      <c r="D169" s="15">
        <v>2384</v>
      </c>
      <c r="E169" s="14">
        <v>988.97000000000003</v>
      </c>
      <c r="F169" s="14" t="s">
        <v>33</v>
      </c>
      <c r="G169" s="14" t="s">
        <v>137</v>
      </c>
      <c r="H169" s="14" t="str">
        <v>US0376123065</v>
      </c>
      <c r="I169" s="14" t="str">
        <v>APO US- APOLLO GROUP</v>
      </c>
    </row>
    <row r="170" spans="1:11">
      <c r="A170" s="14">
        <v>0.029999999999999999</v>
      </c>
      <c r="B170" s="14">
        <v>0</v>
      </c>
      <c r="C170" s="14">
        <v>82.939999999999998</v>
      </c>
      <c r="D170" s="15">
        <v>1951</v>
      </c>
      <c r="E170" s="15">
        <v>4250.9099999999999</v>
      </c>
      <c r="F170" s="14" t="s">
        <v>34</v>
      </c>
      <c r="G170" s="14" t="s">
        <v>137</v>
      </c>
      <c r="H170" s="14" t="str">
        <v>FR0000120628</v>
      </c>
      <c r="I170" s="14" t="str">
        <v>CS FP- AXE SA</v>
      </c>
    </row>
    <row r="171" spans="1:11">
      <c r="A171" s="14">
        <v>0.040000000000000001</v>
      </c>
      <c r="B171" s="14">
        <v>0</v>
      </c>
      <c r="C171" s="14">
        <v>98.040000000000006</v>
      </c>
      <c r="D171" s="15">
        <v>1705</v>
      </c>
      <c r="E171" s="15">
        <v>5749.8999999999996</v>
      </c>
      <c r="F171" s="14" t="s">
        <v>33</v>
      </c>
      <c r="G171" s="14" t="s">
        <v>137</v>
      </c>
      <c r="H171" s="14" t="str">
        <v>US0605051046</v>
      </c>
      <c r="I171" s="14" t="str">
        <v>BAC US- BANK OF AMERICA</v>
      </c>
    </row>
    <row r="172" spans="1:11">
      <c r="A172" s="14">
        <v>0.029999999999999999</v>
      </c>
      <c r="B172" s="14">
        <v>0</v>
      </c>
      <c r="C172" s="14">
        <v>73.230000000000004</v>
      </c>
      <c r="D172" s="15">
        <v>1481</v>
      </c>
      <c r="E172" s="15">
        <v>4944.7600000000002</v>
      </c>
      <c r="F172" s="14" t="s">
        <v>33</v>
      </c>
      <c r="G172" s="14" t="s">
        <v>137</v>
      </c>
      <c r="H172" s="14" t="str">
        <v>US06738E2046</v>
      </c>
      <c r="I172" s="14" t="str">
        <v>BCS US- BARCLAYS BANK</v>
      </c>
    </row>
    <row r="173" spans="1:11">
      <c r="A173" s="14">
        <v>0.040000000000000001</v>
      </c>
      <c r="B173" s="14">
        <v>0</v>
      </c>
      <c r="C173" s="14">
        <v>87.189999999999998</v>
      </c>
      <c r="D173" s="15">
        <v>5252</v>
      </c>
      <c r="E173" s="15">
        <v>1660.2</v>
      </c>
      <c r="F173" s="14" t="s">
        <v>34</v>
      </c>
      <c r="G173" s="14" t="s">
        <v>137</v>
      </c>
      <c r="H173" s="14" t="str">
        <v>FR0000131104</v>
      </c>
      <c r="I173" s="14" t="str">
        <v>BNP FP- BNP</v>
      </c>
    </row>
    <row r="174" spans="1:11">
      <c r="A174" s="14">
        <v>0.02</v>
      </c>
      <c r="B174" s="14">
        <v>0</v>
      </c>
      <c r="C174" s="14">
        <v>54.759999999999998</v>
      </c>
      <c r="D174" s="15">
        <v>8162</v>
      </c>
      <c r="E174" s="14">
        <v>670.86000000000001</v>
      </c>
      <c r="F174" s="14" t="s">
        <v>33</v>
      </c>
      <c r="G174" s="14" t="s">
        <v>137</v>
      </c>
      <c r="H174" s="14" t="str">
        <v>COF US</v>
      </c>
      <c r="I174" s="14" t="str">
        <v>COF US- CAPITAL ONE</v>
      </c>
    </row>
    <row r="175" spans="1:11">
      <c r="A175" s="14">
        <v>0.01</v>
      </c>
      <c r="B175" s="14">
        <v>0</v>
      </c>
      <c r="C175" s="14">
        <v>34.259999999999998</v>
      </c>
      <c r="D175" s="15">
        <v>3046</v>
      </c>
      <c r="E175" s="15">
        <v>1124.6800000000001</v>
      </c>
      <c r="F175" s="14" t="s">
        <v>33</v>
      </c>
      <c r="G175" s="14" t="s">
        <v>137</v>
      </c>
      <c r="H175" s="14" t="str">
        <v>US14309L1026</v>
      </c>
      <c r="I175" s="14" t="str">
        <v>CG US- CARLYLE GROUP</v>
      </c>
    </row>
    <row r="176" spans="1:11">
      <c r="A176" s="14">
        <v>0.050000000000000003</v>
      </c>
      <c r="B176" s="14">
        <v>0</v>
      </c>
      <c r="C176" s="14">
        <v>117.84999999999999</v>
      </c>
      <c r="D176" s="15">
        <v>5182</v>
      </c>
      <c r="E176" s="15">
        <v>2274.2399999999998</v>
      </c>
      <c r="F176" s="14" t="s">
        <v>33</v>
      </c>
      <c r="G176" s="14" t="s">
        <v>137</v>
      </c>
      <c r="H176" s="14" t="str">
        <v>US1729674242</v>
      </c>
      <c r="I176" s="14" t="str">
        <v>C US- CITIGROUP</v>
      </c>
    </row>
    <row r="177" spans="1:11">
      <c r="A177" s="14">
        <v>0.029999999999999999</v>
      </c>
      <c r="B177" s="14">
        <v>0</v>
      </c>
      <c r="C177" s="14">
        <v>62.549999999999997</v>
      </c>
      <c r="D177" s="15">
        <v>1183</v>
      </c>
      <c r="E177" s="15">
        <v>5287.7399999999998</v>
      </c>
      <c r="F177" s="14" t="s">
        <v>34</v>
      </c>
      <c r="G177" s="14" t="s">
        <v>137</v>
      </c>
      <c r="H177" s="14" t="str">
        <v>CBK GR EQUITY</v>
      </c>
      <c r="I177" s="14" t="str">
        <v>CBK GR- COMMERZBANK</v>
      </c>
    </row>
    <row r="178" spans="1:11">
      <c r="A178" s="14">
        <v>0.01</v>
      </c>
      <c r="B178" s="14">
        <v>0</v>
      </c>
      <c r="C178" s="14">
        <v>21.23</v>
      </c>
      <c r="D178" s="15">
        <v>6439</v>
      </c>
      <c r="E178" s="14">
        <v>329.67000000000002</v>
      </c>
      <c r="F178" s="14" t="s">
        <v>33</v>
      </c>
      <c r="G178" s="14" t="s">
        <v>137</v>
      </c>
      <c r="H178" s="14" t="str">
        <v>US2547091080</v>
      </c>
      <c r="I178" s="14" t="str">
        <v>DFS US- DISCOVER</v>
      </c>
    </row>
    <row r="179" spans="1:11">
      <c r="A179" s="14">
        <v>0.080000000000000002</v>
      </c>
      <c r="B179" s="14">
        <v>0</v>
      </c>
      <c r="C179" s="14">
        <v>188.66</v>
      </c>
      <c r="D179" s="15">
        <v>9889</v>
      </c>
      <c r="E179" s="15">
        <v>1907.74</v>
      </c>
      <c r="F179" s="14" t="s">
        <v>34</v>
      </c>
      <c r="G179" s="14" t="s">
        <v>137</v>
      </c>
      <c r="H179" s="14" t="str">
        <v>FR0000034431</v>
      </c>
      <c r="I179" s="14" t="str">
        <v>FDPA FP- FONCIERE DE PAR</v>
      </c>
    </row>
    <row r="180" spans="1:11">
      <c r="A180" s="14">
        <v>0.040000000000000001</v>
      </c>
      <c r="B180" s="14">
        <v>0</v>
      </c>
      <c r="C180" s="14">
        <v>104.33</v>
      </c>
      <c r="D180" s="14">
        <v>626.10000000000002</v>
      </c>
      <c r="E180" s="15">
        <v>16663.439999999999</v>
      </c>
      <c r="F180" s="14" t="s">
        <v>32</v>
      </c>
      <c r="G180" s="14" t="s">
        <v>137</v>
      </c>
      <c r="H180" s="14" t="str">
        <v>GB0005405286</v>
      </c>
      <c r="I180" s="14" t="str">
        <v>HSBA LN- HSBC BANK</v>
      </c>
    </row>
    <row r="181" spans="1:11">
      <c r="A181" s="14">
        <v>0.059999999999999998</v>
      </c>
      <c r="B181" s="14">
        <v>0</v>
      </c>
      <c r="C181" s="14">
        <v>141.46000000000001</v>
      </c>
      <c r="D181" s="15">
        <v>6024</v>
      </c>
      <c r="E181" s="15">
        <v>2348.3200000000002</v>
      </c>
      <c r="F181" s="14" t="s">
        <v>33</v>
      </c>
      <c r="G181" s="14" t="s">
        <v>137</v>
      </c>
      <c r="H181" s="14" t="str">
        <v>US46625H1005</v>
      </c>
      <c r="I181" s="14" t="str">
        <v>JPM US- JPMORGAN</v>
      </c>
    </row>
    <row r="182" spans="1:11">
      <c r="A182" s="14">
        <v>0.02</v>
      </c>
      <c r="B182" s="14">
        <v>0</v>
      </c>
      <c r="C182" s="14">
        <v>36.759999999999998</v>
      </c>
      <c r="D182" s="15">
        <v>2230</v>
      </c>
      <c r="E182" s="15">
        <v>1648.23</v>
      </c>
      <c r="F182" s="14" t="s">
        <v>33</v>
      </c>
      <c r="G182" s="14" t="s">
        <v>137</v>
      </c>
      <c r="H182" s="14" t="str">
        <v>US48248M1027</v>
      </c>
      <c r="I182" s="14" t="str">
        <v>KKR US- KKR</v>
      </c>
    </row>
    <row r="183" spans="1:11">
      <c r="A183" s="14">
        <v>0.040000000000000001</v>
      </c>
      <c r="B183" s="14">
        <v>0</v>
      </c>
      <c r="C183" s="14">
        <v>103.29000000000001</v>
      </c>
      <c r="D183" s="14">
        <v>76.870000000000005</v>
      </c>
      <c r="E183" s="15">
        <v>134365.66</v>
      </c>
      <c r="F183" s="14" t="s">
        <v>32</v>
      </c>
      <c r="G183" s="14" t="s">
        <v>137</v>
      </c>
      <c r="H183" s="14" t="str">
        <v>GB0008706128</v>
      </c>
      <c r="I183" s="14" t="str">
        <v>LLOY LN- LLOYDS TSB BANK</v>
      </c>
    </row>
    <row r="184" spans="1:11">
      <c r="A184" s="14">
        <v>0.040000000000000001</v>
      </c>
      <c r="B184" s="14">
        <v>0</v>
      </c>
      <c r="C184" s="14">
        <v>88.680000000000007</v>
      </c>
      <c r="D184" s="14">
        <v>544.79999999999995</v>
      </c>
      <c r="E184" s="15">
        <v>16278</v>
      </c>
      <c r="F184" s="14" t="s">
        <v>34</v>
      </c>
      <c r="G184" s="14" t="s">
        <v>137</v>
      </c>
      <c r="H184" s="14" t="str">
        <v>FR0000120685</v>
      </c>
      <c r="I184" s="14" t="str">
        <v>KN FP- NATIXIS</v>
      </c>
    </row>
    <row r="185" spans="1:11">
      <c r="A185" s="14">
        <v>0.16</v>
      </c>
      <c r="B185" s="14">
        <v>0</v>
      </c>
      <c r="C185" s="14">
        <v>389.38999999999999</v>
      </c>
      <c r="D185" s="14">
        <v>416</v>
      </c>
      <c r="E185" s="15">
        <v>93604.020000000004</v>
      </c>
      <c r="F185" s="14" t="s">
        <v>34</v>
      </c>
      <c r="G185" s="14" t="s">
        <v>137</v>
      </c>
      <c r="H185" s="14" t="str">
        <v>NL0000292324</v>
      </c>
      <c r="I185" s="14" t="str">
        <v>NISTI NA- NIEUWE STEEN</v>
      </c>
    </row>
    <row r="186" spans="1:11">
      <c r="A186" s="14">
        <v>0.01</v>
      </c>
      <c r="B186" s="14">
        <v>0</v>
      </c>
      <c r="C186" s="14">
        <v>29.859999999999999</v>
      </c>
      <c r="D186" s="14">
        <v>626</v>
      </c>
      <c r="E186" s="15">
        <v>4769.3199999999997</v>
      </c>
      <c r="F186" s="14" t="s">
        <v>34</v>
      </c>
      <c r="G186" s="14" t="s">
        <v>137</v>
      </c>
      <c r="H186" s="14" t="str">
        <v>IT0004781412</v>
      </c>
      <c r="I186" s="14" t="str">
        <v>UCG IM- unicredit</v>
      </c>
    </row>
    <row r="187" spans="1:11" ht="22.5">
      <c r="A187" s="14">
        <v>0</v>
      </c>
      <c r="B187" s="14">
        <v>0</v>
      </c>
      <c r="C187" s="14">
        <v>1.7</v>
      </c>
      <c r="D187" s="15">
        <v>1719</v>
      </c>
      <c r="E187" s="14">
        <v>98.879999999999995</v>
      </c>
      <c r="F187" s="14" t="s">
        <v>33</v>
      </c>
      <c r="G187" s="14" t="s">
        <v>137</v>
      </c>
      <c r="H187" s="14" t="str">
        <v>US9396471032</v>
      </c>
      <c r="I187" s="14" t="str">
        <v>WPG US- Washington Prime Group Inc</v>
      </c>
    </row>
    <row r="188" spans="1:11">
      <c r="A188" s="14">
        <v>0.040000000000000001</v>
      </c>
      <c r="B188" s="14">
        <v>0</v>
      </c>
      <c r="C188" s="14">
        <v>86.349999999999994</v>
      </c>
      <c r="D188" s="15">
        <v>5776</v>
      </c>
      <c r="E188" s="15">
        <v>1495</v>
      </c>
      <c r="F188" s="14" t="s">
        <v>33</v>
      </c>
      <c r="G188" s="14" t="s">
        <v>156</v>
      </c>
      <c r="H188" s="14" t="s">
        <v>159</v>
      </c>
      <c r="I188" s="14" t="str">
        <v>ABBV US- ABBOT</v>
      </c>
    </row>
    <row r="189" spans="1:11">
      <c r="A189" s="14">
        <v>0.02</v>
      </c>
      <c r="B189" s="14">
        <v>0</v>
      </c>
      <c r="C189" s="14">
        <v>53.259999999999998</v>
      </c>
      <c r="D189" s="15">
        <v>4159</v>
      </c>
      <c r="E189" s="15">
        <v>1280.6900000000001</v>
      </c>
      <c r="F189" s="14" t="s">
        <v>33</v>
      </c>
      <c r="G189" s="14" t="s">
        <v>156</v>
      </c>
      <c r="H189" s="14" t="s">
        <v>159</v>
      </c>
      <c r="I189" s="14" t="str">
        <v>ABT US- ABBOT</v>
      </c>
    </row>
    <row r="190" spans="1:11">
      <c r="A190" s="14">
        <v>0.02</v>
      </c>
      <c r="B190" s="14">
        <v>0</v>
      </c>
      <c r="C190" s="14">
        <v>50.729999999999997</v>
      </c>
      <c r="D190" s="15">
        <v>8100</v>
      </c>
      <c r="E190" s="14">
        <v>626.29999999999995</v>
      </c>
      <c r="F190" s="14" t="s">
        <v>33</v>
      </c>
      <c r="G190" s="14" t="s">
        <v>156</v>
      </c>
      <c r="H190" s="14" t="str">
        <v>US00817Y1082</v>
      </c>
      <c r="I190" s="14" t="str">
        <v>AET US- AETNA</v>
      </c>
    </row>
    <row r="191" spans="1:11">
      <c r="A191" s="14">
        <v>0.029999999999999999</v>
      </c>
      <c r="B191" s="14">
        <v>0</v>
      </c>
      <c r="C191" s="14">
        <v>63.060000000000002</v>
      </c>
      <c r="D191" s="15">
        <v>11071</v>
      </c>
      <c r="E191" s="14">
        <v>569.63999999999999</v>
      </c>
      <c r="F191" s="14" t="s">
        <v>34</v>
      </c>
      <c r="G191" s="14" t="s">
        <v>156</v>
      </c>
      <c r="H191" s="14" t="str">
        <v>DE000BAY0017</v>
      </c>
      <c r="I191" s="14" t="str">
        <v>BAYN GY- BAYER</v>
      </c>
    </row>
    <row r="192" spans="1:11">
      <c r="A192" s="14">
        <v>0.029999999999999999</v>
      </c>
      <c r="B192" s="14">
        <v>0</v>
      </c>
      <c r="C192" s="14">
        <v>75.75</v>
      </c>
      <c r="D192" s="15">
        <v>5118</v>
      </c>
      <c r="E192" s="15">
        <v>1480.1400000000001</v>
      </c>
      <c r="F192" s="14" t="s">
        <v>33</v>
      </c>
      <c r="G192" s="14" t="s">
        <v>156</v>
      </c>
      <c r="H192" s="14" t="str">
        <v>US1101221083</v>
      </c>
      <c r="I192" s="14" t="str">
        <v>BMY US- BRISTOL-MYERS</v>
      </c>
    </row>
    <row r="193" spans="1:11">
      <c r="A193" s="14">
        <v>0</v>
      </c>
      <c r="B193" s="14">
        <v>0</v>
      </c>
      <c r="C193" s="14">
        <v>9.6799999999999997</v>
      </c>
      <c r="D193" s="15">
        <v>7115</v>
      </c>
      <c r="E193" s="14">
        <v>136.02000000000001</v>
      </c>
      <c r="F193" s="14" t="s">
        <v>41</v>
      </c>
      <c r="G193" s="14" t="s">
        <v>156</v>
      </c>
      <c r="H193" s="14" t="str">
        <v>SE0000163628</v>
      </c>
      <c r="I193" s="14" t="str">
        <v>EKTAB EU- ELEKTA AB</v>
      </c>
    </row>
    <row r="194" spans="1:11">
      <c r="A194" s="14">
        <v>0.01</v>
      </c>
      <c r="B194" s="14">
        <v>0</v>
      </c>
      <c r="C194" s="14">
        <v>22.079999999999998</v>
      </c>
      <c r="D194" s="14">
        <v>668</v>
      </c>
      <c r="E194" s="15">
        <v>3305.5100000000002</v>
      </c>
      <c r="F194" s="14" t="s">
        <v>33</v>
      </c>
      <c r="G194" s="14" t="s">
        <v>156</v>
      </c>
      <c r="H194" s="14" t="str">
        <v>IL0011296188</v>
      </c>
      <c r="I194" s="14" t="str">
        <v>ENZY US- ENZYMOTEC</v>
      </c>
    </row>
    <row r="195" spans="1:11">
      <c r="A195" s="14">
        <v>0.029999999999999999</v>
      </c>
      <c r="B195" s="14">
        <v>0</v>
      </c>
      <c r="C195" s="14">
        <v>82.469999999999999</v>
      </c>
      <c r="D195" s="15">
        <v>10645</v>
      </c>
      <c r="E195" s="14">
        <v>774.69000000000005</v>
      </c>
      <c r="F195" s="14" t="s">
        <v>33</v>
      </c>
      <c r="G195" s="14" t="s">
        <v>156</v>
      </c>
      <c r="H195" s="14" t="str">
        <v>US3755581036</v>
      </c>
      <c r="I195" s="14" t="str">
        <v>GILD US- GILEAD</v>
      </c>
    </row>
    <row r="196" spans="1:11">
      <c r="A196" s="14">
        <v>0.01</v>
      </c>
      <c r="B196" s="14">
        <v>0</v>
      </c>
      <c r="C196" s="14">
        <v>30.140000000000001</v>
      </c>
      <c r="D196" s="15">
        <v>1413</v>
      </c>
      <c r="E196" s="15">
        <v>2133.1999999999998</v>
      </c>
      <c r="F196" s="14" t="s">
        <v>32</v>
      </c>
      <c r="G196" s="14" t="s">
        <v>156</v>
      </c>
      <c r="H196" s="14" t="str">
        <v>US37733W1053</v>
      </c>
      <c r="I196" s="14" t="str">
        <v>GSK LN- GLAXOMITHKLINE</v>
      </c>
    </row>
    <row r="197" spans="1:11">
      <c r="A197" s="14">
        <v>0.029999999999999999</v>
      </c>
      <c r="B197" s="14">
        <v>0</v>
      </c>
      <c r="C197" s="14">
        <v>63.93</v>
      </c>
      <c r="D197" s="15">
        <v>7052</v>
      </c>
      <c r="E197" s="14">
        <v>906.52999999999997</v>
      </c>
      <c r="F197" s="14" t="s">
        <v>33</v>
      </c>
      <c r="G197" s="14" t="s">
        <v>156</v>
      </c>
      <c r="H197" s="14" t="str">
        <v>US40412C1018</v>
      </c>
      <c r="I197" s="14" t="str">
        <v>HCA US- HCA</v>
      </c>
    </row>
    <row r="198" spans="1:11">
      <c r="A198" s="14">
        <v>0.029999999999999999</v>
      </c>
      <c r="B198" s="14">
        <v>0</v>
      </c>
      <c r="C198" s="14">
        <v>61.670000000000002</v>
      </c>
      <c r="D198" s="15">
        <v>10659</v>
      </c>
      <c r="E198" s="14">
        <v>578.55999999999995</v>
      </c>
      <c r="F198" s="14" t="s">
        <v>33</v>
      </c>
      <c r="G198" s="14" t="s">
        <v>156</v>
      </c>
      <c r="H198" s="14" t="str">
        <v>US47816Q1046</v>
      </c>
      <c r="I198" s="14" t="str">
        <v>JNJ US- JOHNSON &amp; JHONSON</v>
      </c>
    </row>
    <row r="199" spans="1:11">
      <c r="A199" s="14">
        <v>0.02</v>
      </c>
      <c r="B199" s="14">
        <v>0</v>
      </c>
      <c r="C199" s="14">
        <v>46.859999999999999</v>
      </c>
      <c r="D199" s="14">
        <v>719</v>
      </c>
      <c r="E199" s="15">
        <v>6517.1999999999998</v>
      </c>
      <c r="F199" s="14" t="s">
        <v>33</v>
      </c>
      <c r="G199" s="14" t="s">
        <v>156</v>
      </c>
      <c r="H199" s="14" t="str">
        <v>IL0011329435</v>
      </c>
      <c r="I199" s="14" t="str">
        <v>MCUR US- MACROCURE</v>
      </c>
    </row>
    <row r="200" spans="1:11">
      <c r="A200" s="14">
        <v>0.029999999999999999</v>
      </c>
      <c r="B200" s="14">
        <v>0</v>
      </c>
      <c r="C200" s="14">
        <v>62.289999999999999</v>
      </c>
      <c r="D200" s="15">
        <v>6195</v>
      </c>
      <c r="E200" s="15">
        <v>1005.45</v>
      </c>
      <c r="F200" s="14" t="s">
        <v>33</v>
      </c>
      <c r="G200" s="14" t="s">
        <v>156</v>
      </c>
      <c r="H200" s="14" t="str">
        <v>US5850551061</v>
      </c>
      <c r="I200" s="14" t="str">
        <v>MDT US- MEDTRONIC</v>
      </c>
    </row>
    <row r="201" spans="1:11">
      <c r="A201" s="14">
        <v>0.02</v>
      </c>
      <c r="B201" s="14">
        <v>0</v>
      </c>
      <c r="C201" s="14">
        <v>60.579999999999998</v>
      </c>
      <c r="D201" s="15">
        <v>5928</v>
      </c>
      <c r="E201" s="15">
        <v>1021.9299999999999</v>
      </c>
      <c r="F201" s="14" t="s">
        <v>33</v>
      </c>
      <c r="G201" s="14" t="s">
        <v>156</v>
      </c>
      <c r="H201" s="14" t="str">
        <v>US58933Y1055</v>
      </c>
      <c r="I201" s="14" t="str">
        <v>MRK US- Merck &amp; Co</v>
      </c>
    </row>
    <row r="202" spans="1:11" ht="22.5">
      <c r="A202" s="14">
        <v>0.029999999999999999</v>
      </c>
      <c r="B202" s="14">
        <v>0</v>
      </c>
      <c r="C202" s="14">
        <v>63.560000000000002</v>
      </c>
      <c r="D202" s="15">
        <v>9015</v>
      </c>
      <c r="E202" s="14">
        <v>705.10000000000002</v>
      </c>
      <c r="F202" s="14" t="s">
        <v>35</v>
      </c>
      <c r="G202" s="14" t="s">
        <v>156</v>
      </c>
      <c r="H202" s="14" t="str">
        <v>CH0012005267</v>
      </c>
      <c r="I202" s="14" t="str">
        <v>NOVN VX- NOVARTIS</v>
      </c>
    </row>
    <row r="203" spans="1:11">
      <c r="A203" s="14">
        <v>0.029999999999999999</v>
      </c>
      <c r="B203" s="14">
        <v>0</v>
      </c>
      <c r="C203" s="14">
        <v>68.230000000000004</v>
      </c>
      <c r="D203" s="15">
        <v>2957</v>
      </c>
      <c r="E203" s="15">
        <v>2307.5300000000002</v>
      </c>
      <c r="F203" s="14" t="s">
        <v>33</v>
      </c>
      <c r="G203" s="14" t="s">
        <v>156</v>
      </c>
      <c r="H203" s="14" t="str">
        <v>US7170811035</v>
      </c>
      <c r="I203" s="14" t="str">
        <v>PFE US- PFIZER</v>
      </c>
    </row>
    <row r="204" spans="1:11" ht="22.5">
      <c r="A204" s="14">
        <v>0.029999999999999999</v>
      </c>
      <c r="B204" s="14">
        <v>0</v>
      </c>
      <c r="C204" s="14">
        <v>72.989999999999995</v>
      </c>
      <c r="D204" s="15">
        <v>28310</v>
      </c>
      <c r="E204" s="14">
        <v>257.82999999999998</v>
      </c>
      <c r="F204" s="14" t="s">
        <v>35</v>
      </c>
      <c r="G204" s="14" t="s">
        <v>156</v>
      </c>
      <c r="H204" s="14" t="str">
        <v>CH0012032048</v>
      </c>
      <c r="I204" s="14" t="str">
        <v>ROG VX- ROCHE</v>
      </c>
    </row>
    <row r="205" spans="1:11">
      <c r="A205" s="14">
        <v>0.02</v>
      </c>
      <c r="B205" s="14">
        <v>0</v>
      </c>
      <c r="C205" s="14">
        <v>55.600000000000001</v>
      </c>
      <c r="D205" s="15">
        <v>8956</v>
      </c>
      <c r="E205" s="14">
        <v>620.76999999999998</v>
      </c>
      <c r="F205" s="14" t="s">
        <v>34</v>
      </c>
      <c r="G205" s="14" t="s">
        <v>156</v>
      </c>
      <c r="H205" s="14" t="str">
        <v>FR0000120578</v>
      </c>
      <c r="I205" s="14" t="str">
        <v>SAN FP- SANOFI</v>
      </c>
    </row>
    <row r="206" spans="1:11">
      <c r="A206" s="14">
        <v>0.02</v>
      </c>
      <c r="B206" s="14">
        <v>0</v>
      </c>
      <c r="C206" s="14">
        <v>48.170000000000002</v>
      </c>
      <c r="D206" s="15">
        <v>4982</v>
      </c>
      <c r="E206" s="14">
        <v>966.96000000000004</v>
      </c>
      <c r="F206" s="14" t="s">
        <v>34</v>
      </c>
      <c r="G206" s="14" t="s">
        <v>160</v>
      </c>
      <c r="H206" s="14" t="str">
        <v>NL0000235190</v>
      </c>
      <c r="I206" s="14" t="str">
        <v>AIR FP- AIRBUS GROUP NV</v>
      </c>
    </row>
    <row r="207" spans="1:11">
      <c r="A207" s="14">
        <v>0.050000000000000003</v>
      </c>
      <c r="B207" s="14">
        <v>0</v>
      </c>
      <c r="C207" s="14">
        <v>112.31</v>
      </c>
      <c r="D207" s="15">
        <v>2708</v>
      </c>
      <c r="E207" s="15">
        <v>4147.25</v>
      </c>
      <c r="F207" s="14" t="s">
        <v>34</v>
      </c>
      <c r="G207" s="14" t="s">
        <v>160</v>
      </c>
      <c r="H207" s="14" t="str">
        <v>FR0010220475</v>
      </c>
      <c r="I207" s="14" t="str">
        <v>ALO FP- ALTSOM SA</v>
      </c>
    </row>
    <row r="208" spans="1:11">
      <c r="A208" s="14">
        <v>0.02</v>
      </c>
      <c r="B208" s="14">
        <v>0</v>
      </c>
      <c r="C208" s="14">
        <v>54.549999999999997</v>
      </c>
      <c r="D208" s="15">
        <v>2566.5</v>
      </c>
      <c r="E208" s="15">
        <v>2125.4299999999998</v>
      </c>
      <c r="F208" s="14" t="s">
        <v>34</v>
      </c>
      <c r="G208" s="14" t="s">
        <v>160</v>
      </c>
      <c r="H208" s="14" t="str">
        <v>FR0000120503</v>
      </c>
      <c r="I208" s="14" t="str">
        <v>EN FP- bouygues sa</v>
      </c>
    </row>
    <row r="209" spans="1:11">
      <c r="A209" s="14">
        <v>0.040000000000000001</v>
      </c>
      <c r="B209" s="14">
        <v>0</v>
      </c>
      <c r="C209" s="14">
        <v>93.069999999999993</v>
      </c>
      <c r="D209" s="15">
        <v>2562</v>
      </c>
      <c r="E209" s="15">
        <v>3632.7399999999998</v>
      </c>
      <c r="F209" s="14" t="s">
        <v>33</v>
      </c>
      <c r="G209" s="14" t="s">
        <v>160</v>
      </c>
      <c r="H209" s="14" t="str">
        <v>US3696041033</v>
      </c>
      <c r="I209" s="14" t="str">
        <v>GE US- G.E.</v>
      </c>
    </row>
    <row r="210" spans="1:11">
      <c r="A210" s="14">
        <v>0.029999999999999999</v>
      </c>
      <c r="B210" s="14">
        <v>0</v>
      </c>
      <c r="C210" s="14">
        <v>79.819999999999993</v>
      </c>
      <c r="D210" s="15">
        <v>9312</v>
      </c>
      <c r="E210" s="14">
        <v>857.13</v>
      </c>
      <c r="F210" s="14" t="s">
        <v>33</v>
      </c>
      <c r="G210" s="14" t="s">
        <v>160</v>
      </c>
      <c r="H210" s="14" t="str">
        <v>US4385161066</v>
      </c>
      <c r="I210" s="14" t="str">
        <v>HON US- HONEYWELL</v>
      </c>
    </row>
    <row r="211" spans="1:11">
      <c r="A211" s="14">
        <v>0.02</v>
      </c>
      <c r="B211" s="14">
        <v>0</v>
      </c>
      <c r="C211" s="14">
        <v>55.740000000000002</v>
      </c>
      <c r="D211" s="15">
        <v>5636</v>
      </c>
      <c r="E211" s="14">
        <v>988.97000000000003</v>
      </c>
      <c r="F211" s="14" t="s">
        <v>33</v>
      </c>
      <c r="G211" s="14" t="s">
        <v>160</v>
      </c>
      <c r="H211" s="14" t="str">
        <v>IE00B6330302</v>
      </c>
      <c r="I211" s="14" t="str">
        <v>IR US- INGERSOLL</v>
      </c>
    </row>
    <row r="212" spans="1:11">
      <c r="A212" s="14">
        <v>0.040000000000000001</v>
      </c>
      <c r="B212" s="14">
        <v>0</v>
      </c>
      <c r="C212" s="14">
        <v>85.620000000000005</v>
      </c>
      <c r="D212" s="15">
        <v>2919</v>
      </c>
      <c r="E212" s="15">
        <v>2933.1399999999999</v>
      </c>
      <c r="F212" s="14" t="s">
        <v>32</v>
      </c>
      <c r="G212" s="14" t="s">
        <v>160</v>
      </c>
      <c r="H212" s="14" t="str">
        <v>GB00B70FP560</v>
      </c>
      <c r="I212" s="14" t="str">
        <v>JMAT LN- JHONSON</v>
      </c>
    </row>
    <row r="213" spans="1:11">
      <c r="A213" s="14">
        <v>0.01</v>
      </c>
      <c r="B213" s="14">
        <v>0</v>
      </c>
      <c r="C213" s="14">
        <v>27.93</v>
      </c>
      <c r="D213" s="15">
        <v>1883</v>
      </c>
      <c r="E213" s="15">
        <v>1483.4300000000001</v>
      </c>
      <c r="F213" s="14" t="s">
        <v>33</v>
      </c>
      <c r="G213" s="14" t="s">
        <v>160</v>
      </c>
      <c r="H213" s="14" t="str">
        <v>US48242W1062</v>
      </c>
      <c r="I213" s="14" t="str">
        <v>KBR US- KBR INC</v>
      </c>
    </row>
    <row r="214" spans="1:11">
      <c r="A214" s="14">
        <v>0.02</v>
      </c>
      <c r="B214" s="14">
        <v>0</v>
      </c>
      <c r="C214" s="14">
        <v>54.240000000000002</v>
      </c>
      <c r="D214" s="15">
        <v>3291</v>
      </c>
      <c r="E214" s="15">
        <v>1648.23</v>
      </c>
      <c r="F214" s="14" t="s">
        <v>33</v>
      </c>
      <c r="G214" s="14" t="s">
        <v>160</v>
      </c>
      <c r="H214" s="14" t="str">
        <v>US63934E1082</v>
      </c>
      <c r="I214" s="14" t="str">
        <v>NAV US- NAVISTAR</v>
      </c>
    </row>
    <row r="215" spans="1:11">
      <c r="A215" s="14">
        <v>0.02</v>
      </c>
      <c r="B215" s="14">
        <v>0</v>
      </c>
      <c r="C215" s="14">
        <v>56.439999999999998</v>
      </c>
      <c r="D215" s="15">
        <v>11415</v>
      </c>
      <c r="E215" s="14">
        <v>494.45999999999998</v>
      </c>
      <c r="F215" s="14" t="s">
        <v>33</v>
      </c>
      <c r="G215" s="14" t="s">
        <v>160</v>
      </c>
      <c r="H215" s="14" t="str">
        <v>US7010941042</v>
      </c>
      <c r="I215" s="14" t="str">
        <v>PH US- PARKER HANNIFIN</v>
      </c>
    </row>
    <row r="216" spans="1:11">
      <c r="A216" s="14">
        <v>0.01</v>
      </c>
      <c r="B216" s="14">
        <v>0</v>
      </c>
      <c r="C216" s="14">
        <v>32.600000000000001</v>
      </c>
      <c r="D216" s="15">
        <v>10988</v>
      </c>
      <c r="E216" s="14">
        <v>296.67000000000002</v>
      </c>
      <c r="F216" s="14" t="s">
        <v>33</v>
      </c>
      <c r="G216" s="14" t="s">
        <v>160</v>
      </c>
      <c r="H216" s="14" t="str">
        <v>US7739031091</v>
      </c>
      <c r="I216" s="14" t="str">
        <v>ROK US- rockwel</v>
      </c>
    </row>
    <row r="217" spans="1:11">
      <c r="A217" s="14">
        <v>0.029999999999999999</v>
      </c>
      <c r="B217" s="14">
        <v>0</v>
      </c>
      <c r="C217" s="14">
        <v>76.260000000000005</v>
      </c>
      <c r="D217" s="14">
        <v>964.5</v>
      </c>
      <c r="E217" s="15">
        <v>7906.8199999999997</v>
      </c>
      <c r="F217" s="14" t="s">
        <v>32</v>
      </c>
      <c r="G217" s="14" t="s">
        <v>160</v>
      </c>
      <c r="H217" s="14" t="str">
        <v>GB00B63H8491</v>
      </c>
      <c r="I217" s="14" t="str">
        <v>RR LN - ROLLS ROYCE</v>
      </c>
    </row>
    <row r="218" spans="1:11">
      <c r="A218" s="14">
        <v>0.029999999999999999</v>
      </c>
      <c r="B218" s="14">
        <v>0</v>
      </c>
      <c r="C218" s="14">
        <v>68.480000000000004</v>
      </c>
      <c r="D218" s="14">
        <v>831</v>
      </c>
      <c r="E218" s="15">
        <v>8241.25</v>
      </c>
      <c r="F218" s="14" t="s">
        <v>33</v>
      </c>
      <c r="G218" s="14" t="s">
        <v>160</v>
      </c>
      <c r="H218" s="14" t="str">
        <v>mhy7542c1066</v>
      </c>
      <c r="I218" s="14" t="str">
        <v>STNG US- SCORPIO</v>
      </c>
    </row>
    <row r="219" spans="1:11" ht="22.5">
      <c r="A219" s="14">
        <v>0.02</v>
      </c>
      <c r="B219" s="14">
        <v>0</v>
      </c>
      <c r="C219" s="14">
        <v>53.149999999999999</v>
      </c>
      <c r="D219" s="15">
        <v>32244</v>
      </c>
      <c r="E219" s="14">
        <v>164.83000000000001</v>
      </c>
      <c r="F219" s="14" t="s">
        <v>33</v>
      </c>
      <c r="G219" s="14" t="s">
        <v>151</v>
      </c>
      <c r="H219" s="14" t="str">
        <v>US0231351067</v>
      </c>
      <c r="I219" s="14" t="str">
        <v>AMZN US- AMAZONE</v>
      </c>
    </row>
    <row r="220" spans="1:11" ht="22.5">
      <c r="A220" s="14">
        <v>0.01</v>
      </c>
      <c r="B220" s="14">
        <v>0</v>
      </c>
      <c r="C220" s="14">
        <v>17.780000000000001</v>
      </c>
      <c r="D220" s="15">
        <v>2158</v>
      </c>
      <c r="E220" s="14">
        <v>824.13</v>
      </c>
      <c r="F220" s="14" t="s">
        <v>33</v>
      </c>
      <c r="G220" s="14" t="s">
        <v>151</v>
      </c>
      <c r="H220" s="14" t="str">
        <v>US0431761065</v>
      </c>
      <c r="I220" s="14" t="str">
        <v>ARUN US- Aruba Networks Inc</v>
      </c>
    </row>
    <row r="221" spans="1:11" ht="22.5">
      <c r="A221" s="14">
        <v>0.029999999999999999</v>
      </c>
      <c r="B221" s="14">
        <v>0</v>
      </c>
      <c r="C221" s="14">
        <v>65.5</v>
      </c>
      <c r="D221" s="15">
        <v>9882</v>
      </c>
      <c r="E221" s="14">
        <v>662.80999999999995</v>
      </c>
      <c r="F221" s="14" t="s">
        <v>33</v>
      </c>
      <c r="G221" s="14" t="s">
        <v>151</v>
      </c>
      <c r="H221" s="14" t="str">
        <v>USNO70591862</v>
      </c>
      <c r="I221" s="14" t="str">
        <v>ASML US- ASML</v>
      </c>
    </row>
    <row r="222" spans="1:11" ht="22.5">
      <c r="A222" s="14">
        <v>0.02</v>
      </c>
      <c r="B222" s="14">
        <v>0</v>
      </c>
      <c r="C222" s="14">
        <v>58.329999999999998</v>
      </c>
      <c r="D222" s="15">
        <v>2517</v>
      </c>
      <c r="E222" s="15">
        <v>2317.4299999999998</v>
      </c>
      <c r="F222" s="14" t="s">
        <v>33</v>
      </c>
      <c r="G222" s="14" t="s">
        <v>151</v>
      </c>
      <c r="H222" s="14" t="str">
        <v>US17275R1023</v>
      </c>
      <c r="I222" s="14" t="str">
        <v>CSCO US- CISCO</v>
      </c>
    </row>
    <row r="223" spans="1:11" ht="22.5">
      <c r="A223" s="14">
        <v>0.050000000000000003</v>
      </c>
      <c r="B223" s="14">
        <v>0</v>
      </c>
      <c r="C223" s="14">
        <v>130.68000000000001</v>
      </c>
      <c r="D223" s="15">
        <v>5663</v>
      </c>
      <c r="E223" s="15">
        <v>2307.5300000000002</v>
      </c>
      <c r="F223" s="14" t="s">
        <v>33</v>
      </c>
      <c r="G223" s="14" t="s">
        <v>151</v>
      </c>
      <c r="H223" s="14" t="str">
        <v>US2786421030</v>
      </c>
      <c r="I223" s="14" t="str">
        <v>EBAY US- EBAY</v>
      </c>
    </row>
    <row r="224" spans="1:11" ht="22.5">
      <c r="A224" s="14">
        <v>0.02</v>
      </c>
      <c r="B224" s="14">
        <v>0</v>
      </c>
      <c r="C224" s="14">
        <v>53.869999999999997</v>
      </c>
      <c r="D224" s="15">
        <v>2926</v>
      </c>
      <c r="E224" s="15">
        <v>1841.1099999999999</v>
      </c>
      <c r="F224" s="14" t="s">
        <v>33</v>
      </c>
      <c r="G224" s="14" t="s">
        <v>151</v>
      </c>
      <c r="H224" s="14" t="str">
        <v>US2686481027</v>
      </c>
      <c r="I224" s="14" t="str">
        <v>EMC US- EMC</v>
      </c>
    </row>
    <row r="225" spans="1:11" ht="22.5">
      <c r="A225" s="14">
        <v>0.029999999999999999</v>
      </c>
      <c r="B225" s="14">
        <v>0</v>
      </c>
      <c r="C225" s="14">
        <v>84.739999999999995</v>
      </c>
      <c r="D225" s="15">
        <v>57736</v>
      </c>
      <c r="E225" s="14">
        <v>146.77000000000001</v>
      </c>
      <c r="F225" s="14" t="s">
        <v>33</v>
      </c>
      <c r="G225" s="14" t="s">
        <v>151</v>
      </c>
      <c r="H225" s="14" t="s">
        <v>161</v>
      </c>
      <c r="I225" s="14" t="str">
        <v>GOOG US- GOOGLE</v>
      </c>
    </row>
    <row r="226" spans="1:11" ht="22.5">
      <c r="A226" s="14">
        <v>0.02</v>
      </c>
      <c r="B226" s="14">
        <v>0</v>
      </c>
      <c r="C226" s="14">
        <v>39.18</v>
      </c>
      <c r="D226" s="15">
        <v>58841</v>
      </c>
      <c r="E226" s="14">
        <v>66.579999999999998</v>
      </c>
      <c r="F226" s="14" t="s">
        <v>33</v>
      </c>
      <c r="G226" s="14" t="s">
        <v>151</v>
      </c>
      <c r="H226" s="14" t="s">
        <v>161</v>
      </c>
      <c r="I226" s="14" t="str">
        <v>GOOGL US- GOOGLE</v>
      </c>
    </row>
    <row r="227" spans="1:11" ht="22.5">
      <c r="A227" s="14">
        <v>0.01</v>
      </c>
      <c r="B227" s="14">
        <v>0</v>
      </c>
      <c r="C227" s="14">
        <v>35.109999999999999</v>
      </c>
      <c r="D227" s="14">
        <v>130</v>
      </c>
      <c r="E227" s="15">
        <v>27008.860000000001</v>
      </c>
      <c r="F227" s="14" t="s">
        <v>32</v>
      </c>
      <c r="G227" s="14" t="s">
        <v>151</v>
      </c>
      <c r="H227" s="14" t="str">
        <v>GI000A0F6407</v>
      </c>
      <c r="I227" s="14" t="str">
        <v>888 LN- holdings</v>
      </c>
    </row>
    <row r="228" spans="1:11" ht="22.5">
      <c r="A228" s="14">
        <v>0.040000000000000001</v>
      </c>
      <c r="B228" s="14">
        <v>0</v>
      </c>
      <c r="C228" s="14">
        <v>90.430000000000007</v>
      </c>
      <c r="D228" s="15">
        <v>18983</v>
      </c>
      <c r="E228" s="14">
        <v>476.36000000000001</v>
      </c>
      <c r="F228" s="14" t="s">
        <v>33</v>
      </c>
      <c r="G228" s="14" t="s">
        <v>151</v>
      </c>
      <c r="H228" s="14" t="str">
        <v>US4592001014</v>
      </c>
      <c r="I228" s="14" t="str">
        <v>IBM US- IBM CORP</v>
      </c>
    </row>
    <row r="229" spans="1:11" ht="22.5">
      <c r="A229" s="14">
        <v>0.02</v>
      </c>
      <c r="B229" s="14">
        <v>0</v>
      </c>
      <c r="C229" s="14">
        <v>53.030000000000001</v>
      </c>
      <c r="D229" s="15">
        <v>1541.5</v>
      </c>
      <c r="E229" s="15">
        <v>3439.9000000000001</v>
      </c>
      <c r="F229" s="14" t="s">
        <v>33</v>
      </c>
      <c r="G229" s="14" t="s">
        <v>151</v>
      </c>
      <c r="H229" s="14" t="str">
        <v>US67020Y1001</v>
      </c>
      <c r="I229" s="14" t="str">
        <v>NUAN US- NUANCE</v>
      </c>
    </row>
    <row r="230" spans="1:11" ht="22.5">
      <c r="A230" s="14">
        <v>0.02</v>
      </c>
      <c r="B230" s="14">
        <v>0</v>
      </c>
      <c r="C230" s="14">
        <v>40.560000000000002</v>
      </c>
      <c r="D230" s="15">
        <v>1336</v>
      </c>
      <c r="E230" s="15">
        <v>3036.1100000000001</v>
      </c>
      <c r="F230" s="14" t="s">
        <v>33</v>
      </c>
      <c r="G230" s="14" t="s">
        <v>151</v>
      </c>
      <c r="H230" s="14" t="str">
        <v>US7812201082</v>
      </c>
      <c r="I230" s="14" t="str">
        <v>RKUS US- RUCKUS WIRELESS</v>
      </c>
    </row>
    <row r="231" spans="1:11" ht="22.5">
      <c r="A231" s="14">
        <v>0.040000000000000001</v>
      </c>
      <c r="B231" s="14">
        <v>0</v>
      </c>
      <c r="C231" s="14">
        <v>93.159999999999997</v>
      </c>
      <c r="D231" s="15">
        <v>56050</v>
      </c>
      <c r="E231" s="14">
        <v>166.19999999999999</v>
      </c>
      <c r="F231" s="14" t="s">
        <v>33</v>
      </c>
      <c r="G231" s="14" t="s">
        <v>151</v>
      </c>
      <c r="H231" s="14" t="str">
        <v>US7960508882</v>
      </c>
      <c r="I231" s="14" t="str">
        <v>SMSN LI- SAMSUNG</v>
      </c>
    </row>
    <row r="232" spans="1:11">
      <c r="A232" s="14">
        <v>0</v>
      </c>
      <c r="B232" s="14">
        <v>0</v>
      </c>
      <c r="C232" s="14">
        <v>9.7100000000000009</v>
      </c>
      <c r="D232" s="15">
        <v>5888</v>
      </c>
      <c r="E232" s="14">
        <v>164.83000000000001</v>
      </c>
      <c r="F232" s="14" t="s">
        <v>33</v>
      </c>
      <c r="G232" s="14" t="s">
        <v>147</v>
      </c>
      <c r="H232" s="14" t="str">
        <v>US0886061086</v>
      </c>
      <c r="I232" s="14" t="str">
        <v>BHP US- BHP BILLION LTD</v>
      </c>
    </row>
    <row r="233" spans="1:11" ht="22.5">
      <c r="A233" s="14">
        <v>0.059999999999999998</v>
      </c>
      <c r="B233" s="14">
        <v>0</v>
      </c>
      <c r="C233" s="14">
        <v>136.09999999999999</v>
      </c>
      <c r="D233" s="15">
        <v>1101</v>
      </c>
      <c r="E233" s="15">
        <v>12361.879999999999</v>
      </c>
      <c r="F233" s="14" t="s">
        <v>33</v>
      </c>
      <c r="G233" s="14" t="s">
        <v>147</v>
      </c>
      <c r="H233" s="14" t="str">
        <v>US91912E1055 EQUITY</v>
      </c>
      <c r="I233" s="14" t="str">
        <v>VALE US- VALE</v>
      </c>
    </row>
    <row r="234" spans="1:11">
      <c r="A234" s="13">
        <v>2.8300000000000001</v>
      </c>
      <c r="B234" s="13"/>
      <c r="C234" s="16">
        <v>6899.8500000000004</v>
      </c>
      <c r="D234" s="13"/>
      <c r="E234" s="16">
        <v>474729.46000000002</v>
      </c>
      <c r="F234" s="13"/>
      <c r="G234" s="13"/>
      <c r="H234" s="13"/>
      <c r="I234" s="13" t="s">
        <v>87</v>
      </c>
    </row>
    <row r="235" spans="1:11">
      <c r="A235" s="13">
        <v>3.5</v>
      </c>
      <c r="B235" s="13"/>
      <c r="C235" s="16">
        <v>8544.3600000000006</v>
      </c>
      <c r="D235" s="13"/>
      <c r="E235" s="16">
        <v>749084.47999999998</v>
      </c>
      <c r="F235" s="13"/>
      <c r="G235" s="13"/>
      <c r="H235" s="13"/>
      <c r="I235" s="13" t="s">
        <v>65</v>
      </c>
    </row>
    <row r="236" spans="1:11">
      <c r="A236" s="9">
        <v>6.54</v>
      </c>
      <c r="B236" s="9"/>
      <c r="C236" s="10">
        <v>15962.9</v>
      </c>
      <c r="D236" s="9"/>
      <c r="E236" s="10">
        <v>1748493.3799999999</v>
      </c>
      <c r="F236" s="9"/>
      <c r="G236" s="9"/>
      <c r="H236" s="9"/>
      <c r="I236" s="9" t="s">
        <v>162</v>
      </c>
    </row>
    <row r="237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65"/>
  <sheetViews>
    <sheetView workbookViewId="0" showGridLines="0">
      <selection activeCell="K2" sqref="K2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25.15">
      <c r="A2" s="2" t="str">
        <v>ניירות ערך סחירים - תעודות סל</v>
      </c>
      <c r="K2" s="11" t="s">
        <f>HYPERLINK("#'"&amp;גיליון1!$A$32&amp;"'!C6",גיליון1!$B$32)</f>
        <v>30</v>
      </c>
    </row>
    <row r="3" spans="1:11" customHeight="1" ht="3.6">
      <c r="A3" s="12" t="s">
        <v>1</v>
      </c>
    </row>
    <row r="4" spans="1:11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1" customHeight="1" ht="2.85"/>
    <row r="6" spans="1:11" customHeight="1" ht="15.2"/>
    <row r="7" spans="1:11" customHeight="1" ht="43.15">
      <c r="A7" s="5" t="s">
        <v>2</v>
      </c>
      <c r="B7" s="5" t="s">
        <v>66</v>
      </c>
      <c r="C7" s="5" t="s">
        <v>67</v>
      </c>
      <c r="D7" s="5" t="s">
        <v>68</v>
      </c>
      <c r="E7" s="5" t="s">
        <v>69</v>
      </c>
      <c r="F7" s="5" t="s">
        <v>31</v>
      </c>
      <c r="G7" s="5" t="s">
        <v>48</v>
      </c>
      <c r="H7" s="5" t="s">
        <v>49</v>
      </c>
    </row>
    <row r="8" spans="1:11">
      <c r="A8" s="13"/>
      <c r="B8" s="13"/>
      <c r="C8" s="13"/>
      <c r="D8" s="13"/>
      <c r="E8" s="13"/>
      <c r="F8" s="13"/>
      <c r="G8" s="13"/>
      <c r="H8" s="13" t="s">
        <v>50</v>
      </c>
    </row>
    <row r="9" spans="1:11">
      <c r="A9" s="13"/>
      <c r="B9" s="13"/>
      <c r="C9" s="13"/>
      <c r="D9" s="13"/>
      <c r="E9" s="13"/>
      <c r="F9" s="13"/>
      <c r="G9" s="13"/>
      <c r="H9" s="13" t="str">
        <v>שמחקות מדדי מניות בישראל</v>
      </c>
    </row>
    <row r="10" spans="1:11">
      <c r="A10" s="14">
        <v>0.28000000000000003</v>
      </c>
      <c r="B10" s="14">
        <v>0.059999999999999998</v>
      </c>
      <c r="C10" s="14">
        <v>681.75</v>
      </c>
      <c r="D10" s="15">
        <v>15150</v>
      </c>
      <c r="E10" s="15">
        <v>4500</v>
      </c>
      <c r="F10" s="14" t="s">
        <v>60</v>
      </c>
      <c r="G10" s="14">
        <v>1107762</v>
      </c>
      <c r="H10" s="14" t="str">
        <v>*קסם חברות ביטוח- קסם תעודות סל</v>
      </c>
    </row>
    <row r="11" spans="1:11">
      <c r="A11" s="14">
        <v>0.14000000000000001</v>
      </c>
      <c r="B11" s="14">
        <v>0.040000000000000001</v>
      </c>
      <c r="C11" s="14">
        <v>330.25</v>
      </c>
      <c r="D11" s="15">
        <v>1321</v>
      </c>
      <c r="E11" s="15">
        <v>25000</v>
      </c>
      <c r="F11" s="14" t="s">
        <v>60</v>
      </c>
      <c r="G11" s="14">
        <v>1096437</v>
      </c>
      <c r="H11" s="14" t="str">
        <v>מבט בנקים- מיטב סל</v>
      </c>
    </row>
    <row r="12" spans="1:11">
      <c r="A12" s="14">
        <v>0.14000000000000001</v>
      </c>
      <c r="B12" s="14">
        <v>0.01</v>
      </c>
      <c r="C12" s="14">
        <v>338</v>
      </c>
      <c r="D12" s="15">
        <v>13000</v>
      </c>
      <c r="E12" s="15">
        <v>2600</v>
      </c>
      <c r="F12" s="14" t="s">
        <v>60</v>
      </c>
      <c r="G12" s="14">
        <v>1117290</v>
      </c>
      <c r="H12" s="14" t="str">
        <v>*קסם בנקים- קסם תעודות סל</v>
      </c>
    </row>
    <row r="13" spans="1:11">
      <c r="A13" s="14">
        <v>0.89000000000000001</v>
      </c>
      <c r="B13" s="14">
        <v>0.080000000000000002</v>
      </c>
      <c r="C13" s="15">
        <v>2177.5900000000001</v>
      </c>
      <c r="D13" s="15">
        <v>1307</v>
      </c>
      <c r="E13" s="15">
        <v>166610</v>
      </c>
      <c r="F13" s="14" t="s">
        <v>60</v>
      </c>
      <c r="G13" s="14">
        <v>1113232</v>
      </c>
      <c r="H13" s="14" t="str">
        <v>הראל סל ת"א 100- הראל סל</v>
      </c>
    </row>
    <row r="14" spans="1:11">
      <c r="A14" s="14">
        <v>0.94999999999999996</v>
      </c>
      <c r="B14" s="14">
        <v>0.19</v>
      </c>
      <c r="C14" s="15">
        <v>2314.8400000000001</v>
      </c>
      <c r="D14" s="15">
        <v>1461</v>
      </c>
      <c r="E14" s="15">
        <v>158442</v>
      </c>
      <c r="F14" s="14" t="s">
        <v>60</v>
      </c>
      <c r="G14" s="14">
        <v>1113703</v>
      </c>
      <c r="H14" s="14" t="str">
        <v>הראל סל ת"א 25- הראל סל</v>
      </c>
    </row>
    <row r="15" spans="1:11">
      <c r="A15" s="14">
        <v>0.01</v>
      </c>
      <c r="B15" s="14">
        <v>0</v>
      </c>
      <c r="C15" s="14">
        <v>26.510000000000002</v>
      </c>
      <c r="D15" s="15">
        <v>1302</v>
      </c>
      <c r="E15" s="15">
        <v>2036</v>
      </c>
      <c r="F15" s="14" t="s">
        <v>60</v>
      </c>
      <c r="G15" s="14">
        <v>1125327</v>
      </c>
      <c r="H15" s="14" t="str">
        <v>מבט ב' ת"א 100- מיטב סל</v>
      </c>
    </row>
    <row r="16" spans="1:11">
      <c r="A16" s="14">
        <v>0.96999999999999997</v>
      </c>
      <c r="B16" s="14">
        <v>0.12</v>
      </c>
      <c r="C16" s="15">
        <v>2356.5700000000002</v>
      </c>
      <c r="D16" s="15">
        <v>1307</v>
      </c>
      <c r="E16" s="15">
        <v>180304</v>
      </c>
      <c r="F16" s="14" t="s">
        <v>60</v>
      </c>
      <c r="G16" s="14">
        <v>1096593</v>
      </c>
      <c r="H16" s="14" t="str">
        <v>100תאלי ת"א- פסגות סל</v>
      </c>
    </row>
    <row r="17" spans="1:11">
      <c r="A17" s="14">
        <v>0.60999999999999999</v>
      </c>
      <c r="B17" s="14">
        <v>0.02</v>
      </c>
      <c r="C17" s="15">
        <v>1495.03</v>
      </c>
      <c r="D17" s="15">
        <v>1461</v>
      </c>
      <c r="E17" s="15">
        <v>102329</v>
      </c>
      <c r="F17" s="14" t="s">
        <v>60</v>
      </c>
      <c r="G17" s="14">
        <v>1084656</v>
      </c>
      <c r="H17" s="14" t="str">
        <v>פסגות סל ת"א 25- פסגות סל</v>
      </c>
    </row>
    <row r="18" spans="1:11">
      <c r="A18" s="14">
        <v>1.3300000000000001</v>
      </c>
      <c r="B18" s="14">
        <v>0.059999999999999998</v>
      </c>
      <c r="C18" s="15">
        <v>3249.71</v>
      </c>
      <c r="D18" s="15">
        <v>13050</v>
      </c>
      <c r="E18" s="15">
        <v>24902</v>
      </c>
      <c r="F18" s="14" t="s">
        <v>60</v>
      </c>
      <c r="G18" s="14">
        <v>1091818</v>
      </c>
      <c r="H18" s="14" t="str">
        <v>100 תכלית ת"א- תכלית תעודות סל</v>
      </c>
    </row>
    <row r="19" spans="1:11">
      <c r="A19" s="13">
        <v>5.3200000000000003</v>
      </c>
      <c r="B19" s="13"/>
      <c r="C19" s="16">
        <v>12970.25</v>
      </c>
      <c r="D19" s="13"/>
      <c r="E19" s="16">
        <v>666723</v>
      </c>
      <c r="F19" s="13"/>
      <c r="G19" s="13"/>
      <c r="H19" s="13" t="str">
        <v>סה"כ שמחקות מדדי מניות בישראל</v>
      </c>
    </row>
    <row r="20" spans="1:11">
      <c r="A20" s="13"/>
      <c r="B20" s="13"/>
      <c r="C20" s="13"/>
      <c r="D20" s="13"/>
      <c r="E20" s="13"/>
      <c r="F20" s="13"/>
      <c r="G20" s="13"/>
      <c r="H20" s="13" t="str">
        <v>שמחקות מדדים אחרים בישראל</v>
      </c>
    </row>
    <row r="21" spans="1:11">
      <c r="A21" s="14">
        <v>0</v>
      </c>
      <c r="B21" s="14">
        <v>0</v>
      </c>
      <c r="C21" s="14">
        <v>0.93000000000000005</v>
      </c>
      <c r="D21" s="15">
        <v>3109.5</v>
      </c>
      <c r="E21" s="14">
        <v>30</v>
      </c>
      <c r="F21" s="14" t="s">
        <v>60</v>
      </c>
      <c r="G21" s="14">
        <v>1109420</v>
      </c>
      <c r="H21" s="14" t="str">
        <v>פסגות סל בונד 60- פסגות סל</v>
      </c>
    </row>
    <row r="22" spans="1:11" ht="22.5">
      <c r="A22" s="14">
        <v>0.19</v>
      </c>
      <c r="B22" s="14">
        <v>0.070000000000000007</v>
      </c>
      <c r="C22" s="14">
        <v>469.69999999999999</v>
      </c>
      <c r="D22" s="15">
        <v>3170</v>
      </c>
      <c r="E22" s="15">
        <v>14817</v>
      </c>
      <c r="F22" s="14" t="s">
        <v>60</v>
      </c>
      <c r="G22" s="14">
        <v>1127752</v>
      </c>
      <c r="H22" s="14" t="str">
        <v>פסגות סל תל בונד צמודות יתר- פסגות סל</v>
      </c>
    </row>
    <row r="23" spans="1:11" ht="22.5">
      <c r="A23" s="14">
        <v>0.050000000000000003</v>
      </c>
      <c r="B23" s="14">
        <v>0.02</v>
      </c>
      <c r="C23" s="14">
        <v>110.77</v>
      </c>
      <c r="D23" s="15">
        <v>3172.04</v>
      </c>
      <c r="E23" s="15">
        <v>3492</v>
      </c>
      <c r="F23" s="14" t="s">
        <v>60</v>
      </c>
      <c r="G23" s="14">
        <v>1127802</v>
      </c>
      <c r="H23" s="14" t="str">
        <v>תכלית תל בונד צמודות יתר- תכלית תעודות סל</v>
      </c>
    </row>
    <row r="24" spans="1:11" ht="22.5">
      <c r="A24" s="13">
        <v>0.23999999999999999</v>
      </c>
      <c r="B24" s="13"/>
      <c r="C24" s="13">
        <v>581.39999999999998</v>
      </c>
      <c r="D24" s="13"/>
      <c r="E24" s="16">
        <v>18339</v>
      </c>
      <c r="F24" s="13"/>
      <c r="G24" s="13"/>
      <c r="H24" s="13" t="str">
        <v>סה"כ שמחקות מדדים אחרים בישראל</v>
      </c>
    </row>
    <row r="25" spans="1:11">
      <c r="A25" s="13"/>
      <c r="B25" s="13"/>
      <c r="C25" s="13"/>
      <c r="D25" s="13"/>
      <c r="E25" s="13"/>
      <c r="F25" s="13"/>
      <c r="G25" s="13"/>
      <c r="H25" s="13" t="str">
        <v>שמחקות מדדים אחרים בחו"ל</v>
      </c>
    </row>
    <row r="26" spans="1:11">
      <c r="A26" s="14">
        <v>0.040000000000000001</v>
      </c>
      <c r="B26" s="14">
        <v>0.02</v>
      </c>
      <c r="C26" s="14">
        <v>107.48999999999999</v>
      </c>
      <c r="D26" s="15">
        <v>7650</v>
      </c>
      <c r="E26" s="15">
        <v>1405.1500000000001</v>
      </c>
      <c r="F26" s="14" t="s">
        <v>60</v>
      </c>
      <c r="G26" s="14">
        <v>1115476</v>
      </c>
      <c r="H26" s="14" t="str">
        <v>תכלית ברזיל- תכלית תעודות סל</v>
      </c>
    </row>
    <row r="27" spans="1:11">
      <c r="A27" s="13">
        <v>0.040000000000000001</v>
      </c>
      <c r="B27" s="13"/>
      <c r="C27" s="13">
        <v>107.48999999999999</v>
      </c>
      <c r="D27" s="13"/>
      <c r="E27" s="16">
        <v>1405.1500000000001</v>
      </c>
      <c r="F27" s="13"/>
      <c r="G27" s="13"/>
      <c r="H27" s="13" t="str">
        <v>סה"כ שמחקות מדדים אחרים בחו"ל</v>
      </c>
    </row>
    <row r="28" spans="1:11">
      <c r="A28" s="13"/>
      <c r="B28" s="13"/>
      <c r="C28" s="13"/>
      <c r="D28" s="13"/>
      <c r="E28" s="13"/>
      <c r="F28" s="13"/>
      <c r="G28" s="13"/>
      <c r="H28" s="13" t="s">
        <v>163</v>
      </c>
    </row>
    <row r="29" spans="1:11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</row>
    <row r="30" spans="1:11">
      <c r="A30" s="13">
        <v>0</v>
      </c>
      <c r="B30" s="13"/>
      <c r="C30" s="13">
        <v>0</v>
      </c>
      <c r="D30" s="13"/>
      <c r="E30" s="13">
        <v>0</v>
      </c>
      <c r="F30" s="13"/>
      <c r="G30" s="13"/>
      <c r="H30" s="13" t="s">
        <v>164</v>
      </c>
    </row>
    <row r="31" spans="1:11">
      <c r="A31" s="13"/>
      <c r="B31" s="13"/>
      <c r="C31" s="13"/>
      <c r="D31" s="13"/>
      <c r="E31" s="13"/>
      <c r="F31" s="13"/>
      <c r="G31" s="13"/>
      <c r="H31" s="13" t="s">
        <v>165</v>
      </c>
    </row>
    <row r="32" spans="1:11">
      <c r="A32" s="14">
        <v>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</row>
    <row r="33" spans="1:11">
      <c r="A33" s="13">
        <v>0</v>
      </c>
      <c r="B33" s="13"/>
      <c r="C33" s="13">
        <v>0</v>
      </c>
      <c r="D33" s="13"/>
      <c r="E33" s="13">
        <v>0</v>
      </c>
      <c r="F33" s="13"/>
      <c r="G33" s="13"/>
      <c r="H33" s="13" t="s">
        <v>166</v>
      </c>
    </row>
    <row r="34" spans="1:11">
      <c r="A34" s="13"/>
      <c r="B34" s="13"/>
      <c r="C34" s="13"/>
      <c r="D34" s="13"/>
      <c r="E34" s="13"/>
      <c r="F34" s="13"/>
      <c r="G34" s="13"/>
      <c r="H34" s="13" t="str">
        <v>שמחקות מדדי מניות בחו"ל</v>
      </c>
    </row>
    <row r="35" spans="1:11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</row>
    <row r="36" spans="1:11">
      <c r="A36" s="13">
        <v>0</v>
      </c>
      <c r="B36" s="13"/>
      <c r="C36" s="13">
        <v>0</v>
      </c>
      <c r="D36" s="13"/>
      <c r="E36" s="13">
        <v>0</v>
      </c>
      <c r="F36" s="13"/>
      <c r="G36" s="13"/>
      <c r="H36" s="13" t="str">
        <v>סה"כ שמחקות מדדי מניות בחו"ל</v>
      </c>
    </row>
    <row r="37" spans="1:11">
      <c r="A37" s="13">
        <v>5.5999999999999996</v>
      </c>
      <c r="B37" s="13"/>
      <c r="C37" s="16">
        <v>13659.139999999999</v>
      </c>
      <c r="D37" s="13"/>
      <c r="E37" s="16">
        <v>686467.15000000002</v>
      </c>
      <c r="F37" s="13"/>
      <c r="G37" s="13"/>
      <c r="H37" s="13" t="s">
        <v>63</v>
      </c>
    </row>
    <row r="38" spans="1:11">
      <c r="A38" s="13"/>
      <c r="B38" s="13"/>
      <c r="C38" s="13"/>
      <c r="D38" s="13"/>
      <c r="E38" s="13"/>
      <c r="F38" s="13"/>
      <c r="G38" s="13"/>
      <c r="H38" s="13" t="s">
        <v>64</v>
      </c>
    </row>
    <row r="39" spans="1:11">
      <c r="A39" s="13"/>
      <c r="B39" s="13"/>
      <c r="C39" s="13"/>
      <c r="D39" s="13"/>
      <c r="E39" s="13"/>
      <c r="F39" s="13"/>
      <c r="G39" s="13"/>
      <c r="H39" s="13" t="str">
        <v>שמחקות מדדי מניות</v>
      </c>
    </row>
    <row r="40" spans="1:11">
      <c r="A40" s="14">
        <v>0.17999999999999999</v>
      </c>
      <c r="B40" s="14">
        <v>0</v>
      </c>
      <c r="C40" s="14">
        <v>429.94</v>
      </c>
      <c r="D40" s="15">
        <v>1252</v>
      </c>
      <c r="E40" s="15">
        <v>34340.110000000001</v>
      </c>
      <c r="F40" s="14" t="s">
        <v>33</v>
      </c>
      <c r="G40" s="14" t="s">
        <v>167</v>
      </c>
      <c r="H40" s="14" t="str">
        <v>BGIEIAU ID- BLACK ROCK</v>
      </c>
    </row>
    <row r="41" spans="1:11">
      <c r="A41" s="14">
        <v>0.02</v>
      </c>
      <c r="B41" s="14">
        <v>0</v>
      </c>
      <c r="C41" s="14">
        <v>50.770000000000003</v>
      </c>
      <c r="D41" s="15">
        <v>1540</v>
      </c>
      <c r="E41" s="15">
        <v>3296.4899999999998</v>
      </c>
      <c r="F41" s="14" t="s">
        <v>33</v>
      </c>
      <c r="G41" s="14" t="str">
        <v>US4642868305</v>
      </c>
      <c r="H41" s="14" t="str">
        <v>EWM US- iShares</v>
      </c>
    </row>
    <row r="42" spans="1:11">
      <c r="A42" s="14">
        <v>0.01</v>
      </c>
      <c r="B42" s="14">
        <v>0</v>
      </c>
      <c r="C42" s="14">
        <v>25.170000000000002</v>
      </c>
      <c r="D42" s="15">
        <v>1527</v>
      </c>
      <c r="E42" s="15">
        <v>1648.23</v>
      </c>
      <c r="F42" s="14" t="s">
        <v>33</v>
      </c>
      <c r="G42" s="14" t="str">
        <v>US4642867315</v>
      </c>
      <c r="H42" s="14" t="str">
        <v>EWT US- iShares</v>
      </c>
    </row>
    <row r="43" spans="1:11">
      <c r="A43" s="14">
        <v>0.089999999999999997</v>
      </c>
      <c r="B43" s="14">
        <v>0</v>
      </c>
      <c r="C43" s="14">
        <v>224.41</v>
      </c>
      <c r="D43" s="15">
        <v>6051</v>
      </c>
      <c r="E43" s="15">
        <v>3708.5599999999999</v>
      </c>
      <c r="F43" s="14" t="s">
        <v>33</v>
      </c>
      <c r="G43" s="14" t="str">
        <v>US4642867729</v>
      </c>
      <c r="H43" s="14" t="str">
        <v>EWY US- iShares</v>
      </c>
    </row>
    <row r="44" spans="1:11">
      <c r="A44" s="14">
        <v>0.029999999999999999</v>
      </c>
      <c r="B44" s="14">
        <v>0</v>
      </c>
      <c r="C44" s="14">
        <v>71.620000000000005</v>
      </c>
      <c r="D44" s="15">
        <v>4345</v>
      </c>
      <c r="E44" s="15">
        <v>1648.23</v>
      </c>
      <c r="F44" s="14" t="s">
        <v>33</v>
      </c>
      <c r="G44" s="14" t="str">
        <v>US4642864007</v>
      </c>
      <c r="H44" s="14" t="str">
        <v>EWZ US- iShares</v>
      </c>
    </row>
    <row r="45" spans="1:11">
      <c r="A45" s="14">
        <v>0.050000000000000003</v>
      </c>
      <c r="B45" s="14">
        <v>0</v>
      </c>
      <c r="C45" s="14">
        <v>133.63</v>
      </c>
      <c r="D45" s="15">
        <v>1611</v>
      </c>
      <c r="E45" s="15">
        <v>8294.5400000000009</v>
      </c>
      <c r="F45" s="14" t="s">
        <v>34</v>
      </c>
      <c r="G45" s="14" t="str">
        <v>FR0010408799</v>
      </c>
      <c r="H45" s="14" t="str">
        <v>RIO FP- LYXOR</v>
      </c>
    </row>
    <row r="46" spans="1:11">
      <c r="A46" s="14">
        <v>0.029999999999999999</v>
      </c>
      <c r="B46" s="14">
        <v>0</v>
      </c>
      <c r="C46" s="14">
        <v>62.82</v>
      </c>
      <c r="D46" s="15">
        <v>12705.5</v>
      </c>
      <c r="E46" s="14">
        <v>494.45999999999998</v>
      </c>
      <c r="F46" s="14" t="s">
        <v>33</v>
      </c>
      <c r="G46" s="14" t="str">
        <v>IE00B5NDLN01</v>
      </c>
      <c r="H46" s="14" t="str">
        <v>RDXS LN- SOURCE INVESTMENT</v>
      </c>
    </row>
    <row r="47" spans="1:11">
      <c r="A47" s="14">
        <v>0.029999999999999999</v>
      </c>
      <c r="B47" s="14">
        <v>0</v>
      </c>
      <c r="C47" s="14">
        <v>72.230000000000004</v>
      </c>
      <c r="D47" s="15">
        <v>2191</v>
      </c>
      <c r="E47" s="15">
        <v>3296.4899999999998</v>
      </c>
      <c r="F47" s="14" t="s">
        <v>33</v>
      </c>
      <c r="G47" s="14" t="str">
        <v>US977L7N4226</v>
      </c>
      <c r="H47" s="14" t="str">
        <v>EPI US- WISDOMTREE</v>
      </c>
    </row>
    <row r="48" spans="1:11">
      <c r="A48" s="14">
        <v>0.059999999999999998</v>
      </c>
      <c r="B48" s="14">
        <v>0</v>
      </c>
      <c r="C48" s="14">
        <v>142.09999999999999</v>
      </c>
      <c r="D48" s="15">
        <v>7572</v>
      </c>
      <c r="E48" s="15">
        <v>1876.6400000000001</v>
      </c>
      <c r="F48" s="14" t="s">
        <v>34</v>
      </c>
      <c r="G48" s="14" t="str">
        <v>IE00B5MTWD60</v>
      </c>
      <c r="H48" s="14" t="str">
        <v>X7PS GY- SOURCE INVESTMENT</v>
      </c>
    </row>
    <row r="49" spans="1:11">
      <c r="A49" s="14">
        <v>0.10000000000000001</v>
      </c>
      <c r="B49" s="14">
        <v>0</v>
      </c>
      <c r="C49" s="14">
        <v>248.72</v>
      </c>
      <c r="D49" s="15">
        <v>15090</v>
      </c>
      <c r="E49" s="15">
        <v>1648.23</v>
      </c>
      <c r="F49" s="14" t="s">
        <v>33</v>
      </c>
      <c r="G49" s="14" t="str">
        <v>US4642871929</v>
      </c>
      <c r="H49" s="14" t="str">
        <v>IYT US- iShares</v>
      </c>
    </row>
    <row r="50" spans="1:11">
      <c r="A50" s="14">
        <v>0.01</v>
      </c>
      <c r="B50" s="14">
        <v>0</v>
      </c>
      <c r="C50" s="14">
        <v>17.149999999999999</v>
      </c>
      <c r="D50" s="15">
        <v>175905.23000000001</v>
      </c>
      <c r="E50" s="14">
        <v>9.75</v>
      </c>
      <c r="F50" s="14" t="s">
        <v>38</v>
      </c>
      <c r="G50" s="14" t="str">
        <v>JP3047010008</v>
      </c>
      <c r="H50" s="14" t="str">
        <v>1343 JP- NOMURA</v>
      </c>
    </row>
    <row r="51" spans="1:11">
      <c r="A51" s="14">
        <v>0.059999999999999998</v>
      </c>
      <c r="B51" s="14">
        <v>0</v>
      </c>
      <c r="C51" s="14">
        <v>153.63</v>
      </c>
      <c r="D51" s="15">
        <v>2959</v>
      </c>
      <c r="E51" s="15">
        <v>5192.0299999999997</v>
      </c>
      <c r="F51" s="14" t="s">
        <v>33</v>
      </c>
      <c r="G51" s="14" t="str">
        <v>US78464A8889</v>
      </c>
      <c r="H51" s="14" t="str">
        <v>XHB US- SPDR</v>
      </c>
    </row>
    <row r="52" spans="1:11">
      <c r="A52" s="14">
        <v>0.080000000000000002</v>
      </c>
      <c r="B52" s="14">
        <v>0</v>
      </c>
      <c r="C52" s="14">
        <v>202.41</v>
      </c>
      <c r="D52" s="15">
        <v>2317</v>
      </c>
      <c r="E52" s="15">
        <v>8735.7600000000002</v>
      </c>
      <c r="F52" s="14" t="s">
        <v>33</v>
      </c>
      <c r="G52" s="14" t="str">
        <v>US81369Y6059</v>
      </c>
      <c r="H52" s="14" t="str">
        <v>XLF US- SPDR</v>
      </c>
    </row>
    <row r="53" spans="1:11">
      <c r="A53" s="13">
        <v>0.75</v>
      </c>
      <c r="B53" s="13"/>
      <c r="C53" s="16">
        <v>1834.5699999999999</v>
      </c>
      <c r="D53" s="13"/>
      <c r="E53" s="16">
        <v>74189.529999999999</v>
      </c>
      <c r="F53" s="13"/>
      <c r="G53" s="13"/>
      <c r="H53" s="13" t="str">
        <v>סה"כ שמחקות מדדי מניות</v>
      </c>
    </row>
    <row r="54" spans="1:11">
      <c r="A54" s="13"/>
      <c r="B54" s="13"/>
      <c r="C54" s="13"/>
      <c r="D54" s="13"/>
      <c r="E54" s="13"/>
      <c r="F54" s="13"/>
      <c r="G54" s="13"/>
      <c r="H54" s="13" t="str">
        <v>שמחקות מדדים אחרים</v>
      </c>
    </row>
    <row r="55" spans="1:11">
      <c r="A55" s="14">
        <v>0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</row>
    <row r="56" spans="1:11">
      <c r="A56" s="13">
        <v>0</v>
      </c>
      <c r="B56" s="13"/>
      <c r="C56" s="13">
        <v>0</v>
      </c>
      <c r="D56" s="13"/>
      <c r="E56" s="13">
        <v>0</v>
      </c>
      <c r="F56" s="13"/>
      <c r="G56" s="13"/>
      <c r="H56" s="13" t="str">
        <v>סה"כ שמחקות מדדים אחרים</v>
      </c>
    </row>
    <row r="57" spans="1:11">
      <c r="A57" s="13"/>
      <c r="B57" s="13"/>
      <c r="C57" s="13"/>
      <c r="D57" s="13"/>
      <c r="E57" s="13"/>
      <c r="F57" s="13"/>
      <c r="G57" s="13"/>
      <c r="H57" s="13" t="s">
        <v>163</v>
      </c>
    </row>
    <row r="58" spans="1:11">
      <c r="A58" s="14">
        <v>0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</row>
    <row r="59" spans="1:11">
      <c r="A59" s="13">
        <v>0</v>
      </c>
      <c r="B59" s="13"/>
      <c r="C59" s="13">
        <v>0</v>
      </c>
      <c r="D59" s="13"/>
      <c r="E59" s="13">
        <v>0</v>
      </c>
      <c r="F59" s="13"/>
      <c r="G59" s="13"/>
      <c r="H59" s="13" t="s">
        <v>164</v>
      </c>
    </row>
    <row r="60" spans="1:11">
      <c r="A60" s="13"/>
      <c r="B60" s="13"/>
      <c r="C60" s="13"/>
      <c r="D60" s="13"/>
      <c r="E60" s="13"/>
      <c r="F60" s="13"/>
      <c r="G60" s="13"/>
      <c r="H60" s="13" t="s">
        <v>165</v>
      </c>
    </row>
    <row r="61" spans="1:11">
      <c r="A61" s="14">
        <v>0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</row>
    <row r="62" spans="1:11">
      <c r="A62" s="13">
        <v>0</v>
      </c>
      <c r="B62" s="13"/>
      <c r="C62" s="13">
        <v>0</v>
      </c>
      <c r="D62" s="13"/>
      <c r="E62" s="13">
        <v>0</v>
      </c>
      <c r="F62" s="13"/>
      <c r="G62" s="13"/>
      <c r="H62" s="13" t="s">
        <v>166</v>
      </c>
    </row>
    <row r="63" spans="1:11">
      <c r="A63" s="13">
        <v>0.75</v>
      </c>
      <c r="B63" s="13"/>
      <c r="C63" s="16">
        <v>1834.5699999999999</v>
      </c>
      <c r="D63" s="13"/>
      <c r="E63" s="16">
        <v>74189.529999999999</v>
      </c>
      <c r="F63" s="13"/>
      <c r="G63" s="13"/>
      <c r="H63" s="13" t="s">
        <v>65</v>
      </c>
    </row>
    <row r="64" spans="1:11">
      <c r="A64" s="9">
        <v>6.3499999999999996</v>
      </c>
      <c r="B64" s="9"/>
      <c r="C64" s="10">
        <v>15493.719999999999</v>
      </c>
      <c r="D64" s="9"/>
      <c r="E64" s="10">
        <v>760656.68000000005</v>
      </c>
      <c r="F64" s="9"/>
      <c r="G64" s="9"/>
      <c r="H64" s="9" t="str">
        <v>סה"כ תעודות סל</v>
      </c>
    </row>
    <row r="65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J4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41"/>
  <sheetViews>
    <sheetView topLeftCell="A2" workbookViewId="0" showGridLines="0">
      <selection activeCell="O2" sqref="O2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4" customWidth="1"/>
    <col min="15" max="15" style="1" width="24.57031" bestFit="1" customWidth="1"/>
    <col min="16" max="16384" style="1"/>
  </cols>
  <sheetData>
    <row r="2" spans="1:15" customHeight="1" ht="25.15">
      <c r="A2" s="2" t="str">
        <v>ניירות ערך סחירים - קרנות נאמנות</v>
      </c>
      <c r="O2" s="11" t="s">
        <f>HYPERLINK("#'"&amp;גיליון1!$A$32&amp;"'!C6",גיליון1!$B$32)</f>
        <v>30</v>
      </c>
    </row>
    <row r="3" spans="1:15" customHeight="1" ht="3.6">
      <c r="A3" s="12" t="s">
        <v>1</v>
      </c>
    </row>
    <row r="4" spans="1:15" customHeight="1" ht="61.1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customHeight="1" ht="2.85"/>
    <row r="6" spans="1:15" customHeight="1" ht="15.2"/>
    <row r="7" spans="1:15" customHeight="1" ht="43.15">
      <c r="A7" s="5" t="s">
        <v>2</v>
      </c>
      <c r="B7" s="5" t="s">
        <v>66</v>
      </c>
      <c r="C7" s="5" t="s">
        <v>67</v>
      </c>
      <c r="D7" s="5" t="s">
        <v>68</v>
      </c>
      <c r="E7" s="5" t="s">
        <v>69</v>
      </c>
      <c r="F7" s="5" t="s">
        <v>31</v>
      </c>
      <c r="G7" s="5" t="s">
        <v>46</v>
      </c>
      <c r="H7" s="5" t="s">
        <v>47</v>
      </c>
      <c r="I7" s="5" t="s">
        <v>79</v>
      </c>
      <c r="J7" s="5" t="s">
        <v>48</v>
      </c>
      <c r="K7" s="5" t="s">
        <v>49</v>
      </c>
    </row>
    <row r="8" spans="1:15" ht="22.5">
      <c r="A8" s="13"/>
      <c r="B8" s="13"/>
      <c r="C8" s="13"/>
      <c r="D8" s="13"/>
      <c r="E8" s="13"/>
      <c r="F8" s="13"/>
      <c r="G8" s="13"/>
      <c r="H8" s="13"/>
      <c r="I8" s="13"/>
      <c r="J8" s="13"/>
      <c r="K8" s="13" t="str">
        <v>תעודות השתתפות בקרנות נאמנות בישראל</v>
      </c>
    </row>
    <row r="9" spans="1:15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/>
      <c r="H9" s="14">
        <v>0</v>
      </c>
      <c r="I9" s="14">
        <v>0</v>
      </c>
      <c r="J9" s="14">
        <v>0</v>
      </c>
      <c r="K9" s="14">
        <v>0</v>
      </c>
    </row>
    <row r="10" spans="1:15" ht="22.5">
      <c r="A10" s="13">
        <v>0</v>
      </c>
      <c r="B10" s="13"/>
      <c r="C10" s="13">
        <v>0</v>
      </c>
      <c r="D10" s="13"/>
      <c r="E10" s="13">
        <v>0</v>
      </c>
      <c r="F10" s="13"/>
      <c r="G10" s="13"/>
      <c r="H10" s="13"/>
      <c r="I10" s="13"/>
      <c r="J10" s="13"/>
      <c r="K10" s="13" t="str">
        <v>סה"כ תעודות השתתפות בקרנות נאמנות בישראל</v>
      </c>
    </row>
    <row r="11" spans="1:15" ht="22.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 t="str">
        <v>תעודות השתתפות בקרנות נאמנות בחו"ל</v>
      </c>
    </row>
    <row r="12" spans="1:15" ht="22.5">
      <c r="A12" s="14">
        <v>0.080000000000000002</v>
      </c>
      <c r="B12" s="14">
        <v>0</v>
      </c>
      <c r="C12" s="14">
        <v>206.36000000000001</v>
      </c>
      <c r="D12" s="15">
        <v>1043908</v>
      </c>
      <c r="E12" s="14">
        <v>19.77</v>
      </c>
      <c r="F12" s="14" t="s">
        <v>33</v>
      </c>
      <c r="G12" s="14" t="s">
        <v>114</v>
      </c>
      <c r="H12" s="14" t="s">
        <v>92</v>
      </c>
      <c r="I12" s="14" t="str">
        <v>CHINAGORA מרובה</v>
      </c>
      <c r="J12" s="14" t="str">
        <v>FR0010886747</v>
      </c>
      <c r="K12" s="14" t="str">
        <v>Rothschild CHINAGORA (S)- Edmond De Rothschild</v>
      </c>
    </row>
    <row r="13" spans="1:15" ht="22.5">
      <c r="A13" s="14">
        <v>0.27000000000000002</v>
      </c>
      <c r="B13" s="14">
        <v>0</v>
      </c>
      <c r="C13" s="14">
        <v>649.85000000000002</v>
      </c>
      <c r="D13" s="15">
        <v>9791</v>
      </c>
      <c r="E13" s="15">
        <v>6637.2200000000003</v>
      </c>
      <c r="F13" s="14" t="s">
        <v>33</v>
      </c>
      <c r="G13" s="14" t="s">
        <v>133</v>
      </c>
      <c r="H13" s="14" t="s">
        <v>117</v>
      </c>
      <c r="I13" s="14" t="str">
        <v>ASHMORE מרובה</v>
      </c>
      <c r="J13" s="14" t="str">
        <v>LU0493866213</v>
      </c>
      <c r="K13" s="14" t="str">
        <v>ASHMORE EM Debt Local Currency- Ashmore</v>
      </c>
    </row>
    <row r="14" spans="1:15" ht="22.5">
      <c r="A14" s="14">
        <v>0.23999999999999999</v>
      </c>
      <c r="B14" s="14">
        <v>0</v>
      </c>
      <c r="C14" s="14">
        <v>579.50999999999999</v>
      </c>
      <c r="D14" s="15">
        <v>1347</v>
      </c>
      <c r="E14" s="15">
        <v>43022.580000000002</v>
      </c>
      <c r="F14" s="14" t="s">
        <v>33</v>
      </c>
      <c r="G14" s="14" t="s">
        <v>133</v>
      </c>
      <c r="H14" s="14" t="s">
        <v>120</v>
      </c>
      <c r="I14" s="14" t="str">
        <v>מרובה PIMCO</v>
      </c>
      <c r="J14" s="14" t="str">
        <v>IE00B29K0099</v>
      </c>
      <c r="K14" s="14" t="str">
        <v>PIMCO EM Debt Local Currency- PIMCO</v>
      </c>
    </row>
    <row r="15" spans="1:15" ht="22.5">
      <c r="A15" s="14">
        <v>0.070000000000000007</v>
      </c>
      <c r="B15" s="14">
        <v>0</v>
      </c>
      <c r="C15" s="14">
        <v>182.34999999999999</v>
      </c>
      <c r="D15" s="14">
        <v>928</v>
      </c>
      <c r="E15" s="15">
        <v>19649.380000000001</v>
      </c>
      <c r="F15" s="14" t="s">
        <v>33</v>
      </c>
      <c r="G15" s="14" t="s">
        <v>76</v>
      </c>
      <c r="H15" s="14" t="s">
        <v>143</v>
      </c>
      <c r="I15" s="14" t="str">
        <v>מרובה UTI</v>
      </c>
      <c r="J15" s="14" t="str">
        <v>IE00B87MVW30</v>
      </c>
      <c r="K15" s="14" t="str">
        <v>UTI Indian Fixed Income Fund- UTI International Singapore</v>
      </c>
    </row>
    <row r="16" spans="1:15" ht="22.5">
      <c r="A16" s="14">
        <v>0.029999999999999999</v>
      </c>
      <c r="B16" s="14">
        <v>0</v>
      </c>
      <c r="C16" s="14">
        <v>61.460000000000001</v>
      </c>
      <c r="D16" s="15">
        <v>21393</v>
      </c>
      <c r="E16" s="14">
        <v>287.29000000000002</v>
      </c>
      <c r="F16" s="14" t="s">
        <v>33</v>
      </c>
      <c r="G16" s="14" t="s">
        <v>133</v>
      </c>
      <c r="H16" s="14" t="str">
        <v>B+</v>
      </c>
      <c r="I16" s="14" t="str">
        <v>אגח מרובה AXA</v>
      </c>
      <c r="J16" s="14" t="str">
        <v>LU0252440952</v>
      </c>
      <c r="K16" s="14" t="str">
        <v>AXA Global High Yield Bonds- AXE SA</v>
      </c>
    </row>
    <row r="17" spans="1:15" ht="33.75">
      <c r="A17" s="14">
        <v>0.029999999999999999</v>
      </c>
      <c r="B17" s="14">
        <v>0</v>
      </c>
      <c r="C17" s="14">
        <v>61.229999999999997</v>
      </c>
      <c r="D17" s="15">
        <v>2889</v>
      </c>
      <c r="E17" s="15">
        <v>2119.3000000000002</v>
      </c>
      <c r="F17" s="14" t="s">
        <v>33</v>
      </c>
      <c r="G17" s="14" t="s">
        <v>133</v>
      </c>
      <c r="H17" s="14" t="s">
        <v>168</v>
      </c>
      <c r="I17" s="14" t="str">
        <v>BLACK ROCKאגח מרובה</v>
      </c>
      <c r="J17" s="14" t="str">
        <v>LU0552552704</v>
      </c>
      <c r="K17" s="14" t="str">
        <v>BlackRock High Yield Bonds- BLACK ROCK</v>
      </c>
    </row>
    <row r="18" spans="1:15" ht="22.5">
      <c r="A18" s="14">
        <v>0.040000000000000001</v>
      </c>
      <c r="B18" s="14">
        <v>0</v>
      </c>
      <c r="C18" s="14">
        <v>87.230000000000004</v>
      </c>
      <c r="D18" s="15">
        <v>2034</v>
      </c>
      <c r="E18" s="15">
        <v>4288.4899999999998</v>
      </c>
      <c r="F18" s="14" t="s">
        <v>33</v>
      </c>
      <c r="G18" s="14" t="s">
        <v>133</v>
      </c>
      <c r="H18" s="14" t="s">
        <v>168</v>
      </c>
      <c r="I18" s="14" t="str">
        <v>מרובה NBIUSHY</v>
      </c>
      <c r="J18" s="14" t="str">
        <v>IE00B12VW565</v>
      </c>
      <c r="K18" s="14" t="str">
        <v>Neuberger Berman High Yield Bonds- NEUBERGER BERMA</v>
      </c>
    </row>
    <row r="19" spans="1:15" ht="22.5">
      <c r="A19" s="14">
        <v>0.17000000000000001</v>
      </c>
      <c r="B19" s="14">
        <v>0</v>
      </c>
      <c r="C19" s="14">
        <v>416.61000000000001</v>
      </c>
      <c r="D19" s="15">
        <v>10353</v>
      </c>
      <c r="E19" s="15">
        <v>4024.0799999999999</v>
      </c>
      <c r="F19" s="14" t="s">
        <v>33</v>
      </c>
      <c r="G19" s="14" t="s">
        <v>146</v>
      </c>
      <c r="H19" s="14">
        <v>0</v>
      </c>
      <c r="I19" s="14" t="s">
        <v>169</v>
      </c>
      <c r="J19" s="14" t="s">
        <v>167</v>
      </c>
      <c r="K19" s="14" t="str">
        <v>AQR Emerging Equities- AQR UCITS EMERG</v>
      </c>
    </row>
    <row r="20" spans="1:15" ht="22.5">
      <c r="A20" s="14">
        <v>0.089999999999999997</v>
      </c>
      <c r="B20" s="14">
        <v>0</v>
      </c>
      <c r="C20" s="14">
        <v>229.59</v>
      </c>
      <c r="D20" s="15">
        <v>3309</v>
      </c>
      <c r="E20" s="15">
        <v>6938.3199999999997</v>
      </c>
      <c r="F20" s="14" t="s">
        <v>33</v>
      </c>
      <c r="G20" s="14" t="s">
        <v>146</v>
      </c>
      <c r="H20" s="14">
        <v>0</v>
      </c>
      <c r="I20" s="14" t="str">
        <v>BROOKFIELD  מרובה</v>
      </c>
      <c r="J20" s="14" t="str">
        <v>IE00B4LP5Q27</v>
      </c>
      <c r="K20" s="14" t="str">
        <v>Brookfield Infrastructure- BROOKFIELD</v>
      </c>
    </row>
    <row r="21" spans="1:15" ht="33.75">
      <c r="A21" s="14">
        <v>0.089999999999999997</v>
      </c>
      <c r="B21" s="14">
        <v>0</v>
      </c>
      <c r="C21" s="14">
        <v>209.88999999999999</v>
      </c>
      <c r="D21" s="15">
        <v>8489.6499999999996</v>
      </c>
      <c r="E21" s="15">
        <v>2472.3600000000001</v>
      </c>
      <c r="F21" s="14" t="s">
        <v>33</v>
      </c>
      <c r="G21" s="14" t="s">
        <v>146</v>
      </c>
      <c r="H21" s="14">
        <v>0</v>
      </c>
      <c r="I21" s="14" t="s">
        <v>170</v>
      </c>
      <c r="J21" s="14" t="str">
        <v>kyg238261294</v>
      </c>
      <c r="K21" s="14" t="s">
        <v>171</v>
      </c>
    </row>
    <row r="22" spans="1:15" ht="33.75">
      <c r="A22" s="14">
        <v>0.029999999999999999</v>
      </c>
      <c r="B22" s="14">
        <v>0</v>
      </c>
      <c r="C22" s="14">
        <v>84.629999999999995</v>
      </c>
      <c r="D22" s="15">
        <v>10268.969999999999</v>
      </c>
      <c r="E22" s="14">
        <v>824.13</v>
      </c>
      <c r="F22" s="14" t="s">
        <v>33</v>
      </c>
      <c r="G22" s="14" t="s">
        <v>146</v>
      </c>
      <c r="H22" s="14">
        <v>0</v>
      </c>
      <c r="I22" s="14" t="s">
        <v>170</v>
      </c>
      <c r="J22" s="14" t="str">
        <v>KYG238261294</v>
      </c>
      <c r="K22" s="14" t="s">
        <v>171</v>
      </c>
    </row>
    <row r="23" spans="1:15" ht="22.5">
      <c r="A23" s="14">
        <v>0.33000000000000002</v>
      </c>
      <c r="B23" s="14">
        <v>0</v>
      </c>
      <c r="C23" s="14">
        <v>797.64999999999998</v>
      </c>
      <c r="D23" s="15">
        <v>107614</v>
      </c>
      <c r="E23" s="14">
        <v>741.22000000000003</v>
      </c>
      <c r="F23" s="14" t="s">
        <v>33</v>
      </c>
      <c r="G23" s="14" t="s">
        <v>146</v>
      </c>
      <c r="H23" s="14"/>
      <c r="I23" s="14" t="str">
        <v>מרובה CS</v>
      </c>
      <c r="J23" s="14" t="str">
        <v>LU0635707705</v>
      </c>
      <c r="K23" s="14" t="str">
        <v>CS Nova Loans Fund- CREDIT SUISSE</v>
      </c>
    </row>
    <row r="24" spans="1:15" ht="22.5">
      <c r="A24" s="14">
        <v>0.040000000000000001</v>
      </c>
      <c r="B24" s="14">
        <v>0</v>
      </c>
      <c r="C24" s="14">
        <v>102.83</v>
      </c>
      <c r="D24" s="15">
        <v>1173.6500000000001</v>
      </c>
      <c r="E24" s="15">
        <v>8761.5400000000009</v>
      </c>
      <c r="F24" s="14" t="s">
        <v>34</v>
      </c>
      <c r="G24" s="14" t="s">
        <v>146</v>
      </c>
      <c r="H24" s="14">
        <v>0</v>
      </c>
      <c r="I24" s="14" t="s">
        <v>169</v>
      </c>
      <c r="J24" s="14" t="str">
        <v>LU0332315802</v>
      </c>
      <c r="K24" s="14" t="str">
        <v>East Capital Balkan Fund- East Capital Holding AB</v>
      </c>
    </row>
    <row r="25" spans="1:15" ht="22.5">
      <c r="A25" s="14">
        <v>0.28999999999999998</v>
      </c>
      <c r="B25" s="14">
        <v>0</v>
      </c>
      <c r="C25" s="14">
        <v>699.60000000000002</v>
      </c>
      <c r="D25" s="15">
        <v>1288.28</v>
      </c>
      <c r="E25" s="15">
        <v>54304.989999999998</v>
      </c>
      <c r="F25" s="14" t="s">
        <v>34</v>
      </c>
      <c r="G25" s="14" t="s">
        <v>146</v>
      </c>
      <c r="H25" s="14">
        <v>0</v>
      </c>
      <c r="I25" s="14" t="str">
        <v>GAM אירופה מרובה</v>
      </c>
      <c r="J25" s="14" t="str">
        <v>IE00B8Q8GH2O</v>
      </c>
      <c r="K25" s="14" t="str">
        <v>GAM Continental Europe- GAM STAR</v>
      </c>
    </row>
    <row r="26" spans="1:15" ht="22.5">
      <c r="A26" s="14">
        <v>0.10000000000000001</v>
      </c>
      <c r="B26" s="14">
        <v>0</v>
      </c>
      <c r="C26" s="14">
        <v>251.36000000000001</v>
      </c>
      <c r="D26" s="15">
        <v>1371</v>
      </c>
      <c r="E26" s="15">
        <v>18333.959999999999</v>
      </c>
      <c r="F26" s="14" t="s">
        <v>33</v>
      </c>
      <c r="G26" s="14" t="s">
        <v>146</v>
      </c>
      <c r="H26" s="14">
        <v>0</v>
      </c>
      <c r="I26" s="14" t="s">
        <v>151</v>
      </c>
      <c r="J26" s="14" t="str">
        <v>IE00B3T0V975</v>
      </c>
      <c r="K26" s="14" t="str">
        <v>GAM Technology- GAM STAR</v>
      </c>
    </row>
    <row r="27" spans="1:15" ht="22.5">
      <c r="A27" s="14">
        <v>0.029999999999999999</v>
      </c>
      <c r="B27" s="14">
        <v>0</v>
      </c>
      <c r="C27" s="14">
        <v>61.5</v>
      </c>
      <c r="D27" s="15">
        <v>191099</v>
      </c>
      <c r="E27" s="14">
        <v>32.18</v>
      </c>
      <c r="F27" s="14" t="s">
        <v>33</v>
      </c>
      <c r="G27" s="14" t="s">
        <v>146</v>
      </c>
      <c r="H27" s="14">
        <v>0</v>
      </c>
      <c r="I27" s="14" t="s">
        <v>151</v>
      </c>
      <c r="J27" s="14" t="str">
        <v>KYG4936J1022</v>
      </c>
      <c r="K27" s="14" t="str">
        <v>ION Israel Fund- ION</v>
      </c>
    </row>
    <row r="28" spans="1:15" ht="22.5">
      <c r="A28" s="14">
        <v>0.17999999999999999</v>
      </c>
      <c r="B28" s="14">
        <v>0</v>
      </c>
      <c r="C28" s="14">
        <v>428.86000000000001</v>
      </c>
      <c r="D28" s="15">
        <v>17272</v>
      </c>
      <c r="E28" s="15">
        <v>2483</v>
      </c>
      <c r="F28" s="14" t="s">
        <v>33</v>
      </c>
      <c r="G28" s="14" t="s">
        <v>146</v>
      </c>
      <c r="H28" s="14">
        <v>0</v>
      </c>
      <c r="I28" s="14" t="str">
        <v>מרובה  Legg Mason</v>
      </c>
      <c r="J28" s="14" t="str">
        <v>IE00B3FHN967 EQUITY</v>
      </c>
      <c r="K28" s="14" t="str">
        <v>LM-Opportunity Fund- LEGG MASON</v>
      </c>
    </row>
    <row r="29" spans="1:15" ht="22.5">
      <c r="A29" s="14">
        <v>0.17999999999999999</v>
      </c>
      <c r="B29" s="14">
        <v>0</v>
      </c>
      <c r="C29" s="14">
        <v>429.50999999999999</v>
      </c>
      <c r="D29" s="15">
        <v>13715</v>
      </c>
      <c r="E29" s="15">
        <v>3131.6700000000001</v>
      </c>
      <c r="F29" s="14" t="s">
        <v>34</v>
      </c>
      <c r="G29" s="14" t="s">
        <v>146</v>
      </c>
      <c r="H29" s="14">
        <v>0</v>
      </c>
      <c r="I29" s="14" t="str">
        <v>מרובה Memnon </v>
      </c>
      <c r="J29" s="14" t="str">
        <v>lu0578133935</v>
      </c>
      <c r="K29" s="14" t="str">
        <v>Memnon European Equities- MEMNON</v>
      </c>
    </row>
    <row r="30" spans="1:15" ht="22.5">
      <c r="A30" s="14">
        <v>0.20000000000000001</v>
      </c>
      <c r="B30" s="14">
        <v>0</v>
      </c>
      <c r="C30" s="14">
        <v>493.12</v>
      </c>
      <c r="D30" s="15">
        <v>11412</v>
      </c>
      <c r="E30" s="15">
        <v>4321.04</v>
      </c>
      <c r="F30" s="14" t="s">
        <v>33</v>
      </c>
      <c r="G30" s="14" t="s">
        <v>146</v>
      </c>
      <c r="H30" s="14">
        <v>0</v>
      </c>
      <c r="I30" s="14" t="str">
        <v>מרובה Mercer HY </v>
      </c>
      <c r="J30" s="14" t="str">
        <v>ie00b8h34619</v>
      </c>
      <c r="K30" s="14" t="str">
        <v>Mercer Global High Yield Bonds- MGI GLOBAL</v>
      </c>
    </row>
    <row r="31" spans="1:15" ht="22.5">
      <c r="A31" s="14">
        <v>0.070000000000000007</v>
      </c>
      <c r="B31" s="14">
        <v>0</v>
      </c>
      <c r="C31" s="14">
        <v>176.34999999999999</v>
      </c>
      <c r="D31" s="15">
        <v>13374</v>
      </c>
      <c r="E31" s="15">
        <v>1318.5999999999999</v>
      </c>
      <c r="F31" s="14" t="s">
        <v>33</v>
      </c>
      <c r="G31" s="14" t="s">
        <v>146</v>
      </c>
      <c r="H31" s="14">
        <v>0</v>
      </c>
      <c r="I31" s="14" t="str">
        <v>NB CHINA מרובה</v>
      </c>
      <c r="J31" s="14" t="str">
        <v>KYG643101325</v>
      </c>
      <c r="K31" s="14" t="str">
        <v>Neuberger Berman China A- NEUBERGER BERMA</v>
      </c>
    </row>
    <row r="32" spans="1:15" ht="22.5">
      <c r="A32" s="14">
        <v>0.13</v>
      </c>
      <c r="B32" s="14">
        <v>0</v>
      </c>
      <c r="C32" s="14">
        <v>320.06999999999999</v>
      </c>
      <c r="D32" s="15">
        <v>12946</v>
      </c>
      <c r="E32" s="15">
        <v>2472.3600000000001</v>
      </c>
      <c r="F32" s="14" t="s">
        <v>33</v>
      </c>
      <c r="G32" s="14" t="s">
        <v>146</v>
      </c>
      <c r="H32" s="14">
        <v>0</v>
      </c>
      <c r="I32" s="14" t="s">
        <v>169</v>
      </c>
      <c r="J32" s="14" t="str">
        <v>KYG643101085</v>
      </c>
      <c r="K32" s="14" t="str">
        <v>Neuberger Berman China- NEUBERGER BERMA</v>
      </c>
    </row>
    <row r="33" spans="1:15" ht="33.75">
      <c r="A33" s="14">
        <v>0.14999999999999999</v>
      </c>
      <c r="B33" s="14">
        <v>0</v>
      </c>
      <c r="C33" s="14">
        <v>371.08999999999997</v>
      </c>
      <c r="D33" s="15">
        <v>16067</v>
      </c>
      <c r="E33" s="15">
        <v>2309.6599999999999</v>
      </c>
      <c r="F33" s="14" t="s">
        <v>34</v>
      </c>
      <c r="G33" s="14" t="s">
        <v>146</v>
      </c>
      <c r="H33" s="14">
        <v>0</v>
      </c>
      <c r="I33" s="14" t="str">
        <v>EUROPE SINERGI מרובה</v>
      </c>
      <c r="J33" s="14" t="str">
        <v>fr0010849810</v>
      </c>
      <c r="K33" s="14" t="str">
        <v>Rothschild  Europe  Synergy- SAINT HONORE</v>
      </c>
    </row>
    <row r="34" spans="1:15">
      <c r="A34" s="14">
        <v>0.10000000000000001</v>
      </c>
      <c r="B34" s="14">
        <v>0</v>
      </c>
      <c r="C34" s="14">
        <v>243.56</v>
      </c>
      <c r="D34" s="15">
        <v>10594</v>
      </c>
      <c r="E34" s="15">
        <v>2299.0700000000002</v>
      </c>
      <c r="F34" s="14" t="s">
        <v>33</v>
      </c>
      <c r="G34" s="14" t="s">
        <v>146</v>
      </c>
      <c r="H34" s="14">
        <v>0</v>
      </c>
      <c r="I34" s="14" t="s">
        <v>169</v>
      </c>
      <c r="J34" s="14" t="str">
        <v>HK0000138567</v>
      </c>
      <c r="K34" s="14" t="str">
        <v>SCHRODER CHINA A- SCHRODER</v>
      </c>
    </row>
    <row r="35" spans="1:15" ht="22.5">
      <c r="A35" s="14">
        <v>0.23000000000000001</v>
      </c>
      <c r="B35" s="14">
        <v>0</v>
      </c>
      <c r="C35" s="14">
        <v>555.26999999999998</v>
      </c>
      <c r="D35" s="15">
        <v>13715</v>
      </c>
      <c r="E35" s="15">
        <v>4048.6500000000001</v>
      </c>
      <c r="F35" s="14" t="s">
        <v>33</v>
      </c>
      <c r="G35" s="14" t="s">
        <v>146</v>
      </c>
      <c r="H35" s="14">
        <v>0</v>
      </c>
      <c r="I35" s="14" t="s">
        <v>163</v>
      </c>
      <c r="J35" s="14" t="str">
        <v>ie00b282qk39</v>
      </c>
      <c r="K35" s="14" t="str">
        <v>STONE HARBOR EM Debt Local Currency- STONE HARBOR</v>
      </c>
    </row>
    <row r="36" spans="1:15" ht="22.5">
      <c r="A36" s="14">
        <v>0.040000000000000001</v>
      </c>
      <c r="B36" s="14">
        <v>0</v>
      </c>
      <c r="C36" s="14">
        <v>90.959999999999994</v>
      </c>
      <c r="D36" s="15">
        <v>9916</v>
      </c>
      <c r="E36" s="14">
        <v>917.27999999999997</v>
      </c>
      <c r="F36" s="14" t="s">
        <v>33</v>
      </c>
      <c r="G36" s="14" t="s">
        <v>146</v>
      </c>
      <c r="H36" s="14">
        <v>0</v>
      </c>
      <c r="I36" s="14" t="str">
        <v>מרובה Stone Harbor LL</v>
      </c>
      <c r="J36" s="14" t="str">
        <v>IE00B2R8J471</v>
      </c>
      <c r="K36" s="14" t="str">
        <v>STONE HARBOR Leveraged Loans Fund- STONE HARBOR</v>
      </c>
    </row>
    <row r="37" spans="1:15" ht="22.5">
      <c r="A37" s="14">
        <v>0.029999999999999999</v>
      </c>
      <c r="B37" s="14">
        <v>0</v>
      </c>
      <c r="C37" s="14">
        <v>77.430000000000007</v>
      </c>
      <c r="D37" s="15">
        <v>150649.19</v>
      </c>
      <c r="E37" s="14">
        <v>51.399999999999999</v>
      </c>
      <c r="F37" s="14" t="s">
        <v>33</v>
      </c>
      <c r="G37" s="14" t="s">
        <v>146</v>
      </c>
      <c r="H37" s="14">
        <v>0</v>
      </c>
      <c r="I37" s="14" t="str">
        <v> MXWD ענף גלובלי </v>
      </c>
      <c r="J37" s="14" t="str">
        <v>IE00B8J33G20</v>
      </c>
      <c r="K37" s="14" t="str">
        <v>The Marketfield Fund- MARKETFIELD FUNDS</v>
      </c>
    </row>
    <row r="38" spans="1:15" ht="22.5">
      <c r="A38" s="14">
        <v>0.20999999999999999</v>
      </c>
      <c r="B38" s="14">
        <v>0</v>
      </c>
      <c r="C38" s="14">
        <v>514.62</v>
      </c>
      <c r="D38" s="15">
        <v>14195.27</v>
      </c>
      <c r="E38" s="15">
        <v>3625.3099999999999</v>
      </c>
      <c r="F38" s="14" t="s">
        <v>33</v>
      </c>
      <c r="G38" s="14" t="s">
        <v>146</v>
      </c>
      <c r="H38" s="14">
        <v>0</v>
      </c>
      <c r="I38" s="14" t="str">
        <v>מרובה יפן</v>
      </c>
      <c r="J38" s="14" t="str">
        <v>IE00B4L8RV03</v>
      </c>
      <c r="K38" s="14" t="str">
        <v>Tokio Marine Japanese Equity- TOKIO MARINE</v>
      </c>
    </row>
    <row r="39" spans="1:15" ht="22.5">
      <c r="A39" s="13">
        <v>3.4399999999999999</v>
      </c>
      <c r="B39" s="13"/>
      <c r="C39" s="16">
        <v>8382.5100000000002</v>
      </c>
      <c r="D39" s="13"/>
      <c r="E39" s="16">
        <v>199434.85999999999</v>
      </c>
      <c r="F39" s="13"/>
      <c r="G39" s="13"/>
      <c r="H39" s="13"/>
      <c r="I39" s="13"/>
      <c r="J39" s="13"/>
      <c r="K39" s="13" t="str">
        <v>סה"כ תעודות השתתפות בקרנות נאמנות בחו"ל</v>
      </c>
    </row>
    <row r="40" spans="1:15">
      <c r="A40" s="9">
        <v>3.4399999999999999</v>
      </c>
      <c r="B40" s="9"/>
      <c r="C40" s="10">
        <v>8382.5100000000002</v>
      </c>
      <c r="D40" s="9"/>
      <c r="E40" s="10">
        <v>199434.85999999999</v>
      </c>
      <c r="F40" s="9"/>
      <c r="G40" s="9"/>
      <c r="H40" s="9"/>
      <c r="I40" s="9"/>
      <c r="J40" s="9"/>
      <c r="K40" s="9" t="str">
        <v>סה"כ קרנות נאמנות</v>
      </c>
    </row>
    <row r="41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:M4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2014-11-24T10:08:55Z</dcterms:modified>
  <dcterms:created xsi:type="dcterms:W3CDTF">2014-11-24T08:59:49Z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