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<sst xmlns="http://schemas.openxmlformats.org/spreadsheetml/2006/main" count="41" uniqueCount="40">
  <si>
    <t>Component</t>
  </si>
  <si>
    <t xml:space="preserve">Product Name </t>
  </si>
  <si>
    <t>Cost</t>
  </si>
  <si>
    <t>Source</t>
  </si>
  <si>
    <t>Tower (35m)</t>
  </si>
  <si>
    <t>Modular Steel Tower  (58 tons)</t>
  </si>
  <si>
    <t>https://www.lagerwey.com/technology/tower/</t>
  </si>
  <si>
    <t>https://www.windpowerengineering.com/blade-materials-manufacturing-changing-keep-larger-turbines/</t>
  </si>
  <si>
    <t>Rotors and Blades</t>
  </si>
  <si>
    <t>glass fiber reinforced polymer (3.3 tons)</t>
  </si>
  <si>
    <t>https://en.wind-turbine-models.com/turbines/383-vestas-v39</t>
  </si>
  <si>
    <t>1024 dollars</t>
  </si>
  <si>
    <t>cost of steel 400 dollars</t>
  </si>
  <si>
    <t>https://www.costowl.com/home-improvement/other-metal-fabrication-cost.html</t>
  </si>
  <si>
    <t>Nacelle</t>
  </si>
  <si>
    <t>Glass firbre nacelle (18 tons)</t>
  </si>
  <si>
    <t>https://www.lagerwey.com/technology/nacelle/</t>
  </si>
  <si>
    <t>400 dollars per ton</t>
  </si>
  <si>
    <t>Anemometer</t>
  </si>
  <si>
    <t>WindObserver75</t>
  </si>
  <si>
    <t>https://www.omniinstruments.co.uk/windobserver-70-75-ultrasonic-anemometers.html</t>
  </si>
  <si>
    <t>Yaw drive and motor</t>
  </si>
  <si>
    <t>Yaw gear Brevini Z11AW83V9</t>
  </si>
  <si>
    <t>https://www.bonfiglioli.com/international/en/product/700-tw-series_slew-drives_yaw-pitch-drives</t>
  </si>
  <si>
    <t>https://www.sparesinmotion.com/wind-turbine-parts/yaw-systems/yaw-gear-brevini-z11aw83v9-i1120</t>
  </si>
  <si>
    <t>Generator</t>
  </si>
  <si>
    <t>690V Three Phase Asynchronous Generator</t>
  </si>
  <si>
    <t>https://cnpinnxun.en.made-in-china.com/product/vBbEQJSdChpk/China-690V-IP44-Three-Phase-Asynchronous-Generator-630kw.html</t>
  </si>
  <si>
    <t>Gear Box</t>
  </si>
  <si>
    <t>Planetary 1:50 Gearbox</t>
  </si>
  <si>
    <t>https://www.ebay.com.au/b/Unbranded-Industrial-Gearboxes-Speed-Reducers/181772/bn_18937743</t>
  </si>
  <si>
    <t>Battery Storage</t>
  </si>
  <si>
    <t>Lithium-ion battery</t>
  </si>
  <si>
    <t>https://www.smartenergy.org.au/sites/default/files/uploaded-content/field_f_content_file/australian_energy_storage_market_analysis_report_sep18_final.pdf</t>
  </si>
  <si>
    <t>High and low-speed shaft</t>
  </si>
  <si>
    <t>Steel shaft</t>
  </si>
  <si>
    <t>https://www.irena.org/documentdownloads/publications/re_technologies_cost_analysis-wind_power.pdf</t>
  </si>
  <si>
    <t>Installation and transportation</t>
  </si>
  <si>
    <t>http://www.windustry.org/how_much_do_wind_turbines_cost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</si>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</sst>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Open_sansregular"/>
    </font>
    <font>
      <u/>
      <color rgb="FF0000FF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164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martenergy.org.au/sites/default/files/uploaded-content/field_f_content_file/australian_energy_storage_market_analysis_report_sep18_final.pdf" TargetMode="External"/><Relationship Id="rId10" Type="http://schemas.openxmlformats.org/officeDocument/2006/relationships/hyperlink" Target="https://www.ebay.com.au/b/Unbranded-Industrial-Gearboxes-Speed-Reducers/181772/bn_18937743" TargetMode="External"/><Relationship Id="rId13" Type="http://schemas.openxmlformats.org/officeDocument/2006/relationships/hyperlink" Target="http://www.windustry.org/how_much_do_wind_turbines_cost" TargetMode="External"/><Relationship Id="rId12" Type="http://schemas.openxmlformats.org/officeDocument/2006/relationships/hyperlink" Target="https://www.irena.org/documentdownloads/publications/re_technologies_cost_analysis-wind_power.pdf" TargetMode="External"/><Relationship Id="rId1" Type="http://schemas.openxmlformats.org/officeDocument/2006/relationships/hyperlink" Target="https://www.lagerwey.com/technology/tower/" TargetMode="External"/><Relationship Id="rId2" Type="http://schemas.openxmlformats.org/officeDocument/2006/relationships/hyperlink" Target="https://www.windpowerengineering.com/blade-materials-manufacturing-changing-keep-larger-turbines/" TargetMode="External"/><Relationship Id="rId3" Type="http://schemas.openxmlformats.org/officeDocument/2006/relationships/hyperlink" Target="https://en.wind-turbine-models.com/turbines/383-vestas-v39" TargetMode="External"/><Relationship Id="rId4" Type="http://schemas.openxmlformats.org/officeDocument/2006/relationships/hyperlink" Target="https://www.costowl.com/home-improvement/other-metal-fabrication-cost.html" TargetMode="External"/><Relationship Id="rId9" Type="http://schemas.openxmlformats.org/officeDocument/2006/relationships/hyperlink" Target="https://cnpinnxun.en.made-in-china.com/product/vBbEQJSdChpk/China-690V-IP44-Three-Phase-Asynchronous-Generator-630kw.html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lagerwey.com/technology/nacelle/" TargetMode="External"/><Relationship Id="rId6" Type="http://schemas.openxmlformats.org/officeDocument/2006/relationships/hyperlink" Target="https://www.omniinstruments.co.uk/windobserver-70-75-ultrasonic-anemometers.html" TargetMode="External"/><Relationship Id="rId7" Type="http://schemas.openxmlformats.org/officeDocument/2006/relationships/hyperlink" Target="https://www.bonfiglioli.com/international/en/product/700-tw-series_slew-drives_yaw-pitch-drives" TargetMode="External"/><Relationship Id="rId8" Type="http://schemas.openxmlformats.org/officeDocument/2006/relationships/hyperlink" Target="https://www.sparesinmotion.com/wind-turbine-parts/yaw-systems/yaw-gear-brevini-z11aw83v9-i11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38.86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3" t="s">
        <v>5</v>
      </c>
      <c r="C3" s="4">
        <v>92800.0</v>
      </c>
      <c r="D3" s="5" t="s">
        <v>6</v>
      </c>
      <c r="H3" s="5" t="s">
        <v>7</v>
      </c>
    </row>
    <row r="4">
      <c r="A4" s="2" t="s">
        <v>8</v>
      </c>
      <c r="B4" s="3" t="s">
        <v>9</v>
      </c>
      <c r="C4" s="4">
        <v>13516.0</v>
      </c>
      <c r="D4" s="5" t="s">
        <v>10</v>
      </c>
      <c r="G4" s="3" t="s">
        <v>11</v>
      </c>
      <c r="H4" s="3" t="s">
        <v>12</v>
      </c>
      <c r="I4" s="5" t="s">
        <v>13</v>
      </c>
    </row>
    <row r="5">
      <c r="A5" s="2" t="s">
        <v>14</v>
      </c>
      <c r="B5" s="3" t="s">
        <v>15</v>
      </c>
      <c r="C5" s="4">
        <v>73728.0</v>
      </c>
      <c r="D5" s="5" t="s">
        <v>16</v>
      </c>
      <c r="I5" s="3" t="s">
        <v>17</v>
      </c>
    </row>
    <row r="6">
      <c r="A6" s="2" t="s">
        <v>18</v>
      </c>
      <c r="B6" s="7" t="s">
        <v>19</v>
      </c>
      <c r="C6" s="4">
        <v>3778.95</v>
      </c>
      <c r="D6" s="5" t="s">
        <v>20</v>
      </c>
    </row>
    <row r="7">
      <c r="A7" s="2" t="s">
        <v>21</v>
      </c>
      <c r="B7" s="3" t="s">
        <v>22</v>
      </c>
      <c r="C7" s="4">
        <v>18440.0</v>
      </c>
      <c r="D7" s="5" t="s">
        <v>23</v>
      </c>
      <c r="J7" s="5" t="s">
        <v>24</v>
      </c>
    </row>
    <row r="8">
      <c r="A8" s="2" t="s">
        <v>25</v>
      </c>
      <c r="B8" s="3" t="s">
        <v>26</v>
      </c>
      <c r="C8" s="4">
        <v>96112.0</v>
      </c>
      <c r="D8" s="5" t="s">
        <v>27</v>
      </c>
    </row>
    <row r="9">
      <c r="A9" s="2" t="s">
        <v>28</v>
      </c>
      <c r="B9" s="3" t="s">
        <v>29</v>
      </c>
      <c r="C9" s="4">
        <v>1620.0</v>
      </c>
      <c r="D9" s="5" t="s">
        <v>30</v>
      </c>
    </row>
    <row r="10">
      <c r="A10" s="3" t="s">
        <v>31</v>
      </c>
      <c r="B10" s="3" t="s">
        <v>32</v>
      </c>
      <c r="C10" s="4">
        <v>1000000.0</v>
      </c>
      <c r="D10" s="5" t="s">
        <v>33</v>
      </c>
    </row>
    <row r="11" ht="18.0" customHeight="1">
      <c r="A11" s="2" t="s">
        <v>34</v>
      </c>
      <c r="B11" s="3" t="s">
        <v>35</v>
      </c>
      <c r="C11" s="4">
        <v>53999.0</v>
      </c>
      <c r="D11" s="8" t="s">
        <v>36</v>
      </c>
    </row>
    <row r="12">
      <c r="A12" s="3" t="s">
        <v>37</v>
      </c>
      <c r="C12" s="9">
        <f>((0.2*3500000)/2)*4</f>
        <v>1400000</v>
      </c>
      <c r="D12" s="5" t="s">
        <v>38</v>
      </c>
    </row>
    <row r="13">
      <c r="A13" s="10" t="s">
        <v>39</v>
      </c>
      <c r="B13" s="3" t="s">
        <v>39</v>
      </c>
      <c r="C13" s="9">
        <f>SUM(C3:C12)</f>
        <v>2753993.95</v>
      </c>
    </row>
  </sheetData>
  <hyperlinks>
    <hyperlink r:id="rId1" ref="D3"/>
    <hyperlink r:id="rId2" ref="H3"/>
    <hyperlink r:id="rId3" ref="D4"/>
    <hyperlink r:id="rId4" ref="I4"/>
    <hyperlink r:id="rId5" ref="D5"/>
    <hyperlink r:id="rId6" ref="D6"/>
    <hyperlink r:id="rId7" ref="D7"/>
    <hyperlink r:id="rId8" ref="J7"/>
    <hyperlink r:id="rId9" ref="D8"/>
    <hyperlink r:id="rId10" ref="D9"/>
    <hyperlink r:id="rId11" ref="D10"/>
    <hyperlink r:id="rId12" ref="D11"/>
    <hyperlink r:id="rId13" ref="D12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6">
        <f>1.602*10^-19</f>
        <v>0</v>
      </c>
    </row>
  </sheetData>
  <drawing r:id="rId1"/>
</worksheet>
</file>