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19\Renewable Energy Systems\Labs\"/>
    </mc:Choice>
  </mc:AlternateContent>
  <xr:revisionPtr revIDLastSave="0" documentId="13_ncr:1_{DC34BCAE-0F2D-42F6-B7D2-930FF553B47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45" i="1"/>
  <c r="D46" i="1"/>
  <c r="D47" i="1"/>
  <c r="D48" i="1"/>
  <c r="D37" i="1"/>
  <c r="D21" i="1"/>
  <c r="D22" i="1"/>
  <c r="D23" i="1"/>
  <c r="D24" i="1"/>
  <c r="D25" i="1"/>
  <c r="D26" i="1"/>
  <c r="D27" i="1"/>
  <c r="D28" i="1"/>
  <c r="D29" i="1"/>
  <c r="D30" i="1"/>
  <c r="D31" i="1"/>
  <c r="D20" i="1"/>
  <c r="D3" i="1"/>
  <c r="K8" i="1"/>
  <c r="K7" i="1"/>
  <c r="K6" i="1"/>
  <c r="K3" i="1"/>
  <c r="K1" i="1"/>
  <c r="D12" i="1" l="1"/>
  <c r="D14" i="1"/>
  <c r="D13" i="1"/>
  <c r="D7" i="1"/>
  <c r="D11" i="1"/>
  <c r="D6" i="1"/>
  <c r="D10" i="1"/>
  <c r="D5" i="1"/>
  <c r="D8" i="1"/>
  <c r="D4" i="1"/>
  <c r="D15" i="1"/>
  <c r="D9" i="1"/>
</calcChain>
</file>

<file path=xl/sharedStrings.xml><?xml version="1.0" encoding="utf-8"?>
<sst xmlns="http://schemas.openxmlformats.org/spreadsheetml/2006/main" count="32" uniqueCount="22">
  <si>
    <t>K</t>
  </si>
  <si>
    <t>T</t>
  </si>
  <si>
    <t>q</t>
  </si>
  <si>
    <t xml:space="preserve">Voltage </t>
  </si>
  <si>
    <t>Resistance</t>
  </si>
  <si>
    <t>Power</t>
  </si>
  <si>
    <t xml:space="preserve"> Set 1</t>
  </si>
  <si>
    <t xml:space="preserve">Current </t>
  </si>
  <si>
    <t>O/C</t>
  </si>
  <si>
    <t>Set 2</t>
  </si>
  <si>
    <t>Set3</t>
  </si>
  <si>
    <t>FF1</t>
  </si>
  <si>
    <t>FF2</t>
  </si>
  <si>
    <t>FF3</t>
  </si>
  <si>
    <t>Intensity: 6520 Lux</t>
  </si>
  <si>
    <t xml:space="preserve">Room Light intensity </t>
  </si>
  <si>
    <t>326 Lux</t>
  </si>
  <si>
    <t>Intensity: 8730 Lux</t>
  </si>
  <si>
    <t>Intensity: 6880 Lux</t>
  </si>
  <si>
    <t>Tilt:60°</t>
  </si>
  <si>
    <t>Tilt: 30°</t>
  </si>
  <si>
    <t>Tilt: 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</si>
</sst>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curve</a:t>
            </a:r>
            <a:r>
              <a:rPr lang="en-US" baseline="0"/>
              <a:t> with tilt of 0°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Current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0.109</c:v>
                </c:pt>
                <c:pt idx="1">
                  <c:v>0.16300000000000001</c:v>
                </c:pt>
                <c:pt idx="2">
                  <c:v>0.41699999999999998</c:v>
                </c:pt>
                <c:pt idx="3">
                  <c:v>0.77300000000000002</c:v>
                </c:pt>
                <c:pt idx="4">
                  <c:v>1.5</c:v>
                </c:pt>
                <c:pt idx="5">
                  <c:v>2.2400000000000002</c:v>
                </c:pt>
                <c:pt idx="6">
                  <c:v>3.16</c:v>
                </c:pt>
                <c:pt idx="7">
                  <c:v>4.2699999999999996</c:v>
                </c:pt>
                <c:pt idx="8">
                  <c:v>6.1</c:v>
                </c:pt>
                <c:pt idx="9">
                  <c:v>17.600000000000001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20.45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0.60799999999999998</c:v>
                </c:pt>
                <c:pt idx="1">
                  <c:v>0.63500000000000001</c:v>
                </c:pt>
                <c:pt idx="2">
                  <c:v>0.64900000000000002</c:v>
                </c:pt>
                <c:pt idx="3">
                  <c:v>0.65100000000000002</c:v>
                </c:pt>
                <c:pt idx="4">
                  <c:v>0.65300000000000002</c:v>
                </c:pt>
                <c:pt idx="5">
                  <c:v>0.64900000000000002</c:v>
                </c:pt>
                <c:pt idx="6">
                  <c:v>0.64300000000000002</c:v>
                </c:pt>
                <c:pt idx="7">
                  <c:v>0.63100000000000001</c:v>
                </c:pt>
                <c:pt idx="8">
                  <c:v>0.627</c:v>
                </c:pt>
                <c:pt idx="9">
                  <c:v>0.82299999999999995</c:v>
                </c:pt>
                <c:pt idx="10">
                  <c:v>0.60299999999999998</c:v>
                </c:pt>
                <c:pt idx="11">
                  <c:v>0.443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B-46D5-9ABB-D2081E39B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207376"/>
        <c:axId val="740359904"/>
      </c:scatterChart>
      <c:valAx>
        <c:axId val="74520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9904"/>
        <c:crosses val="autoZero"/>
        <c:crossBetween val="midCat"/>
      </c:valAx>
      <c:valAx>
        <c:axId val="7403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curve with tilt</a:t>
            </a:r>
            <a:r>
              <a:rPr lang="en-US" baseline="0"/>
              <a:t> of 30°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Current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0.107</c:v>
                </c:pt>
                <c:pt idx="1">
                  <c:v>0.17100000000000001</c:v>
                </c:pt>
                <c:pt idx="2">
                  <c:v>0.40100000000000002</c:v>
                </c:pt>
                <c:pt idx="3">
                  <c:v>0.76</c:v>
                </c:pt>
                <c:pt idx="4">
                  <c:v>1.55</c:v>
                </c:pt>
                <c:pt idx="5">
                  <c:v>2.16</c:v>
                </c:pt>
                <c:pt idx="6">
                  <c:v>3.28</c:v>
                </c:pt>
                <c:pt idx="7">
                  <c:v>4.5599999999999996</c:v>
                </c:pt>
                <c:pt idx="8">
                  <c:v>6.68</c:v>
                </c:pt>
                <c:pt idx="9">
                  <c:v>18.3</c:v>
                </c:pt>
                <c:pt idx="10">
                  <c:v>19.5</c:v>
                </c:pt>
                <c:pt idx="11">
                  <c:v>19.899999999999999</c:v>
                </c:pt>
                <c:pt idx="12">
                  <c:v>20.5</c:v>
                </c:pt>
              </c:numCache>
            </c:numRef>
          </c:xVal>
          <c:yVal>
            <c:numRef>
              <c:f>Sheet1!$B$20:$B$32</c:f>
              <c:numCache>
                <c:formatCode>General</c:formatCode>
                <c:ptCount val="13"/>
                <c:pt idx="0">
                  <c:v>0.60799999999999998</c:v>
                </c:pt>
                <c:pt idx="1">
                  <c:v>0.63</c:v>
                </c:pt>
                <c:pt idx="2">
                  <c:v>0.63800000000000001</c:v>
                </c:pt>
                <c:pt idx="3">
                  <c:v>0.64300000000000002</c:v>
                </c:pt>
                <c:pt idx="4">
                  <c:v>0.65200000000000002</c:v>
                </c:pt>
                <c:pt idx="5">
                  <c:v>0.67100000000000004</c:v>
                </c:pt>
                <c:pt idx="6">
                  <c:v>0.67300000000000004</c:v>
                </c:pt>
                <c:pt idx="7">
                  <c:v>0.67300000000000004</c:v>
                </c:pt>
                <c:pt idx="8">
                  <c:v>0.67100000000000004</c:v>
                </c:pt>
                <c:pt idx="9">
                  <c:v>0.80900000000000005</c:v>
                </c:pt>
                <c:pt idx="10">
                  <c:v>0.59799999999999998</c:v>
                </c:pt>
                <c:pt idx="11">
                  <c:v>0.442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8-4861-8F18-BBDC366B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60928"/>
        <c:axId val="740364896"/>
      </c:scatterChart>
      <c:valAx>
        <c:axId val="7824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64896"/>
        <c:crosses val="autoZero"/>
        <c:crossBetween val="midCat"/>
      </c:valAx>
      <c:valAx>
        <c:axId val="7403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6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I-V curve</a:t>
            </a:r>
            <a:r>
              <a:rPr lang="en-AU" baseline="0"/>
              <a:t> with tilt of 60°</a:t>
            </a:r>
            <a:r>
              <a:rPr lang="en-A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Current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Sheet1!$A$37:$A$49</c:f>
              <c:numCache>
                <c:formatCode>General</c:formatCode>
                <c:ptCount val="13"/>
                <c:pt idx="0">
                  <c:v>9.2999999999999999E-2</c:v>
                </c:pt>
                <c:pt idx="1">
                  <c:v>0.14299999999999999</c:v>
                </c:pt>
                <c:pt idx="2">
                  <c:v>0.34699999999999998</c:v>
                </c:pt>
                <c:pt idx="3">
                  <c:v>0.65</c:v>
                </c:pt>
                <c:pt idx="4">
                  <c:v>1.29</c:v>
                </c:pt>
                <c:pt idx="5">
                  <c:v>1.91</c:v>
                </c:pt>
                <c:pt idx="6">
                  <c:v>2.71</c:v>
                </c:pt>
                <c:pt idx="7">
                  <c:v>3.81</c:v>
                </c:pt>
                <c:pt idx="8">
                  <c:v>5.61</c:v>
                </c:pt>
                <c:pt idx="9">
                  <c:v>16.899999999999999</c:v>
                </c:pt>
                <c:pt idx="10">
                  <c:v>18.7</c:v>
                </c:pt>
                <c:pt idx="11">
                  <c:v>19.399999999999999</c:v>
                </c:pt>
                <c:pt idx="12">
                  <c:v>20.3</c:v>
                </c:pt>
              </c:numCache>
            </c:numRef>
          </c:xVal>
          <c:yVal>
            <c:numRef>
              <c:f>Sheet1!$B$37:$B$49</c:f>
              <c:numCache>
                <c:formatCode>General</c:formatCode>
                <c:ptCount val="13"/>
                <c:pt idx="0">
                  <c:v>0.52800000000000002</c:v>
                </c:pt>
                <c:pt idx="1">
                  <c:v>0.54100000000000004</c:v>
                </c:pt>
                <c:pt idx="2">
                  <c:v>0.54100000000000004</c:v>
                </c:pt>
                <c:pt idx="3">
                  <c:v>0.54700000000000004</c:v>
                </c:pt>
                <c:pt idx="4">
                  <c:v>0.55100000000000005</c:v>
                </c:pt>
                <c:pt idx="5">
                  <c:v>0.55300000000000005</c:v>
                </c:pt>
                <c:pt idx="6">
                  <c:v>0.55700000000000005</c:v>
                </c:pt>
                <c:pt idx="7">
                  <c:v>0.55700000000000005</c:v>
                </c:pt>
                <c:pt idx="8">
                  <c:v>0.54600000000000004</c:v>
                </c:pt>
                <c:pt idx="9">
                  <c:v>0.75600000000000001</c:v>
                </c:pt>
                <c:pt idx="10">
                  <c:v>0.57299999999999995</c:v>
                </c:pt>
                <c:pt idx="11">
                  <c:v>0.42899999999999999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A-4981-8C17-6EEBD03DD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73328"/>
        <c:axId val="83467904"/>
      </c:scatterChart>
      <c:valAx>
        <c:axId val="7824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7904"/>
        <c:crosses val="autoZero"/>
        <c:crossBetween val="midCat"/>
      </c:valAx>
      <c:valAx>
        <c:axId val="834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7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curve with tilt of  0°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0.109</c:v>
                </c:pt>
                <c:pt idx="1">
                  <c:v>0.16300000000000001</c:v>
                </c:pt>
                <c:pt idx="2">
                  <c:v>0.41699999999999998</c:v>
                </c:pt>
                <c:pt idx="3">
                  <c:v>0.77300000000000002</c:v>
                </c:pt>
                <c:pt idx="4">
                  <c:v>1.5</c:v>
                </c:pt>
                <c:pt idx="5">
                  <c:v>2.2400000000000002</c:v>
                </c:pt>
                <c:pt idx="6">
                  <c:v>3.16</c:v>
                </c:pt>
                <c:pt idx="7">
                  <c:v>4.2699999999999996</c:v>
                </c:pt>
                <c:pt idx="8">
                  <c:v>6.1</c:v>
                </c:pt>
                <c:pt idx="9">
                  <c:v>17.600000000000001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20.45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5.375111800639408E-2</c:v>
                </c:pt>
                <c:pt idx="1">
                  <c:v>8.3949623811742813E-2</c:v>
                </c:pt>
                <c:pt idx="2">
                  <c:v>0.21950184571801742</c:v>
                </c:pt>
                <c:pt idx="3">
                  <c:v>0.40814822031222309</c:v>
                </c:pt>
                <c:pt idx="4">
                  <c:v>0.79444139436357741</c:v>
                </c:pt>
                <c:pt idx="5">
                  <c:v>1.1790986436651296</c:v>
                </c:pt>
                <c:pt idx="6">
                  <c:v>1.647993446022936</c:v>
                </c:pt>
                <c:pt idx="7">
                  <c:v>2.1853180803791648</c:v>
                </c:pt>
                <c:pt idx="8">
                  <c:v>3.1020929055869062</c:v>
                </c:pt>
                <c:pt idx="9">
                  <c:v>11.748162030707041</c:v>
                </c:pt>
                <c:pt idx="10">
                  <c:v>9.4880391215354773</c:v>
                </c:pt>
                <c:pt idx="11">
                  <c:v>7.1501347629310761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9-498A-AF06-350899A55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190576"/>
        <c:axId val="740386112"/>
      </c:scatterChart>
      <c:valAx>
        <c:axId val="745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86112"/>
        <c:crosses val="autoZero"/>
        <c:crossBetween val="midCat"/>
      </c:valAx>
      <c:valAx>
        <c:axId val="7403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9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</a:t>
            </a:r>
            <a:r>
              <a:rPr lang="en-US" baseline="0"/>
              <a:t> curve with tilt of 30°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0.107</c:v>
                </c:pt>
                <c:pt idx="1">
                  <c:v>0.17100000000000001</c:v>
                </c:pt>
                <c:pt idx="2">
                  <c:v>0.40100000000000002</c:v>
                </c:pt>
                <c:pt idx="3">
                  <c:v>0.76</c:v>
                </c:pt>
                <c:pt idx="4">
                  <c:v>1.55</c:v>
                </c:pt>
                <c:pt idx="5">
                  <c:v>2.16</c:v>
                </c:pt>
                <c:pt idx="6">
                  <c:v>3.28</c:v>
                </c:pt>
                <c:pt idx="7">
                  <c:v>4.5599999999999996</c:v>
                </c:pt>
                <c:pt idx="8">
                  <c:v>6.68</c:v>
                </c:pt>
                <c:pt idx="9">
                  <c:v>18.3</c:v>
                </c:pt>
                <c:pt idx="10">
                  <c:v>19.5</c:v>
                </c:pt>
                <c:pt idx="11">
                  <c:v>19.899999999999999</c:v>
                </c:pt>
                <c:pt idx="12">
                  <c:v>20.5</c:v>
                </c:pt>
              </c:numCache>
            </c:numRef>
          </c:xVal>
          <c:yVal>
            <c:numRef>
              <c:f>Sheet1!$D$20:$D$32</c:f>
              <c:numCache>
                <c:formatCode>General</c:formatCode>
                <c:ptCount val="13"/>
                <c:pt idx="0">
                  <c:v>5.2786304859137774E-2</c:v>
                </c:pt>
                <c:pt idx="1">
                  <c:v>8.7411900861948374E-2</c:v>
                </c:pt>
                <c:pt idx="2">
                  <c:v>0.20758642803972105</c:v>
                </c:pt>
                <c:pt idx="3">
                  <c:v>0.39651394888347652</c:v>
                </c:pt>
                <c:pt idx="4">
                  <c:v>0.81999876553499507</c:v>
                </c:pt>
                <c:pt idx="5">
                  <c:v>1.1760077288895712</c:v>
                </c:pt>
                <c:pt idx="6">
                  <c:v>1.7911122847739653</c:v>
                </c:pt>
                <c:pt idx="7">
                  <c:v>2.4900829324906346</c:v>
                </c:pt>
                <c:pt idx="8">
                  <c:v>3.6369127911955252</c:v>
                </c:pt>
                <c:pt idx="9">
                  <c:v>12.012503190298775</c:v>
                </c:pt>
                <c:pt idx="10">
                  <c:v>9.4617114633916248</c:v>
                </c:pt>
                <c:pt idx="11">
                  <c:v>7.1368940648057668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B-4C85-96C9-5944C793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734064"/>
        <c:axId val="740366560"/>
      </c:scatterChart>
      <c:valAx>
        <c:axId val="7477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66560"/>
        <c:crosses val="autoZero"/>
        <c:crossBetween val="midCat"/>
      </c:valAx>
      <c:valAx>
        <c:axId val="7403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Powe</a:t>
                </a:r>
                <a:r>
                  <a:rPr lang="en-AU" baseline="0"/>
                  <a:t>r (W)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curve with tilt of 60°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Sheet1!$A$37:$A$49</c:f>
              <c:numCache>
                <c:formatCode>General</c:formatCode>
                <c:ptCount val="13"/>
                <c:pt idx="0">
                  <c:v>9.2999999999999999E-2</c:v>
                </c:pt>
                <c:pt idx="1">
                  <c:v>0.14299999999999999</c:v>
                </c:pt>
                <c:pt idx="2">
                  <c:v>0.34699999999999998</c:v>
                </c:pt>
                <c:pt idx="3">
                  <c:v>0.65</c:v>
                </c:pt>
                <c:pt idx="4">
                  <c:v>1.29</c:v>
                </c:pt>
                <c:pt idx="5">
                  <c:v>1.91</c:v>
                </c:pt>
                <c:pt idx="6">
                  <c:v>2.71</c:v>
                </c:pt>
                <c:pt idx="7">
                  <c:v>3.81</c:v>
                </c:pt>
                <c:pt idx="8">
                  <c:v>5.61</c:v>
                </c:pt>
                <c:pt idx="9">
                  <c:v>16.899999999999999</c:v>
                </c:pt>
                <c:pt idx="10">
                  <c:v>18.7</c:v>
                </c:pt>
                <c:pt idx="11">
                  <c:v>19.399999999999999</c:v>
                </c:pt>
                <c:pt idx="12">
                  <c:v>20.3</c:v>
                </c:pt>
              </c:numCache>
            </c:numRef>
          </c:xVal>
          <c:yVal>
            <c:numRef>
              <c:f>Sheet1!$D$37:$D$49</c:f>
              <c:numCache>
                <c:formatCode>General</c:formatCode>
                <c:ptCount val="13"/>
                <c:pt idx="0">
                  <c:v>3.9777757124835771E-2</c:v>
                </c:pt>
                <c:pt idx="1">
                  <c:v>6.2669571204966398E-2</c:v>
                </c:pt>
                <c:pt idx="2">
                  <c:v>0.15207231614072264</c:v>
                </c:pt>
                <c:pt idx="3">
                  <c:v>0.28802096663683935</c:v>
                </c:pt>
                <c:pt idx="4">
                  <c:v>0.57579081106960772</c:v>
                </c:pt>
                <c:pt idx="5">
                  <c:v>0.85562195356723048</c:v>
                </c:pt>
                <c:pt idx="6">
                  <c:v>1.2227788173514551</c:v>
                </c:pt>
                <c:pt idx="7">
                  <c:v>1.7191097026232636</c:v>
                </c:pt>
                <c:pt idx="8">
                  <c:v>2.4812979948435867</c:v>
                </c:pt>
                <c:pt idx="9">
                  <c:v>10.349799122876989</c:v>
                </c:pt>
                <c:pt idx="10">
                  <c:v>8.679998480130493</c:v>
                </c:pt>
                <c:pt idx="11">
                  <c:v>6.7419021148411158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5-49B6-BE1F-01B8B3EC2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92000"/>
        <c:axId val="740375296"/>
      </c:scatterChart>
      <c:valAx>
        <c:axId val="79179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75296"/>
        <c:crosses val="autoZero"/>
        <c:crossBetween val="midCat"/>
      </c:valAx>
      <c:valAx>
        <c:axId val="7403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9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10</xdr:row>
      <xdr:rowOff>64770</xdr:rowOff>
    </xdr:from>
    <xdr:to>
      <xdr:col>11</xdr:col>
      <xdr:colOff>396240</xdr:colOff>
      <xdr:row>25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1FF60-BE8E-4AC9-84F4-C2D0969A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556260</xdr:colOff>
      <xdr:row>27</xdr:row>
      <xdr:rowOff>3810</xdr:rowOff>
    </xdr:from>
    <xdr:to>
      <xdr:col>11</xdr:col>
      <xdr:colOff>350520</xdr:colOff>
      <xdr:row>42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9DF8E-CE7F-46B9-B4B0-2F35E0C1F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449580</xdr:colOff>
      <xdr:row>44</xdr:row>
      <xdr:rowOff>3810</xdr:rowOff>
    </xdr:from>
    <xdr:to>
      <xdr:col>11</xdr:col>
      <xdr:colOff>175260</xdr:colOff>
      <xdr:row>59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69BE3-0D45-49E8-BC74-BF5CED44E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83820</xdr:colOff>
      <xdr:row>10</xdr:row>
      <xdr:rowOff>64770</xdr:rowOff>
    </xdr:from>
    <xdr:to>
      <xdr:col>19</xdr:col>
      <xdr:colOff>388620</xdr:colOff>
      <xdr:row>25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90D229-880D-47C2-A991-63208BB57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297180</xdr:colOff>
      <xdr:row>26</xdr:row>
      <xdr:rowOff>156210</xdr:rowOff>
    </xdr:from>
    <xdr:to>
      <xdr:col>19</xdr:col>
      <xdr:colOff>601980</xdr:colOff>
      <xdr:row>41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489D77-91F5-4516-AFC1-EE114C19E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43</xdr:row>
      <xdr:rowOff>163830</xdr:rowOff>
    </xdr:from>
    <xdr:to>
      <xdr:col>19</xdr:col>
      <xdr:colOff>304800</xdr:colOff>
      <xdr:row>58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541623-735B-4216-A79B-0AECC7203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zoomScale="82" workbookViewId="0">
      <selection activeCell="E5" sqref="E5"/>
    </sheetView>
  </sheetViews>
  <sheetFormatPr defaultRowHeight="14.4" x14ac:dyDescent="0.3"/>
  <cols>
    <col min="10" max="10" width="22.33203125" customWidth="1"/>
    <col min="11" max="11" width="12" bestFit="1" customWidth="1"/>
  </cols>
  <sheetData>
    <row r="1" spans="1:11" x14ac:dyDescent="0.3">
      <c r="A1" t="s">
        <v>6</v>
      </c>
      <c r="B1" t="s">
        <v>21</v>
      </c>
      <c r="C1" t="s">
        <v>14</v>
      </c>
      <c r="J1" t="s">
        <v>0</v>
      </c>
      <c r="K1">
        <f>1.38*10^-23</f>
        <v>1.3800000000000001E-23</v>
      </c>
    </row>
    <row r="2" spans="1:11" x14ac:dyDescent="0.3">
      <c r="A2" s="1" t="s">
        <v>3</v>
      </c>
      <c r="B2" s="1" t="s">
        <v>7</v>
      </c>
      <c r="C2" s="1" t="s">
        <v>4</v>
      </c>
      <c r="D2" s="1" t="s">
        <v>5</v>
      </c>
      <c r="J2" t="s">
        <v>1</v>
      </c>
      <c r="K2">
        <v>273.14999999999998</v>
      </c>
    </row>
    <row r="3" spans="1:11" x14ac:dyDescent="0.3">
      <c r="A3">
        <v>0.109</v>
      </c>
      <c r="B3">
        <v>0.60799999999999998</v>
      </c>
      <c r="C3">
        <v>0</v>
      </c>
      <c r="D3">
        <f>B3*A3*$K$6</f>
        <v>5.375111800639408E-2</v>
      </c>
      <c r="J3" t="s">
        <v>2</v>
      </c>
      <c r="K3">
        <f>1.602*10^-19</f>
        <v>1.602E-19</v>
      </c>
    </row>
    <row r="4" spans="1:11" x14ac:dyDescent="0.3">
      <c r="A4">
        <v>0.16300000000000001</v>
      </c>
      <c r="B4">
        <v>0.63500000000000001</v>
      </c>
      <c r="C4">
        <v>1</v>
      </c>
      <c r="D4">
        <f t="shared" ref="D4:D13" si="0">B4*A4*$K$6</f>
        <v>8.3949623811742813E-2</v>
      </c>
      <c r="J4" t="s">
        <v>15</v>
      </c>
      <c r="K4" t="s">
        <v>16</v>
      </c>
    </row>
    <row r="5" spans="1:11" x14ac:dyDescent="0.3">
      <c r="A5">
        <v>0.41699999999999998</v>
      </c>
      <c r="B5">
        <v>0.64900000000000002</v>
      </c>
      <c r="C5">
        <v>4.7</v>
      </c>
      <c r="D5">
        <f t="shared" si="0"/>
        <v>0.21950184571801742</v>
      </c>
    </row>
    <row r="6" spans="1:11" x14ac:dyDescent="0.3">
      <c r="A6">
        <v>0.77300000000000002</v>
      </c>
      <c r="B6">
        <v>0.65100000000000002</v>
      </c>
      <c r="C6">
        <v>10</v>
      </c>
      <c r="D6">
        <f t="shared" si="0"/>
        <v>0.40814822031222309</v>
      </c>
      <c r="J6" t="s">
        <v>11</v>
      </c>
      <c r="K6">
        <f>(A15-LN(A15+0.72))/(A15+1)</f>
        <v>0.81106829439875183</v>
      </c>
    </row>
    <row r="7" spans="1:11" x14ac:dyDescent="0.3">
      <c r="A7">
        <v>1.5</v>
      </c>
      <c r="B7">
        <v>0.65300000000000002</v>
      </c>
      <c r="C7">
        <v>22</v>
      </c>
      <c r="D7">
        <f t="shared" si="0"/>
        <v>0.79444139436357741</v>
      </c>
      <c r="J7" t="s">
        <v>12</v>
      </c>
      <c r="K7">
        <f>(A32-LN(A32+0.72))/(A32+1)</f>
        <v>0.81139794729368198</v>
      </c>
    </row>
    <row r="8" spans="1:11" x14ac:dyDescent="0.3">
      <c r="A8">
        <v>2.2400000000000002</v>
      </c>
      <c r="B8">
        <v>0.64900000000000002</v>
      </c>
      <c r="C8">
        <v>33</v>
      </c>
      <c r="D8">
        <f t="shared" si="0"/>
        <v>1.1790986436651296</v>
      </c>
      <c r="J8" t="s">
        <v>13</v>
      </c>
      <c r="K8">
        <f>(A49-LN(A49+0.72))/(A49+1)</f>
        <v>0.81007162603526739</v>
      </c>
    </row>
    <row r="9" spans="1:11" x14ac:dyDescent="0.3">
      <c r="A9">
        <v>3.16</v>
      </c>
      <c r="B9">
        <v>0.64300000000000002</v>
      </c>
      <c r="C9">
        <v>47</v>
      </c>
      <c r="D9">
        <f>B9*A9*$K$6</f>
        <v>1.647993446022936</v>
      </c>
    </row>
    <row r="10" spans="1:11" x14ac:dyDescent="0.3">
      <c r="A10">
        <v>4.2699999999999996</v>
      </c>
      <c r="B10">
        <v>0.63100000000000001</v>
      </c>
      <c r="C10">
        <v>68</v>
      </c>
      <c r="D10">
        <f t="shared" si="0"/>
        <v>2.1853180803791648</v>
      </c>
    </row>
    <row r="11" spans="1:11" x14ac:dyDescent="0.3">
      <c r="A11">
        <v>6.1</v>
      </c>
      <c r="B11">
        <v>0.627</v>
      </c>
      <c r="C11">
        <v>100</v>
      </c>
      <c r="D11">
        <f t="shared" si="0"/>
        <v>3.1020929055869062</v>
      </c>
    </row>
    <row r="12" spans="1:11" x14ac:dyDescent="0.3">
      <c r="A12">
        <v>17.600000000000001</v>
      </c>
      <c r="B12">
        <v>0.82299999999999995</v>
      </c>
      <c r="C12">
        <v>220</v>
      </c>
      <c r="D12">
        <f t="shared" si="0"/>
        <v>11.748162030707041</v>
      </c>
    </row>
    <row r="13" spans="1:11" x14ac:dyDescent="0.3">
      <c r="A13">
        <v>19.399999999999999</v>
      </c>
      <c r="B13">
        <v>0.60299999999999998</v>
      </c>
      <c r="C13">
        <v>320</v>
      </c>
      <c r="D13">
        <f t="shared" si="0"/>
        <v>9.4880391215354773</v>
      </c>
    </row>
    <row r="14" spans="1:11" x14ac:dyDescent="0.3">
      <c r="A14">
        <v>19.899999999999999</v>
      </c>
      <c r="B14">
        <v>0.443</v>
      </c>
      <c r="C14">
        <v>440</v>
      </c>
      <c r="D14">
        <f>B14*A14*$K$6</f>
        <v>7.1501347629310761</v>
      </c>
    </row>
    <row r="15" spans="1:11" x14ac:dyDescent="0.3">
      <c r="A15">
        <v>20.45</v>
      </c>
      <c r="B15">
        <v>0</v>
      </c>
      <c r="C15" t="s">
        <v>8</v>
      </c>
      <c r="D15">
        <f>B15*A15*$K$6</f>
        <v>0</v>
      </c>
    </row>
    <row r="18" spans="1:4" x14ac:dyDescent="0.3">
      <c r="A18" t="s">
        <v>9</v>
      </c>
      <c r="B18" t="s">
        <v>20</v>
      </c>
      <c r="C18" t="s">
        <v>17</v>
      </c>
    </row>
    <row r="19" spans="1:4" x14ac:dyDescent="0.3">
      <c r="A19" s="2" t="s">
        <v>3</v>
      </c>
      <c r="B19" s="2" t="s">
        <v>7</v>
      </c>
      <c r="C19" s="2" t="s">
        <v>4</v>
      </c>
      <c r="D19" s="2" t="s">
        <v>5</v>
      </c>
    </row>
    <row r="20" spans="1:4" x14ac:dyDescent="0.3">
      <c r="A20">
        <v>0.107</v>
      </c>
      <c r="B20">
        <v>0.60799999999999998</v>
      </c>
      <c r="C20">
        <v>0</v>
      </c>
      <c r="D20">
        <f>$K$7*B20*A20</f>
        <v>5.2786304859137774E-2</v>
      </c>
    </row>
    <row r="21" spans="1:4" x14ac:dyDescent="0.3">
      <c r="A21">
        <v>0.17100000000000001</v>
      </c>
      <c r="B21">
        <v>0.63</v>
      </c>
      <c r="C21">
        <v>1</v>
      </c>
      <c r="D21">
        <f t="shared" ref="D21:D31" si="1">$K$7*B21*A21</f>
        <v>8.7411900861948374E-2</v>
      </c>
    </row>
    <row r="22" spans="1:4" x14ac:dyDescent="0.3">
      <c r="A22">
        <v>0.40100000000000002</v>
      </c>
      <c r="B22">
        <v>0.63800000000000001</v>
      </c>
      <c r="C22">
        <v>4.7</v>
      </c>
      <c r="D22">
        <f t="shared" si="1"/>
        <v>0.20758642803972105</v>
      </c>
    </row>
    <row r="23" spans="1:4" x14ac:dyDescent="0.3">
      <c r="A23">
        <v>0.76</v>
      </c>
      <c r="B23">
        <v>0.64300000000000002</v>
      </c>
      <c r="C23">
        <v>10</v>
      </c>
      <c r="D23">
        <f t="shared" si="1"/>
        <v>0.39651394888347652</v>
      </c>
    </row>
    <row r="24" spans="1:4" x14ac:dyDescent="0.3">
      <c r="A24">
        <v>1.55</v>
      </c>
      <c r="B24">
        <v>0.65200000000000002</v>
      </c>
      <c r="C24">
        <v>22</v>
      </c>
      <c r="D24">
        <f t="shared" si="1"/>
        <v>0.81999876553499507</v>
      </c>
    </row>
    <row r="25" spans="1:4" x14ac:dyDescent="0.3">
      <c r="A25">
        <v>2.16</v>
      </c>
      <c r="B25">
        <v>0.67100000000000004</v>
      </c>
      <c r="C25">
        <v>33</v>
      </c>
      <c r="D25">
        <f t="shared" si="1"/>
        <v>1.1760077288895712</v>
      </c>
    </row>
    <row r="26" spans="1:4" x14ac:dyDescent="0.3">
      <c r="A26">
        <v>3.28</v>
      </c>
      <c r="B26">
        <v>0.67300000000000004</v>
      </c>
      <c r="C26">
        <v>47</v>
      </c>
      <c r="D26">
        <f t="shared" si="1"/>
        <v>1.7911122847739653</v>
      </c>
    </row>
    <row r="27" spans="1:4" x14ac:dyDescent="0.3">
      <c r="A27">
        <v>4.5599999999999996</v>
      </c>
      <c r="B27">
        <v>0.67300000000000004</v>
      </c>
      <c r="C27">
        <v>68</v>
      </c>
      <c r="D27">
        <f t="shared" si="1"/>
        <v>2.4900829324906346</v>
      </c>
    </row>
    <row r="28" spans="1:4" x14ac:dyDescent="0.3">
      <c r="A28">
        <v>6.68</v>
      </c>
      <c r="B28">
        <v>0.67100000000000004</v>
      </c>
      <c r="C28">
        <v>100</v>
      </c>
      <c r="D28">
        <f t="shared" si="1"/>
        <v>3.6369127911955252</v>
      </c>
    </row>
    <row r="29" spans="1:4" x14ac:dyDescent="0.3">
      <c r="A29">
        <v>18.3</v>
      </c>
      <c r="B29">
        <v>0.80900000000000005</v>
      </c>
      <c r="C29">
        <v>220</v>
      </c>
      <c r="D29">
        <f t="shared" si="1"/>
        <v>12.012503190298775</v>
      </c>
    </row>
    <row r="30" spans="1:4" x14ac:dyDescent="0.3">
      <c r="A30">
        <v>19.5</v>
      </c>
      <c r="B30">
        <v>0.59799999999999998</v>
      </c>
      <c r="C30">
        <v>320</v>
      </c>
      <c r="D30">
        <f t="shared" si="1"/>
        <v>9.4617114633916248</v>
      </c>
    </row>
    <row r="31" spans="1:4" x14ac:dyDescent="0.3">
      <c r="A31">
        <v>19.899999999999999</v>
      </c>
      <c r="B31">
        <v>0.442</v>
      </c>
      <c r="C31">
        <v>440</v>
      </c>
      <c r="D31">
        <f t="shared" si="1"/>
        <v>7.1368940648057668</v>
      </c>
    </row>
    <row r="32" spans="1:4" x14ac:dyDescent="0.3">
      <c r="A32">
        <v>20.5</v>
      </c>
      <c r="B32">
        <v>0</v>
      </c>
      <c r="C32" t="s">
        <v>8</v>
      </c>
      <c r="D32">
        <v>0</v>
      </c>
    </row>
    <row r="35" spans="1:4" x14ac:dyDescent="0.3">
      <c r="A35" t="s">
        <v>10</v>
      </c>
      <c r="B35" t="s">
        <v>19</v>
      </c>
      <c r="C35" t="s">
        <v>18</v>
      </c>
    </row>
    <row r="36" spans="1:4" x14ac:dyDescent="0.3">
      <c r="A36" s="3" t="s">
        <v>3</v>
      </c>
      <c r="B36" s="3" t="s">
        <v>7</v>
      </c>
      <c r="C36" s="3" t="s">
        <v>4</v>
      </c>
      <c r="D36" s="3" t="s">
        <v>5</v>
      </c>
    </row>
    <row r="37" spans="1:4" x14ac:dyDescent="0.3">
      <c r="A37">
        <v>9.2999999999999999E-2</v>
      </c>
      <c r="B37">
        <v>0.52800000000000002</v>
      </c>
      <c r="C37">
        <v>0</v>
      </c>
      <c r="D37">
        <f>$K$8*B37*A37</f>
        <v>3.9777757124835771E-2</v>
      </c>
    </row>
    <row r="38" spans="1:4" x14ac:dyDescent="0.3">
      <c r="A38">
        <v>0.14299999999999999</v>
      </c>
      <c r="B38">
        <v>0.54100000000000004</v>
      </c>
      <c r="C38">
        <v>1</v>
      </c>
      <c r="D38">
        <f t="shared" ref="D38:D48" si="2">$K$8*B38*A38</f>
        <v>6.2669571204966398E-2</v>
      </c>
    </row>
    <row r="39" spans="1:4" x14ac:dyDescent="0.3">
      <c r="A39">
        <v>0.34699999999999998</v>
      </c>
      <c r="B39">
        <v>0.54100000000000004</v>
      </c>
      <c r="C39">
        <v>4.7</v>
      </c>
      <c r="D39">
        <f t="shared" si="2"/>
        <v>0.15207231614072264</v>
      </c>
    </row>
    <row r="40" spans="1:4" x14ac:dyDescent="0.3">
      <c r="A40">
        <v>0.65</v>
      </c>
      <c r="B40">
        <v>0.54700000000000004</v>
      </c>
      <c r="C40">
        <v>10</v>
      </c>
      <c r="D40">
        <f t="shared" si="2"/>
        <v>0.28802096663683935</v>
      </c>
    </row>
    <row r="41" spans="1:4" x14ac:dyDescent="0.3">
      <c r="A41">
        <v>1.29</v>
      </c>
      <c r="B41">
        <v>0.55100000000000005</v>
      </c>
      <c r="C41">
        <v>22</v>
      </c>
      <c r="D41">
        <f t="shared" si="2"/>
        <v>0.57579081106960772</v>
      </c>
    </row>
    <row r="42" spans="1:4" x14ac:dyDescent="0.3">
      <c r="A42">
        <v>1.91</v>
      </c>
      <c r="B42">
        <v>0.55300000000000005</v>
      </c>
      <c r="C42">
        <v>33</v>
      </c>
      <c r="D42">
        <f t="shared" si="2"/>
        <v>0.85562195356723048</v>
      </c>
    </row>
    <row r="43" spans="1:4" x14ac:dyDescent="0.3">
      <c r="A43">
        <v>2.71</v>
      </c>
      <c r="B43">
        <v>0.55700000000000005</v>
      </c>
      <c r="C43">
        <v>47</v>
      </c>
      <c r="D43">
        <f t="shared" si="2"/>
        <v>1.2227788173514551</v>
      </c>
    </row>
    <row r="44" spans="1:4" x14ac:dyDescent="0.3">
      <c r="A44">
        <v>3.81</v>
      </c>
      <c r="B44">
        <v>0.55700000000000005</v>
      </c>
      <c r="C44">
        <v>68</v>
      </c>
      <c r="D44">
        <f t="shared" si="2"/>
        <v>1.7191097026232636</v>
      </c>
    </row>
    <row r="45" spans="1:4" x14ac:dyDescent="0.3">
      <c r="A45">
        <v>5.61</v>
      </c>
      <c r="B45">
        <v>0.54600000000000004</v>
      </c>
      <c r="C45">
        <v>100</v>
      </c>
      <c r="D45">
        <f t="shared" si="2"/>
        <v>2.4812979948435867</v>
      </c>
    </row>
    <row r="46" spans="1:4" x14ac:dyDescent="0.3">
      <c r="A46">
        <v>16.899999999999999</v>
      </c>
      <c r="B46">
        <v>0.75600000000000001</v>
      </c>
      <c r="C46">
        <v>220</v>
      </c>
      <c r="D46">
        <f t="shared" si="2"/>
        <v>10.349799122876989</v>
      </c>
    </row>
    <row r="47" spans="1:4" x14ac:dyDescent="0.3">
      <c r="A47">
        <v>18.7</v>
      </c>
      <c r="B47">
        <v>0.57299999999999995</v>
      </c>
      <c r="C47">
        <v>320</v>
      </c>
      <c r="D47">
        <f t="shared" si="2"/>
        <v>8.679998480130493</v>
      </c>
    </row>
    <row r="48" spans="1:4" x14ac:dyDescent="0.3">
      <c r="A48">
        <v>19.399999999999999</v>
      </c>
      <c r="B48">
        <v>0.42899999999999999</v>
      </c>
      <c r="C48">
        <v>440</v>
      </c>
      <c r="D48">
        <f t="shared" si="2"/>
        <v>6.7419021148411158</v>
      </c>
    </row>
    <row r="49" spans="1:4" x14ac:dyDescent="0.3">
      <c r="A49">
        <v>20.3</v>
      </c>
      <c r="B49">
        <v>0</v>
      </c>
      <c r="C49" t="s">
        <v>8</v>
      </c>
      <c r="D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</dc:creator>
  <cp:lastModifiedBy>trant</cp:lastModifiedBy>
  <dcterms:created xsi:type="dcterms:W3CDTF">2019-07-30T00:08:13Z</dcterms:created>
  <dcterms:modified xsi:type="dcterms:W3CDTF">2019-07-30T02:39:09Z</dcterms:modified>
</cp:coreProperties>
</file>