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ocuments\ST03\Project\Dashboard_Project\Eksekutif Ormawa PKU 2023-2024\Work Performances Dashboard\"/>
    </mc:Choice>
  </mc:AlternateContent>
  <xr:revisionPtr revIDLastSave="0" documentId="13_ncr:1_{A6F2FD8D-234A-4BB7-BF6B-B6F33B2A1FF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Sheet3" sheetId="6" r:id="rId2"/>
    <sheet name="Sheet1" sheetId="4" r:id="rId3"/>
    <sheet name="Database Staf" sheetId="2" r:id="rId4"/>
    <sheet name="CODE" sheetId="3" r:id="rId5"/>
    <sheet name="Fakultas" sheetId="5" r:id="rId6"/>
    <sheet name="BIRDEPT" sheetId="7" r:id="rId7"/>
    <sheet name="Gender" sheetId="8" r:id="rId8"/>
    <sheet name="Foto Staff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5" l="1"/>
  <c r="B10" i="5"/>
  <c r="B9" i="5"/>
  <c r="B8" i="5"/>
  <c r="B7" i="5"/>
  <c r="B6" i="5"/>
  <c r="B5" i="5"/>
  <c r="B4" i="5"/>
  <c r="B3" i="5"/>
  <c r="B2" i="5"/>
  <c r="G198" i="2"/>
  <c r="B11" i="1" s="1"/>
  <c r="E198" i="2"/>
  <c r="C198" i="2"/>
  <c r="G197" i="2"/>
  <c r="E197" i="2"/>
  <c r="C197" i="2"/>
  <c r="G196" i="2"/>
  <c r="E196" i="2"/>
  <c r="C196" i="2"/>
  <c r="G195" i="2"/>
  <c r="E195" i="2"/>
  <c r="C195" i="2"/>
  <c r="G194" i="2"/>
  <c r="E194" i="2"/>
  <c r="C194" i="2"/>
  <c r="G193" i="2"/>
  <c r="E193" i="2"/>
  <c r="C193" i="2"/>
  <c r="G192" i="2"/>
  <c r="E192" i="2"/>
  <c r="C192" i="2"/>
  <c r="G191" i="2"/>
  <c r="E191" i="2"/>
  <c r="C191" i="2"/>
  <c r="G190" i="2"/>
  <c r="E190" i="2"/>
  <c r="C190" i="2"/>
  <c r="G189" i="2"/>
  <c r="E189" i="2"/>
  <c r="C189" i="2"/>
  <c r="G188" i="2"/>
  <c r="E188" i="2"/>
  <c r="C188" i="2"/>
  <c r="G187" i="2"/>
  <c r="E187" i="2"/>
  <c r="C187" i="2"/>
  <c r="G186" i="2"/>
  <c r="E186" i="2"/>
  <c r="C186" i="2"/>
  <c r="G185" i="2"/>
  <c r="E185" i="2"/>
  <c r="C185" i="2"/>
  <c r="G184" i="2"/>
  <c r="E184" i="2"/>
  <c r="C184" i="2"/>
  <c r="E183" i="2"/>
  <c r="C183" i="2"/>
  <c r="E182" i="2"/>
  <c r="C182" i="2"/>
  <c r="E181" i="2"/>
  <c r="C181" i="2"/>
  <c r="G180" i="2"/>
  <c r="E180" i="2"/>
  <c r="C180" i="2"/>
  <c r="G179" i="2"/>
  <c r="E179" i="2"/>
  <c r="C179" i="2"/>
  <c r="G178" i="2"/>
  <c r="E178" i="2"/>
  <c r="C178" i="2"/>
  <c r="G177" i="2"/>
  <c r="E177" i="2"/>
  <c r="C177" i="2"/>
  <c r="G176" i="2"/>
  <c r="E176" i="2"/>
  <c r="C176" i="2"/>
  <c r="G175" i="2"/>
  <c r="E175" i="2"/>
  <c r="C175" i="2"/>
  <c r="G174" i="2"/>
  <c r="E174" i="2"/>
  <c r="C174" i="2"/>
  <c r="G173" i="2"/>
  <c r="E173" i="2"/>
  <c r="C173" i="2"/>
  <c r="G172" i="2"/>
  <c r="E172" i="2"/>
  <c r="C172" i="2"/>
  <c r="G171" i="2"/>
  <c r="E171" i="2"/>
  <c r="C171" i="2"/>
  <c r="G170" i="2"/>
  <c r="E170" i="2"/>
  <c r="C170" i="2"/>
  <c r="G169" i="2"/>
  <c r="E169" i="2"/>
  <c r="C169" i="2"/>
  <c r="G168" i="2"/>
  <c r="E168" i="2"/>
  <c r="C168" i="2"/>
  <c r="G167" i="2"/>
  <c r="E167" i="2"/>
  <c r="C167" i="2"/>
  <c r="G166" i="2"/>
  <c r="E166" i="2"/>
  <c r="C166" i="2"/>
  <c r="E165" i="2"/>
  <c r="C165" i="2"/>
  <c r="E164" i="2"/>
  <c r="C164" i="2"/>
  <c r="E163" i="2"/>
  <c r="C163" i="2"/>
  <c r="G162" i="2"/>
  <c r="E162" i="2"/>
  <c r="C162" i="2"/>
  <c r="G161" i="2"/>
  <c r="E161" i="2"/>
  <c r="C161" i="2"/>
  <c r="G160" i="2"/>
  <c r="E160" i="2"/>
  <c r="C160" i="2"/>
  <c r="G159" i="2"/>
  <c r="E159" i="2"/>
  <c r="C159" i="2"/>
  <c r="G158" i="2"/>
  <c r="E158" i="2"/>
  <c r="C158" i="2"/>
  <c r="G157" i="2"/>
  <c r="E157" i="2"/>
  <c r="C157" i="2"/>
  <c r="G156" i="2"/>
  <c r="E156" i="2"/>
  <c r="C156" i="2"/>
  <c r="G155" i="2"/>
  <c r="E155" i="2"/>
  <c r="C155" i="2"/>
  <c r="G154" i="2"/>
  <c r="E154" i="2"/>
  <c r="C154" i="2"/>
  <c r="G153" i="2"/>
  <c r="E153" i="2"/>
  <c r="C153" i="2"/>
  <c r="G152" i="2"/>
  <c r="E152" i="2"/>
  <c r="C152" i="2"/>
  <c r="G151" i="2"/>
  <c r="E151" i="2"/>
  <c r="C151" i="2"/>
  <c r="G150" i="2"/>
  <c r="E150" i="2"/>
  <c r="C150" i="2"/>
  <c r="G149" i="2"/>
  <c r="E149" i="2"/>
  <c r="C149" i="2"/>
  <c r="G148" i="2"/>
  <c r="E148" i="2"/>
  <c r="C148" i="2"/>
  <c r="C147" i="2"/>
  <c r="C146" i="2"/>
  <c r="C145" i="2"/>
  <c r="G144" i="2"/>
  <c r="E144" i="2"/>
  <c r="C144" i="2"/>
  <c r="G143" i="2"/>
  <c r="E143" i="2"/>
  <c r="C143" i="2"/>
  <c r="G142" i="2"/>
  <c r="E142" i="2"/>
  <c r="C142" i="2"/>
  <c r="G141" i="2"/>
  <c r="E141" i="2"/>
  <c r="C141" i="2"/>
  <c r="G140" i="2"/>
  <c r="E140" i="2"/>
  <c r="C140" i="2"/>
  <c r="G139" i="2"/>
  <c r="E139" i="2"/>
  <c r="C139" i="2"/>
  <c r="G138" i="2"/>
  <c r="E138" i="2"/>
  <c r="C138" i="2"/>
  <c r="G137" i="2"/>
  <c r="E137" i="2"/>
  <c r="C137" i="2"/>
  <c r="G136" i="2"/>
  <c r="E136" i="2"/>
  <c r="C136" i="2"/>
  <c r="G135" i="2"/>
  <c r="E135" i="2"/>
  <c r="C135" i="2"/>
  <c r="G134" i="2"/>
  <c r="E134" i="2"/>
  <c r="C134" i="2"/>
  <c r="G133" i="2"/>
  <c r="E133" i="2"/>
  <c r="C133" i="2"/>
  <c r="G132" i="2"/>
  <c r="E132" i="2"/>
  <c r="C132" i="2"/>
  <c r="G131" i="2"/>
  <c r="E131" i="2"/>
  <c r="C131" i="2"/>
  <c r="G130" i="2"/>
  <c r="E130" i="2"/>
  <c r="C130" i="2"/>
  <c r="E129" i="2"/>
  <c r="C129" i="2"/>
  <c r="E128" i="2"/>
  <c r="C128" i="2"/>
  <c r="E127" i="2"/>
  <c r="C127" i="2"/>
  <c r="G126" i="2"/>
  <c r="E126" i="2"/>
  <c r="C126" i="2"/>
  <c r="G125" i="2"/>
  <c r="E125" i="2"/>
  <c r="C125" i="2"/>
  <c r="G124" i="2"/>
  <c r="E124" i="2"/>
  <c r="C124" i="2"/>
  <c r="G123" i="2"/>
  <c r="E123" i="2"/>
  <c r="C123" i="2"/>
  <c r="G122" i="2"/>
  <c r="E122" i="2"/>
  <c r="C122" i="2"/>
  <c r="G121" i="2"/>
  <c r="E121" i="2"/>
  <c r="C121" i="2"/>
  <c r="G120" i="2"/>
  <c r="E120" i="2"/>
  <c r="C120" i="2"/>
  <c r="G119" i="2"/>
  <c r="E119" i="2"/>
  <c r="C119" i="2"/>
  <c r="G118" i="2"/>
  <c r="E118" i="2"/>
  <c r="C118" i="2"/>
  <c r="G117" i="2"/>
  <c r="E117" i="2"/>
  <c r="C117" i="2"/>
  <c r="G116" i="2"/>
  <c r="E116" i="2"/>
  <c r="C116" i="2"/>
  <c r="G115" i="2"/>
  <c r="E115" i="2"/>
  <c r="C115" i="2"/>
  <c r="G114" i="2"/>
  <c r="E114" i="2"/>
  <c r="C114" i="2"/>
  <c r="G113" i="2"/>
  <c r="E113" i="2"/>
  <c r="C113" i="2"/>
  <c r="G112" i="2"/>
  <c r="E112" i="2"/>
  <c r="C112" i="2"/>
  <c r="E111" i="2"/>
  <c r="C111" i="2"/>
  <c r="E110" i="2"/>
  <c r="C110" i="2"/>
  <c r="E109" i="2"/>
  <c r="C109" i="2"/>
  <c r="G108" i="2"/>
  <c r="E108" i="2"/>
  <c r="C108" i="2"/>
  <c r="G107" i="2"/>
  <c r="E107" i="2"/>
  <c r="C107" i="2"/>
  <c r="G106" i="2"/>
  <c r="E106" i="2"/>
  <c r="C106" i="2"/>
  <c r="G105" i="2"/>
  <c r="E105" i="2"/>
  <c r="C105" i="2"/>
  <c r="G104" i="2"/>
  <c r="E104" i="2"/>
  <c r="C104" i="2"/>
  <c r="G103" i="2"/>
  <c r="E103" i="2"/>
  <c r="C103" i="2"/>
  <c r="G102" i="2"/>
  <c r="E102" i="2"/>
  <c r="C102" i="2"/>
  <c r="G101" i="2"/>
  <c r="E101" i="2"/>
  <c r="C101" i="2"/>
  <c r="G100" i="2"/>
  <c r="E100" i="2"/>
  <c r="C100" i="2"/>
  <c r="G99" i="2"/>
  <c r="E99" i="2"/>
  <c r="C99" i="2"/>
  <c r="G98" i="2"/>
  <c r="E98" i="2"/>
  <c r="C98" i="2"/>
  <c r="G97" i="2"/>
  <c r="E97" i="2"/>
  <c r="C97" i="2"/>
  <c r="G96" i="2"/>
  <c r="E96" i="2"/>
  <c r="C96" i="2"/>
  <c r="G95" i="2"/>
  <c r="E95" i="2"/>
  <c r="C95" i="2"/>
  <c r="G94" i="2"/>
  <c r="E94" i="2"/>
  <c r="C94" i="2"/>
  <c r="E93" i="2"/>
  <c r="C93" i="2"/>
  <c r="E92" i="2"/>
  <c r="C92" i="2"/>
  <c r="E91" i="2"/>
  <c r="C91" i="2"/>
  <c r="G90" i="2"/>
  <c r="E90" i="2"/>
  <c r="C90" i="2"/>
  <c r="G89" i="2"/>
  <c r="E89" i="2"/>
  <c r="C89" i="2"/>
  <c r="G88" i="2"/>
  <c r="E88" i="2"/>
  <c r="C88" i="2"/>
  <c r="G87" i="2"/>
  <c r="E87" i="2"/>
  <c r="C87" i="2"/>
  <c r="G86" i="2"/>
  <c r="E86" i="2"/>
  <c r="C86" i="2"/>
  <c r="G85" i="2"/>
  <c r="E85" i="2"/>
  <c r="C85" i="2"/>
  <c r="G84" i="2"/>
  <c r="E84" i="2"/>
  <c r="C84" i="2"/>
  <c r="G83" i="2"/>
  <c r="E83" i="2"/>
  <c r="C83" i="2"/>
  <c r="G82" i="2"/>
  <c r="E82" i="2"/>
  <c r="C82" i="2"/>
  <c r="G81" i="2"/>
  <c r="E81" i="2"/>
  <c r="C81" i="2"/>
  <c r="G80" i="2"/>
  <c r="E80" i="2"/>
  <c r="C80" i="2"/>
  <c r="G79" i="2"/>
  <c r="E79" i="2"/>
  <c r="C79" i="2"/>
  <c r="G78" i="2"/>
  <c r="E78" i="2"/>
  <c r="C78" i="2"/>
  <c r="G77" i="2"/>
  <c r="E77" i="2"/>
  <c r="C77" i="2"/>
  <c r="E76" i="2"/>
  <c r="C76" i="2"/>
  <c r="E75" i="2"/>
  <c r="C75" i="2"/>
  <c r="E74" i="2"/>
  <c r="C74" i="2"/>
  <c r="G73" i="2"/>
  <c r="E73" i="2"/>
  <c r="C73" i="2"/>
  <c r="G72" i="2"/>
  <c r="E72" i="2"/>
  <c r="C72" i="2"/>
  <c r="G71" i="2"/>
  <c r="E71" i="2"/>
  <c r="C71" i="2"/>
  <c r="G70" i="2"/>
  <c r="E70" i="2"/>
  <c r="C70" i="2"/>
  <c r="G69" i="2"/>
  <c r="E69" i="2"/>
  <c r="C69" i="2"/>
  <c r="G68" i="2"/>
  <c r="E68" i="2"/>
  <c r="C68" i="2"/>
  <c r="G67" i="2"/>
  <c r="E67" i="2"/>
  <c r="C67" i="2"/>
  <c r="G66" i="2"/>
  <c r="E66" i="2"/>
  <c r="C66" i="2"/>
  <c r="G65" i="2"/>
  <c r="E65" i="2"/>
  <c r="C65" i="2"/>
  <c r="G64" i="2"/>
  <c r="E64" i="2"/>
  <c r="C64" i="2"/>
  <c r="G63" i="2"/>
  <c r="E63" i="2"/>
  <c r="C63" i="2"/>
  <c r="G62" i="2"/>
  <c r="E62" i="2"/>
  <c r="C62" i="2"/>
  <c r="G61" i="2"/>
  <c r="E61" i="2"/>
  <c r="C61" i="2"/>
  <c r="G60" i="2"/>
  <c r="E60" i="2"/>
  <c r="C60" i="2"/>
  <c r="G59" i="2"/>
  <c r="E59" i="2"/>
  <c r="C59" i="2"/>
  <c r="E58" i="2"/>
  <c r="C58" i="2"/>
  <c r="E57" i="2"/>
  <c r="C57" i="2"/>
  <c r="E56" i="2"/>
  <c r="C56" i="2"/>
  <c r="G55" i="2"/>
  <c r="E55" i="2"/>
  <c r="C55" i="2"/>
  <c r="G54" i="2"/>
  <c r="E54" i="2"/>
  <c r="C54" i="2"/>
  <c r="G53" i="2"/>
  <c r="E53" i="2"/>
  <c r="C53" i="2"/>
  <c r="G52" i="2"/>
  <c r="E52" i="2"/>
  <c r="C52" i="2"/>
  <c r="G51" i="2"/>
  <c r="E51" i="2"/>
  <c r="C51" i="2"/>
  <c r="G50" i="2"/>
  <c r="E50" i="2"/>
  <c r="C50" i="2"/>
  <c r="G49" i="2"/>
  <c r="E49" i="2"/>
  <c r="C49" i="2"/>
  <c r="G48" i="2"/>
  <c r="E48" i="2"/>
  <c r="C48" i="2"/>
  <c r="G47" i="2"/>
  <c r="E47" i="2"/>
  <c r="C47" i="2"/>
  <c r="G46" i="2"/>
  <c r="E46" i="2"/>
  <c r="C46" i="2"/>
  <c r="G45" i="2"/>
  <c r="E45" i="2"/>
  <c r="C45" i="2"/>
  <c r="G44" i="2"/>
  <c r="E44" i="2"/>
  <c r="C44" i="2"/>
  <c r="G43" i="2"/>
  <c r="E43" i="2"/>
  <c r="C43" i="2"/>
  <c r="G42" i="2"/>
  <c r="E42" i="2"/>
  <c r="C42" i="2"/>
  <c r="G41" i="2"/>
  <c r="E41" i="2"/>
  <c r="C41" i="2"/>
  <c r="E40" i="2"/>
  <c r="C40" i="2"/>
  <c r="E39" i="2"/>
  <c r="C39" i="2"/>
  <c r="E38" i="2"/>
  <c r="C38" i="2"/>
  <c r="G37" i="2"/>
  <c r="E37" i="2"/>
  <c r="C37" i="2"/>
  <c r="G36" i="2"/>
  <c r="E36" i="2"/>
  <c r="C36" i="2"/>
  <c r="G35" i="2"/>
  <c r="E35" i="2"/>
  <c r="C35" i="2"/>
  <c r="G34" i="2"/>
  <c r="E34" i="2"/>
  <c r="C34" i="2"/>
  <c r="G33" i="2"/>
  <c r="E33" i="2"/>
  <c r="C33" i="2"/>
  <c r="G32" i="2"/>
  <c r="E32" i="2"/>
  <c r="C32" i="2"/>
  <c r="G31" i="2"/>
  <c r="E31" i="2"/>
  <c r="C31" i="2"/>
  <c r="G30" i="2"/>
  <c r="E30" i="2"/>
  <c r="C30" i="2"/>
  <c r="G29" i="2"/>
  <c r="E29" i="2"/>
  <c r="C29" i="2"/>
  <c r="G28" i="2"/>
  <c r="E28" i="2"/>
  <c r="C28" i="2"/>
  <c r="G27" i="2"/>
  <c r="E27" i="2"/>
  <c r="C27" i="2"/>
  <c r="G26" i="2"/>
  <c r="E26" i="2"/>
  <c r="C26" i="2"/>
  <c r="G25" i="2"/>
  <c r="E25" i="2"/>
  <c r="C25" i="2"/>
  <c r="G24" i="2"/>
  <c r="E24" i="2"/>
  <c r="C24" i="2"/>
  <c r="G23" i="2"/>
  <c r="E23" i="2"/>
  <c r="C23" i="2"/>
  <c r="E22" i="2"/>
  <c r="C22" i="2"/>
  <c r="E21" i="2"/>
  <c r="C21" i="2"/>
  <c r="E20" i="2"/>
  <c r="C20" i="2"/>
  <c r="G19" i="2"/>
  <c r="E19" i="2"/>
  <c r="C19" i="2"/>
  <c r="G18" i="2"/>
  <c r="E18" i="2"/>
  <c r="C18" i="2"/>
  <c r="G17" i="2"/>
  <c r="E17" i="2"/>
  <c r="C17" i="2"/>
  <c r="G16" i="2"/>
  <c r="E16" i="2"/>
  <c r="C16" i="2"/>
  <c r="G15" i="2"/>
  <c r="E15" i="2"/>
  <c r="C15" i="2"/>
  <c r="G14" i="2"/>
  <c r="E14" i="2"/>
  <c r="C14" i="2"/>
  <c r="G13" i="2"/>
  <c r="E13" i="2"/>
  <c r="C13" i="2"/>
  <c r="G12" i="2"/>
  <c r="E12" i="2"/>
  <c r="C12" i="2"/>
  <c r="G11" i="2"/>
  <c r="E11" i="2"/>
  <c r="C11" i="2"/>
  <c r="G10" i="2"/>
  <c r="E10" i="2"/>
  <c r="C10" i="2"/>
  <c r="G9" i="2"/>
  <c r="E9" i="2"/>
  <c r="C9" i="2"/>
  <c r="G8" i="2"/>
  <c r="E8" i="2"/>
  <c r="C8" i="2"/>
  <c r="G7" i="2"/>
  <c r="E7" i="2"/>
  <c r="C7" i="2"/>
  <c r="G6" i="2"/>
  <c r="E6" i="2"/>
  <c r="C6" i="2"/>
  <c r="G5" i="2"/>
  <c r="B3" i="1" s="1"/>
  <c r="E5" i="2"/>
  <c r="C5" i="2"/>
  <c r="C4" i="2"/>
  <c r="C3" i="2"/>
  <c r="C2" i="2"/>
  <c r="J12" i="1"/>
  <c r="F12" i="1"/>
  <c r="J11" i="1"/>
  <c r="F11" i="1"/>
  <c r="J10" i="1"/>
  <c r="I10" i="1"/>
  <c r="F10" i="1"/>
  <c r="F9" i="1"/>
  <c r="F8" i="1"/>
  <c r="F7" i="1"/>
  <c r="F6" i="1"/>
  <c r="F5" i="1"/>
  <c r="F4" i="1"/>
  <c r="H3" i="1"/>
  <c r="F3" i="1"/>
  <c r="H2" i="1"/>
  <c r="F2" i="1"/>
  <c r="B2" i="1" l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<sst xmlns="http://schemas.openxmlformats.org/spreadsheetml/2006/main" count="1080" uniqueCount="471">
  <si>
    <t>Fakultas</t>
  </si>
  <si>
    <t>Frekuensi_Fa</t>
  </si>
  <si>
    <t>Daerah</t>
  </si>
  <si>
    <t>Frekuensi_Da</t>
  </si>
  <si>
    <t>Divisi</t>
  </si>
  <si>
    <t>Frekuensi_Di</t>
  </si>
  <si>
    <t>Gender</t>
  </si>
  <si>
    <t>Frekuensi_Ge</t>
  </si>
  <si>
    <t>FAPERTA</t>
  </si>
  <si>
    <t>JABAR</t>
  </si>
  <si>
    <t>BISMIT</t>
  </si>
  <si>
    <t>Laki-laki</t>
  </si>
  <si>
    <t>SKHB</t>
  </si>
  <si>
    <t>JATENG</t>
  </si>
  <si>
    <t>INTERNAL</t>
  </si>
  <si>
    <t>Perempuan</t>
  </si>
  <si>
    <t>FPIK</t>
  </si>
  <si>
    <t>PAPUA</t>
  </si>
  <si>
    <t>MEDBRAND</t>
  </si>
  <si>
    <t>FAPET</t>
  </si>
  <si>
    <t>JATIM</t>
  </si>
  <si>
    <t>RISBANG</t>
  </si>
  <si>
    <t>FAHUTAN</t>
  </si>
  <si>
    <t>KALTENG</t>
  </si>
  <si>
    <t>ADKESMAH</t>
  </si>
  <si>
    <t>FATETA</t>
  </si>
  <si>
    <t>KALTIM</t>
  </si>
  <si>
    <t>AKPRES</t>
  </si>
  <si>
    <t>FMIPA</t>
  </si>
  <si>
    <t>SUMUT</t>
  </si>
  <si>
    <t>KASTRAT</t>
  </si>
  <si>
    <t>FEM</t>
  </si>
  <si>
    <t>SULSEL</t>
  </si>
  <si>
    <t>PERAGA</t>
  </si>
  <si>
    <t>FEMA</t>
  </si>
  <si>
    <t>BALI</t>
  </si>
  <si>
    <t>PSDM</t>
  </si>
  <si>
    <t>SB</t>
  </si>
  <si>
    <t>ACEH</t>
  </si>
  <si>
    <t>SENBUD</t>
  </si>
  <si>
    <t>NTB</t>
  </si>
  <si>
    <t>SLH</t>
  </si>
  <si>
    <t>NTT</t>
  </si>
  <si>
    <t>KODE BIRDEPT</t>
  </si>
  <si>
    <t>NAMA</t>
  </si>
  <si>
    <t>BIRDEP</t>
  </si>
  <si>
    <t>NIM</t>
  </si>
  <si>
    <t>FAKULTAS</t>
  </si>
  <si>
    <t>JENIS KELAMIN</t>
  </si>
  <si>
    <t>ASAL DAERAH</t>
  </si>
  <si>
    <t>001</t>
  </si>
  <si>
    <t>A</t>
  </si>
  <si>
    <t>Riki Mulyana</t>
  </si>
  <si>
    <t>002</t>
  </si>
  <si>
    <t>Nurul Fauzi</t>
  </si>
  <si>
    <t>003</t>
  </si>
  <si>
    <t>Silmi Kaffah Berliana Abdul</t>
  </si>
  <si>
    <t>004</t>
  </si>
  <si>
    <t>Aditya Dewanto</t>
  </si>
  <si>
    <t>H2401221034</t>
  </si>
  <si>
    <t>L</t>
  </si>
  <si>
    <t>005</t>
  </si>
  <si>
    <t>Amanda Citra Lestari</t>
  </si>
  <si>
    <t>G5402221048</t>
  </si>
  <si>
    <t>P</t>
  </si>
  <si>
    <t>006</t>
  </si>
  <si>
    <t>Aulia Sufi Sihab</t>
  </si>
  <si>
    <t>H1401221047</t>
  </si>
  <si>
    <t>B</t>
  </si>
  <si>
    <t>007</t>
  </si>
  <si>
    <t>Billie Hadriano Dos Reis</t>
  </si>
  <si>
    <t>H1401221033</t>
  </si>
  <si>
    <t>C</t>
  </si>
  <si>
    <t>008</t>
  </si>
  <si>
    <t>Dena Agustina</t>
  </si>
  <si>
    <t>H1401221046</t>
  </si>
  <si>
    <t>D</t>
  </si>
  <si>
    <t>009</t>
  </si>
  <si>
    <t>Dicky Ramadhan</t>
  </si>
  <si>
    <t>H1401221021</t>
  </si>
  <si>
    <t>E</t>
  </si>
  <si>
    <t>010</t>
  </si>
  <si>
    <t>Grisela Novinta</t>
  </si>
  <si>
    <t>H3401221029</t>
  </si>
  <si>
    <t>F</t>
  </si>
  <si>
    <t>011</t>
  </si>
  <si>
    <t>Hariyol</t>
  </si>
  <si>
    <t>G1401221009</t>
  </si>
  <si>
    <t>G</t>
  </si>
  <si>
    <t>012</t>
  </si>
  <si>
    <t>Monika Putri Dinanti</t>
  </si>
  <si>
    <t>I3401221053</t>
  </si>
  <si>
    <t>H</t>
  </si>
  <si>
    <t>013</t>
  </si>
  <si>
    <t>Muhammad Raka Razienulhaq</t>
  </si>
  <si>
    <t>K1401221144</t>
  </si>
  <si>
    <t>I</t>
  </si>
  <si>
    <t>014</t>
  </si>
  <si>
    <t>Rio Penampati Banurea</t>
  </si>
  <si>
    <t>K1401221079</t>
  </si>
  <si>
    <t>K</t>
  </si>
  <si>
    <t>015</t>
  </si>
  <si>
    <t>Riska Awalia</t>
  </si>
  <si>
    <t>H4401221002</t>
  </si>
  <si>
    <t>016</t>
  </si>
  <si>
    <t>Salwa Mohamad</t>
  </si>
  <si>
    <t>H2401221030</t>
  </si>
  <si>
    <t>017</t>
  </si>
  <si>
    <t>Sherly Faradisha Sembiring</t>
  </si>
  <si>
    <t>A3401221015</t>
  </si>
  <si>
    <t>018</t>
  </si>
  <si>
    <t>Tengku Bay Haqi</t>
  </si>
  <si>
    <t>K1401221105</t>
  </si>
  <si>
    <t>Syahrul Rizki</t>
  </si>
  <si>
    <t>Qurrota Ayun</t>
  </si>
  <si>
    <t>Acylla Malsya Tiffanie</t>
  </si>
  <si>
    <t>Alfiah Azqy Ritonga</t>
  </si>
  <si>
    <t>H1401221009</t>
  </si>
  <si>
    <t>Chesi Deviaksa Yahya</t>
  </si>
  <si>
    <t>H2401221044</t>
  </si>
  <si>
    <t>Dimas Ageng Aryoputro Mustofa</t>
  </si>
  <si>
    <t>C1401221088</t>
  </si>
  <si>
    <t>Esa Bian Fadillah</t>
  </si>
  <si>
    <t>G5401221034</t>
  </si>
  <si>
    <t>J</t>
  </si>
  <si>
    <t>Kratesyu Rahmanita</t>
  </si>
  <si>
    <t>C1401221076</t>
  </si>
  <si>
    <t>Mariana Sri Sudarmawati</t>
  </si>
  <si>
    <t>A2401221100</t>
  </si>
  <si>
    <t>Muhammad Fadhil Indrawan</t>
  </si>
  <si>
    <t>I1401221054</t>
  </si>
  <si>
    <t>Muhammad Firlan Maulana</t>
  </si>
  <si>
    <t>G1401221042</t>
  </si>
  <si>
    <t>Nabil Bintang Prayoga</t>
  </si>
  <si>
    <t>G1401221017</t>
  </si>
  <si>
    <t>Nida Aulia Wahyudi</t>
  </si>
  <si>
    <t>F2401221111</t>
  </si>
  <si>
    <t>Prama Dwi Respati Ajidin</t>
  </si>
  <si>
    <t>F1401221046</t>
  </si>
  <si>
    <t>Rahma Aura Nisa</t>
  </si>
  <si>
    <t>H1401221043</t>
  </si>
  <si>
    <t>Rida Nadia Salsa Bila</t>
  </si>
  <si>
    <t>H4401221009</t>
  </si>
  <si>
    <t>Safan Parna Ramadandra</t>
  </si>
  <si>
    <t>I3401221032</t>
  </si>
  <si>
    <t>Safrina Aspasya</t>
  </si>
  <si>
    <t>I3401221010</t>
  </si>
  <si>
    <t>Firman Hidayat</t>
  </si>
  <si>
    <t>Latifah Tri Yuzhari</t>
  </si>
  <si>
    <t>Stevany Tryanatami</t>
  </si>
  <si>
    <t>Moch Irsyad Gunawan</t>
  </si>
  <si>
    <t>A1401221039</t>
  </si>
  <si>
    <t>Agnes Andrian</t>
  </si>
  <si>
    <t>A1401221055</t>
  </si>
  <si>
    <t>Bintang Aulia</t>
  </si>
  <si>
    <t>A4401221043</t>
  </si>
  <si>
    <t>Almira Syifa Azalia Lubis</t>
  </si>
  <si>
    <t>A4401221084</t>
  </si>
  <si>
    <t xml:space="preserve">Raihan Fadhilah </t>
  </si>
  <si>
    <t>C3401221050</t>
  </si>
  <si>
    <t>ANDIKA</t>
  </si>
  <si>
    <t>C5401221058</t>
  </si>
  <si>
    <t>Ahmad Hazel Akram</t>
  </si>
  <si>
    <t>D1401221103</t>
  </si>
  <si>
    <t>Muhammad Maisaan Taufiiq</t>
  </si>
  <si>
    <t>D1401221105</t>
  </si>
  <si>
    <t>Piki Ramdani</t>
  </si>
  <si>
    <t>E4401221016</t>
  </si>
  <si>
    <t>Aurelia Nathania Anindhita</t>
  </si>
  <si>
    <t>F1401221054</t>
  </si>
  <si>
    <t xml:space="preserve">Grace Paula Veronica </t>
  </si>
  <si>
    <t>F3401221041</t>
  </si>
  <si>
    <t>Alinka Najwa Sonia</t>
  </si>
  <si>
    <t>G4401221043</t>
  </si>
  <si>
    <t>Zaib Halik Ash Shidiqi</t>
  </si>
  <si>
    <t>H2401221138</t>
  </si>
  <si>
    <t>Faiza Nurina Andini</t>
  </si>
  <si>
    <t>I1401221044</t>
  </si>
  <si>
    <t>Maulana Luthfi Ghalib</t>
  </si>
  <si>
    <t>I3401221145</t>
  </si>
  <si>
    <t>Raihan Sabillah Adisecha</t>
  </si>
  <si>
    <t>Nafisa Zalfa Maulida</t>
  </si>
  <si>
    <t>Thufaillah Ulfah Jaenudin</t>
  </si>
  <si>
    <t>M Hilmi Rifq Sobari</t>
  </si>
  <si>
    <t>A2401221048</t>
  </si>
  <si>
    <t>Rafi Pranaja</t>
  </si>
  <si>
    <t>C3401221041</t>
  </si>
  <si>
    <t>Sitiana Azahra Putri</t>
  </si>
  <si>
    <t>D2401221150</t>
  </si>
  <si>
    <t>Dalilah Husna</t>
  </si>
  <si>
    <t>G1401221003</t>
  </si>
  <si>
    <t>Cindy Apriliyanti</t>
  </si>
  <si>
    <t>G1401221010</t>
  </si>
  <si>
    <t>Ghonniyu Hiban Saputra</t>
  </si>
  <si>
    <t>G1401221012</t>
  </si>
  <si>
    <t>Muhammad Haikal Rasyadan</t>
  </si>
  <si>
    <t>G1401221026</t>
  </si>
  <si>
    <t>Maria Febiola Pudus</t>
  </si>
  <si>
    <t>G2401221091</t>
  </si>
  <si>
    <t>Riswan Yanuar Gani</t>
  </si>
  <si>
    <t>G5402221006</t>
  </si>
  <si>
    <t>Muh. Fadhil Maulana M</t>
  </si>
  <si>
    <t>G5402221041</t>
  </si>
  <si>
    <t>Raihana Luthfia</t>
  </si>
  <si>
    <t>G6401221054</t>
  </si>
  <si>
    <t>Loby Alians Hardi</t>
  </si>
  <si>
    <t>G7401221018</t>
  </si>
  <si>
    <t>Ammar Hauzan Firdaus</t>
  </si>
  <si>
    <t>G7401221033</t>
  </si>
  <si>
    <t>Sofia Balqis Khoirunnisa</t>
  </si>
  <si>
    <t>G8401221037</t>
  </si>
  <si>
    <t>Trinita Ariqah Savira</t>
  </si>
  <si>
    <t>H1401221060</t>
  </si>
  <si>
    <t>King Budi Satria Halim</t>
  </si>
  <si>
    <t>Sarah Alia Rubi</t>
  </si>
  <si>
    <t>Zalfa Aghniya Fauziyah</t>
  </si>
  <si>
    <t>Aziziah Wa'dah</t>
  </si>
  <si>
    <t>G2401221022</t>
  </si>
  <si>
    <t>Caesa Anindita</t>
  </si>
  <si>
    <t>F2401221058</t>
  </si>
  <si>
    <t>Rifa Mahira Drinaputeri</t>
  </si>
  <si>
    <t>I2401221002</t>
  </si>
  <si>
    <t>Earlyn Fawwaz Apsarini</t>
  </si>
  <si>
    <t>B0401221111</t>
  </si>
  <si>
    <t>Fadhil Anwar</t>
  </si>
  <si>
    <t>I1401221016</t>
  </si>
  <si>
    <t>Farhan Ramadhan Abdullah</t>
  </si>
  <si>
    <t>G5402221009</t>
  </si>
  <si>
    <t>Harits Helmi Nabhan</t>
  </si>
  <si>
    <t>G6401221062</t>
  </si>
  <si>
    <t>Jasmita Yasmin</t>
  </si>
  <si>
    <t>G1401221069</t>
  </si>
  <si>
    <t>Marsha Callista Birachmatika</t>
  </si>
  <si>
    <t>G8401221057</t>
  </si>
  <si>
    <t>Muhammad Hanif Riza Mubarak</t>
  </si>
  <si>
    <t>H2401221041</t>
  </si>
  <si>
    <t>Muhammad Rifa Yusuf</t>
  </si>
  <si>
    <t>A2401221081</t>
  </si>
  <si>
    <t>Muhammad Rifqi Keiza Syam</t>
  </si>
  <si>
    <t>F2401221028</t>
  </si>
  <si>
    <t>;</t>
  </si>
  <si>
    <t>Ridhallah Afkar Muharram Sulthan Ridarto</t>
  </si>
  <si>
    <t>B0401221142</t>
  </si>
  <si>
    <t>Zessica Anastasya Sihombing</t>
  </si>
  <si>
    <t>G4401221031</t>
  </si>
  <si>
    <t>Muh. Chaidir Ali</t>
  </si>
  <si>
    <t>Raihan Muhammad Amharrizal</t>
  </si>
  <si>
    <t>Anastasya Salsabila</t>
  </si>
  <si>
    <t>Vania Farrah Indrita</t>
  </si>
  <si>
    <t>A1401221022</t>
  </si>
  <si>
    <t>Yehezkiel Febrian</t>
  </si>
  <si>
    <t>A3401221008</t>
  </si>
  <si>
    <t>Rizky Fidel Alvaro</t>
  </si>
  <si>
    <t>B0401221007</t>
  </si>
  <si>
    <t>Ammar Semesta</t>
  </si>
  <si>
    <t>E1401221062</t>
  </si>
  <si>
    <t>Difla Ramadhanty Dwi Hapsari</t>
  </si>
  <si>
    <t>E4401221049</t>
  </si>
  <si>
    <t>Ahyaita Fuka</t>
  </si>
  <si>
    <t>F2401221001</t>
  </si>
  <si>
    <t>Luthfia Azhaara</t>
  </si>
  <si>
    <t>F2401221008</t>
  </si>
  <si>
    <t>Sherinda Engelina</t>
  </si>
  <si>
    <t>G1401221067</t>
  </si>
  <si>
    <t>Shalsha Amorz Dwipudyararas</t>
  </si>
  <si>
    <t>G2401221006</t>
  </si>
  <si>
    <t>Azzahra Salsabila</t>
  </si>
  <si>
    <t>G4401221036</t>
  </si>
  <si>
    <t>Deviani Hanum</t>
  </si>
  <si>
    <t>G5401221050</t>
  </si>
  <si>
    <t>Ali Akbar Ritonga</t>
  </si>
  <si>
    <t>H1401221005</t>
  </si>
  <si>
    <t>Najwa Aulia Syam</t>
  </si>
  <si>
    <t>H1401221031</t>
  </si>
  <si>
    <t>Siti Salwa</t>
  </si>
  <si>
    <t>I3401221108</t>
  </si>
  <si>
    <t>Dafa Aswangga Putra</t>
  </si>
  <si>
    <t>K1401221008</t>
  </si>
  <si>
    <t>Faried Hidayat</t>
  </si>
  <si>
    <t>Selfi Dwi Julianti</t>
  </si>
  <si>
    <t>Dwi Setiadhi</t>
  </si>
  <si>
    <t>Diaz Rafli</t>
  </si>
  <si>
    <t>A1401221016</t>
  </si>
  <si>
    <t>Yujly Muktavi</t>
  </si>
  <si>
    <t>A2401221078</t>
  </si>
  <si>
    <t>Muhammad Faqih Irfansyah</t>
  </si>
  <si>
    <t>A4401221029</t>
  </si>
  <si>
    <t>Arnafiska Juniar Putri Purgono</t>
  </si>
  <si>
    <t>B0401221006</t>
  </si>
  <si>
    <t>Rizki Permana</t>
  </si>
  <si>
    <t>D2401221076</t>
  </si>
  <si>
    <t>Kholil Ismail</t>
  </si>
  <si>
    <t>E1401221078</t>
  </si>
  <si>
    <t>Gusti Vita Caulina Deladesiana Saifudin</t>
  </si>
  <si>
    <t>E4401221018</t>
  </si>
  <si>
    <t>Putra Fajar</t>
  </si>
  <si>
    <t>F4401221007</t>
  </si>
  <si>
    <t>Meindika Rafi Praditya</t>
  </si>
  <si>
    <t>F4401221013</t>
  </si>
  <si>
    <t>Agnan Rama Satrio Wibowo</t>
  </si>
  <si>
    <t>F4401221027</t>
  </si>
  <si>
    <t>M. Raihan Alghani Leksono</t>
  </si>
  <si>
    <t>G6401221052</t>
  </si>
  <si>
    <t>Zaki Fadhlurrahman Ibrahim</t>
  </si>
  <si>
    <t>G8401221013</t>
  </si>
  <si>
    <t>Muhammad Fathin Muyassar</t>
  </si>
  <si>
    <t>H5401221043</t>
  </si>
  <si>
    <t>Intan Febriana</t>
  </si>
  <si>
    <t>H5401221100</t>
  </si>
  <si>
    <t>Imelda Rahayu</t>
  </si>
  <si>
    <t>I3401221017</t>
  </si>
  <si>
    <t>Muhammad Iqbal Afifi</t>
  </si>
  <si>
    <t>Davina Adinda Hariyansyah</t>
  </si>
  <si>
    <t>Rifai</t>
  </si>
  <si>
    <t>Azka Alif Rizky</t>
  </si>
  <si>
    <t>A2401221034</t>
  </si>
  <si>
    <t>Vanessa Aura Syawalia Himawan Putri</t>
  </si>
  <si>
    <t>C1401221018</t>
  </si>
  <si>
    <t>Aneira Syahadati Arsya</t>
  </si>
  <si>
    <t>C2401221085</t>
  </si>
  <si>
    <t>Evita Rachel Rosalind Tobing</t>
  </si>
  <si>
    <t>C4401221044</t>
  </si>
  <si>
    <t>Achmad Fayyadh Mu'ammar</t>
  </si>
  <si>
    <t>D3401221027</t>
  </si>
  <si>
    <t>Rafi Ramadhan Wijayadi</t>
  </si>
  <si>
    <t>D3401221057</t>
  </si>
  <si>
    <t>Izzuddin Rizqullah</t>
  </si>
  <si>
    <t>E2401221070</t>
  </si>
  <si>
    <t>Muhamad Rifki Nurrahman</t>
  </si>
  <si>
    <t>E2401221084</t>
  </si>
  <si>
    <t>Muhammad Nafis Mubarok</t>
  </si>
  <si>
    <t>F1401221004</t>
  </si>
  <si>
    <t>Fitri Wannisha Bilqist</t>
  </si>
  <si>
    <t>F4401221090</t>
  </si>
  <si>
    <t>Lilis Indra Purnama Sari</t>
  </si>
  <si>
    <t>G1401221014</t>
  </si>
  <si>
    <t>Habib Fabri Arrosyid</t>
  </si>
  <si>
    <t>G6401221013</t>
  </si>
  <si>
    <t>Yusuf Permana Zacky</t>
  </si>
  <si>
    <t>H2401221078</t>
  </si>
  <si>
    <t>Miftah Nuha Fawzani</t>
  </si>
  <si>
    <t>H2401221144</t>
  </si>
  <si>
    <t>Aiman bindilah</t>
  </si>
  <si>
    <t>H5401221076</t>
  </si>
  <si>
    <t>Nava Olivia Rahmah</t>
  </si>
  <si>
    <t>Zyahwa Aprilia</t>
  </si>
  <si>
    <t>Bintang Aryo Widjoseno</t>
  </si>
  <si>
    <t>Muhammad Farhan Okta Ramadhan</t>
  </si>
  <si>
    <t>D1401221054</t>
  </si>
  <si>
    <t>Edta Bunga Islami</t>
  </si>
  <si>
    <t>D1401221079</t>
  </si>
  <si>
    <t>Fauzan Bara Putra</t>
  </si>
  <si>
    <t>D2401221016</t>
  </si>
  <si>
    <t>Wanda Dzikri Purkonuddin</t>
  </si>
  <si>
    <t>E1401221013</t>
  </si>
  <si>
    <t>Naura Hazhiyah Subagja</t>
  </si>
  <si>
    <t>E2401221022</t>
  </si>
  <si>
    <t>Adinda Fauziah Azzahra</t>
  </si>
  <si>
    <t>G4401221013</t>
  </si>
  <si>
    <t>Abimanyu Pratama Sasongko</t>
  </si>
  <si>
    <t>G7401221054</t>
  </si>
  <si>
    <t>Alifanisa Rahyan Zifaulia</t>
  </si>
  <si>
    <t>H1401221039</t>
  </si>
  <si>
    <t>Faradisya Alya</t>
  </si>
  <si>
    <t>H1401221108</t>
  </si>
  <si>
    <t>Farchan Fajhari Putra</t>
  </si>
  <si>
    <t>H3401221013</t>
  </si>
  <si>
    <t>Al Hakim Bi Amrillah</t>
  </si>
  <si>
    <t>H3401221081</t>
  </si>
  <si>
    <t>Alban Odidante Dudon</t>
  </si>
  <si>
    <t>H5401221050</t>
  </si>
  <si>
    <t>Fedi Febiyan Risqi</t>
  </si>
  <si>
    <t>I1401221050</t>
  </si>
  <si>
    <t>Michelle Dwi Fauzi</t>
  </si>
  <si>
    <t>I3401221072</t>
  </si>
  <si>
    <t>Firhan Haikal Rizaldi</t>
  </si>
  <si>
    <t>I3401221123</t>
  </si>
  <si>
    <t>Farid Yafi Suwandi</t>
  </si>
  <si>
    <t>Annisa Rahma</t>
  </si>
  <si>
    <t>Dhendha Poetra Wiejaya</t>
  </si>
  <si>
    <t>Iqballzah Oktaviyandi</t>
  </si>
  <si>
    <t>A1401221006</t>
  </si>
  <si>
    <t>Rafi Abiyyu Tsani</t>
  </si>
  <si>
    <t>C3401221052</t>
  </si>
  <si>
    <t>Muhammad Fayyadh Fahrizal</t>
  </si>
  <si>
    <t>D1401221006</t>
  </si>
  <si>
    <t>Salsabila Ramadhan</t>
  </si>
  <si>
    <t>E4401221021</t>
  </si>
  <si>
    <t>Najwati Fadiah</t>
  </si>
  <si>
    <t>F2401221061</t>
  </si>
  <si>
    <t>Alanis Isabel Mikhanov Rilatupa</t>
  </si>
  <si>
    <t>F3401221064</t>
  </si>
  <si>
    <t>Ardayan Regi Manda</t>
  </si>
  <si>
    <t>F4401221046</t>
  </si>
  <si>
    <t>Nur Anggraini Fadhilah</t>
  </si>
  <si>
    <t>G1401221033</t>
  </si>
  <si>
    <t>Diani Raras Puspita</t>
  </si>
  <si>
    <t>G1401221052</t>
  </si>
  <si>
    <t>Helfia Sifa Eri Putri</t>
  </si>
  <si>
    <t>G3401221075</t>
  </si>
  <si>
    <t>Perdiansyah</t>
  </si>
  <si>
    <t>H4401221053</t>
  </si>
  <si>
    <t>Rena Herlina</t>
  </si>
  <si>
    <t>H5401221047</t>
  </si>
  <si>
    <t>Raihan Galang Pratama</t>
  </si>
  <si>
    <t>I2401221049</t>
  </si>
  <si>
    <t>Imanuel Aman Vitam Aerternam Septory</t>
  </si>
  <si>
    <t>I2401221107</t>
  </si>
  <si>
    <t>Frisky Muthia Yasifa</t>
  </si>
  <si>
    <t>I3401221096</t>
  </si>
  <si>
    <t>Rifki Alhakima Putra</t>
  </si>
  <si>
    <t>Salsabila Dira Putri</t>
  </si>
  <si>
    <t>Indra Permana</t>
  </si>
  <si>
    <t>Justin Farel Alfareza</t>
  </si>
  <si>
    <t>A2401221176</t>
  </si>
  <si>
    <t>Alfahreyzha Agung Prasetya</t>
  </si>
  <si>
    <t>C3401221060</t>
  </si>
  <si>
    <t>Agung Darmawan</t>
  </si>
  <si>
    <t>C4401221007</t>
  </si>
  <si>
    <t>Ilham Nur Hakim</t>
  </si>
  <si>
    <t>D1401221058</t>
  </si>
  <si>
    <t>Irpan Pauzi</t>
  </si>
  <si>
    <t>E1401221064</t>
  </si>
  <si>
    <t>Herdi Aji Bagas Pamungkas</t>
  </si>
  <si>
    <t>E1401221066</t>
  </si>
  <si>
    <t>Josan Malik Ibrahim</t>
  </si>
  <si>
    <t>E1401221069</t>
  </si>
  <si>
    <t>Salma Zahratul Hamdah</t>
  </si>
  <si>
    <t>E3401221036</t>
  </si>
  <si>
    <t>Arifki Muhamad</t>
  </si>
  <si>
    <t>F1401221020</t>
  </si>
  <si>
    <t>Muhammad Fadhillah Nugroho</t>
  </si>
  <si>
    <t>G3401221067</t>
  </si>
  <si>
    <t>Risa Ratu Wahyuni</t>
  </si>
  <si>
    <t>H2401221118</t>
  </si>
  <si>
    <t>Nuraeyni Sitiaeyti</t>
  </si>
  <si>
    <t>I2401221016</t>
  </si>
  <si>
    <t>‘Aadilah Nur Ramdhaniah</t>
  </si>
  <si>
    <t>I2401221030</t>
  </si>
  <si>
    <t>Noviani Rahmah</t>
  </si>
  <si>
    <t>I3401221018</t>
  </si>
  <si>
    <t>Iffah Humaidah Husen</t>
  </si>
  <si>
    <t>I3401221063</t>
  </si>
  <si>
    <t>Kode Nilai</t>
  </si>
  <si>
    <t>Kontribusi</t>
  </si>
  <si>
    <t>$</t>
  </si>
  <si>
    <t>Keaktifan</t>
  </si>
  <si>
    <t>!</t>
  </si>
  <si>
    <t xml:space="preserve">Sikap </t>
  </si>
  <si>
    <t>^</t>
  </si>
  <si>
    <t>BPH</t>
  </si>
  <si>
    <t>Nama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</si>
  <si>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</si>
  <si>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</si>
  <si>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</si>
  <si>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</si>
  <si>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</si>
  <si>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</si>
  <si>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</si>
  <si>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</si>
  <si>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</si>
  <si>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A1.jpg</t>
  </si>
  <si>
    <t>A2.jpg</t>
  </si>
  <si>
    <t>A3.jpg</t>
  </si>
  <si>
    <t>A4.jpeg</t>
  </si>
  <si>
    <t>A5.jpeg</t>
  </si>
  <si>
    <t>A6.jpeg</t>
  </si>
  <si>
    <t>A7.jpeg</t>
  </si>
  <si>
    <t>A8.jpeg</t>
  </si>
  <si>
    <t>A9.jpeg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</si>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</sst>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  <scheme val="minor"/>
    </font>
    <font>
      <sz val="8"/>
      <name val="Arial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EF2CB"/>
        <bgColor rgb="FFFEF2CB"/>
      </patternFill>
    </fill>
    <fill>
      <patternFill patternType="solid">
        <fgColor rgb="FFED7D31"/>
        <bgColor rgb="FFED7D31"/>
      </patternFill>
    </fill>
    <fill>
      <patternFill patternType="solid">
        <fgColor rgb="FFC5E0B3"/>
        <bgColor rgb="FFC5E0B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wrapText="1"/>
    </xf>
    <xf numFmtId="0" fontId="2" fillId="2" borderId="1" xfId="0" applyFont="1" applyFill="1" applyBorder="1"/>
    <xf numFmtId="0" fontId="1" fillId="3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/>
    <xf numFmtId="0" fontId="1" fillId="5" borderId="3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4" xfId="0" applyFont="1" applyBorder="1"/>
    <xf numFmtId="0" fontId="1" fillId="4" borderId="4" xfId="0" applyFont="1" applyFill="1" applyBorder="1" applyAlignment="1">
      <alignment horizontal="center"/>
    </xf>
    <xf numFmtId="49" fontId="2" fillId="0" borderId="0" xfId="0" applyNumberFormat="1" applyFont="1"/>
    <xf numFmtId="0" fontId="1" fillId="3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0" borderId="5" xfId="0" applyBorder="1"/>
    <xf numFmtId="0" fontId="4" fillId="4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3"/>
  <sheetViews>
    <sheetView tabSelected="1" workbookViewId="0">
      <selection activeCell="J15" sqref="J15"/>
    </sheetView>
  </sheetViews>
  <sheetFormatPr defaultColWidth="12.5703125" defaultRowHeight="15.75" customHeight="1" x14ac:dyDescent="0.2"/>
  <sheetData>
    <row r="1" spans="1:10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</row>
    <row r="2" spans="1:10" ht="15.75" customHeight="1" x14ac:dyDescent="0.25">
      <c r="A2" s="5" t="s">
        <v>8</v>
      </c>
      <c r="B2" s="1">
        <f>COUNTIF('Database Staf'!G:G,A2)</f>
        <v>16</v>
      </c>
      <c r="C2" s="6" t="s">
        <v>9</v>
      </c>
      <c r="D2" s="7"/>
      <c r="E2" s="8" t="s">
        <v>10</v>
      </c>
      <c r="F2" s="9">
        <f>COUNTIF('Database Staf'!B:B,VLOOKUP(E2,'Database Staf'!$L$17:$M$27,2,FALSE))</f>
        <v>18</v>
      </c>
      <c r="G2" s="10" t="s">
        <v>11</v>
      </c>
      <c r="H2" s="11">
        <f>COUNTIF('Database Staf'!H:H,LEFT(G2,1))</f>
        <v>82</v>
      </c>
    </row>
    <row r="3" spans="1:10" ht="15.75" customHeight="1" x14ac:dyDescent="0.25">
      <c r="A3" s="5" t="s">
        <v>12</v>
      </c>
      <c r="B3" s="1">
        <f>COUNTIF('Database Staf'!G:G,A3)</f>
        <v>4</v>
      </c>
      <c r="C3" s="6" t="s">
        <v>13</v>
      </c>
      <c r="D3" s="7"/>
      <c r="E3" s="8" t="s">
        <v>14</v>
      </c>
      <c r="F3" s="9">
        <f>COUNTIF('Database Staf'!B:B,VLOOKUP(E3,'Database Staf'!$L$17:$M$27,2,FALSE))</f>
        <v>18</v>
      </c>
      <c r="G3" s="10" t="s">
        <v>15</v>
      </c>
      <c r="H3" s="11">
        <f>COUNTIF('Database Staf'!H:H,LEFT(G3,1))</f>
        <v>81</v>
      </c>
    </row>
    <row r="4" spans="1:10" ht="15.75" customHeight="1" x14ac:dyDescent="0.25">
      <c r="A4" s="5" t="s">
        <v>16</v>
      </c>
      <c r="B4" s="1">
        <f>COUNTIF('Database Staf'!G:G,A4)</f>
        <v>11</v>
      </c>
      <c r="C4" s="6" t="s">
        <v>17</v>
      </c>
      <c r="D4" s="7"/>
      <c r="E4" s="8" t="s">
        <v>18</v>
      </c>
      <c r="F4" s="9">
        <f>COUNTIF('Database Staf'!B:B,VLOOKUP(E4,'Database Staf'!$L$17:$M$27,2,FALSE))</f>
        <v>18</v>
      </c>
      <c r="G4" s="12"/>
      <c r="H4" s="12"/>
    </row>
    <row r="5" spans="1:10" ht="15.75" customHeight="1" x14ac:dyDescent="0.25">
      <c r="A5" s="5" t="s">
        <v>19</v>
      </c>
      <c r="B5" s="1">
        <f>COUNTIF('Database Staf'!G:G,A5)</f>
        <v>11</v>
      </c>
      <c r="C5" s="6" t="s">
        <v>20</v>
      </c>
      <c r="D5" s="7"/>
      <c r="E5" s="8" t="s">
        <v>21</v>
      </c>
      <c r="F5" s="9">
        <f>COUNTIF('Database Staf'!B:B,VLOOKUP(E5,'Database Staf'!$L$17:$M$27,2,FALSE))</f>
        <v>18</v>
      </c>
      <c r="G5" s="12"/>
      <c r="H5" s="12"/>
    </row>
    <row r="6" spans="1:10" ht="15.75" customHeight="1" x14ac:dyDescent="0.25">
      <c r="A6" s="5" t="s">
        <v>22</v>
      </c>
      <c r="B6" s="1">
        <f>COUNTIF('Database Staf'!G:G,A6)</f>
        <v>14</v>
      </c>
      <c r="C6" s="6" t="s">
        <v>23</v>
      </c>
      <c r="D6" s="7"/>
      <c r="E6" s="8" t="s">
        <v>24</v>
      </c>
      <c r="F6" s="9">
        <f>COUNTIF('Database Staf'!B:B,VLOOKUP(E6,'Database Staf'!$L$17:$M$27,2,FALSE))</f>
        <v>17</v>
      </c>
      <c r="G6" s="12"/>
      <c r="H6" s="12"/>
    </row>
    <row r="7" spans="1:10" ht="15.75" customHeight="1" x14ac:dyDescent="0.25">
      <c r="A7" s="5" t="s">
        <v>25</v>
      </c>
      <c r="B7" s="1">
        <f>COUNTIF('Database Staf'!G:G,A7)</f>
        <v>17</v>
      </c>
      <c r="C7" s="6" t="s">
        <v>26</v>
      </c>
      <c r="D7" s="7"/>
      <c r="E7" s="8" t="s">
        <v>27</v>
      </c>
      <c r="F7" s="9">
        <f>COUNTIF('Database Staf'!B:B,VLOOKUP(E7,'Database Staf'!$L$17:$M$27,2,FALSE))</f>
        <v>18</v>
      </c>
      <c r="G7" s="12"/>
      <c r="H7" s="12"/>
    </row>
    <row r="8" spans="1:10" ht="15.75" customHeight="1" x14ac:dyDescent="0.25">
      <c r="A8" s="5" t="s">
        <v>28</v>
      </c>
      <c r="B8" s="1">
        <f>COUNTIF('Database Staf'!G:G,A8)</f>
        <v>37</v>
      </c>
      <c r="C8" s="6" t="s">
        <v>29</v>
      </c>
      <c r="D8" s="7"/>
      <c r="E8" s="8" t="s">
        <v>30</v>
      </c>
      <c r="F8" s="9">
        <f>COUNTIF('Database Staf'!B:B,VLOOKUP(E8,'Database Staf'!$L$17:$M$27,2,FALSE))</f>
        <v>18</v>
      </c>
      <c r="G8" s="12"/>
      <c r="H8" s="12"/>
    </row>
    <row r="9" spans="1:10" ht="15.75" customHeight="1" x14ac:dyDescent="0.25">
      <c r="A9" s="5" t="s">
        <v>31</v>
      </c>
      <c r="B9" s="1">
        <f>COUNTIF('Database Staf'!G:G,A9)</f>
        <v>30</v>
      </c>
      <c r="C9" s="6" t="s">
        <v>32</v>
      </c>
      <c r="D9" s="7"/>
      <c r="E9" s="8" t="s">
        <v>33</v>
      </c>
      <c r="F9" s="9">
        <f>COUNTIF('Database Staf'!B:B,VLOOKUP(E9,'Database Staf'!$L$17:$M$27,2,FALSE))</f>
        <v>18</v>
      </c>
      <c r="G9" s="12"/>
      <c r="H9" s="12"/>
    </row>
    <row r="10" spans="1:10" ht="15.75" customHeight="1" x14ac:dyDescent="0.25">
      <c r="A10" s="5" t="s">
        <v>34</v>
      </c>
      <c r="B10" s="1">
        <f>COUNTIF('Database Staf'!G:G,A10)</f>
        <v>20</v>
      </c>
      <c r="C10" s="6" t="s">
        <v>35</v>
      </c>
      <c r="D10" s="7"/>
      <c r="E10" s="8" t="s">
        <v>36</v>
      </c>
      <c r="F10" s="9">
        <f>COUNTIF('Database Staf'!B:B,VLOOKUP(E10,'Database Staf'!$L$17:$M$27,2,FALSE))</f>
        <v>18</v>
      </c>
      <c r="G10" s="12"/>
      <c r="H10" s="12"/>
      <c r="I10" s="13" t="str">
        <f ca="1">IFERROR(__xludf.DUMMYFUNCTION("IMPORTRANGE(""https://docs.google.com/spreadsheets/d/10dKNLj7B3qZgwUrfgrO7VKuWKrCd5CS_k0wIh3KNeY8/edit#gid=1615494624"",""DAFTAR KODE!H7:I10"")"),"")</f>
        <v/>
      </c>
      <c r="J10" s="13" t="str">
        <f ca="1">IFERROR(__xludf.DUMMYFUNCTION("""COMPUTED_VALUE"""),"PENILAI 1")</f>
        <v>PENILAI 1</v>
      </c>
    </row>
    <row r="11" spans="1:10" ht="15.75" customHeight="1" x14ac:dyDescent="0.25">
      <c r="A11" s="5" t="s">
        <v>37</v>
      </c>
      <c r="B11" s="1">
        <f>COUNTIF('Database Staf'!G:G,A11)</f>
        <v>4</v>
      </c>
      <c r="C11" s="6" t="s">
        <v>38</v>
      </c>
      <c r="D11" s="7"/>
      <c r="E11" s="8" t="s">
        <v>39</v>
      </c>
      <c r="F11" s="9">
        <f>COUNTIF('Database Staf'!B:B,VLOOKUP(E11,'Database Staf'!$L$17:$M$27,2,FALSE))</f>
        <v>18</v>
      </c>
      <c r="G11" s="12"/>
      <c r="H11" s="12"/>
      <c r="I11" s="13"/>
      <c r="J11" s="13" t="str">
        <f ca="1">IFERROR(__xludf.DUMMYFUNCTION("""COMPUTED_VALUE"""),"PENILAI 2")</f>
        <v>PENILAI 2</v>
      </c>
    </row>
    <row r="12" spans="1:10" ht="15.75" customHeight="1" x14ac:dyDescent="0.25">
      <c r="A12" s="12"/>
      <c r="B12" s="14"/>
      <c r="C12" s="6" t="s">
        <v>40</v>
      </c>
      <c r="D12" s="7"/>
      <c r="E12" s="18" t="s">
        <v>41</v>
      </c>
      <c r="F12" s="15">
        <f>COUNTIF('Database Staf'!B:B,VLOOKUP(E12,'Database Staf'!$L$17:$M$27,2,FALSE))</f>
        <v>18</v>
      </c>
      <c r="G12" s="12"/>
      <c r="H12" s="12"/>
      <c r="I12" s="13"/>
      <c r="J12" s="13" t="str">
        <f ca="1">IFERROR(__xludf.DUMMYFUNCTION("""COMPUTED_VALUE"""),"PENILAI 3")</f>
        <v>PENILAI 3</v>
      </c>
    </row>
    <row r="13" spans="1:10" ht="15.75" customHeight="1" x14ac:dyDescent="0.25">
      <c r="A13" s="12"/>
      <c r="B13" s="14"/>
      <c r="C13" s="6" t="s">
        <v>42</v>
      </c>
      <c r="D13" s="17"/>
      <c r="E13" s="20" t="s">
        <v>450</v>
      </c>
      <c r="F13" s="19">
        <v>6</v>
      </c>
      <c r="G13" s="12"/>
      <c r="H13" s="12"/>
      <c r="I13" s="13"/>
      <c r="J13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6375A-EF7E-45C8-9C50-11D722A84A1A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5E1B-DE7B-4FF9-AD64-F7FB5A7E6231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98"/>
  <sheetViews>
    <sheetView topLeftCell="A146" workbookViewId="0">
      <selection activeCell="E191" sqref="E191"/>
    </sheetView>
  </sheetViews>
  <sheetFormatPr defaultColWidth="12.5703125" defaultRowHeight="15.75" customHeight="1" x14ac:dyDescent="0.2"/>
  <cols>
    <col min="3" max="5" width="32.28515625" customWidth="1"/>
  </cols>
  <sheetData>
    <row r="1" spans="1:13" x14ac:dyDescent="0.2">
      <c r="A1" s="13"/>
      <c r="B1" s="13" t="s">
        <v>43</v>
      </c>
      <c r="C1" s="13"/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</row>
    <row r="2" spans="1:13" x14ac:dyDescent="0.2">
      <c r="A2" s="16" t="s">
        <v>50</v>
      </c>
      <c r="B2" s="13" t="s">
        <v>51</v>
      </c>
      <c r="C2" s="13" t="str">
        <f t="shared" ref="C2:C198" si="0">B2&amp;A2</f>
        <v>A001</v>
      </c>
      <c r="D2" s="13" t="s">
        <v>52</v>
      </c>
      <c r="H2" s="13"/>
      <c r="J2" s="16"/>
    </row>
    <row r="3" spans="1:13" x14ac:dyDescent="0.2">
      <c r="A3" s="16" t="s">
        <v>53</v>
      </c>
      <c r="B3" s="13" t="s">
        <v>51</v>
      </c>
      <c r="C3" s="13" t="str">
        <f t="shared" si="0"/>
        <v>A002</v>
      </c>
      <c r="D3" s="13" t="s">
        <v>54</v>
      </c>
      <c r="H3" s="13"/>
      <c r="J3" s="16"/>
    </row>
    <row r="4" spans="1:13" x14ac:dyDescent="0.2">
      <c r="A4" s="16" t="s">
        <v>55</v>
      </c>
      <c r="B4" s="13" t="s">
        <v>51</v>
      </c>
      <c r="C4" s="13" t="str">
        <f t="shared" si="0"/>
        <v>A003</v>
      </c>
      <c r="D4" s="13" t="s">
        <v>56</v>
      </c>
      <c r="H4" s="13"/>
      <c r="J4" s="16"/>
    </row>
    <row r="5" spans="1:13" x14ac:dyDescent="0.2">
      <c r="A5" s="16" t="s">
        <v>57</v>
      </c>
      <c r="B5" s="13" t="s">
        <v>51</v>
      </c>
      <c r="C5" s="13" t="str">
        <f t="shared" si="0"/>
        <v>A004</v>
      </c>
      <c r="D5" s="13" t="s">
        <v>58</v>
      </c>
      <c r="E5" s="13" t="str">
        <f t="shared" ref="E5:E108" si="1">VLOOKUP(B5,$K$17:$L$30,2,0)</f>
        <v>BISMIT</v>
      </c>
      <c r="F5" s="13" t="s">
        <v>59</v>
      </c>
      <c r="G5" s="13" t="str">
        <f t="shared" ref="G5:G19" si="2">VLOOKUP(LEFT(F5,1),$L$6:$M$15,2)</f>
        <v>FEM</v>
      </c>
      <c r="H5" s="13" t="s">
        <v>60</v>
      </c>
      <c r="J5" s="16"/>
    </row>
    <row r="6" spans="1:13" x14ac:dyDescent="0.2">
      <c r="A6" s="16" t="s">
        <v>61</v>
      </c>
      <c r="B6" s="13" t="s">
        <v>51</v>
      </c>
      <c r="C6" s="13" t="str">
        <f t="shared" si="0"/>
        <v>A005</v>
      </c>
      <c r="D6" s="13" t="s">
        <v>62</v>
      </c>
      <c r="E6" s="13" t="str">
        <f t="shared" si="1"/>
        <v>BISMIT</v>
      </c>
      <c r="F6" s="13" t="s">
        <v>63</v>
      </c>
      <c r="G6" s="13" t="str">
        <f t="shared" si="2"/>
        <v>FMIPA</v>
      </c>
      <c r="H6" s="13" t="s">
        <v>64</v>
      </c>
      <c r="J6" s="16"/>
      <c r="L6" s="13" t="s">
        <v>51</v>
      </c>
      <c r="M6" s="13" t="s">
        <v>8</v>
      </c>
    </row>
    <row r="7" spans="1:13" x14ac:dyDescent="0.2">
      <c r="A7" s="16" t="s">
        <v>65</v>
      </c>
      <c r="B7" s="13" t="s">
        <v>51</v>
      </c>
      <c r="C7" s="13" t="str">
        <f t="shared" si="0"/>
        <v>A006</v>
      </c>
      <c r="D7" s="13" t="s">
        <v>66</v>
      </c>
      <c r="E7" s="13" t="str">
        <f t="shared" si="1"/>
        <v>BISMIT</v>
      </c>
      <c r="F7" s="13" t="s">
        <v>67</v>
      </c>
      <c r="G7" s="13" t="str">
        <f t="shared" si="2"/>
        <v>FEM</v>
      </c>
      <c r="H7" s="13" t="s">
        <v>64</v>
      </c>
      <c r="J7" s="16"/>
      <c r="L7" s="13" t="s">
        <v>68</v>
      </c>
      <c r="M7" s="13" t="s">
        <v>12</v>
      </c>
    </row>
    <row r="8" spans="1:13" x14ac:dyDescent="0.2">
      <c r="A8" s="16" t="s">
        <v>69</v>
      </c>
      <c r="B8" s="13" t="s">
        <v>51</v>
      </c>
      <c r="C8" s="13" t="str">
        <f t="shared" si="0"/>
        <v>A007</v>
      </c>
      <c r="D8" s="13" t="s">
        <v>70</v>
      </c>
      <c r="E8" s="13" t="str">
        <f t="shared" si="1"/>
        <v>BISMIT</v>
      </c>
      <c r="F8" s="13" t="s">
        <v>71</v>
      </c>
      <c r="G8" s="13" t="str">
        <f t="shared" si="2"/>
        <v>FEM</v>
      </c>
      <c r="H8" s="13" t="s">
        <v>60</v>
      </c>
      <c r="J8" s="16"/>
      <c r="L8" s="13" t="s">
        <v>72</v>
      </c>
      <c r="M8" s="13" t="s">
        <v>16</v>
      </c>
    </row>
    <row r="9" spans="1:13" x14ac:dyDescent="0.2">
      <c r="A9" s="16" t="s">
        <v>73</v>
      </c>
      <c r="B9" s="13" t="s">
        <v>51</v>
      </c>
      <c r="C9" s="13" t="str">
        <f t="shared" si="0"/>
        <v>A008</v>
      </c>
      <c r="D9" s="13" t="s">
        <v>74</v>
      </c>
      <c r="E9" s="13" t="str">
        <f t="shared" si="1"/>
        <v>BISMIT</v>
      </c>
      <c r="F9" s="13" t="s">
        <v>75</v>
      </c>
      <c r="G9" s="13" t="str">
        <f t="shared" si="2"/>
        <v>FEM</v>
      </c>
      <c r="H9" s="13" t="s">
        <v>64</v>
      </c>
      <c r="J9" s="16"/>
      <c r="L9" s="13" t="s">
        <v>76</v>
      </c>
      <c r="M9" s="13" t="s">
        <v>19</v>
      </c>
    </row>
    <row r="10" spans="1:13" x14ac:dyDescent="0.2">
      <c r="A10" s="16" t="s">
        <v>77</v>
      </c>
      <c r="B10" s="13" t="s">
        <v>51</v>
      </c>
      <c r="C10" s="13" t="str">
        <f t="shared" si="0"/>
        <v>A009</v>
      </c>
      <c r="D10" s="13" t="s">
        <v>78</v>
      </c>
      <c r="E10" s="13" t="str">
        <f t="shared" si="1"/>
        <v>BISMIT</v>
      </c>
      <c r="F10" s="13" t="s">
        <v>79</v>
      </c>
      <c r="G10" s="13" t="str">
        <f t="shared" si="2"/>
        <v>FEM</v>
      </c>
      <c r="H10" s="13" t="s">
        <v>60</v>
      </c>
      <c r="J10" s="16"/>
      <c r="L10" s="13" t="s">
        <v>80</v>
      </c>
      <c r="M10" s="13" t="s">
        <v>22</v>
      </c>
    </row>
    <row r="11" spans="1:13" x14ac:dyDescent="0.2">
      <c r="A11" s="16" t="s">
        <v>81</v>
      </c>
      <c r="B11" s="13" t="s">
        <v>51</v>
      </c>
      <c r="C11" s="13" t="str">
        <f t="shared" si="0"/>
        <v>A010</v>
      </c>
      <c r="D11" s="13" t="s">
        <v>82</v>
      </c>
      <c r="E11" s="13" t="str">
        <f t="shared" si="1"/>
        <v>BISMIT</v>
      </c>
      <c r="F11" s="13" t="s">
        <v>83</v>
      </c>
      <c r="G11" s="13" t="str">
        <f t="shared" si="2"/>
        <v>FEM</v>
      </c>
      <c r="H11" s="13" t="s">
        <v>64</v>
      </c>
      <c r="J11" s="16"/>
      <c r="L11" s="13" t="s">
        <v>84</v>
      </c>
      <c r="M11" s="13" t="s">
        <v>25</v>
      </c>
    </row>
    <row r="12" spans="1:13" x14ac:dyDescent="0.2">
      <c r="A12" s="16" t="s">
        <v>85</v>
      </c>
      <c r="B12" s="13" t="s">
        <v>51</v>
      </c>
      <c r="C12" s="13" t="str">
        <f t="shared" si="0"/>
        <v>A011</v>
      </c>
      <c r="D12" s="13" t="s">
        <v>86</v>
      </c>
      <c r="E12" s="13" t="str">
        <f t="shared" si="1"/>
        <v>BISMIT</v>
      </c>
      <c r="F12" s="13" t="s">
        <v>87</v>
      </c>
      <c r="G12" s="13" t="str">
        <f t="shared" si="2"/>
        <v>FMIPA</v>
      </c>
      <c r="H12" s="13" t="s">
        <v>64</v>
      </c>
      <c r="J12" s="16"/>
      <c r="L12" s="13" t="s">
        <v>88</v>
      </c>
      <c r="M12" s="13" t="s">
        <v>28</v>
      </c>
    </row>
    <row r="13" spans="1:13" x14ac:dyDescent="0.2">
      <c r="A13" s="16" t="s">
        <v>89</v>
      </c>
      <c r="B13" s="13" t="s">
        <v>51</v>
      </c>
      <c r="C13" s="13" t="str">
        <f t="shared" si="0"/>
        <v>A012</v>
      </c>
      <c r="D13" s="13" t="s">
        <v>90</v>
      </c>
      <c r="E13" s="13" t="str">
        <f t="shared" si="1"/>
        <v>BISMIT</v>
      </c>
      <c r="F13" s="13" t="s">
        <v>91</v>
      </c>
      <c r="G13" s="13" t="str">
        <f t="shared" si="2"/>
        <v>FEMA</v>
      </c>
      <c r="H13" s="13" t="s">
        <v>64</v>
      </c>
      <c r="J13" s="16"/>
      <c r="L13" s="13" t="s">
        <v>92</v>
      </c>
      <c r="M13" s="13" t="s">
        <v>31</v>
      </c>
    </row>
    <row r="14" spans="1:13" x14ac:dyDescent="0.2">
      <c r="A14" s="16" t="s">
        <v>93</v>
      </c>
      <c r="B14" s="13" t="s">
        <v>51</v>
      </c>
      <c r="C14" s="13" t="str">
        <f t="shared" si="0"/>
        <v>A013</v>
      </c>
      <c r="D14" s="13" t="s">
        <v>94</v>
      </c>
      <c r="E14" s="13" t="str">
        <f t="shared" si="1"/>
        <v>BISMIT</v>
      </c>
      <c r="F14" s="13" t="s">
        <v>95</v>
      </c>
      <c r="G14" s="13" t="str">
        <f t="shared" si="2"/>
        <v>SB</v>
      </c>
      <c r="H14" s="13" t="s">
        <v>60</v>
      </c>
      <c r="J14" s="16"/>
      <c r="L14" s="13" t="s">
        <v>96</v>
      </c>
      <c r="M14" s="13" t="s">
        <v>34</v>
      </c>
    </row>
    <row r="15" spans="1:13" x14ac:dyDescent="0.2">
      <c r="A15" s="16" t="s">
        <v>97</v>
      </c>
      <c r="B15" s="13" t="s">
        <v>51</v>
      </c>
      <c r="C15" s="13" t="str">
        <f t="shared" si="0"/>
        <v>A014</v>
      </c>
      <c r="D15" s="13" t="s">
        <v>98</v>
      </c>
      <c r="E15" s="13" t="str">
        <f t="shared" si="1"/>
        <v>BISMIT</v>
      </c>
      <c r="F15" s="13" t="s">
        <v>99</v>
      </c>
      <c r="G15" s="13" t="str">
        <f t="shared" si="2"/>
        <v>SB</v>
      </c>
      <c r="H15" s="13" t="s">
        <v>60</v>
      </c>
      <c r="J15" s="16"/>
      <c r="L15" s="13" t="s">
        <v>100</v>
      </c>
      <c r="M15" s="13" t="s">
        <v>37</v>
      </c>
    </row>
    <row r="16" spans="1:13" x14ac:dyDescent="0.2">
      <c r="A16" s="16" t="s">
        <v>101</v>
      </c>
      <c r="B16" s="13" t="s">
        <v>51</v>
      </c>
      <c r="C16" s="13" t="str">
        <f t="shared" si="0"/>
        <v>A015</v>
      </c>
      <c r="D16" s="13" t="s">
        <v>102</v>
      </c>
      <c r="E16" s="13" t="str">
        <f t="shared" si="1"/>
        <v>BISMIT</v>
      </c>
      <c r="F16" s="13" t="s">
        <v>103</v>
      </c>
      <c r="G16" s="13" t="str">
        <f t="shared" si="2"/>
        <v>FEM</v>
      </c>
      <c r="H16" s="13" t="s">
        <v>64</v>
      </c>
      <c r="J16" s="16"/>
    </row>
    <row r="17" spans="1:13" x14ac:dyDescent="0.2">
      <c r="A17" s="16" t="s">
        <v>104</v>
      </c>
      <c r="B17" s="13" t="s">
        <v>51</v>
      </c>
      <c r="C17" s="13" t="str">
        <f t="shared" si="0"/>
        <v>A016</v>
      </c>
      <c r="D17" s="13" t="s">
        <v>105</v>
      </c>
      <c r="E17" s="13" t="str">
        <f t="shared" si="1"/>
        <v>BISMIT</v>
      </c>
      <c r="F17" s="13" t="s">
        <v>106</v>
      </c>
      <c r="G17" s="13" t="str">
        <f t="shared" si="2"/>
        <v>FEM</v>
      </c>
      <c r="H17" s="13" t="s">
        <v>64</v>
      </c>
      <c r="J17" s="16"/>
      <c r="K17" s="13" t="s">
        <v>51</v>
      </c>
      <c r="L17" s="13" t="s">
        <v>10</v>
      </c>
      <c r="M17" s="13" t="s">
        <v>51</v>
      </c>
    </row>
    <row r="18" spans="1:13" x14ac:dyDescent="0.2">
      <c r="A18" s="16" t="s">
        <v>107</v>
      </c>
      <c r="B18" s="13" t="s">
        <v>51</v>
      </c>
      <c r="C18" s="13" t="str">
        <f t="shared" si="0"/>
        <v>A017</v>
      </c>
      <c r="D18" s="13" t="s">
        <v>108</v>
      </c>
      <c r="E18" s="13" t="str">
        <f t="shared" si="1"/>
        <v>BISMIT</v>
      </c>
      <c r="F18" s="13" t="s">
        <v>109</v>
      </c>
      <c r="G18" s="13" t="str">
        <f t="shared" si="2"/>
        <v>FAPERTA</v>
      </c>
      <c r="H18" s="13" t="s">
        <v>64</v>
      </c>
      <c r="J18" s="16"/>
      <c r="K18" s="13" t="s">
        <v>68</v>
      </c>
      <c r="L18" s="13" t="s">
        <v>14</v>
      </c>
      <c r="M18" s="13" t="s">
        <v>68</v>
      </c>
    </row>
    <row r="19" spans="1:13" x14ac:dyDescent="0.2">
      <c r="A19" s="16" t="s">
        <v>110</v>
      </c>
      <c r="B19" s="13" t="s">
        <v>51</v>
      </c>
      <c r="C19" s="13" t="str">
        <f t="shared" si="0"/>
        <v>A018</v>
      </c>
      <c r="D19" s="13" t="s">
        <v>111</v>
      </c>
      <c r="E19" s="13" t="str">
        <f t="shared" si="1"/>
        <v>BISMIT</v>
      </c>
      <c r="F19" s="13" t="s">
        <v>112</v>
      </c>
      <c r="G19" s="13" t="str">
        <f t="shared" si="2"/>
        <v>SB</v>
      </c>
      <c r="H19" s="13" t="s">
        <v>60</v>
      </c>
      <c r="J19" s="16"/>
      <c r="K19" s="13" t="s">
        <v>72</v>
      </c>
      <c r="L19" s="13" t="s">
        <v>18</v>
      </c>
      <c r="M19" s="13" t="s">
        <v>72</v>
      </c>
    </row>
    <row r="20" spans="1:13" x14ac:dyDescent="0.2">
      <c r="A20" s="16" t="s">
        <v>50</v>
      </c>
      <c r="B20" s="13" t="s">
        <v>68</v>
      </c>
      <c r="C20" s="13" t="str">
        <f t="shared" si="0"/>
        <v>B001</v>
      </c>
      <c r="D20" s="13" t="s">
        <v>113</v>
      </c>
      <c r="E20" s="13" t="str">
        <f t="shared" si="1"/>
        <v>INTERNAL</v>
      </c>
      <c r="H20" s="13"/>
      <c r="K20" s="13"/>
      <c r="L20" s="13" t="s">
        <v>21</v>
      </c>
      <c r="M20" s="13" t="s">
        <v>76</v>
      </c>
    </row>
    <row r="21" spans="1:13" x14ac:dyDescent="0.2">
      <c r="A21" s="16" t="s">
        <v>53</v>
      </c>
      <c r="B21" s="13" t="s">
        <v>68</v>
      </c>
      <c r="C21" s="13" t="str">
        <f t="shared" si="0"/>
        <v>B002</v>
      </c>
      <c r="D21" s="13" t="s">
        <v>114</v>
      </c>
      <c r="E21" s="13" t="str">
        <f t="shared" si="1"/>
        <v>INTERNAL</v>
      </c>
      <c r="H21" s="13"/>
      <c r="K21" s="13"/>
      <c r="L21" s="13" t="s">
        <v>24</v>
      </c>
      <c r="M21" s="13" t="s">
        <v>80</v>
      </c>
    </row>
    <row r="22" spans="1:13" x14ac:dyDescent="0.2">
      <c r="A22" s="16" t="s">
        <v>55</v>
      </c>
      <c r="B22" s="13" t="s">
        <v>68</v>
      </c>
      <c r="C22" s="13" t="str">
        <f t="shared" si="0"/>
        <v>B003</v>
      </c>
      <c r="D22" s="13" t="s">
        <v>115</v>
      </c>
      <c r="E22" s="13" t="str">
        <f t="shared" si="1"/>
        <v>INTERNAL</v>
      </c>
      <c r="H22" s="13"/>
      <c r="K22" s="13"/>
      <c r="L22" s="13" t="s">
        <v>27</v>
      </c>
      <c r="M22" s="13" t="s">
        <v>84</v>
      </c>
    </row>
    <row r="23" spans="1:13" x14ac:dyDescent="0.2">
      <c r="A23" s="16" t="s">
        <v>57</v>
      </c>
      <c r="B23" s="13" t="s">
        <v>68</v>
      </c>
      <c r="C23" s="13" t="str">
        <f t="shared" si="0"/>
        <v>B004</v>
      </c>
      <c r="D23" s="13" t="s">
        <v>116</v>
      </c>
      <c r="E23" s="13" t="str">
        <f t="shared" si="1"/>
        <v>INTERNAL</v>
      </c>
      <c r="F23" s="13" t="s">
        <v>117</v>
      </c>
      <c r="G23" s="13" t="str">
        <f t="shared" ref="G23:G37" si="3">VLOOKUP(LEFT(F23,1),$L$6:$M$15,2)</f>
        <v>FEM</v>
      </c>
      <c r="H23" s="13" t="s">
        <v>64</v>
      </c>
      <c r="K23" s="13" t="s">
        <v>76</v>
      </c>
      <c r="L23" s="13" t="s">
        <v>30</v>
      </c>
      <c r="M23" s="13" t="s">
        <v>88</v>
      </c>
    </row>
    <row r="24" spans="1:13" x14ac:dyDescent="0.2">
      <c r="A24" s="16" t="s">
        <v>61</v>
      </c>
      <c r="B24" s="13" t="s">
        <v>68</v>
      </c>
      <c r="C24" s="13" t="str">
        <f t="shared" si="0"/>
        <v>B005</v>
      </c>
      <c r="D24" s="13" t="s">
        <v>118</v>
      </c>
      <c r="E24" s="13" t="str">
        <f t="shared" si="1"/>
        <v>INTERNAL</v>
      </c>
      <c r="F24" s="13" t="s">
        <v>119</v>
      </c>
      <c r="G24" s="13" t="str">
        <f t="shared" si="3"/>
        <v>FEM</v>
      </c>
      <c r="H24" s="13" t="s">
        <v>64</v>
      </c>
      <c r="K24" s="13" t="s">
        <v>80</v>
      </c>
      <c r="L24" s="13" t="s">
        <v>33</v>
      </c>
      <c r="M24" s="13" t="s">
        <v>92</v>
      </c>
    </row>
    <row r="25" spans="1:13" x14ac:dyDescent="0.2">
      <c r="A25" s="16" t="s">
        <v>65</v>
      </c>
      <c r="B25" s="13" t="s">
        <v>68</v>
      </c>
      <c r="C25" s="13" t="str">
        <f t="shared" si="0"/>
        <v>B006</v>
      </c>
      <c r="D25" s="13" t="s">
        <v>120</v>
      </c>
      <c r="E25" s="13" t="str">
        <f t="shared" si="1"/>
        <v>INTERNAL</v>
      </c>
      <c r="F25" s="13" t="s">
        <v>121</v>
      </c>
      <c r="G25" s="13" t="str">
        <f t="shared" si="3"/>
        <v>FPIK</v>
      </c>
      <c r="H25" s="13" t="s">
        <v>60</v>
      </c>
      <c r="K25" s="13" t="s">
        <v>84</v>
      </c>
      <c r="L25" s="13" t="s">
        <v>36</v>
      </c>
      <c r="M25" s="13" t="s">
        <v>96</v>
      </c>
    </row>
    <row r="26" spans="1:13" x14ac:dyDescent="0.2">
      <c r="A26" s="16" t="s">
        <v>69</v>
      </c>
      <c r="B26" s="13" t="s">
        <v>68</v>
      </c>
      <c r="C26" s="13" t="str">
        <f t="shared" si="0"/>
        <v>B007</v>
      </c>
      <c r="D26" s="13" t="s">
        <v>122</v>
      </c>
      <c r="E26" s="13" t="str">
        <f t="shared" si="1"/>
        <v>INTERNAL</v>
      </c>
      <c r="F26" s="13" t="s">
        <v>123</v>
      </c>
      <c r="G26" s="13" t="str">
        <f t="shared" si="3"/>
        <v>FMIPA</v>
      </c>
      <c r="H26" s="13" t="s">
        <v>60</v>
      </c>
      <c r="K26" s="13" t="s">
        <v>88</v>
      </c>
      <c r="L26" s="13" t="s">
        <v>39</v>
      </c>
      <c r="M26" s="13" t="s">
        <v>124</v>
      </c>
    </row>
    <row r="27" spans="1:13" x14ac:dyDescent="0.2">
      <c r="A27" s="16" t="s">
        <v>73</v>
      </c>
      <c r="B27" s="13" t="s">
        <v>68</v>
      </c>
      <c r="C27" s="13" t="str">
        <f t="shared" si="0"/>
        <v>B008</v>
      </c>
      <c r="D27" s="13" t="s">
        <v>125</v>
      </c>
      <c r="E27" s="13" t="str">
        <f t="shared" si="1"/>
        <v>INTERNAL</v>
      </c>
      <c r="F27" s="13" t="s">
        <v>126</v>
      </c>
      <c r="G27" s="13" t="str">
        <f t="shared" si="3"/>
        <v>FPIK</v>
      </c>
      <c r="H27" s="13" t="s">
        <v>64</v>
      </c>
      <c r="K27" s="13" t="s">
        <v>92</v>
      </c>
      <c r="L27" s="13" t="s">
        <v>41</v>
      </c>
      <c r="M27" s="13" t="s">
        <v>100</v>
      </c>
    </row>
    <row r="28" spans="1:13" x14ac:dyDescent="0.2">
      <c r="A28" s="16" t="s">
        <v>77</v>
      </c>
      <c r="B28" s="13" t="s">
        <v>68</v>
      </c>
      <c r="C28" s="13" t="str">
        <f t="shared" si="0"/>
        <v>B009</v>
      </c>
      <c r="D28" s="13" t="s">
        <v>127</v>
      </c>
      <c r="E28" s="13" t="str">
        <f t="shared" si="1"/>
        <v>INTERNAL</v>
      </c>
      <c r="F28" s="13" t="s">
        <v>128</v>
      </c>
      <c r="G28" s="13" t="str">
        <f t="shared" si="3"/>
        <v>FAPERTA</v>
      </c>
      <c r="H28" s="13" t="s">
        <v>64</v>
      </c>
      <c r="K28" s="13" t="s">
        <v>96</v>
      </c>
    </row>
    <row r="29" spans="1:13" x14ac:dyDescent="0.2">
      <c r="A29" s="16" t="s">
        <v>81</v>
      </c>
      <c r="B29" s="13" t="s">
        <v>68</v>
      </c>
      <c r="C29" s="13" t="str">
        <f t="shared" si="0"/>
        <v>B010</v>
      </c>
      <c r="D29" s="13" t="s">
        <v>129</v>
      </c>
      <c r="E29" s="13" t="str">
        <f t="shared" si="1"/>
        <v>INTERNAL</v>
      </c>
      <c r="F29" s="13" t="s">
        <v>130</v>
      </c>
      <c r="G29" s="13" t="str">
        <f t="shared" si="3"/>
        <v>FEMA</v>
      </c>
      <c r="H29" s="13" t="s">
        <v>60</v>
      </c>
      <c r="K29" s="13" t="s">
        <v>124</v>
      </c>
    </row>
    <row r="30" spans="1:13" x14ac:dyDescent="0.2">
      <c r="A30" s="16" t="s">
        <v>85</v>
      </c>
      <c r="B30" s="13" t="s">
        <v>68</v>
      </c>
      <c r="C30" s="13" t="str">
        <f t="shared" si="0"/>
        <v>B011</v>
      </c>
      <c r="D30" s="13" t="s">
        <v>131</v>
      </c>
      <c r="E30" s="13" t="str">
        <f t="shared" si="1"/>
        <v>INTERNAL</v>
      </c>
      <c r="F30" s="13" t="s">
        <v>132</v>
      </c>
      <c r="G30" s="13" t="str">
        <f t="shared" si="3"/>
        <v>FMIPA</v>
      </c>
      <c r="H30" s="13" t="s">
        <v>60</v>
      </c>
      <c r="K30" s="13" t="s">
        <v>100</v>
      </c>
    </row>
    <row r="31" spans="1:13" x14ac:dyDescent="0.2">
      <c r="A31" s="16" t="s">
        <v>89</v>
      </c>
      <c r="B31" s="13" t="s">
        <v>68</v>
      </c>
      <c r="C31" s="13" t="str">
        <f t="shared" si="0"/>
        <v>B012</v>
      </c>
      <c r="D31" s="13" t="s">
        <v>133</v>
      </c>
      <c r="E31" s="13" t="str">
        <f t="shared" si="1"/>
        <v>INTERNAL</v>
      </c>
      <c r="F31" s="13" t="s">
        <v>134</v>
      </c>
      <c r="G31" s="13" t="str">
        <f t="shared" si="3"/>
        <v>FMIPA</v>
      </c>
      <c r="H31" s="13" t="s">
        <v>60</v>
      </c>
    </row>
    <row r="32" spans="1:13" x14ac:dyDescent="0.2">
      <c r="A32" s="16" t="s">
        <v>93</v>
      </c>
      <c r="B32" s="13" t="s">
        <v>68</v>
      </c>
      <c r="C32" s="13" t="str">
        <f t="shared" si="0"/>
        <v>B013</v>
      </c>
      <c r="D32" s="13" t="s">
        <v>135</v>
      </c>
      <c r="E32" s="13" t="str">
        <f t="shared" si="1"/>
        <v>INTERNAL</v>
      </c>
      <c r="F32" s="13" t="s">
        <v>136</v>
      </c>
      <c r="G32" s="13" t="str">
        <f t="shared" si="3"/>
        <v>FATETA</v>
      </c>
      <c r="H32" s="13" t="s">
        <v>64</v>
      </c>
    </row>
    <row r="33" spans="1:8" x14ac:dyDescent="0.2">
      <c r="A33" s="16" t="s">
        <v>97</v>
      </c>
      <c r="B33" s="13" t="s">
        <v>68</v>
      </c>
      <c r="C33" s="13" t="str">
        <f t="shared" si="0"/>
        <v>B014</v>
      </c>
      <c r="D33" s="13" t="s">
        <v>137</v>
      </c>
      <c r="E33" s="13" t="str">
        <f t="shared" si="1"/>
        <v>INTERNAL</v>
      </c>
      <c r="F33" s="13" t="s">
        <v>138</v>
      </c>
      <c r="G33" s="13" t="str">
        <f t="shared" si="3"/>
        <v>FATETA</v>
      </c>
      <c r="H33" s="13" t="s">
        <v>64</v>
      </c>
    </row>
    <row r="34" spans="1:8" x14ac:dyDescent="0.2">
      <c r="A34" s="16" t="s">
        <v>101</v>
      </c>
      <c r="B34" s="13" t="s">
        <v>68</v>
      </c>
      <c r="C34" s="13" t="str">
        <f t="shared" si="0"/>
        <v>B015</v>
      </c>
      <c r="D34" s="13" t="s">
        <v>139</v>
      </c>
      <c r="E34" s="13" t="str">
        <f t="shared" si="1"/>
        <v>INTERNAL</v>
      </c>
      <c r="F34" s="13" t="s">
        <v>140</v>
      </c>
      <c r="G34" s="13" t="str">
        <f t="shared" si="3"/>
        <v>FEM</v>
      </c>
      <c r="H34" s="13" t="s">
        <v>64</v>
      </c>
    </row>
    <row r="35" spans="1:8" x14ac:dyDescent="0.2">
      <c r="A35" s="16" t="s">
        <v>104</v>
      </c>
      <c r="B35" s="13" t="s">
        <v>68</v>
      </c>
      <c r="C35" s="13" t="str">
        <f t="shared" si="0"/>
        <v>B016</v>
      </c>
      <c r="D35" s="13" t="s">
        <v>141</v>
      </c>
      <c r="E35" s="13" t="str">
        <f t="shared" si="1"/>
        <v>INTERNAL</v>
      </c>
      <c r="F35" s="13" t="s">
        <v>142</v>
      </c>
      <c r="G35" s="13" t="str">
        <f t="shared" si="3"/>
        <v>FEM</v>
      </c>
      <c r="H35" s="13" t="s">
        <v>64</v>
      </c>
    </row>
    <row r="36" spans="1:8" x14ac:dyDescent="0.2">
      <c r="A36" s="16" t="s">
        <v>107</v>
      </c>
      <c r="B36" s="13" t="s">
        <v>68</v>
      </c>
      <c r="C36" s="13" t="str">
        <f t="shared" si="0"/>
        <v>B017</v>
      </c>
      <c r="D36" s="13" t="s">
        <v>143</v>
      </c>
      <c r="E36" s="13" t="str">
        <f t="shared" si="1"/>
        <v>INTERNAL</v>
      </c>
      <c r="F36" s="13" t="s">
        <v>144</v>
      </c>
      <c r="G36" s="13" t="str">
        <f t="shared" si="3"/>
        <v>FEMA</v>
      </c>
      <c r="H36" s="13" t="s">
        <v>60</v>
      </c>
    </row>
    <row r="37" spans="1:8" x14ac:dyDescent="0.2">
      <c r="A37" s="16" t="s">
        <v>110</v>
      </c>
      <c r="B37" s="13" t="s">
        <v>68</v>
      </c>
      <c r="C37" s="13" t="str">
        <f t="shared" si="0"/>
        <v>B018</v>
      </c>
      <c r="D37" s="13" t="s">
        <v>145</v>
      </c>
      <c r="E37" s="13" t="str">
        <f t="shared" si="1"/>
        <v>INTERNAL</v>
      </c>
      <c r="F37" s="13" t="s">
        <v>146</v>
      </c>
      <c r="G37" s="13" t="str">
        <f t="shared" si="3"/>
        <v>FEMA</v>
      </c>
      <c r="H37" s="13" t="s">
        <v>64</v>
      </c>
    </row>
    <row r="38" spans="1:8" x14ac:dyDescent="0.2">
      <c r="A38" s="16" t="s">
        <v>50</v>
      </c>
      <c r="B38" s="13" t="s">
        <v>72</v>
      </c>
      <c r="C38" s="13" t="str">
        <f t="shared" si="0"/>
        <v>C001</v>
      </c>
      <c r="D38" s="13" t="s">
        <v>147</v>
      </c>
      <c r="E38" s="13" t="str">
        <f t="shared" si="1"/>
        <v>MEDBRAND</v>
      </c>
      <c r="H38" s="13"/>
    </row>
    <row r="39" spans="1:8" x14ac:dyDescent="0.2">
      <c r="A39" s="16" t="s">
        <v>53</v>
      </c>
      <c r="B39" s="13" t="s">
        <v>72</v>
      </c>
      <c r="C39" s="13" t="str">
        <f t="shared" si="0"/>
        <v>C002</v>
      </c>
      <c r="D39" s="13" t="s">
        <v>148</v>
      </c>
      <c r="E39" s="13" t="str">
        <f t="shared" si="1"/>
        <v>MEDBRAND</v>
      </c>
      <c r="H39" s="13"/>
    </row>
    <row r="40" spans="1:8" x14ac:dyDescent="0.2">
      <c r="A40" s="16" t="s">
        <v>55</v>
      </c>
      <c r="B40" s="13" t="s">
        <v>72</v>
      </c>
      <c r="C40" s="13" t="str">
        <f t="shared" si="0"/>
        <v>C003</v>
      </c>
      <c r="D40" s="13" t="s">
        <v>149</v>
      </c>
      <c r="E40" s="13" t="str">
        <f t="shared" si="1"/>
        <v>MEDBRAND</v>
      </c>
      <c r="H40" s="13"/>
    </row>
    <row r="41" spans="1:8" x14ac:dyDescent="0.2">
      <c r="A41" s="16" t="s">
        <v>57</v>
      </c>
      <c r="B41" s="13" t="s">
        <v>72</v>
      </c>
      <c r="C41" s="13" t="str">
        <f t="shared" si="0"/>
        <v>C004</v>
      </c>
      <c r="D41" s="13" t="s">
        <v>150</v>
      </c>
      <c r="E41" s="13" t="str">
        <f t="shared" si="1"/>
        <v>MEDBRAND</v>
      </c>
      <c r="F41" s="13" t="s">
        <v>151</v>
      </c>
      <c r="G41" s="13" t="str">
        <f t="shared" ref="G41:G55" si="4">VLOOKUP(LEFT(F41,1),$L$6:$M$15,2)</f>
        <v>FAPERTA</v>
      </c>
      <c r="H41" s="13" t="s">
        <v>60</v>
      </c>
    </row>
    <row r="42" spans="1:8" x14ac:dyDescent="0.2">
      <c r="A42" s="16" t="s">
        <v>61</v>
      </c>
      <c r="B42" s="13" t="s">
        <v>72</v>
      </c>
      <c r="C42" s="13" t="str">
        <f t="shared" si="0"/>
        <v>C005</v>
      </c>
      <c r="D42" s="13" t="s">
        <v>152</v>
      </c>
      <c r="E42" s="13" t="str">
        <f t="shared" si="1"/>
        <v>MEDBRAND</v>
      </c>
      <c r="F42" s="13" t="s">
        <v>153</v>
      </c>
      <c r="G42" s="13" t="str">
        <f t="shared" si="4"/>
        <v>FAPERTA</v>
      </c>
      <c r="H42" s="13" t="s">
        <v>64</v>
      </c>
    </row>
    <row r="43" spans="1:8" x14ac:dyDescent="0.2">
      <c r="A43" s="16" t="s">
        <v>65</v>
      </c>
      <c r="B43" s="13" t="s">
        <v>72</v>
      </c>
      <c r="C43" s="13" t="str">
        <f t="shared" si="0"/>
        <v>C006</v>
      </c>
      <c r="D43" s="13" t="s">
        <v>154</v>
      </c>
      <c r="E43" s="13" t="str">
        <f t="shared" si="1"/>
        <v>MEDBRAND</v>
      </c>
      <c r="F43" s="13" t="s">
        <v>155</v>
      </c>
      <c r="G43" s="13" t="str">
        <f t="shared" si="4"/>
        <v>FAPERTA</v>
      </c>
      <c r="H43" s="13" t="s">
        <v>64</v>
      </c>
    </row>
    <row r="44" spans="1:8" x14ac:dyDescent="0.2">
      <c r="A44" s="16" t="s">
        <v>69</v>
      </c>
      <c r="B44" s="13" t="s">
        <v>72</v>
      </c>
      <c r="C44" s="13" t="str">
        <f t="shared" si="0"/>
        <v>C007</v>
      </c>
      <c r="D44" s="13" t="s">
        <v>156</v>
      </c>
      <c r="E44" s="13" t="str">
        <f t="shared" si="1"/>
        <v>MEDBRAND</v>
      </c>
      <c r="F44" s="13" t="s">
        <v>157</v>
      </c>
      <c r="G44" s="13" t="str">
        <f t="shared" si="4"/>
        <v>FAPERTA</v>
      </c>
      <c r="H44" s="13" t="s">
        <v>64</v>
      </c>
    </row>
    <row r="45" spans="1:8" x14ac:dyDescent="0.2">
      <c r="A45" s="16" t="s">
        <v>73</v>
      </c>
      <c r="B45" s="13" t="s">
        <v>72</v>
      </c>
      <c r="C45" s="13" t="str">
        <f t="shared" si="0"/>
        <v>C008</v>
      </c>
      <c r="D45" s="13" t="s">
        <v>158</v>
      </c>
      <c r="E45" s="13" t="str">
        <f t="shared" si="1"/>
        <v>MEDBRAND</v>
      </c>
      <c r="F45" s="13" t="s">
        <v>159</v>
      </c>
      <c r="G45" s="13" t="str">
        <f t="shared" si="4"/>
        <v>FPIK</v>
      </c>
      <c r="H45" s="13" t="s">
        <v>60</v>
      </c>
    </row>
    <row r="46" spans="1:8" x14ac:dyDescent="0.2">
      <c r="A46" s="16" t="s">
        <v>77</v>
      </c>
      <c r="B46" s="13" t="s">
        <v>72</v>
      </c>
      <c r="C46" s="13" t="str">
        <f t="shared" si="0"/>
        <v>C009</v>
      </c>
      <c r="D46" s="13" t="s">
        <v>160</v>
      </c>
      <c r="E46" s="13" t="str">
        <f t="shared" si="1"/>
        <v>MEDBRAND</v>
      </c>
      <c r="F46" s="13" t="s">
        <v>161</v>
      </c>
      <c r="G46" s="13" t="str">
        <f t="shared" si="4"/>
        <v>FPIK</v>
      </c>
      <c r="H46" s="13" t="s">
        <v>60</v>
      </c>
    </row>
    <row r="47" spans="1:8" x14ac:dyDescent="0.2">
      <c r="A47" s="16" t="s">
        <v>81</v>
      </c>
      <c r="B47" s="13" t="s">
        <v>72</v>
      </c>
      <c r="C47" s="13" t="str">
        <f t="shared" si="0"/>
        <v>C010</v>
      </c>
      <c r="D47" s="13" t="s">
        <v>162</v>
      </c>
      <c r="E47" s="13" t="str">
        <f t="shared" si="1"/>
        <v>MEDBRAND</v>
      </c>
      <c r="F47" s="13" t="s">
        <v>163</v>
      </c>
      <c r="G47" s="13" t="str">
        <f t="shared" si="4"/>
        <v>FAPET</v>
      </c>
      <c r="H47" s="13" t="s">
        <v>60</v>
      </c>
    </row>
    <row r="48" spans="1:8" x14ac:dyDescent="0.2">
      <c r="A48" s="16" t="s">
        <v>85</v>
      </c>
      <c r="B48" s="13" t="s">
        <v>72</v>
      </c>
      <c r="C48" s="13" t="str">
        <f t="shared" si="0"/>
        <v>C011</v>
      </c>
      <c r="D48" s="13" t="s">
        <v>164</v>
      </c>
      <c r="E48" s="13" t="str">
        <f t="shared" si="1"/>
        <v>MEDBRAND</v>
      </c>
      <c r="F48" s="13" t="s">
        <v>165</v>
      </c>
      <c r="G48" s="13" t="str">
        <f t="shared" si="4"/>
        <v>FAPET</v>
      </c>
      <c r="H48" s="13" t="s">
        <v>60</v>
      </c>
    </row>
    <row r="49" spans="1:8" x14ac:dyDescent="0.2">
      <c r="A49" s="16" t="s">
        <v>89</v>
      </c>
      <c r="B49" s="13" t="s">
        <v>72</v>
      </c>
      <c r="C49" s="13" t="str">
        <f t="shared" si="0"/>
        <v>C012</v>
      </c>
      <c r="D49" s="13" t="s">
        <v>166</v>
      </c>
      <c r="E49" s="13" t="str">
        <f t="shared" si="1"/>
        <v>MEDBRAND</v>
      </c>
      <c r="F49" s="13" t="s">
        <v>167</v>
      </c>
      <c r="G49" s="13" t="str">
        <f t="shared" si="4"/>
        <v>FAHUTAN</v>
      </c>
      <c r="H49" s="13" t="s">
        <v>60</v>
      </c>
    </row>
    <row r="50" spans="1:8" x14ac:dyDescent="0.2">
      <c r="A50" s="16" t="s">
        <v>93</v>
      </c>
      <c r="B50" s="13" t="s">
        <v>72</v>
      </c>
      <c r="C50" s="13" t="str">
        <f t="shared" si="0"/>
        <v>C013</v>
      </c>
      <c r="D50" s="13" t="s">
        <v>168</v>
      </c>
      <c r="E50" s="13" t="str">
        <f t="shared" si="1"/>
        <v>MEDBRAND</v>
      </c>
      <c r="F50" s="13" t="s">
        <v>169</v>
      </c>
      <c r="G50" s="13" t="str">
        <f t="shared" si="4"/>
        <v>FATETA</v>
      </c>
      <c r="H50" s="13" t="s">
        <v>64</v>
      </c>
    </row>
    <row r="51" spans="1:8" x14ac:dyDescent="0.2">
      <c r="A51" s="16" t="s">
        <v>97</v>
      </c>
      <c r="B51" s="13" t="s">
        <v>72</v>
      </c>
      <c r="C51" s="13" t="str">
        <f t="shared" si="0"/>
        <v>C014</v>
      </c>
      <c r="D51" s="13" t="s">
        <v>170</v>
      </c>
      <c r="E51" s="13" t="str">
        <f t="shared" si="1"/>
        <v>MEDBRAND</v>
      </c>
      <c r="F51" s="13" t="s">
        <v>171</v>
      </c>
      <c r="G51" s="13" t="str">
        <f t="shared" si="4"/>
        <v>FATETA</v>
      </c>
      <c r="H51" s="13" t="s">
        <v>64</v>
      </c>
    </row>
    <row r="52" spans="1:8" x14ac:dyDescent="0.2">
      <c r="A52" s="16" t="s">
        <v>101</v>
      </c>
      <c r="B52" s="13" t="s">
        <v>72</v>
      </c>
      <c r="C52" s="13" t="str">
        <f t="shared" si="0"/>
        <v>C015</v>
      </c>
      <c r="D52" s="13" t="s">
        <v>172</v>
      </c>
      <c r="E52" s="13" t="str">
        <f t="shared" si="1"/>
        <v>MEDBRAND</v>
      </c>
      <c r="F52" s="13" t="s">
        <v>173</v>
      </c>
      <c r="G52" s="13" t="str">
        <f t="shared" si="4"/>
        <v>FMIPA</v>
      </c>
      <c r="H52" s="13" t="s">
        <v>64</v>
      </c>
    </row>
    <row r="53" spans="1:8" x14ac:dyDescent="0.2">
      <c r="A53" s="16" t="s">
        <v>104</v>
      </c>
      <c r="B53" s="13" t="s">
        <v>72</v>
      </c>
      <c r="C53" s="13" t="str">
        <f t="shared" si="0"/>
        <v>C016</v>
      </c>
      <c r="D53" s="13" t="s">
        <v>174</v>
      </c>
      <c r="E53" s="13" t="str">
        <f t="shared" si="1"/>
        <v>MEDBRAND</v>
      </c>
      <c r="F53" s="13" t="s">
        <v>175</v>
      </c>
      <c r="G53" s="13" t="str">
        <f t="shared" si="4"/>
        <v>FEM</v>
      </c>
      <c r="H53" s="13" t="s">
        <v>60</v>
      </c>
    </row>
    <row r="54" spans="1:8" x14ac:dyDescent="0.2">
      <c r="A54" s="16" t="s">
        <v>107</v>
      </c>
      <c r="B54" s="13" t="s">
        <v>72</v>
      </c>
      <c r="C54" s="13" t="str">
        <f t="shared" si="0"/>
        <v>C017</v>
      </c>
      <c r="D54" s="13" t="s">
        <v>176</v>
      </c>
      <c r="E54" s="13" t="str">
        <f t="shared" si="1"/>
        <v>MEDBRAND</v>
      </c>
      <c r="F54" s="13" t="s">
        <v>177</v>
      </c>
      <c r="G54" s="13" t="str">
        <f t="shared" si="4"/>
        <v>FEMA</v>
      </c>
      <c r="H54" s="13" t="s">
        <v>64</v>
      </c>
    </row>
    <row r="55" spans="1:8" x14ac:dyDescent="0.2">
      <c r="A55" s="16" t="s">
        <v>110</v>
      </c>
      <c r="B55" s="13" t="s">
        <v>72</v>
      </c>
      <c r="C55" s="13" t="str">
        <f t="shared" si="0"/>
        <v>C018</v>
      </c>
      <c r="D55" s="13" t="s">
        <v>178</v>
      </c>
      <c r="E55" s="13" t="str">
        <f t="shared" si="1"/>
        <v>MEDBRAND</v>
      </c>
      <c r="F55" s="13" t="s">
        <v>179</v>
      </c>
      <c r="G55" s="13" t="str">
        <f t="shared" si="4"/>
        <v>FEMA</v>
      </c>
      <c r="H55" s="13" t="s">
        <v>60</v>
      </c>
    </row>
    <row r="56" spans="1:8" x14ac:dyDescent="0.2">
      <c r="A56" s="16" t="s">
        <v>50</v>
      </c>
      <c r="B56" s="13" t="s">
        <v>76</v>
      </c>
      <c r="C56" s="13" t="str">
        <f t="shared" si="0"/>
        <v>D001</v>
      </c>
      <c r="D56" s="13" t="s">
        <v>180</v>
      </c>
      <c r="E56" s="13" t="str">
        <f t="shared" si="1"/>
        <v>KASTRAT</v>
      </c>
      <c r="H56" s="13"/>
    </row>
    <row r="57" spans="1:8" x14ac:dyDescent="0.2">
      <c r="A57" s="16" t="s">
        <v>53</v>
      </c>
      <c r="B57" s="13" t="s">
        <v>76</v>
      </c>
      <c r="C57" s="13" t="str">
        <f t="shared" si="0"/>
        <v>D002</v>
      </c>
      <c r="D57" s="13" t="s">
        <v>181</v>
      </c>
      <c r="E57" s="13" t="str">
        <f t="shared" si="1"/>
        <v>KASTRAT</v>
      </c>
      <c r="H57" s="13"/>
    </row>
    <row r="58" spans="1:8" x14ac:dyDescent="0.2">
      <c r="A58" s="16" t="s">
        <v>55</v>
      </c>
      <c r="B58" s="13" t="s">
        <v>76</v>
      </c>
      <c r="C58" s="13" t="str">
        <f t="shared" si="0"/>
        <v>D003</v>
      </c>
      <c r="D58" s="13" t="s">
        <v>182</v>
      </c>
      <c r="E58" s="13" t="str">
        <f t="shared" si="1"/>
        <v>KASTRAT</v>
      </c>
      <c r="H58" s="13"/>
    </row>
    <row r="59" spans="1:8" x14ac:dyDescent="0.2">
      <c r="A59" s="16" t="s">
        <v>57</v>
      </c>
      <c r="B59" s="13" t="s">
        <v>76</v>
      </c>
      <c r="C59" s="13" t="str">
        <f t="shared" si="0"/>
        <v>D004</v>
      </c>
      <c r="D59" s="13" t="s">
        <v>183</v>
      </c>
      <c r="E59" s="13" t="str">
        <f t="shared" si="1"/>
        <v>KASTRAT</v>
      </c>
      <c r="F59" s="13" t="s">
        <v>184</v>
      </c>
      <c r="G59" s="13" t="str">
        <f t="shared" ref="G59:G73" si="5">VLOOKUP(LEFT(F59,1),$L$6:$M$15,2)</f>
        <v>FAPERTA</v>
      </c>
      <c r="H59" s="13" t="s">
        <v>60</v>
      </c>
    </row>
    <row r="60" spans="1:8" x14ac:dyDescent="0.2">
      <c r="A60" s="16" t="s">
        <v>61</v>
      </c>
      <c r="B60" s="13" t="s">
        <v>76</v>
      </c>
      <c r="C60" s="13" t="str">
        <f t="shared" si="0"/>
        <v>D005</v>
      </c>
      <c r="D60" s="13" t="s">
        <v>185</v>
      </c>
      <c r="E60" s="13" t="str">
        <f t="shared" si="1"/>
        <v>KASTRAT</v>
      </c>
      <c r="F60" s="13" t="s">
        <v>186</v>
      </c>
      <c r="G60" s="13" t="str">
        <f t="shared" si="5"/>
        <v>FPIK</v>
      </c>
      <c r="H60" s="13" t="s">
        <v>60</v>
      </c>
    </row>
    <row r="61" spans="1:8" x14ac:dyDescent="0.2">
      <c r="A61" s="16" t="s">
        <v>65</v>
      </c>
      <c r="B61" s="13" t="s">
        <v>76</v>
      </c>
      <c r="C61" s="13" t="str">
        <f t="shared" si="0"/>
        <v>D006</v>
      </c>
      <c r="D61" s="13" t="s">
        <v>187</v>
      </c>
      <c r="E61" s="13" t="str">
        <f t="shared" si="1"/>
        <v>KASTRAT</v>
      </c>
      <c r="F61" s="13" t="s">
        <v>188</v>
      </c>
      <c r="G61" s="13" t="str">
        <f t="shared" si="5"/>
        <v>FAPET</v>
      </c>
      <c r="H61" s="13" t="s">
        <v>64</v>
      </c>
    </row>
    <row r="62" spans="1:8" x14ac:dyDescent="0.2">
      <c r="A62" s="16" t="s">
        <v>69</v>
      </c>
      <c r="B62" s="13" t="s">
        <v>76</v>
      </c>
      <c r="C62" s="13" t="str">
        <f t="shared" si="0"/>
        <v>D007</v>
      </c>
      <c r="D62" s="13" t="s">
        <v>189</v>
      </c>
      <c r="E62" s="13" t="str">
        <f t="shared" si="1"/>
        <v>KASTRAT</v>
      </c>
      <c r="F62" s="13" t="s">
        <v>190</v>
      </c>
      <c r="G62" s="13" t="str">
        <f t="shared" si="5"/>
        <v>FMIPA</v>
      </c>
      <c r="H62" s="13" t="s">
        <v>64</v>
      </c>
    </row>
    <row r="63" spans="1:8" x14ac:dyDescent="0.2">
      <c r="A63" s="16" t="s">
        <v>73</v>
      </c>
      <c r="B63" s="13" t="s">
        <v>76</v>
      </c>
      <c r="C63" s="13" t="str">
        <f t="shared" si="0"/>
        <v>D008</v>
      </c>
      <c r="D63" s="13" t="s">
        <v>191</v>
      </c>
      <c r="E63" s="13" t="str">
        <f t="shared" si="1"/>
        <v>KASTRAT</v>
      </c>
      <c r="F63" s="13" t="s">
        <v>192</v>
      </c>
      <c r="G63" s="13" t="str">
        <f t="shared" si="5"/>
        <v>FMIPA</v>
      </c>
      <c r="H63" s="13" t="s">
        <v>64</v>
      </c>
    </row>
    <row r="64" spans="1:8" x14ac:dyDescent="0.2">
      <c r="A64" s="16" t="s">
        <v>77</v>
      </c>
      <c r="B64" s="13" t="s">
        <v>76</v>
      </c>
      <c r="C64" s="13" t="str">
        <f t="shared" si="0"/>
        <v>D009</v>
      </c>
      <c r="D64" s="13" t="s">
        <v>193</v>
      </c>
      <c r="E64" s="13" t="str">
        <f t="shared" si="1"/>
        <v>KASTRAT</v>
      </c>
      <c r="F64" s="13" t="s">
        <v>194</v>
      </c>
      <c r="G64" s="13" t="str">
        <f t="shared" si="5"/>
        <v>FMIPA</v>
      </c>
      <c r="H64" s="13" t="s">
        <v>60</v>
      </c>
    </row>
    <row r="65" spans="1:8" x14ac:dyDescent="0.2">
      <c r="A65" s="16" t="s">
        <v>81</v>
      </c>
      <c r="B65" s="13" t="s">
        <v>76</v>
      </c>
      <c r="C65" s="13" t="str">
        <f t="shared" si="0"/>
        <v>D010</v>
      </c>
      <c r="D65" s="13" t="s">
        <v>195</v>
      </c>
      <c r="E65" s="13" t="str">
        <f t="shared" si="1"/>
        <v>KASTRAT</v>
      </c>
      <c r="F65" s="13" t="s">
        <v>196</v>
      </c>
      <c r="G65" s="13" t="str">
        <f t="shared" si="5"/>
        <v>FMIPA</v>
      </c>
      <c r="H65" s="13" t="s">
        <v>60</v>
      </c>
    </row>
    <row r="66" spans="1:8" x14ac:dyDescent="0.2">
      <c r="A66" s="16" t="s">
        <v>85</v>
      </c>
      <c r="B66" s="13" t="s">
        <v>76</v>
      </c>
      <c r="C66" s="13" t="str">
        <f t="shared" si="0"/>
        <v>D011</v>
      </c>
      <c r="D66" s="13" t="s">
        <v>197</v>
      </c>
      <c r="E66" s="13" t="str">
        <f t="shared" si="1"/>
        <v>KASTRAT</v>
      </c>
      <c r="F66" s="13" t="s">
        <v>198</v>
      </c>
      <c r="G66" s="13" t="str">
        <f t="shared" si="5"/>
        <v>FMIPA</v>
      </c>
      <c r="H66" s="13" t="s">
        <v>64</v>
      </c>
    </row>
    <row r="67" spans="1:8" x14ac:dyDescent="0.2">
      <c r="A67" s="16" t="s">
        <v>89</v>
      </c>
      <c r="B67" s="13" t="s">
        <v>76</v>
      </c>
      <c r="C67" s="13" t="str">
        <f t="shared" si="0"/>
        <v>D012</v>
      </c>
      <c r="D67" s="13" t="s">
        <v>199</v>
      </c>
      <c r="E67" s="13" t="str">
        <f t="shared" si="1"/>
        <v>KASTRAT</v>
      </c>
      <c r="F67" s="13" t="s">
        <v>200</v>
      </c>
      <c r="G67" s="13" t="str">
        <f t="shared" si="5"/>
        <v>FMIPA</v>
      </c>
      <c r="H67" s="13" t="s">
        <v>60</v>
      </c>
    </row>
    <row r="68" spans="1:8" x14ac:dyDescent="0.2">
      <c r="A68" s="16" t="s">
        <v>93</v>
      </c>
      <c r="B68" s="13" t="s">
        <v>76</v>
      </c>
      <c r="C68" s="13" t="str">
        <f t="shared" si="0"/>
        <v>D013</v>
      </c>
      <c r="D68" s="13" t="s">
        <v>201</v>
      </c>
      <c r="E68" s="13" t="str">
        <f t="shared" si="1"/>
        <v>KASTRAT</v>
      </c>
      <c r="F68" s="13" t="s">
        <v>202</v>
      </c>
      <c r="G68" s="13" t="str">
        <f t="shared" si="5"/>
        <v>FMIPA</v>
      </c>
      <c r="H68" s="13" t="s">
        <v>60</v>
      </c>
    </row>
    <row r="69" spans="1:8" x14ac:dyDescent="0.2">
      <c r="A69" s="16" t="s">
        <v>97</v>
      </c>
      <c r="B69" s="13" t="s">
        <v>76</v>
      </c>
      <c r="C69" s="13" t="str">
        <f t="shared" si="0"/>
        <v>D014</v>
      </c>
      <c r="D69" s="13" t="s">
        <v>203</v>
      </c>
      <c r="E69" s="13" t="str">
        <f t="shared" si="1"/>
        <v>KASTRAT</v>
      </c>
      <c r="F69" s="13" t="s">
        <v>204</v>
      </c>
      <c r="G69" s="13" t="str">
        <f t="shared" si="5"/>
        <v>FMIPA</v>
      </c>
      <c r="H69" s="13" t="s">
        <v>64</v>
      </c>
    </row>
    <row r="70" spans="1:8" x14ac:dyDescent="0.2">
      <c r="A70" s="16" t="s">
        <v>101</v>
      </c>
      <c r="B70" s="13" t="s">
        <v>76</v>
      </c>
      <c r="C70" s="13" t="str">
        <f t="shared" si="0"/>
        <v>D015</v>
      </c>
      <c r="D70" s="13" t="s">
        <v>205</v>
      </c>
      <c r="E70" s="13" t="str">
        <f t="shared" si="1"/>
        <v>KASTRAT</v>
      </c>
      <c r="F70" s="13" t="s">
        <v>206</v>
      </c>
      <c r="G70" s="13" t="str">
        <f t="shared" si="5"/>
        <v>FMIPA</v>
      </c>
      <c r="H70" s="13" t="s">
        <v>60</v>
      </c>
    </row>
    <row r="71" spans="1:8" x14ac:dyDescent="0.2">
      <c r="A71" s="16" t="s">
        <v>104</v>
      </c>
      <c r="B71" s="13" t="s">
        <v>76</v>
      </c>
      <c r="C71" s="13" t="str">
        <f t="shared" si="0"/>
        <v>D016</v>
      </c>
      <c r="D71" s="13" t="s">
        <v>207</v>
      </c>
      <c r="E71" s="13" t="str">
        <f t="shared" si="1"/>
        <v>KASTRAT</v>
      </c>
      <c r="F71" s="13" t="s">
        <v>208</v>
      </c>
      <c r="G71" s="13" t="str">
        <f t="shared" si="5"/>
        <v>FMIPA</v>
      </c>
      <c r="H71" s="13" t="s">
        <v>60</v>
      </c>
    </row>
    <row r="72" spans="1:8" x14ac:dyDescent="0.2">
      <c r="A72" s="16" t="s">
        <v>107</v>
      </c>
      <c r="B72" s="13" t="s">
        <v>76</v>
      </c>
      <c r="C72" s="13" t="str">
        <f t="shared" si="0"/>
        <v>D017</v>
      </c>
      <c r="D72" s="13" t="s">
        <v>209</v>
      </c>
      <c r="E72" s="13" t="str">
        <f t="shared" si="1"/>
        <v>KASTRAT</v>
      </c>
      <c r="F72" s="13" t="s">
        <v>210</v>
      </c>
      <c r="G72" s="13" t="str">
        <f t="shared" si="5"/>
        <v>FMIPA</v>
      </c>
      <c r="H72" s="13" t="s">
        <v>64</v>
      </c>
    </row>
    <row r="73" spans="1:8" x14ac:dyDescent="0.2">
      <c r="A73" s="16" t="s">
        <v>110</v>
      </c>
      <c r="B73" s="13" t="s">
        <v>76</v>
      </c>
      <c r="C73" s="13" t="str">
        <f t="shared" si="0"/>
        <v>D018</v>
      </c>
      <c r="D73" s="13" t="s">
        <v>211</v>
      </c>
      <c r="E73" s="13" t="str">
        <f t="shared" si="1"/>
        <v>KASTRAT</v>
      </c>
      <c r="F73" s="13" t="s">
        <v>212</v>
      </c>
      <c r="G73" s="13" t="str">
        <f t="shared" si="5"/>
        <v>FEM</v>
      </c>
      <c r="H73" s="13" t="s">
        <v>64</v>
      </c>
    </row>
    <row r="74" spans="1:8" x14ac:dyDescent="0.2">
      <c r="A74" s="16" t="s">
        <v>50</v>
      </c>
      <c r="B74" s="13" t="s">
        <v>80</v>
      </c>
      <c r="C74" s="13" t="str">
        <f t="shared" si="0"/>
        <v>E001</v>
      </c>
      <c r="D74" s="13" t="s">
        <v>213</v>
      </c>
      <c r="E74" s="13" t="str">
        <f t="shared" si="1"/>
        <v>PERAGA</v>
      </c>
      <c r="H74" s="13"/>
    </row>
    <row r="75" spans="1:8" x14ac:dyDescent="0.2">
      <c r="A75" s="16" t="s">
        <v>53</v>
      </c>
      <c r="B75" s="13" t="s">
        <v>80</v>
      </c>
      <c r="C75" s="13" t="str">
        <f t="shared" si="0"/>
        <v>E002</v>
      </c>
      <c r="D75" s="13" t="s">
        <v>214</v>
      </c>
      <c r="E75" s="13" t="str">
        <f t="shared" si="1"/>
        <v>PERAGA</v>
      </c>
      <c r="H75" s="13"/>
    </row>
    <row r="76" spans="1:8" x14ac:dyDescent="0.2">
      <c r="A76" s="16" t="s">
        <v>55</v>
      </c>
      <c r="B76" s="13" t="s">
        <v>80</v>
      </c>
      <c r="C76" s="13" t="str">
        <f t="shared" si="0"/>
        <v>E003</v>
      </c>
      <c r="D76" s="13" t="s">
        <v>215</v>
      </c>
      <c r="E76" s="13" t="str">
        <f t="shared" si="1"/>
        <v>PERAGA</v>
      </c>
      <c r="H76" s="13"/>
    </row>
    <row r="77" spans="1:8" x14ac:dyDescent="0.2">
      <c r="A77" s="16" t="s">
        <v>57</v>
      </c>
      <c r="B77" s="13" t="s">
        <v>80</v>
      </c>
      <c r="C77" s="13" t="str">
        <f t="shared" si="0"/>
        <v>E004</v>
      </c>
      <c r="D77" s="13" t="s">
        <v>216</v>
      </c>
      <c r="E77" s="13" t="str">
        <f t="shared" si="1"/>
        <v>PERAGA</v>
      </c>
      <c r="F77" s="13" t="s">
        <v>217</v>
      </c>
      <c r="G77" s="13" t="str">
        <f t="shared" ref="G77:G90" si="6">VLOOKUP(LEFT(F77,1),$L$6:$M$15,2)</f>
        <v>FMIPA</v>
      </c>
      <c r="H77" s="13" t="s">
        <v>64</v>
      </c>
    </row>
    <row r="78" spans="1:8" x14ac:dyDescent="0.2">
      <c r="A78" s="16" t="s">
        <v>61</v>
      </c>
      <c r="B78" s="13" t="s">
        <v>80</v>
      </c>
      <c r="C78" s="13" t="str">
        <f t="shared" si="0"/>
        <v>E005</v>
      </c>
      <c r="D78" s="13" t="s">
        <v>218</v>
      </c>
      <c r="E78" s="13" t="str">
        <f t="shared" si="1"/>
        <v>PERAGA</v>
      </c>
      <c r="F78" s="13" t="s">
        <v>219</v>
      </c>
      <c r="G78" s="13" t="str">
        <f t="shared" si="6"/>
        <v>FATETA</v>
      </c>
      <c r="H78" s="13" t="s">
        <v>64</v>
      </c>
    </row>
    <row r="79" spans="1:8" x14ac:dyDescent="0.2">
      <c r="A79" s="16" t="s">
        <v>65</v>
      </c>
      <c r="B79" s="13" t="s">
        <v>80</v>
      </c>
      <c r="C79" s="13" t="str">
        <f t="shared" si="0"/>
        <v>E006</v>
      </c>
      <c r="D79" s="13" t="s">
        <v>220</v>
      </c>
      <c r="E79" s="13" t="str">
        <f t="shared" si="1"/>
        <v>PERAGA</v>
      </c>
      <c r="F79" s="13" t="s">
        <v>221</v>
      </c>
      <c r="G79" s="13" t="str">
        <f t="shared" si="6"/>
        <v>FEMA</v>
      </c>
      <c r="H79" s="13" t="s">
        <v>64</v>
      </c>
    </row>
    <row r="80" spans="1:8" x14ac:dyDescent="0.2">
      <c r="A80" s="16" t="s">
        <v>69</v>
      </c>
      <c r="B80" s="13" t="s">
        <v>80</v>
      </c>
      <c r="C80" s="13" t="str">
        <f t="shared" si="0"/>
        <v>E007</v>
      </c>
      <c r="D80" s="13" t="s">
        <v>222</v>
      </c>
      <c r="E80" s="13" t="str">
        <f t="shared" si="1"/>
        <v>PERAGA</v>
      </c>
      <c r="F80" s="13" t="s">
        <v>223</v>
      </c>
      <c r="G80" s="13" t="str">
        <f t="shared" si="6"/>
        <v>SKHB</v>
      </c>
      <c r="H80" s="13" t="s">
        <v>64</v>
      </c>
    </row>
    <row r="81" spans="1:8" x14ac:dyDescent="0.2">
      <c r="A81" s="16" t="s">
        <v>73</v>
      </c>
      <c r="B81" s="13" t="s">
        <v>80</v>
      </c>
      <c r="C81" s="13" t="str">
        <f t="shared" si="0"/>
        <v>E008</v>
      </c>
      <c r="D81" s="13" t="s">
        <v>224</v>
      </c>
      <c r="E81" s="13" t="str">
        <f t="shared" si="1"/>
        <v>PERAGA</v>
      </c>
      <c r="F81" s="13" t="s">
        <v>225</v>
      </c>
      <c r="G81" s="13" t="str">
        <f t="shared" si="6"/>
        <v>FEMA</v>
      </c>
      <c r="H81" s="13" t="s">
        <v>60</v>
      </c>
    </row>
    <row r="82" spans="1:8" x14ac:dyDescent="0.2">
      <c r="A82" s="16" t="s">
        <v>77</v>
      </c>
      <c r="B82" s="13" t="s">
        <v>80</v>
      </c>
      <c r="C82" s="13" t="str">
        <f t="shared" si="0"/>
        <v>E009</v>
      </c>
      <c r="D82" s="13" t="s">
        <v>226</v>
      </c>
      <c r="E82" s="13" t="str">
        <f t="shared" si="1"/>
        <v>PERAGA</v>
      </c>
      <c r="F82" s="13" t="s">
        <v>227</v>
      </c>
      <c r="G82" s="13" t="str">
        <f t="shared" si="6"/>
        <v>FMIPA</v>
      </c>
      <c r="H82" s="13" t="s">
        <v>60</v>
      </c>
    </row>
    <row r="83" spans="1:8" x14ac:dyDescent="0.2">
      <c r="A83" s="16" t="s">
        <v>81</v>
      </c>
      <c r="B83" s="13" t="s">
        <v>80</v>
      </c>
      <c r="C83" s="13" t="str">
        <f t="shared" si="0"/>
        <v>E010</v>
      </c>
      <c r="D83" s="13" t="s">
        <v>228</v>
      </c>
      <c r="E83" s="13" t="str">
        <f t="shared" si="1"/>
        <v>PERAGA</v>
      </c>
      <c r="F83" s="13" t="s">
        <v>229</v>
      </c>
      <c r="G83" s="13" t="str">
        <f t="shared" si="6"/>
        <v>FMIPA</v>
      </c>
      <c r="H83" s="13" t="s">
        <v>60</v>
      </c>
    </row>
    <row r="84" spans="1:8" x14ac:dyDescent="0.2">
      <c r="A84" s="16" t="s">
        <v>85</v>
      </c>
      <c r="B84" s="13" t="s">
        <v>80</v>
      </c>
      <c r="C84" s="13" t="str">
        <f t="shared" si="0"/>
        <v>E011</v>
      </c>
      <c r="D84" s="13" t="s">
        <v>230</v>
      </c>
      <c r="E84" s="13" t="str">
        <f t="shared" si="1"/>
        <v>PERAGA</v>
      </c>
      <c r="F84" s="13" t="s">
        <v>231</v>
      </c>
      <c r="G84" s="13" t="str">
        <f t="shared" si="6"/>
        <v>FMIPA</v>
      </c>
      <c r="H84" s="13" t="s">
        <v>64</v>
      </c>
    </row>
    <row r="85" spans="1:8" x14ac:dyDescent="0.2">
      <c r="A85" s="16" t="s">
        <v>89</v>
      </c>
      <c r="B85" s="13" t="s">
        <v>80</v>
      </c>
      <c r="C85" s="13" t="str">
        <f t="shared" si="0"/>
        <v>E012</v>
      </c>
      <c r="D85" s="13" t="s">
        <v>232</v>
      </c>
      <c r="E85" s="13" t="str">
        <f t="shared" si="1"/>
        <v>PERAGA</v>
      </c>
      <c r="F85" s="13" t="s">
        <v>233</v>
      </c>
      <c r="G85" s="13" t="str">
        <f t="shared" si="6"/>
        <v>FMIPA</v>
      </c>
      <c r="H85" s="13" t="s">
        <v>64</v>
      </c>
    </row>
    <row r="86" spans="1:8" x14ac:dyDescent="0.2">
      <c r="A86" s="16" t="s">
        <v>93</v>
      </c>
      <c r="B86" s="13" t="s">
        <v>80</v>
      </c>
      <c r="C86" s="13" t="str">
        <f t="shared" si="0"/>
        <v>E013</v>
      </c>
      <c r="D86" s="13" t="s">
        <v>234</v>
      </c>
      <c r="E86" s="13" t="str">
        <f t="shared" si="1"/>
        <v>PERAGA</v>
      </c>
      <c r="F86" s="13" t="s">
        <v>235</v>
      </c>
      <c r="G86" s="13" t="str">
        <f t="shared" si="6"/>
        <v>FEM</v>
      </c>
      <c r="H86" s="13" t="s">
        <v>60</v>
      </c>
    </row>
    <row r="87" spans="1:8" x14ac:dyDescent="0.2">
      <c r="A87" s="16" t="s">
        <v>97</v>
      </c>
      <c r="B87" s="13" t="s">
        <v>80</v>
      </c>
      <c r="C87" s="13" t="str">
        <f t="shared" si="0"/>
        <v>E014</v>
      </c>
      <c r="D87" s="13" t="s">
        <v>236</v>
      </c>
      <c r="E87" s="13" t="str">
        <f t="shared" si="1"/>
        <v>PERAGA</v>
      </c>
      <c r="F87" s="13" t="s">
        <v>237</v>
      </c>
      <c r="G87" s="13" t="str">
        <f t="shared" si="6"/>
        <v>FAPERTA</v>
      </c>
      <c r="H87" s="13" t="s">
        <v>60</v>
      </c>
    </row>
    <row r="88" spans="1:8" x14ac:dyDescent="0.2">
      <c r="A88" s="16" t="s">
        <v>101</v>
      </c>
      <c r="B88" s="13" t="s">
        <v>80</v>
      </c>
      <c r="C88" s="13" t="str">
        <f t="shared" si="0"/>
        <v>E015</v>
      </c>
      <c r="D88" s="13" t="s">
        <v>238</v>
      </c>
      <c r="E88" s="13" t="str">
        <f t="shared" si="1"/>
        <v>PERAGA</v>
      </c>
      <c r="F88" s="13" t="s">
        <v>239</v>
      </c>
      <c r="G88" s="13" t="str">
        <f t="shared" si="6"/>
        <v>FATETA</v>
      </c>
      <c r="H88" s="13" t="s">
        <v>240</v>
      </c>
    </row>
    <row r="89" spans="1:8" x14ac:dyDescent="0.2">
      <c r="A89" s="16" t="s">
        <v>104</v>
      </c>
      <c r="B89" s="13" t="s">
        <v>80</v>
      </c>
      <c r="C89" s="13" t="str">
        <f t="shared" si="0"/>
        <v>E016</v>
      </c>
      <c r="D89" s="13" t="s">
        <v>241</v>
      </c>
      <c r="E89" s="13" t="str">
        <f t="shared" si="1"/>
        <v>PERAGA</v>
      </c>
      <c r="F89" s="13" t="s">
        <v>242</v>
      </c>
      <c r="G89" s="13" t="str">
        <f t="shared" si="6"/>
        <v>SKHB</v>
      </c>
      <c r="H89" s="13" t="s">
        <v>60</v>
      </c>
    </row>
    <row r="90" spans="1:8" x14ac:dyDescent="0.2">
      <c r="A90" s="16" t="s">
        <v>107</v>
      </c>
      <c r="B90" s="13" t="s">
        <v>80</v>
      </c>
      <c r="C90" s="13" t="str">
        <f t="shared" si="0"/>
        <v>E017</v>
      </c>
      <c r="D90" s="13" t="s">
        <v>243</v>
      </c>
      <c r="E90" s="13" t="str">
        <f t="shared" si="1"/>
        <v>PERAGA</v>
      </c>
      <c r="F90" s="13" t="s">
        <v>244</v>
      </c>
      <c r="G90" s="13" t="str">
        <f t="shared" si="6"/>
        <v>FMIPA</v>
      </c>
      <c r="H90" s="13" t="s">
        <v>64</v>
      </c>
    </row>
    <row r="91" spans="1:8" x14ac:dyDescent="0.2">
      <c r="A91" s="16" t="s">
        <v>50</v>
      </c>
      <c r="B91" s="13" t="s">
        <v>84</v>
      </c>
      <c r="C91" s="13" t="str">
        <f t="shared" si="0"/>
        <v>F001</v>
      </c>
      <c r="D91" s="13" t="s">
        <v>245</v>
      </c>
      <c r="E91" s="13" t="str">
        <f t="shared" si="1"/>
        <v>PSDM</v>
      </c>
      <c r="H91" s="13"/>
    </row>
    <row r="92" spans="1:8" x14ac:dyDescent="0.2">
      <c r="A92" s="16" t="s">
        <v>53</v>
      </c>
      <c r="B92" s="13" t="s">
        <v>84</v>
      </c>
      <c r="C92" s="13" t="str">
        <f t="shared" si="0"/>
        <v>F002</v>
      </c>
      <c r="D92" s="13" t="s">
        <v>246</v>
      </c>
      <c r="E92" s="13" t="str">
        <f t="shared" si="1"/>
        <v>PSDM</v>
      </c>
      <c r="H92" s="13"/>
    </row>
    <row r="93" spans="1:8" x14ac:dyDescent="0.2">
      <c r="A93" s="16" t="s">
        <v>55</v>
      </c>
      <c r="B93" s="13" t="s">
        <v>84</v>
      </c>
      <c r="C93" s="13" t="str">
        <f t="shared" si="0"/>
        <v>F003</v>
      </c>
      <c r="D93" s="13" t="s">
        <v>247</v>
      </c>
      <c r="E93" s="13" t="str">
        <f t="shared" si="1"/>
        <v>PSDM</v>
      </c>
      <c r="H93" s="13"/>
    </row>
    <row r="94" spans="1:8" x14ac:dyDescent="0.2">
      <c r="A94" s="16" t="s">
        <v>57</v>
      </c>
      <c r="B94" s="13" t="s">
        <v>84</v>
      </c>
      <c r="C94" s="13" t="str">
        <f t="shared" si="0"/>
        <v>F004</v>
      </c>
      <c r="D94" s="13" t="s">
        <v>248</v>
      </c>
      <c r="E94" s="13" t="str">
        <f t="shared" si="1"/>
        <v>PSDM</v>
      </c>
      <c r="F94" s="13" t="s">
        <v>249</v>
      </c>
      <c r="G94" s="13" t="str">
        <f t="shared" ref="G94:G108" si="7">VLOOKUP(LEFT(F94,1),$L$6:$M$15,2)</f>
        <v>FAPERTA</v>
      </c>
      <c r="H94" s="13" t="s">
        <v>64</v>
      </c>
    </row>
    <row r="95" spans="1:8" x14ac:dyDescent="0.2">
      <c r="A95" s="16" t="s">
        <v>61</v>
      </c>
      <c r="B95" s="13" t="s">
        <v>84</v>
      </c>
      <c r="C95" s="13" t="str">
        <f t="shared" si="0"/>
        <v>F005</v>
      </c>
      <c r="D95" s="13" t="s">
        <v>250</v>
      </c>
      <c r="E95" s="13" t="str">
        <f t="shared" si="1"/>
        <v>PSDM</v>
      </c>
      <c r="F95" s="13" t="s">
        <v>251</v>
      </c>
      <c r="G95" s="13" t="str">
        <f t="shared" si="7"/>
        <v>FAPERTA</v>
      </c>
      <c r="H95" s="13" t="s">
        <v>60</v>
      </c>
    </row>
    <row r="96" spans="1:8" x14ac:dyDescent="0.2">
      <c r="A96" s="16" t="s">
        <v>65</v>
      </c>
      <c r="B96" s="13" t="s">
        <v>84</v>
      </c>
      <c r="C96" s="13" t="str">
        <f t="shared" si="0"/>
        <v>F006</v>
      </c>
      <c r="D96" s="13" t="s">
        <v>252</v>
      </c>
      <c r="E96" s="13" t="str">
        <f t="shared" si="1"/>
        <v>PSDM</v>
      </c>
      <c r="F96" s="13" t="s">
        <v>253</v>
      </c>
      <c r="G96" s="13" t="str">
        <f t="shared" si="7"/>
        <v>SKHB</v>
      </c>
      <c r="H96" s="13" t="s">
        <v>60</v>
      </c>
    </row>
    <row r="97" spans="1:8" x14ac:dyDescent="0.2">
      <c r="A97" s="16" t="s">
        <v>69</v>
      </c>
      <c r="B97" s="13" t="s">
        <v>84</v>
      </c>
      <c r="C97" s="13" t="str">
        <f t="shared" si="0"/>
        <v>F007</v>
      </c>
      <c r="D97" s="13" t="s">
        <v>254</v>
      </c>
      <c r="E97" s="13" t="str">
        <f t="shared" si="1"/>
        <v>PSDM</v>
      </c>
      <c r="F97" s="13" t="s">
        <v>255</v>
      </c>
      <c r="G97" s="13" t="str">
        <f t="shared" si="7"/>
        <v>FAHUTAN</v>
      </c>
      <c r="H97" s="13" t="s">
        <v>60</v>
      </c>
    </row>
    <row r="98" spans="1:8" x14ac:dyDescent="0.2">
      <c r="A98" s="16" t="s">
        <v>73</v>
      </c>
      <c r="B98" s="13" t="s">
        <v>84</v>
      </c>
      <c r="C98" s="13" t="str">
        <f t="shared" si="0"/>
        <v>F008</v>
      </c>
      <c r="D98" s="13" t="s">
        <v>256</v>
      </c>
      <c r="E98" s="13" t="str">
        <f t="shared" si="1"/>
        <v>PSDM</v>
      </c>
      <c r="F98" s="13" t="s">
        <v>257</v>
      </c>
      <c r="G98" s="13" t="str">
        <f t="shared" si="7"/>
        <v>FAHUTAN</v>
      </c>
      <c r="H98" s="13" t="s">
        <v>64</v>
      </c>
    </row>
    <row r="99" spans="1:8" x14ac:dyDescent="0.2">
      <c r="A99" s="16" t="s">
        <v>77</v>
      </c>
      <c r="B99" s="13" t="s">
        <v>84</v>
      </c>
      <c r="C99" s="13" t="str">
        <f t="shared" si="0"/>
        <v>F009</v>
      </c>
      <c r="D99" s="13" t="s">
        <v>258</v>
      </c>
      <c r="E99" s="13" t="str">
        <f t="shared" si="1"/>
        <v>PSDM</v>
      </c>
      <c r="F99" s="13" t="s">
        <v>259</v>
      </c>
      <c r="G99" s="13" t="str">
        <f t="shared" si="7"/>
        <v>FATETA</v>
      </c>
      <c r="H99" s="13" t="s">
        <v>64</v>
      </c>
    </row>
    <row r="100" spans="1:8" x14ac:dyDescent="0.2">
      <c r="A100" s="16" t="s">
        <v>81</v>
      </c>
      <c r="B100" s="13" t="s">
        <v>84</v>
      </c>
      <c r="C100" s="13" t="str">
        <f t="shared" si="0"/>
        <v>F010</v>
      </c>
      <c r="D100" s="13" t="s">
        <v>260</v>
      </c>
      <c r="E100" s="13" t="str">
        <f t="shared" si="1"/>
        <v>PSDM</v>
      </c>
      <c r="F100" s="13" t="s">
        <v>261</v>
      </c>
      <c r="G100" s="13" t="str">
        <f t="shared" si="7"/>
        <v>FATETA</v>
      </c>
      <c r="H100" s="13" t="s">
        <v>64</v>
      </c>
    </row>
    <row r="101" spans="1:8" x14ac:dyDescent="0.2">
      <c r="A101" s="16" t="s">
        <v>85</v>
      </c>
      <c r="B101" s="13" t="s">
        <v>84</v>
      </c>
      <c r="C101" s="13" t="str">
        <f t="shared" si="0"/>
        <v>F011</v>
      </c>
      <c r="D101" s="13" t="s">
        <v>262</v>
      </c>
      <c r="E101" s="13" t="str">
        <f t="shared" si="1"/>
        <v>PSDM</v>
      </c>
      <c r="F101" s="13" t="s">
        <v>263</v>
      </c>
      <c r="G101" s="13" t="str">
        <f t="shared" si="7"/>
        <v>FMIPA</v>
      </c>
      <c r="H101" s="13" t="s">
        <v>64</v>
      </c>
    </row>
    <row r="102" spans="1:8" x14ac:dyDescent="0.2">
      <c r="A102" s="16" t="s">
        <v>89</v>
      </c>
      <c r="B102" s="13" t="s">
        <v>84</v>
      </c>
      <c r="C102" s="13" t="str">
        <f t="shared" si="0"/>
        <v>F012</v>
      </c>
      <c r="D102" s="13" t="s">
        <v>264</v>
      </c>
      <c r="E102" s="13" t="str">
        <f t="shared" si="1"/>
        <v>PSDM</v>
      </c>
      <c r="F102" s="13" t="s">
        <v>265</v>
      </c>
      <c r="G102" s="13" t="str">
        <f t="shared" si="7"/>
        <v>FMIPA</v>
      </c>
      <c r="H102" s="13" t="s">
        <v>64</v>
      </c>
    </row>
    <row r="103" spans="1:8" x14ac:dyDescent="0.2">
      <c r="A103" s="16" t="s">
        <v>93</v>
      </c>
      <c r="B103" s="13" t="s">
        <v>84</v>
      </c>
      <c r="C103" s="13" t="str">
        <f t="shared" si="0"/>
        <v>F013</v>
      </c>
      <c r="D103" s="13" t="s">
        <v>266</v>
      </c>
      <c r="E103" s="13" t="str">
        <f t="shared" si="1"/>
        <v>PSDM</v>
      </c>
      <c r="F103" s="13" t="s">
        <v>267</v>
      </c>
      <c r="G103" s="13" t="str">
        <f t="shared" si="7"/>
        <v>FMIPA</v>
      </c>
      <c r="H103" s="13" t="s">
        <v>64</v>
      </c>
    </row>
    <row r="104" spans="1:8" x14ac:dyDescent="0.2">
      <c r="A104" s="16" t="s">
        <v>97</v>
      </c>
      <c r="B104" s="13" t="s">
        <v>84</v>
      </c>
      <c r="C104" s="13" t="str">
        <f t="shared" si="0"/>
        <v>F014</v>
      </c>
      <c r="D104" s="13" t="s">
        <v>268</v>
      </c>
      <c r="E104" s="13" t="str">
        <f t="shared" si="1"/>
        <v>PSDM</v>
      </c>
      <c r="F104" s="13" t="s">
        <v>269</v>
      </c>
      <c r="G104" s="13" t="str">
        <f t="shared" si="7"/>
        <v>FMIPA</v>
      </c>
      <c r="H104" s="13" t="s">
        <v>64</v>
      </c>
    </row>
    <row r="105" spans="1:8" x14ac:dyDescent="0.2">
      <c r="A105" s="16" t="s">
        <v>101</v>
      </c>
      <c r="B105" s="13" t="s">
        <v>84</v>
      </c>
      <c r="C105" s="13" t="str">
        <f t="shared" si="0"/>
        <v>F015</v>
      </c>
      <c r="D105" s="13" t="s">
        <v>270</v>
      </c>
      <c r="E105" s="13" t="str">
        <f t="shared" si="1"/>
        <v>PSDM</v>
      </c>
      <c r="F105" s="13" t="s">
        <v>271</v>
      </c>
      <c r="G105" s="13" t="str">
        <f t="shared" si="7"/>
        <v>FEM</v>
      </c>
      <c r="H105" s="13" t="s">
        <v>60</v>
      </c>
    </row>
    <row r="106" spans="1:8" x14ac:dyDescent="0.2">
      <c r="A106" s="16" t="s">
        <v>104</v>
      </c>
      <c r="B106" s="13" t="s">
        <v>84</v>
      </c>
      <c r="C106" s="13" t="str">
        <f t="shared" si="0"/>
        <v>F016</v>
      </c>
      <c r="D106" s="13" t="s">
        <v>272</v>
      </c>
      <c r="E106" s="13" t="str">
        <f t="shared" si="1"/>
        <v>PSDM</v>
      </c>
      <c r="F106" s="13" t="s">
        <v>273</v>
      </c>
      <c r="G106" s="13" t="str">
        <f t="shared" si="7"/>
        <v>FEM</v>
      </c>
      <c r="H106" s="13" t="s">
        <v>64</v>
      </c>
    </row>
    <row r="107" spans="1:8" x14ac:dyDescent="0.2">
      <c r="A107" s="16" t="s">
        <v>107</v>
      </c>
      <c r="B107" s="13" t="s">
        <v>84</v>
      </c>
      <c r="C107" s="13" t="str">
        <f t="shared" si="0"/>
        <v>F017</v>
      </c>
      <c r="D107" s="13" t="s">
        <v>274</v>
      </c>
      <c r="E107" s="13" t="str">
        <f t="shared" si="1"/>
        <v>PSDM</v>
      </c>
      <c r="F107" s="13" t="s">
        <v>275</v>
      </c>
      <c r="G107" s="13" t="str">
        <f t="shared" si="7"/>
        <v>FEMA</v>
      </c>
      <c r="H107" s="13" t="s">
        <v>64</v>
      </c>
    </row>
    <row r="108" spans="1:8" x14ac:dyDescent="0.2">
      <c r="A108" s="16" t="s">
        <v>110</v>
      </c>
      <c r="B108" s="13" t="s">
        <v>84</v>
      </c>
      <c r="C108" s="13" t="str">
        <f t="shared" si="0"/>
        <v>F018</v>
      </c>
      <c r="D108" s="13" t="s">
        <v>276</v>
      </c>
      <c r="E108" s="13" t="str">
        <f t="shared" si="1"/>
        <v>PSDM</v>
      </c>
      <c r="F108" s="13" t="s">
        <v>277</v>
      </c>
      <c r="G108" s="13" t="str">
        <f t="shared" si="7"/>
        <v>SB</v>
      </c>
      <c r="H108" s="13" t="s">
        <v>60</v>
      </c>
    </row>
    <row r="109" spans="1:8" x14ac:dyDescent="0.2">
      <c r="A109" s="16" t="s">
        <v>50</v>
      </c>
      <c r="B109" s="13" t="s">
        <v>88</v>
      </c>
      <c r="C109" s="13" t="str">
        <f t="shared" si="0"/>
        <v>G001</v>
      </c>
      <c r="D109" s="13" t="s">
        <v>278</v>
      </c>
      <c r="E109" s="13" t="str">
        <f t="shared" ref="E109:E112" si="8">VLOOKUP(B108,$K$17:$L$30,2,0)</f>
        <v>PSDM</v>
      </c>
      <c r="H109" s="13"/>
    </row>
    <row r="110" spans="1:8" x14ac:dyDescent="0.2">
      <c r="A110" s="16" t="s">
        <v>53</v>
      </c>
      <c r="B110" s="13" t="s">
        <v>88</v>
      </c>
      <c r="C110" s="13" t="str">
        <f t="shared" si="0"/>
        <v>G002</v>
      </c>
      <c r="D110" s="13" t="s">
        <v>279</v>
      </c>
      <c r="E110" s="13" t="str">
        <f t="shared" si="8"/>
        <v>SENBUD</v>
      </c>
      <c r="H110" s="13"/>
    </row>
    <row r="111" spans="1:8" x14ac:dyDescent="0.2">
      <c r="A111" s="16" t="s">
        <v>55</v>
      </c>
      <c r="B111" s="13" t="s">
        <v>88</v>
      </c>
      <c r="C111" s="13" t="str">
        <f t="shared" si="0"/>
        <v>G003</v>
      </c>
      <c r="D111" s="13" t="s">
        <v>280</v>
      </c>
      <c r="E111" s="13" t="str">
        <f t="shared" si="8"/>
        <v>SENBUD</v>
      </c>
      <c r="H111" s="13"/>
    </row>
    <row r="112" spans="1:8" x14ac:dyDescent="0.2">
      <c r="A112" s="16" t="s">
        <v>57</v>
      </c>
      <c r="B112" s="13" t="s">
        <v>88</v>
      </c>
      <c r="C112" s="13" t="str">
        <f t="shared" si="0"/>
        <v>G004</v>
      </c>
      <c r="D112" s="13" t="s">
        <v>281</v>
      </c>
      <c r="E112" s="13" t="str">
        <f t="shared" si="8"/>
        <v>SENBUD</v>
      </c>
      <c r="F112" s="13" t="s">
        <v>282</v>
      </c>
      <c r="G112" s="13" t="str">
        <f t="shared" ref="G112:G126" si="9">VLOOKUP(LEFT(F112,1),$L$6:$M$15,2)</f>
        <v>FAPERTA</v>
      </c>
      <c r="H112" s="13" t="s">
        <v>60</v>
      </c>
    </row>
    <row r="113" spans="1:8" x14ac:dyDescent="0.2">
      <c r="A113" s="16" t="s">
        <v>61</v>
      </c>
      <c r="B113" s="13" t="s">
        <v>88</v>
      </c>
      <c r="C113" s="13" t="str">
        <f t="shared" si="0"/>
        <v>G005</v>
      </c>
      <c r="D113" s="13" t="s">
        <v>283</v>
      </c>
      <c r="E113" s="13" t="str">
        <f t="shared" ref="E113:E144" si="10">VLOOKUP(B113,$K$17:$L$30,2,0)</f>
        <v>SENBUD</v>
      </c>
      <c r="F113" s="13" t="s">
        <v>284</v>
      </c>
      <c r="G113" s="13" t="str">
        <f t="shared" si="9"/>
        <v>FAPERTA</v>
      </c>
      <c r="H113" s="13" t="s">
        <v>60</v>
      </c>
    </row>
    <row r="114" spans="1:8" x14ac:dyDescent="0.2">
      <c r="A114" s="16" t="s">
        <v>65</v>
      </c>
      <c r="B114" s="13" t="s">
        <v>88</v>
      </c>
      <c r="C114" s="13" t="str">
        <f t="shared" si="0"/>
        <v>G006</v>
      </c>
      <c r="D114" s="13" t="s">
        <v>285</v>
      </c>
      <c r="E114" s="13" t="str">
        <f t="shared" si="10"/>
        <v>SENBUD</v>
      </c>
      <c r="F114" s="13" t="s">
        <v>286</v>
      </c>
      <c r="G114" s="13" t="str">
        <f t="shared" si="9"/>
        <v>FAPERTA</v>
      </c>
      <c r="H114" s="13" t="s">
        <v>60</v>
      </c>
    </row>
    <row r="115" spans="1:8" x14ac:dyDescent="0.2">
      <c r="A115" s="16" t="s">
        <v>69</v>
      </c>
      <c r="B115" s="13" t="s">
        <v>88</v>
      </c>
      <c r="C115" s="13" t="str">
        <f t="shared" si="0"/>
        <v>G007</v>
      </c>
      <c r="D115" s="13" t="s">
        <v>287</v>
      </c>
      <c r="E115" s="13" t="str">
        <f t="shared" si="10"/>
        <v>SENBUD</v>
      </c>
      <c r="F115" s="13" t="s">
        <v>288</v>
      </c>
      <c r="G115" s="13" t="str">
        <f t="shared" si="9"/>
        <v>SKHB</v>
      </c>
      <c r="H115" s="13" t="s">
        <v>64</v>
      </c>
    </row>
    <row r="116" spans="1:8" x14ac:dyDescent="0.2">
      <c r="A116" s="16" t="s">
        <v>73</v>
      </c>
      <c r="B116" s="13" t="s">
        <v>88</v>
      </c>
      <c r="C116" s="13" t="str">
        <f t="shared" si="0"/>
        <v>G008</v>
      </c>
      <c r="D116" s="13" t="s">
        <v>289</v>
      </c>
      <c r="E116" s="13" t="str">
        <f t="shared" si="10"/>
        <v>SENBUD</v>
      </c>
      <c r="F116" s="13" t="s">
        <v>290</v>
      </c>
      <c r="G116" s="13" t="str">
        <f t="shared" si="9"/>
        <v>FAPET</v>
      </c>
      <c r="H116" s="13" t="s">
        <v>60</v>
      </c>
    </row>
    <row r="117" spans="1:8" x14ac:dyDescent="0.2">
      <c r="A117" s="16" t="s">
        <v>77</v>
      </c>
      <c r="B117" s="13" t="s">
        <v>88</v>
      </c>
      <c r="C117" s="13" t="str">
        <f t="shared" si="0"/>
        <v>G009</v>
      </c>
      <c r="D117" s="13" t="s">
        <v>291</v>
      </c>
      <c r="E117" s="13" t="str">
        <f t="shared" si="10"/>
        <v>SENBUD</v>
      </c>
      <c r="F117" s="13" t="s">
        <v>292</v>
      </c>
      <c r="G117" s="13" t="str">
        <f t="shared" si="9"/>
        <v>FAHUTAN</v>
      </c>
      <c r="H117" s="13" t="s">
        <v>60</v>
      </c>
    </row>
    <row r="118" spans="1:8" x14ac:dyDescent="0.2">
      <c r="A118" s="16" t="s">
        <v>81</v>
      </c>
      <c r="B118" s="13" t="s">
        <v>88</v>
      </c>
      <c r="C118" s="13" t="str">
        <f t="shared" si="0"/>
        <v>G010</v>
      </c>
      <c r="D118" s="13" t="s">
        <v>293</v>
      </c>
      <c r="E118" s="13" t="str">
        <f t="shared" si="10"/>
        <v>SENBUD</v>
      </c>
      <c r="F118" s="13" t="s">
        <v>294</v>
      </c>
      <c r="G118" s="13" t="str">
        <f t="shared" si="9"/>
        <v>FAHUTAN</v>
      </c>
      <c r="H118" s="13" t="s">
        <v>64</v>
      </c>
    </row>
    <row r="119" spans="1:8" x14ac:dyDescent="0.2">
      <c r="A119" s="16" t="s">
        <v>85</v>
      </c>
      <c r="B119" s="13" t="s">
        <v>88</v>
      </c>
      <c r="C119" s="13" t="str">
        <f t="shared" si="0"/>
        <v>G011</v>
      </c>
      <c r="D119" s="13" t="s">
        <v>295</v>
      </c>
      <c r="E119" s="13" t="str">
        <f t="shared" si="10"/>
        <v>SENBUD</v>
      </c>
      <c r="F119" s="13" t="s">
        <v>296</v>
      </c>
      <c r="G119" s="13" t="str">
        <f t="shared" si="9"/>
        <v>FATETA</v>
      </c>
      <c r="H119" s="13" t="s">
        <v>60</v>
      </c>
    </row>
    <row r="120" spans="1:8" x14ac:dyDescent="0.2">
      <c r="A120" s="16" t="s">
        <v>89</v>
      </c>
      <c r="B120" s="13" t="s">
        <v>88</v>
      </c>
      <c r="C120" s="13" t="str">
        <f t="shared" si="0"/>
        <v>G012</v>
      </c>
      <c r="D120" s="13" t="s">
        <v>297</v>
      </c>
      <c r="E120" s="13" t="str">
        <f t="shared" si="10"/>
        <v>SENBUD</v>
      </c>
      <c r="F120" s="13" t="s">
        <v>298</v>
      </c>
      <c r="G120" s="13" t="str">
        <f t="shared" si="9"/>
        <v>FATETA</v>
      </c>
      <c r="H120" s="13" t="s">
        <v>60</v>
      </c>
    </row>
    <row r="121" spans="1:8" x14ac:dyDescent="0.2">
      <c r="A121" s="16" t="s">
        <v>93</v>
      </c>
      <c r="B121" s="13" t="s">
        <v>88</v>
      </c>
      <c r="C121" s="13" t="str">
        <f t="shared" si="0"/>
        <v>G013</v>
      </c>
      <c r="D121" s="13" t="s">
        <v>299</v>
      </c>
      <c r="E121" s="13" t="str">
        <f t="shared" si="10"/>
        <v>SENBUD</v>
      </c>
      <c r="F121" s="13" t="s">
        <v>300</v>
      </c>
      <c r="G121" s="13" t="str">
        <f t="shared" si="9"/>
        <v>FATETA</v>
      </c>
      <c r="H121" s="13" t="s">
        <v>60</v>
      </c>
    </row>
    <row r="122" spans="1:8" x14ac:dyDescent="0.2">
      <c r="A122" s="16" t="s">
        <v>97</v>
      </c>
      <c r="B122" s="13" t="s">
        <v>88</v>
      </c>
      <c r="C122" s="13" t="str">
        <f t="shared" si="0"/>
        <v>G014</v>
      </c>
      <c r="D122" s="13" t="s">
        <v>301</v>
      </c>
      <c r="E122" s="13" t="str">
        <f t="shared" si="10"/>
        <v>SENBUD</v>
      </c>
      <c r="F122" s="13" t="s">
        <v>302</v>
      </c>
      <c r="G122" s="13" t="str">
        <f t="shared" si="9"/>
        <v>FMIPA</v>
      </c>
      <c r="H122" s="13" t="s">
        <v>60</v>
      </c>
    </row>
    <row r="123" spans="1:8" x14ac:dyDescent="0.2">
      <c r="A123" s="16" t="s">
        <v>101</v>
      </c>
      <c r="B123" s="13" t="s">
        <v>88</v>
      </c>
      <c r="C123" s="13" t="str">
        <f t="shared" si="0"/>
        <v>G015</v>
      </c>
      <c r="D123" s="13" t="s">
        <v>303</v>
      </c>
      <c r="E123" s="13" t="str">
        <f t="shared" si="10"/>
        <v>SENBUD</v>
      </c>
      <c r="F123" s="13" t="s">
        <v>304</v>
      </c>
      <c r="G123" s="13" t="str">
        <f t="shared" si="9"/>
        <v>FMIPA</v>
      </c>
      <c r="H123" s="13" t="s">
        <v>60</v>
      </c>
    </row>
    <row r="124" spans="1:8" x14ac:dyDescent="0.2">
      <c r="A124" s="16" t="s">
        <v>104</v>
      </c>
      <c r="B124" s="13" t="s">
        <v>88</v>
      </c>
      <c r="C124" s="13" t="str">
        <f t="shared" si="0"/>
        <v>G016</v>
      </c>
      <c r="D124" s="13" t="s">
        <v>305</v>
      </c>
      <c r="E124" s="13" t="str">
        <f t="shared" si="10"/>
        <v>SENBUD</v>
      </c>
      <c r="F124" s="13" t="s">
        <v>306</v>
      </c>
      <c r="G124" s="13" t="str">
        <f t="shared" si="9"/>
        <v>FEM</v>
      </c>
      <c r="H124" s="13" t="s">
        <v>60</v>
      </c>
    </row>
    <row r="125" spans="1:8" x14ac:dyDescent="0.2">
      <c r="A125" s="16" t="s">
        <v>107</v>
      </c>
      <c r="B125" s="13" t="s">
        <v>88</v>
      </c>
      <c r="C125" s="13" t="str">
        <f t="shared" si="0"/>
        <v>G017</v>
      </c>
      <c r="D125" s="13" t="s">
        <v>307</v>
      </c>
      <c r="E125" s="13" t="str">
        <f t="shared" si="10"/>
        <v>SENBUD</v>
      </c>
      <c r="F125" s="13" t="s">
        <v>308</v>
      </c>
      <c r="G125" s="13" t="str">
        <f t="shared" si="9"/>
        <v>FEM</v>
      </c>
      <c r="H125" s="13" t="s">
        <v>64</v>
      </c>
    </row>
    <row r="126" spans="1:8" x14ac:dyDescent="0.2">
      <c r="A126" s="16" t="s">
        <v>110</v>
      </c>
      <c r="B126" s="13" t="s">
        <v>88</v>
      </c>
      <c r="C126" s="13" t="str">
        <f t="shared" si="0"/>
        <v>G018</v>
      </c>
      <c r="D126" s="13" t="s">
        <v>309</v>
      </c>
      <c r="E126" s="13" t="str">
        <f t="shared" si="10"/>
        <v>SENBUD</v>
      </c>
      <c r="F126" s="13" t="s">
        <v>310</v>
      </c>
      <c r="G126" s="13" t="str">
        <f t="shared" si="9"/>
        <v>FEMA</v>
      </c>
      <c r="H126" s="13" t="s">
        <v>64</v>
      </c>
    </row>
    <row r="127" spans="1:8" x14ac:dyDescent="0.2">
      <c r="A127" s="16" t="s">
        <v>50</v>
      </c>
      <c r="B127" s="13" t="s">
        <v>92</v>
      </c>
      <c r="C127" s="13" t="str">
        <f t="shared" si="0"/>
        <v>H001</v>
      </c>
      <c r="D127" s="13" t="s">
        <v>311</v>
      </c>
      <c r="E127" s="13" t="str">
        <f t="shared" si="10"/>
        <v>SLH</v>
      </c>
      <c r="H127" s="13"/>
    </row>
    <row r="128" spans="1:8" x14ac:dyDescent="0.2">
      <c r="A128" s="16" t="s">
        <v>53</v>
      </c>
      <c r="B128" s="13" t="s">
        <v>92</v>
      </c>
      <c r="C128" s="13" t="str">
        <f t="shared" si="0"/>
        <v>H002</v>
      </c>
      <c r="D128" s="13" t="s">
        <v>312</v>
      </c>
      <c r="E128" s="13" t="str">
        <f t="shared" si="10"/>
        <v>SLH</v>
      </c>
      <c r="H128" s="13"/>
    </row>
    <row r="129" spans="1:8" x14ac:dyDescent="0.2">
      <c r="A129" s="16" t="s">
        <v>55</v>
      </c>
      <c r="B129" s="13" t="s">
        <v>92</v>
      </c>
      <c r="C129" s="13" t="str">
        <f t="shared" si="0"/>
        <v>H003</v>
      </c>
      <c r="D129" s="13" t="s">
        <v>313</v>
      </c>
      <c r="E129" s="13" t="str">
        <f t="shared" si="10"/>
        <v>SLH</v>
      </c>
      <c r="H129" s="13"/>
    </row>
    <row r="130" spans="1:8" x14ac:dyDescent="0.2">
      <c r="A130" s="16" t="s">
        <v>57</v>
      </c>
      <c r="B130" s="13" t="s">
        <v>92</v>
      </c>
      <c r="C130" s="13" t="str">
        <f t="shared" si="0"/>
        <v>H004</v>
      </c>
      <c r="D130" s="13" t="s">
        <v>314</v>
      </c>
      <c r="E130" s="13" t="str">
        <f t="shared" si="10"/>
        <v>SLH</v>
      </c>
      <c r="F130" s="13" t="s">
        <v>315</v>
      </c>
      <c r="G130" s="13" t="str">
        <f t="shared" ref="G130:G144" si="11">VLOOKUP(LEFT(F130,1),$L$6:$M$15,2)</f>
        <v>FAPERTA</v>
      </c>
      <c r="H130" s="13" t="s">
        <v>60</v>
      </c>
    </row>
    <row r="131" spans="1:8" x14ac:dyDescent="0.2">
      <c r="A131" s="16" t="s">
        <v>61</v>
      </c>
      <c r="B131" s="13" t="s">
        <v>92</v>
      </c>
      <c r="C131" s="13" t="str">
        <f t="shared" si="0"/>
        <v>H005</v>
      </c>
      <c r="D131" s="13" t="s">
        <v>316</v>
      </c>
      <c r="E131" s="13" t="str">
        <f t="shared" si="10"/>
        <v>SLH</v>
      </c>
      <c r="F131" s="13" t="s">
        <v>317</v>
      </c>
      <c r="G131" s="13" t="str">
        <f t="shared" si="11"/>
        <v>FPIK</v>
      </c>
      <c r="H131" s="13" t="s">
        <v>64</v>
      </c>
    </row>
    <row r="132" spans="1:8" x14ac:dyDescent="0.2">
      <c r="A132" s="16" t="s">
        <v>65</v>
      </c>
      <c r="B132" s="13" t="s">
        <v>92</v>
      </c>
      <c r="C132" s="13" t="str">
        <f t="shared" si="0"/>
        <v>H006</v>
      </c>
      <c r="D132" s="13" t="s">
        <v>318</v>
      </c>
      <c r="E132" s="13" t="str">
        <f t="shared" si="10"/>
        <v>SLH</v>
      </c>
      <c r="F132" s="13" t="s">
        <v>319</v>
      </c>
      <c r="G132" s="13" t="str">
        <f t="shared" si="11"/>
        <v>FPIK</v>
      </c>
      <c r="H132" s="13" t="s">
        <v>64</v>
      </c>
    </row>
    <row r="133" spans="1:8" x14ac:dyDescent="0.2">
      <c r="A133" s="16" t="s">
        <v>69</v>
      </c>
      <c r="B133" s="13" t="s">
        <v>92</v>
      </c>
      <c r="C133" s="13" t="str">
        <f t="shared" si="0"/>
        <v>H007</v>
      </c>
      <c r="D133" s="13" t="s">
        <v>320</v>
      </c>
      <c r="E133" s="13" t="str">
        <f t="shared" si="10"/>
        <v>SLH</v>
      </c>
      <c r="F133" s="13" t="s">
        <v>321</v>
      </c>
      <c r="G133" s="13" t="str">
        <f t="shared" si="11"/>
        <v>FPIK</v>
      </c>
      <c r="H133" s="13" t="s">
        <v>64</v>
      </c>
    </row>
    <row r="134" spans="1:8" x14ac:dyDescent="0.2">
      <c r="A134" s="16" t="s">
        <v>73</v>
      </c>
      <c r="B134" s="13" t="s">
        <v>92</v>
      </c>
      <c r="C134" s="13" t="str">
        <f t="shared" si="0"/>
        <v>H008</v>
      </c>
      <c r="D134" s="13" t="s">
        <v>322</v>
      </c>
      <c r="E134" s="13" t="str">
        <f t="shared" si="10"/>
        <v>SLH</v>
      </c>
      <c r="F134" s="13" t="s">
        <v>323</v>
      </c>
      <c r="G134" s="13" t="str">
        <f t="shared" si="11"/>
        <v>FAPET</v>
      </c>
      <c r="H134" s="13" t="s">
        <v>60</v>
      </c>
    </row>
    <row r="135" spans="1:8" x14ac:dyDescent="0.2">
      <c r="A135" s="16" t="s">
        <v>77</v>
      </c>
      <c r="B135" s="13" t="s">
        <v>92</v>
      </c>
      <c r="C135" s="13" t="str">
        <f t="shared" si="0"/>
        <v>H009</v>
      </c>
      <c r="D135" s="13" t="s">
        <v>324</v>
      </c>
      <c r="E135" s="13" t="str">
        <f t="shared" si="10"/>
        <v>SLH</v>
      </c>
      <c r="F135" s="13" t="s">
        <v>325</v>
      </c>
      <c r="G135" s="13" t="str">
        <f t="shared" si="11"/>
        <v>FAPET</v>
      </c>
      <c r="H135" s="13" t="s">
        <v>60</v>
      </c>
    </row>
    <row r="136" spans="1:8" x14ac:dyDescent="0.2">
      <c r="A136" s="16" t="s">
        <v>81</v>
      </c>
      <c r="B136" s="13" t="s">
        <v>92</v>
      </c>
      <c r="C136" s="13" t="str">
        <f t="shared" si="0"/>
        <v>H010</v>
      </c>
      <c r="D136" s="13" t="s">
        <v>326</v>
      </c>
      <c r="E136" s="13" t="str">
        <f t="shared" si="10"/>
        <v>SLH</v>
      </c>
      <c r="F136" s="13" t="s">
        <v>327</v>
      </c>
      <c r="G136" s="13" t="str">
        <f t="shared" si="11"/>
        <v>FAHUTAN</v>
      </c>
      <c r="H136" s="13" t="s">
        <v>60</v>
      </c>
    </row>
    <row r="137" spans="1:8" x14ac:dyDescent="0.2">
      <c r="A137" s="16" t="s">
        <v>85</v>
      </c>
      <c r="B137" s="13" t="s">
        <v>92</v>
      </c>
      <c r="C137" s="13" t="str">
        <f t="shared" si="0"/>
        <v>H011</v>
      </c>
      <c r="D137" s="13" t="s">
        <v>328</v>
      </c>
      <c r="E137" s="13" t="str">
        <f t="shared" si="10"/>
        <v>SLH</v>
      </c>
      <c r="F137" s="13" t="s">
        <v>329</v>
      </c>
      <c r="G137" s="13" t="str">
        <f t="shared" si="11"/>
        <v>FAHUTAN</v>
      </c>
      <c r="H137" s="13" t="s">
        <v>60</v>
      </c>
    </row>
    <row r="138" spans="1:8" x14ac:dyDescent="0.2">
      <c r="A138" s="16" t="s">
        <v>89</v>
      </c>
      <c r="B138" s="13" t="s">
        <v>92</v>
      </c>
      <c r="C138" s="13" t="str">
        <f t="shared" si="0"/>
        <v>H012</v>
      </c>
      <c r="D138" s="13" t="s">
        <v>330</v>
      </c>
      <c r="E138" s="13" t="str">
        <f t="shared" si="10"/>
        <v>SLH</v>
      </c>
      <c r="F138" s="13" t="s">
        <v>331</v>
      </c>
      <c r="G138" s="13" t="str">
        <f t="shared" si="11"/>
        <v>FATETA</v>
      </c>
      <c r="H138" s="13" t="s">
        <v>60</v>
      </c>
    </row>
    <row r="139" spans="1:8" x14ac:dyDescent="0.2">
      <c r="A139" s="16" t="s">
        <v>93</v>
      </c>
      <c r="B139" s="13" t="s">
        <v>92</v>
      </c>
      <c r="C139" s="13" t="str">
        <f t="shared" si="0"/>
        <v>H013</v>
      </c>
      <c r="D139" s="13" t="s">
        <v>332</v>
      </c>
      <c r="E139" s="13" t="str">
        <f t="shared" si="10"/>
        <v>SLH</v>
      </c>
      <c r="F139" s="13" t="s">
        <v>333</v>
      </c>
      <c r="G139" s="13" t="str">
        <f t="shared" si="11"/>
        <v>FATETA</v>
      </c>
      <c r="H139" s="13" t="s">
        <v>64</v>
      </c>
    </row>
    <row r="140" spans="1:8" x14ac:dyDescent="0.2">
      <c r="A140" s="16" t="s">
        <v>97</v>
      </c>
      <c r="B140" s="13" t="s">
        <v>92</v>
      </c>
      <c r="C140" s="13" t="str">
        <f t="shared" si="0"/>
        <v>H014</v>
      </c>
      <c r="D140" s="13" t="s">
        <v>334</v>
      </c>
      <c r="E140" s="13" t="str">
        <f t="shared" si="10"/>
        <v>SLH</v>
      </c>
      <c r="F140" s="13" t="s">
        <v>335</v>
      </c>
      <c r="G140" s="13" t="str">
        <f t="shared" si="11"/>
        <v>FMIPA</v>
      </c>
      <c r="H140" s="13" t="s">
        <v>64</v>
      </c>
    </row>
    <row r="141" spans="1:8" x14ac:dyDescent="0.2">
      <c r="A141" s="16" t="s">
        <v>101</v>
      </c>
      <c r="B141" s="13" t="s">
        <v>92</v>
      </c>
      <c r="C141" s="13" t="str">
        <f t="shared" si="0"/>
        <v>H015</v>
      </c>
      <c r="D141" s="13" t="s">
        <v>336</v>
      </c>
      <c r="E141" s="13" t="str">
        <f t="shared" si="10"/>
        <v>SLH</v>
      </c>
      <c r="F141" s="13" t="s">
        <v>337</v>
      </c>
      <c r="G141" s="13" t="str">
        <f t="shared" si="11"/>
        <v>FMIPA</v>
      </c>
      <c r="H141" s="13" t="s">
        <v>60</v>
      </c>
    </row>
    <row r="142" spans="1:8" x14ac:dyDescent="0.2">
      <c r="A142" s="16" t="s">
        <v>104</v>
      </c>
      <c r="B142" s="13" t="s">
        <v>92</v>
      </c>
      <c r="C142" s="13" t="str">
        <f t="shared" si="0"/>
        <v>H016</v>
      </c>
      <c r="D142" s="13" t="s">
        <v>338</v>
      </c>
      <c r="E142" s="13" t="str">
        <f t="shared" si="10"/>
        <v>SLH</v>
      </c>
      <c r="F142" s="13" t="s">
        <v>339</v>
      </c>
      <c r="G142" s="13" t="str">
        <f t="shared" si="11"/>
        <v>FEM</v>
      </c>
      <c r="H142" s="13" t="s">
        <v>60</v>
      </c>
    </row>
    <row r="143" spans="1:8" x14ac:dyDescent="0.2">
      <c r="A143" s="16" t="s">
        <v>107</v>
      </c>
      <c r="B143" s="13" t="s">
        <v>92</v>
      </c>
      <c r="C143" s="13" t="str">
        <f t="shared" si="0"/>
        <v>H017</v>
      </c>
      <c r="D143" s="13" t="s">
        <v>340</v>
      </c>
      <c r="E143" s="13" t="str">
        <f t="shared" si="10"/>
        <v>SLH</v>
      </c>
      <c r="F143" s="13" t="s">
        <v>341</v>
      </c>
      <c r="G143" s="13" t="str">
        <f t="shared" si="11"/>
        <v>FEM</v>
      </c>
      <c r="H143" s="13" t="s">
        <v>64</v>
      </c>
    </row>
    <row r="144" spans="1:8" x14ac:dyDescent="0.2">
      <c r="A144" s="16" t="s">
        <v>110</v>
      </c>
      <c r="B144" s="13" t="s">
        <v>92</v>
      </c>
      <c r="C144" s="13" t="str">
        <f t="shared" si="0"/>
        <v>H018</v>
      </c>
      <c r="D144" s="13" t="s">
        <v>342</v>
      </c>
      <c r="E144" s="13" t="str">
        <f t="shared" si="10"/>
        <v>SLH</v>
      </c>
      <c r="F144" s="13" t="s">
        <v>343</v>
      </c>
      <c r="G144" s="13" t="str">
        <f t="shared" si="11"/>
        <v>FEM</v>
      </c>
      <c r="H144" s="13" t="s">
        <v>60</v>
      </c>
    </row>
    <row r="145" spans="1:8" x14ac:dyDescent="0.2">
      <c r="A145" s="16" t="s">
        <v>50</v>
      </c>
      <c r="B145" s="13" t="s">
        <v>96</v>
      </c>
      <c r="C145" s="13" t="str">
        <f t="shared" si="0"/>
        <v>I001</v>
      </c>
      <c r="D145" s="13" t="s">
        <v>344</v>
      </c>
      <c r="H145" s="13"/>
    </row>
    <row r="146" spans="1:8" x14ac:dyDescent="0.2">
      <c r="A146" s="16" t="s">
        <v>53</v>
      </c>
      <c r="B146" s="13" t="s">
        <v>96</v>
      </c>
      <c r="C146" s="13" t="str">
        <f t="shared" si="0"/>
        <v>I002</v>
      </c>
      <c r="D146" s="13" t="s">
        <v>345</v>
      </c>
      <c r="H146" s="13"/>
    </row>
    <row r="147" spans="1:8" x14ac:dyDescent="0.2">
      <c r="A147" s="16" t="s">
        <v>55</v>
      </c>
      <c r="B147" s="13" t="s">
        <v>96</v>
      </c>
      <c r="C147" s="13" t="str">
        <f t="shared" si="0"/>
        <v>I003</v>
      </c>
      <c r="D147" s="13" t="s">
        <v>346</v>
      </c>
      <c r="H147" s="13"/>
    </row>
    <row r="148" spans="1:8" x14ac:dyDescent="0.2">
      <c r="A148" s="16" t="s">
        <v>57</v>
      </c>
      <c r="B148" s="13" t="s">
        <v>96</v>
      </c>
      <c r="C148" s="13" t="str">
        <f t="shared" si="0"/>
        <v>I004</v>
      </c>
      <c r="D148" s="13" t="s">
        <v>347</v>
      </c>
      <c r="E148" s="13">
        <f t="shared" ref="E148:E198" si="12">VLOOKUP(B148,$K$17:$L$30,2,0)</f>
        <v>0</v>
      </c>
      <c r="F148" s="13" t="s">
        <v>348</v>
      </c>
      <c r="G148" s="13" t="str">
        <f t="shared" ref="G148:G162" si="13">VLOOKUP(LEFT(F148,1),$L$6:$M$15,2)</f>
        <v>FAPET</v>
      </c>
      <c r="H148" s="13" t="s">
        <v>60</v>
      </c>
    </row>
    <row r="149" spans="1:8" x14ac:dyDescent="0.2">
      <c r="A149" s="16" t="s">
        <v>61</v>
      </c>
      <c r="B149" s="13" t="s">
        <v>96</v>
      </c>
      <c r="C149" s="13" t="str">
        <f t="shared" si="0"/>
        <v>I005</v>
      </c>
      <c r="D149" s="13" t="s">
        <v>349</v>
      </c>
      <c r="E149" s="13">
        <f t="shared" si="12"/>
        <v>0</v>
      </c>
      <c r="F149" s="13" t="s">
        <v>350</v>
      </c>
      <c r="G149" s="13" t="str">
        <f t="shared" si="13"/>
        <v>FAPET</v>
      </c>
      <c r="H149" s="13" t="s">
        <v>64</v>
      </c>
    </row>
    <row r="150" spans="1:8" x14ac:dyDescent="0.2">
      <c r="A150" s="16" t="s">
        <v>65</v>
      </c>
      <c r="B150" s="13" t="s">
        <v>96</v>
      </c>
      <c r="C150" s="13" t="str">
        <f t="shared" si="0"/>
        <v>I006</v>
      </c>
      <c r="D150" s="13" t="s">
        <v>351</v>
      </c>
      <c r="E150" s="13">
        <f t="shared" si="12"/>
        <v>0</v>
      </c>
      <c r="F150" s="13" t="s">
        <v>352</v>
      </c>
      <c r="G150" s="13" t="str">
        <f t="shared" si="13"/>
        <v>FAPET</v>
      </c>
      <c r="H150" s="13" t="s">
        <v>60</v>
      </c>
    </row>
    <row r="151" spans="1:8" x14ac:dyDescent="0.2">
      <c r="A151" s="16" t="s">
        <v>69</v>
      </c>
      <c r="B151" s="13" t="s">
        <v>96</v>
      </c>
      <c r="C151" s="13" t="str">
        <f t="shared" si="0"/>
        <v>I007</v>
      </c>
      <c r="D151" s="13" t="s">
        <v>353</v>
      </c>
      <c r="E151" s="13">
        <f t="shared" si="12"/>
        <v>0</v>
      </c>
      <c r="F151" s="13" t="s">
        <v>354</v>
      </c>
      <c r="G151" s="13" t="str">
        <f t="shared" si="13"/>
        <v>FAHUTAN</v>
      </c>
      <c r="H151" s="13" t="s">
        <v>64</v>
      </c>
    </row>
    <row r="152" spans="1:8" x14ac:dyDescent="0.2">
      <c r="A152" s="16" t="s">
        <v>73</v>
      </c>
      <c r="B152" s="13" t="s">
        <v>96</v>
      </c>
      <c r="C152" s="13" t="str">
        <f t="shared" si="0"/>
        <v>I008</v>
      </c>
      <c r="D152" s="13" t="s">
        <v>355</v>
      </c>
      <c r="E152" s="13">
        <f t="shared" si="12"/>
        <v>0</v>
      </c>
      <c r="F152" s="13" t="s">
        <v>356</v>
      </c>
      <c r="G152" s="13" t="str">
        <f t="shared" si="13"/>
        <v>FAHUTAN</v>
      </c>
      <c r="H152" s="13" t="s">
        <v>64</v>
      </c>
    </row>
    <row r="153" spans="1:8" x14ac:dyDescent="0.2">
      <c r="A153" s="16" t="s">
        <v>77</v>
      </c>
      <c r="B153" s="13" t="s">
        <v>96</v>
      </c>
      <c r="C153" s="13" t="str">
        <f t="shared" si="0"/>
        <v>I009</v>
      </c>
      <c r="D153" s="13" t="s">
        <v>357</v>
      </c>
      <c r="E153" s="13">
        <f t="shared" si="12"/>
        <v>0</v>
      </c>
      <c r="F153" s="13" t="s">
        <v>358</v>
      </c>
      <c r="G153" s="13" t="str">
        <f t="shared" si="13"/>
        <v>FMIPA</v>
      </c>
      <c r="H153" s="13" t="s">
        <v>64</v>
      </c>
    </row>
    <row r="154" spans="1:8" x14ac:dyDescent="0.2">
      <c r="A154" s="16" t="s">
        <v>81</v>
      </c>
      <c r="B154" s="13" t="s">
        <v>96</v>
      </c>
      <c r="C154" s="13" t="str">
        <f t="shared" si="0"/>
        <v>I010</v>
      </c>
      <c r="D154" s="13" t="s">
        <v>359</v>
      </c>
      <c r="E154" s="13">
        <f t="shared" si="12"/>
        <v>0</v>
      </c>
      <c r="F154" s="13" t="s">
        <v>360</v>
      </c>
      <c r="G154" s="13" t="str">
        <f t="shared" si="13"/>
        <v>FMIPA</v>
      </c>
      <c r="H154" s="13" t="s">
        <v>60</v>
      </c>
    </row>
    <row r="155" spans="1:8" x14ac:dyDescent="0.2">
      <c r="A155" s="16" t="s">
        <v>85</v>
      </c>
      <c r="B155" s="13" t="s">
        <v>96</v>
      </c>
      <c r="C155" s="13" t="str">
        <f t="shared" si="0"/>
        <v>I011</v>
      </c>
      <c r="D155" s="13" t="s">
        <v>361</v>
      </c>
      <c r="E155" s="13">
        <f t="shared" si="12"/>
        <v>0</v>
      </c>
      <c r="F155" s="13" t="s">
        <v>362</v>
      </c>
      <c r="G155" s="13" t="str">
        <f t="shared" si="13"/>
        <v>FEM</v>
      </c>
      <c r="H155" s="13" t="s">
        <v>64</v>
      </c>
    </row>
    <row r="156" spans="1:8" x14ac:dyDescent="0.2">
      <c r="A156" s="16" t="s">
        <v>89</v>
      </c>
      <c r="B156" s="13" t="s">
        <v>96</v>
      </c>
      <c r="C156" s="13" t="str">
        <f t="shared" si="0"/>
        <v>I012</v>
      </c>
      <c r="D156" s="13" t="s">
        <v>363</v>
      </c>
      <c r="E156" s="13">
        <f t="shared" si="12"/>
        <v>0</v>
      </c>
      <c r="F156" s="13" t="s">
        <v>364</v>
      </c>
      <c r="G156" s="13" t="str">
        <f t="shared" si="13"/>
        <v>FEM</v>
      </c>
      <c r="H156" s="13" t="s">
        <v>64</v>
      </c>
    </row>
    <row r="157" spans="1:8" x14ac:dyDescent="0.2">
      <c r="A157" s="16" t="s">
        <v>93</v>
      </c>
      <c r="B157" s="13" t="s">
        <v>96</v>
      </c>
      <c r="C157" s="13" t="str">
        <f t="shared" si="0"/>
        <v>I013</v>
      </c>
      <c r="D157" s="13" t="s">
        <v>365</v>
      </c>
      <c r="E157" s="13">
        <f t="shared" si="12"/>
        <v>0</v>
      </c>
      <c r="F157" s="13" t="s">
        <v>366</v>
      </c>
      <c r="G157" s="13" t="str">
        <f t="shared" si="13"/>
        <v>FEM</v>
      </c>
      <c r="H157" s="13" t="s">
        <v>60</v>
      </c>
    </row>
    <row r="158" spans="1:8" x14ac:dyDescent="0.2">
      <c r="A158" s="16" t="s">
        <v>97</v>
      </c>
      <c r="B158" s="13" t="s">
        <v>96</v>
      </c>
      <c r="C158" s="13" t="str">
        <f t="shared" si="0"/>
        <v>I014</v>
      </c>
      <c r="D158" s="13" t="s">
        <v>367</v>
      </c>
      <c r="E158" s="13">
        <f t="shared" si="12"/>
        <v>0</v>
      </c>
      <c r="F158" s="13" t="s">
        <v>368</v>
      </c>
      <c r="G158" s="13" t="str">
        <f t="shared" si="13"/>
        <v>FEM</v>
      </c>
      <c r="H158" s="13" t="s">
        <v>60</v>
      </c>
    </row>
    <row r="159" spans="1:8" x14ac:dyDescent="0.2">
      <c r="A159" s="16" t="s">
        <v>101</v>
      </c>
      <c r="B159" s="13" t="s">
        <v>96</v>
      </c>
      <c r="C159" s="13" t="str">
        <f t="shared" si="0"/>
        <v>I015</v>
      </c>
      <c r="D159" s="13" t="s">
        <v>369</v>
      </c>
      <c r="E159" s="13">
        <f t="shared" si="12"/>
        <v>0</v>
      </c>
      <c r="F159" s="13" t="s">
        <v>370</v>
      </c>
      <c r="G159" s="13" t="str">
        <f t="shared" si="13"/>
        <v>FEM</v>
      </c>
      <c r="H159" s="13" t="s">
        <v>60</v>
      </c>
    </row>
    <row r="160" spans="1:8" x14ac:dyDescent="0.2">
      <c r="A160" s="16" t="s">
        <v>104</v>
      </c>
      <c r="B160" s="13" t="s">
        <v>96</v>
      </c>
      <c r="C160" s="13" t="str">
        <f t="shared" si="0"/>
        <v>I016</v>
      </c>
      <c r="D160" s="13" t="s">
        <v>371</v>
      </c>
      <c r="E160" s="13">
        <f t="shared" si="12"/>
        <v>0</v>
      </c>
      <c r="F160" s="13" t="s">
        <v>372</v>
      </c>
      <c r="G160" s="13" t="str">
        <f t="shared" si="13"/>
        <v>FEMA</v>
      </c>
      <c r="H160" s="13" t="s">
        <v>60</v>
      </c>
    </row>
    <row r="161" spans="1:8" x14ac:dyDescent="0.2">
      <c r="A161" s="16" t="s">
        <v>107</v>
      </c>
      <c r="B161" s="13" t="s">
        <v>96</v>
      </c>
      <c r="C161" s="13" t="str">
        <f t="shared" si="0"/>
        <v>I017</v>
      </c>
      <c r="D161" s="13" t="s">
        <v>373</v>
      </c>
      <c r="E161" s="13">
        <f t="shared" si="12"/>
        <v>0</v>
      </c>
      <c r="F161" s="13" t="s">
        <v>374</v>
      </c>
      <c r="G161" s="13" t="str">
        <f t="shared" si="13"/>
        <v>FEMA</v>
      </c>
      <c r="H161" s="13" t="s">
        <v>64</v>
      </c>
    </row>
    <row r="162" spans="1:8" x14ac:dyDescent="0.2">
      <c r="A162" s="16" t="s">
        <v>110</v>
      </c>
      <c r="B162" s="13" t="s">
        <v>96</v>
      </c>
      <c r="C162" s="13" t="str">
        <f t="shared" si="0"/>
        <v>I018</v>
      </c>
      <c r="D162" s="13" t="s">
        <v>375</v>
      </c>
      <c r="E162" s="13">
        <f t="shared" si="12"/>
        <v>0</v>
      </c>
      <c r="F162" s="13" t="s">
        <v>376</v>
      </c>
      <c r="G162" s="13" t="str">
        <f t="shared" si="13"/>
        <v>FEMA</v>
      </c>
      <c r="H162" s="13" t="s">
        <v>60</v>
      </c>
    </row>
    <row r="163" spans="1:8" x14ac:dyDescent="0.2">
      <c r="A163" s="16" t="s">
        <v>50</v>
      </c>
      <c r="B163" s="13" t="s">
        <v>124</v>
      </c>
      <c r="C163" s="13" t="str">
        <f t="shared" si="0"/>
        <v>J001</v>
      </c>
      <c r="D163" s="13" t="s">
        <v>377</v>
      </c>
      <c r="E163" s="13">
        <f t="shared" si="12"/>
        <v>0</v>
      </c>
      <c r="H163" s="13"/>
    </row>
    <row r="164" spans="1:8" x14ac:dyDescent="0.2">
      <c r="A164" s="16" t="s">
        <v>53</v>
      </c>
      <c r="B164" s="13" t="s">
        <v>124</v>
      </c>
      <c r="C164" s="13" t="str">
        <f t="shared" si="0"/>
        <v>J002</v>
      </c>
      <c r="D164" s="13" t="s">
        <v>378</v>
      </c>
      <c r="E164" s="13">
        <f t="shared" si="12"/>
        <v>0</v>
      </c>
      <c r="H164" s="13"/>
    </row>
    <row r="165" spans="1:8" x14ac:dyDescent="0.2">
      <c r="A165" s="16" t="s">
        <v>55</v>
      </c>
      <c r="B165" s="13" t="s">
        <v>124</v>
      </c>
      <c r="C165" s="13" t="str">
        <f t="shared" si="0"/>
        <v>J003</v>
      </c>
      <c r="D165" s="13" t="s">
        <v>379</v>
      </c>
      <c r="E165" s="13">
        <f t="shared" si="12"/>
        <v>0</v>
      </c>
      <c r="H165" s="13"/>
    </row>
    <row r="166" spans="1:8" x14ac:dyDescent="0.2">
      <c r="A166" s="16" t="s">
        <v>57</v>
      </c>
      <c r="B166" s="13" t="s">
        <v>124</v>
      </c>
      <c r="C166" s="13" t="str">
        <f t="shared" si="0"/>
        <v>J004</v>
      </c>
      <c r="D166" s="13" t="s">
        <v>380</v>
      </c>
      <c r="E166" s="13">
        <f t="shared" si="12"/>
        <v>0</v>
      </c>
      <c r="F166" s="13" t="s">
        <v>381</v>
      </c>
      <c r="G166" s="13" t="str">
        <f t="shared" ref="G166:G180" si="14">VLOOKUP(LEFT(F166,1),$L$6:$M$15,2)</f>
        <v>FAPERTA</v>
      </c>
      <c r="H166" s="13" t="s">
        <v>60</v>
      </c>
    </row>
    <row r="167" spans="1:8" x14ac:dyDescent="0.2">
      <c r="A167" s="16" t="s">
        <v>61</v>
      </c>
      <c r="B167" s="13" t="s">
        <v>124</v>
      </c>
      <c r="C167" s="13" t="str">
        <f t="shared" si="0"/>
        <v>J005</v>
      </c>
      <c r="D167" s="13" t="s">
        <v>382</v>
      </c>
      <c r="E167" s="13">
        <f t="shared" si="12"/>
        <v>0</v>
      </c>
      <c r="F167" s="13" t="s">
        <v>383</v>
      </c>
      <c r="G167" s="13" t="str">
        <f t="shared" si="14"/>
        <v>FPIK</v>
      </c>
      <c r="H167" s="13" t="s">
        <v>60</v>
      </c>
    </row>
    <row r="168" spans="1:8" x14ac:dyDescent="0.2">
      <c r="A168" s="16" t="s">
        <v>65</v>
      </c>
      <c r="B168" s="13" t="s">
        <v>124</v>
      </c>
      <c r="C168" s="13" t="str">
        <f t="shared" si="0"/>
        <v>J006</v>
      </c>
      <c r="D168" s="13" t="s">
        <v>384</v>
      </c>
      <c r="E168" s="13">
        <f t="shared" si="12"/>
        <v>0</v>
      </c>
      <c r="F168" s="13" t="s">
        <v>385</v>
      </c>
      <c r="G168" s="13" t="str">
        <f t="shared" si="14"/>
        <v>FAPET</v>
      </c>
      <c r="H168" s="13" t="s">
        <v>60</v>
      </c>
    </row>
    <row r="169" spans="1:8" x14ac:dyDescent="0.2">
      <c r="A169" s="16" t="s">
        <v>69</v>
      </c>
      <c r="B169" s="13" t="s">
        <v>124</v>
      </c>
      <c r="C169" s="13" t="str">
        <f t="shared" si="0"/>
        <v>J007</v>
      </c>
      <c r="D169" s="13" t="s">
        <v>386</v>
      </c>
      <c r="E169" s="13">
        <f t="shared" si="12"/>
        <v>0</v>
      </c>
      <c r="F169" s="13" t="s">
        <v>387</v>
      </c>
      <c r="G169" s="13" t="str">
        <f t="shared" si="14"/>
        <v>FAHUTAN</v>
      </c>
      <c r="H169" s="13" t="s">
        <v>64</v>
      </c>
    </row>
    <row r="170" spans="1:8" x14ac:dyDescent="0.2">
      <c r="A170" s="16" t="s">
        <v>73</v>
      </c>
      <c r="B170" s="13" t="s">
        <v>124</v>
      </c>
      <c r="C170" s="13" t="str">
        <f t="shared" si="0"/>
        <v>J008</v>
      </c>
      <c r="D170" s="13" t="s">
        <v>388</v>
      </c>
      <c r="E170" s="13">
        <f t="shared" si="12"/>
        <v>0</v>
      </c>
      <c r="F170" s="13" t="s">
        <v>389</v>
      </c>
      <c r="G170" s="13" t="str">
        <f t="shared" si="14"/>
        <v>FATETA</v>
      </c>
      <c r="H170" s="13" t="s">
        <v>64</v>
      </c>
    </row>
    <row r="171" spans="1:8" x14ac:dyDescent="0.2">
      <c r="A171" s="16" t="s">
        <v>77</v>
      </c>
      <c r="B171" s="13" t="s">
        <v>124</v>
      </c>
      <c r="C171" s="13" t="str">
        <f t="shared" si="0"/>
        <v>J009</v>
      </c>
      <c r="D171" s="13" t="s">
        <v>390</v>
      </c>
      <c r="E171" s="13">
        <f t="shared" si="12"/>
        <v>0</v>
      </c>
      <c r="F171" s="13" t="s">
        <v>391</v>
      </c>
      <c r="G171" s="13" t="str">
        <f t="shared" si="14"/>
        <v>FATETA</v>
      </c>
      <c r="H171" s="13" t="s">
        <v>64</v>
      </c>
    </row>
    <row r="172" spans="1:8" x14ac:dyDescent="0.2">
      <c r="A172" s="16" t="s">
        <v>81</v>
      </c>
      <c r="B172" s="13" t="s">
        <v>124</v>
      </c>
      <c r="C172" s="13" t="str">
        <f t="shared" si="0"/>
        <v>J010</v>
      </c>
      <c r="D172" s="13" t="s">
        <v>392</v>
      </c>
      <c r="E172" s="13">
        <f t="shared" si="12"/>
        <v>0</v>
      </c>
      <c r="F172" s="13" t="s">
        <v>393</v>
      </c>
      <c r="G172" s="13" t="str">
        <f t="shared" si="14"/>
        <v>FATETA</v>
      </c>
      <c r="H172" s="13" t="s">
        <v>64</v>
      </c>
    </row>
    <row r="173" spans="1:8" x14ac:dyDescent="0.2">
      <c r="A173" s="16" t="s">
        <v>85</v>
      </c>
      <c r="B173" s="13" t="s">
        <v>124</v>
      </c>
      <c r="C173" s="13" t="str">
        <f t="shared" si="0"/>
        <v>J011</v>
      </c>
      <c r="D173" s="13" t="s">
        <v>394</v>
      </c>
      <c r="E173" s="13">
        <f t="shared" si="12"/>
        <v>0</v>
      </c>
      <c r="F173" s="13" t="s">
        <v>395</v>
      </c>
      <c r="G173" s="13" t="str">
        <f t="shared" si="14"/>
        <v>FMIPA</v>
      </c>
      <c r="H173" s="13" t="s">
        <v>64</v>
      </c>
    </row>
    <row r="174" spans="1:8" x14ac:dyDescent="0.2">
      <c r="A174" s="16" t="s">
        <v>89</v>
      </c>
      <c r="B174" s="13" t="s">
        <v>124</v>
      </c>
      <c r="C174" s="13" t="str">
        <f t="shared" si="0"/>
        <v>J012</v>
      </c>
      <c r="D174" s="13" t="s">
        <v>396</v>
      </c>
      <c r="E174" s="13">
        <f t="shared" si="12"/>
        <v>0</v>
      </c>
      <c r="F174" s="13" t="s">
        <v>397</v>
      </c>
      <c r="G174" s="13" t="str">
        <f t="shared" si="14"/>
        <v>FMIPA</v>
      </c>
      <c r="H174" s="13" t="s">
        <v>64</v>
      </c>
    </row>
    <row r="175" spans="1:8" x14ac:dyDescent="0.2">
      <c r="A175" s="16" t="s">
        <v>93</v>
      </c>
      <c r="B175" s="13" t="s">
        <v>124</v>
      </c>
      <c r="C175" s="13" t="str">
        <f t="shared" si="0"/>
        <v>J013</v>
      </c>
      <c r="D175" s="13" t="s">
        <v>398</v>
      </c>
      <c r="E175" s="13">
        <f t="shared" si="12"/>
        <v>0</v>
      </c>
      <c r="F175" s="13" t="s">
        <v>399</v>
      </c>
      <c r="G175" s="13" t="str">
        <f t="shared" si="14"/>
        <v>FMIPA</v>
      </c>
      <c r="H175" s="13" t="s">
        <v>64</v>
      </c>
    </row>
    <row r="176" spans="1:8" x14ac:dyDescent="0.2">
      <c r="A176" s="16" t="s">
        <v>97</v>
      </c>
      <c r="B176" s="13" t="s">
        <v>124</v>
      </c>
      <c r="C176" s="13" t="str">
        <f t="shared" si="0"/>
        <v>J014</v>
      </c>
      <c r="D176" s="13" t="s">
        <v>400</v>
      </c>
      <c r="E176" s="13">
        <f t="shared" si="12"/>
        <v>0</v>
      </c>
      <c r="F176" s="13" t="s">
        <v>401</v>
      </c>
      <c r="G176" s="13" t="str">
        <f t="shared" si="14"/>
        <v>FEM</v>
      </c>
      <c r="H176" s="13" t="s">
        <v>60</v>
      </c>
    </row>
    <row r="177" spans="1:8" x14ac:dyDescent="0.2">
      <c r="A177" s="16" t="s">
        <v>101</v>
      </c>
      <c r="B177" s="13" t="s">
        <v>124</v>
      </c>
      <c r="C177" s="13" t="str">
        <f t="shared" si="0"/>
        <v>J015</v>
      </c>
      <c r="D177" s="13" t="s">
        <v>402</v>
      </c>
      <c r="E177" s="13">
        <f t="shared" si="12"/>
        <v>0</v>
      </c>
      <c r="F177" s="13" t="s">
        <v>403</v>
      </c>
      <c r="G177" s="13" t="str">
        <f t="shared" si="14"/>
        <v>FEM</v>
      </c>
      <c r="H177" s="13" t="s">
        <v>64</v>
      </c>
    </row>
    <row r="178" spans="1:8" x14ac:dyDescent="0.2">
      <c r="A178" s="16" t="s">
        <v>104</v>
      </c>
      <c r="B178" s="13" t="s">
        <v>124</v>
      </c>
      <c r="C178" s="13" t="str">
        <f t="shared" si="0"/>
        <v>J016</v>
      </c>
      <c r="D178" s="13" t="s">
        <v>404</v>
      </c>
      <c r="E178" s="13">
        <f t="shared" si="12"/>
        <v>0</v>
      </c>
      <c r="F178" s="13" t="s">
        <v>405</v>
      </c>
      <c r="G178" s="13" t="str">
        <f t="shared" si="14"/>
        <v>FEMA</v>
      </c>
      <c r="H178" s="13" t="s">
        <v>60</v>
      </c>
    </row>
    <row r="179" spans="1:8" x14ac:dyDescent="0.2">
      <c r="A179" s="16" t="s">
        <v>107</v>
      </c>
      <c r="B179" s="13" t="s">
        <v>124</v>
      </c>
      <c r="C179" s="13" t="str">
        <f t="shared" si="0"/>
        <v>J017</v>
      </c>
      <c r="D179" s="13" t="s">
        <v>406</v>
      </c>
      <c r="E179" s="13">
        <f t="shared" si="12"/>
        <v>0</v>
      </c>
      <c r="F179" s="13" t="s">
        <v>407</v>
      </c>
      <c r="G179" s="13" t="str">
        <f t="shared" si="14"/>
        <v>FEMA</v>
      </c>
      <c r="H179" s="13" t="s">
        <v>60</v>
      </c>
    </row>
    <row r="180" spans="1:8" x14ac:dyDescent="0.2">
      <c r="A180" s="16" t="s">
        <v>110</v>
      </c>
      <c r="B180" s="13" t="s">
        <v>124</v>
      </c>
      <c r="C180" s="13" t="str">
        <f t="shared" si="0"/>
        <v>J018</v>
      </c>
      <c r="D180" s="13" t="s">
        <v>408</v>
      </c>
      <c r="E180" s="13">
        <f t="shared" si="12"/>
        <v>0</v>
      </c>
      <c r="F180" s="13" t="s">
        <v>409</v>
      </c>
      <c r="G180" s="13" t="str">
        <f t="shared" si="14"/>
        <v>FEMA</v>
      </c>
      <c r="H180" s="13" t="s">
        <v>64</v>
      </c>
    </row>
    <row r="181" spans="1:8" x14ac:dyDescent="0.2">
      <c r="A181" s="16" t="s">
        <v>50</v>
      </c>
      <c r="B181" s="13" t="s">
        <v>100</v>
      </c>
      <c r="C181" s="13" t="str">
        <f t="shared" si="0"/>
        <v>K001</v>
      </c>
      <c r="D181" s="13" t="s">
        <v>410</v>
      </c>
      <c r="E181" s="13">
        <f t="shared" si="12"/>
        <v>0</v>
      </c>
      <c r="H181" s="13"/>
    </row>
    <row r="182" spans="1:8" x14ac:dyDescent="0.2">
      <c r="A182" s="16" t="s">
        <v>53</v>
      </c>
      <c r="B182" s="13" t="s">
        <v>100</v>
      </c>
      <c r="C182" s="13" t="str">
        <f t="shared" si="0"/>
        <v>K002</v>
      </c>
      <c r="D182" s="13" t="s">
        <v>411</v>
      </c>
      <c r="E182" s="13">
        <f t="shared" si="12"/>
        <v>0</v>
      </c>
      <c r="H182" s="13"/>
    </row>
    <row r="183" spans="1:8" x14ac:dyDescent="0.2">
      <c r="A183" s="16" t="s">
        <v>55</v>
      </c>
      <c r="B183" s="13" t="s">
        <v>100</v>
      </c>
      <c r="C183" s="13" t="str">
        <f t="shared" si="0"/>
        <v>K003</v>
      </c>
      <c r="D183" s="13" t="s">
        <v>412</v>
      </c>
      <c r="E183" s="13">
        <f t="shared" si="12"/>
        <v>0</v>
      </c>
      <c r="H183" s="13"/>
    </row>
    <row r="184" spans="1:8" x14ac:dyDescent="0.2">
      <c r="A184" s="16" t="s">
        <v>57</v>
      </c>
      <c r="B184" s="13" t="s">
        <v>100</v>
      </c>
      <c r="C184" s="13" t="str">
        <f t="shared" si="0"/>
        <v>K004</v>
      </c>
      <c r="D184" s="13" t="s">
        <v>413</v>
      </c>
      <c r="E184" s="13">
        <f t="shared" si="12"/>
        <v>0</v>
      </c>
      <c r="F184" s="13" t="s">
        <v>414</v>
      </c>
      <c r="G184" s="13" t="str">
        <f t="shared" ref="G184:G198" si="15">VLOOKUP(LEFT(F184,1),$L$6:$M$15,2)</f>
        <v>FAPERTA</v>
      </c>
      <c r="H184" s="13" t="s">
        <v>60</v>
      </c>
    </row>
    <row r="185" spans="1:8" x14ac:dyDescent="0.2">
      <c r="A185" s="16" t="s">
        <v>61</v>
      </c>
      <c r="B185" s="13" t="s">
        <v>100</v>
      </c>
      <c r="C185" s="13" t="str">
        <f t="shared" si="0"/>
        <v>K005</v>
      </c>
      <c r="D185" s="13" t="s">
        <v>415</v>
      </c>
      <c r="E185" s="13">
        <f t="shared" si="12"/>
        <v>0</v>
      </c>
      <c r="F185" s="13" t="s">
        <v>416</v>
      </c>
      <c r="G185" s="13" t="str">
        <f t="shared" si="15"/>
        <v>FPIK</v>
      </c>
      <c r="H185" s="13" t="s">
        <v>60</v>
      </c>
    </row>
    <row r="186" spans="1:8" x14ac:dyDescent="0.2">
      <c r="A186" s="16" t="s">
        <v>65</v>
      </c>
      <c r="B186" s="13" t="s">
        <v>100</v>
      </c>
      <c r="C186" s="13" t="str">
        <f t="shared" si="0"/>
        <v>K006</v>
      </c>
      <c r="D186" s="13" t="s">
        <v>417</v>
      </c>
      <c r="E186" s="13">
        <f t="shared" si="12"/>
        <v>0</v>
      </c>
      <c r="F186" s="13" t="s">
        <v>418</v>
      </c>
      <c r="G186" s="13" t="str">
        <f t="shared" si="15"/>
        <v>FPIK</v>
      </c>
      <c r="H186" s="13" t="s">
        <v>60</v>
      </c>
    </row>
    <row r="187" spans="1:8" x14ac:dyDescent="0.2">
      <c r="A187" s="16" t="s">
        <v>69</v>
      </c>
      <c r="B187" s="13" t="s">
        <v>100</v>
      </c>
      <c r="C187" s="13" t="str">
        <f t="shared" si="0"/>
        <v>K007</v>
      </c>
      <c r="D187" s="13" t="s">
        <v>419</v>
      </c>
      <c r="E187" s="13">
        <f t="shared" si="12"/>
        <v>0</v>
      </c>
      <c r="F187" s="13" t="s">
        <v>420</v>
      </c>
      <c r="G187" s="13" t="str">
        <f t="shared" si="15"/>
        <v>FAPET</v>
      </c>
      <c r="H187" s="13" t="s">
        <v>60</v>
      </c>
    </row>
    <row r="188" spans="1:8" x14ac:dyDescent="0.2">
      <c r="A188" s="16" t="s">
        <v>73</v>
      </c>
      <c r="B188" s="13" t="s">
        <v>100</v>
      </c>
      <c r="C188" s="13" t="str">
        <f t="shared" si="0"/>
        <v>K008</v>
      </c>
      <c r="D188" s="13" t="s">
        <v>421</v>
      </c>
      <c r="E188" s="13">
        <f t="shared" si="12"/>
        <v>0</v>
      </c>
      <c r="F188" s="13" t="s">
        <v>422</v>
      </c>
      <c r="G188" s="13" t="str">
        <f t="shared" si="15"/>
        <v>FAHUTAN</v>
      </c>
      <c r="H188" s="13" t="s">
        <v>60</v>
      </c>
    </row>
    <row r="189" spans="1:8" x14ac:dyDescent="0.2">
      <c r="A189" s="16" t="s">
        <v>77</v>
      </c>
      <c r="B189" s="13" t="s">
        <v>100</v>
      </c>
      <c r="C189" s="13" t="str">
        <f t="shared" si="0"/>
        <v>K009</v>
      </c>
      <c r="D189" s="13" t="s">
        <v>423</v>
      </c>
      <c r="E189" s="13">
        <f t="shared" si="12"/>
        <v>0</v>
      </c>
      <c r="F189" s="13" t="s">
        <v>424</v>
      </c>
      <c r="G189" s="13" t="str">
        <f t="shared" si="15"/>
        <v>FAHUTAN</v>
      </c>
      <c r="H189" s="13" t="s">
        <v>60</v>
      </c>
    </row>
    <row r="190" spans="1:8" x14ac:dyDescent="0.2">
      <c r="A190" s="16" t="s">
        <v>81</v>
      </c>
      <c r="B190" s="13" t="s">
        <v>100</v>
      </c>
      <c r="C190" s="13" t="str">
        <f t="shared" si="0"/>
        <v>K010</v>
      </c>
      <c r="D190" s="13" t="s">
        <v>425</v>
      </c>
      <c r="E190" s="13">
        <f t="shared" si="12"/>
        <v>0</v>
      </c>
      <c r="F190" s="13" t="s">
        <v>426</v>
      </c>
      <c r="G190" s="13" t="str">
        <f t="shared" si="15"/>
        <v>FAHUTAN</v>
      </c>
      <c r="H190" s="13" t="s">
        <v>60</v>
      </c>
    </row>
    <row r="191" spans="1:8" x14ac:dyDescent="0.2">
      <c r="A191" s="16" t="s">
        <v>85</v>
      </c>
      <c r="B191" s="13" t="s">
        <v>100</v>
      </c>
      <c r="C191" s="13" t="str">
        <f t="shared" si="0"/>
        <v>K011</v>
      </c>
      <c r="D191" s="13" t="s">
        <v>427</v>
      </c>
      <c r="E191" s="13">
        <f t="shared" si="12"/>
        <v>0</v>
      </c>
      <c r="F191" s="13" t="s">
        <v>428</v>
      </c>
      <c r="G191" s="13" t="str">
        <f t="shared" si="15"/>
        <v>FAHUTAN</v>
      </c>
      <c r="H191" s="13" t="s">
        <v>64</v>
      </c>
    </row>
    <row r="192" spans="1:8" x14ac:dyDescent="0.2">
      <c r="A192" s="16" t="s">
        <v>89</v>
      </c>
      <c r="B192" s="13" t="s">
        <v>100</v>
      </c>
      <c r="C192" s="13" t="str">
        <f t="shared" si="0"/>
        <v>K012</v>
      </c>
      <c r="D192" s="13" t="s">
        <v>429</v>
      </c>
      <c r="E192" s="13">
        <f t="shared" si="12"/>
        <v>0</v>
      </c>
      <c r="F192" s="13" t="s">
        <v>430</v>
      </c>
      <c r="G192" s="13" t="str">
        <f t="shared" si="15"/>
        <v>FATETA</v>
      </c>
      <c r="H192" s="13" t="s">
        <v>60</v>
      </c>
    </row>
    <row r="193" spans="1:8" x14ac:dyDescent="0.2">
      <c r="A193" s="16" t="s">
        <v>93</v>
      </c>
      <c r="B193" s="13" t="s">
        <v>100</v>
      </c>
      <c r="C193" s="13" t="str">
        <f t="shared" si="0"/>
        <v>K013</v>
      </c>
      <c r="D193" s="13" t="s">
        <v>431</v>
      </c>
      <c r="E193" s="13">
        <f t="shared" si="12"/>
        <v>0</v>
      </c>
      <c r="F193" s="13" t="s">
        <v>432</v>
      </c>
      <c r="G193" s="13" t="str">
        <f t="shared" si="15"/>
        <v>FMIPA</v>
      </c>
      <c r="H193" s="13" t="s">
        <v>60</v>
      </c>
    </row>
    <row r="194" spans="1:8" x14ac:dyDescent="0.2">
      <c r="A194" s="16" t="s">
        <v>97</v>
      </c>
      <c r="B194" s="13" t="s">
        <v>100</v>
      </c>
      <c r="C194" s="13" t="str">
        <f t="shared" si="0"/>
        <v>K014</v>
      </c>
      <c r="D194" s="13" t="s">
        <v>433</v>
      </c>
      <c r="E194" s="13">
        <f t="shared" si="12"/>
        <v>0</v>
      </c>
      <c r="F194" s="13" t="s">
        <v>434</v>
      </c>
      <c r="G194" s="13" t="str">
        <f t="shared" si="15"/>
        <v>FEM</v>
      </c>
      <c r="H194" s="13" t="s">
        <v>64</v>
      </c>
    </row>
    <row r="195" spans="1:8" x14ac:dyDescent="0.2">
      <c r="A195" s="16" t="s">
        <v>101</v>
      </c>
      <c r="B195" s="13" t="s">
        <v>100</v>
      </c>
      <c r="C195" s="13" t="str">
        <f t="shared" si="0"/>
        <v>K015</v>
      </c>
      <c r="D195" s="13" t="s">
        <v>435</v>
      </c>
      <c r="E195" s="13">
        <f t="shared" si="12"/>
        <v>0</v>
      </c>
      <c r="F195" s="13" t="s">
        <v>436</v>
      </c>
      <c r="G195" s="13" t="str">
        <f t="shared" si="15"/>
        <v>FEMA</v>
      </c>
      <c r="H195" s="13" t="s">
        <v>64</v>
      </c>
    </row>
    <row r="196" spans="1:8" x14ac:dyDescent="0.2">
      <c r="A196" s="16" t="s">
        <v>104</v>
      </c>
      <c r="B196" s="13" t="s">
        <v>100</v>
      </c>
      <c r="C196" s="13" t="str">
        <f t="shared" si="0"/>
        <v>K016</v>
      </c>
      <c r="D196" s="13" t="s">
        <v>437</v>
      </c>
      <c r="E196" s="13">
        <f t="shared" si="12"/>
        <v>0</v>
      </c>
      <c r="F196" s="13" t="s">
        <v>438</v>
      </c>
      <c r="G196" s="13" t="str">
        <f t="shared" si="15"/>
        <v>FEMA</v>
      </c>
      <c r="H196" s="13" t="s">
        <v>64</v>
      </c>
    </row>
    <row r="197" spans="1:8" x14ac:dyDescent="0.2">
      <c r="A197" s="16" t="s">
        <v>107</v>
      </c>
      <c r="B197" s="13" t="s">
        <v>100</v>
      </c>
      <c r="C197" s="13" t="str">
        <f t="shared" si="0"/>
        <v>K017</v>
      </c>
      <c r="D197" s="13" t="s">
        <v>439</v>
      </c>
      <c r="E197" s="13">
        <f t="shared" si="12"/>
        <v>0</v>
      </c>
      <c r="F197" s="13" t="s">
        <v>440</v>
      </c>
      <c r="G197" s="13" t="str">
        <f t="shared" si="15"/>
        <v>FEMA</v>
      </c>
      <c r="H197" s="13" t="s">
        <v>64</v>
      </c>
    </row>
    <row r="198" spans="1:8" x14ac:dyDescent="0.2">
      <c r="A198" s="16" t="s">
        <v>110</v>
      </c>
      <c r="B198" s="13" t="s">
        <v>100</v>
      </c>
      <c r="C198" s="13" t="str">
        <f t="shared" si="0"/>
        <v>K018</v>
      </c>
      <c r="D198" s="13" t="s">
        <v>441</v>
      </c>
      <c r="E198" s="13">
        <f t="shared" si="12"/>
        <v>0</v>
      </c>
      <c r="F198" s="13" t="s">
        <v>442</v>
      </c>
      <c r="G198" s="13" t="str">
        <f t="shared" si="15"/>
        <v>FEMA</v>
      </c>
      <c r="H198" s="13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B5"/>
  <sheetViews>
    <sheetView workbookViewId="0"/>
  </sheetViews>
  <sheetFormatPr defaultColWidth="12.5703125" defaultRowHeight="15.75" customHeight="1" x14ac:dyDescent="0.2"/>
  <sheetData>
    <row r="2" spans="1:2" x14ac:dyDescent="0.2">
      <c r="A2" s="13" t="s">
        <v>443</v>
      </c>
    </row>
    <row r="3" spans="1:2" x14ac:dyDescent="0.2">
      <c r="A3" s="13" t="s">
        <v>444</v>
      </c>
      <c r="B3" s="13" t="s">
        <v>445</v>
      </c>
    </row>
    <row r="4" spans="1:2" x14ac:dyDescent="0.2">
      <c r="A4" s="13" t="s">
        <v>446</v>
      </c>
      <c r="B4" s="13" t="s">
        <v>447</v>
      </c>
    </row>
    <row r="5" spans="1:2" x14ac:dyDescent="0.2">
      <c r="A5" s="13" t="s">
        <v>448</v>
      </c>
      <c r="B5" s="13" t="s">
        <v>449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DF04-2DE6-42C5-AFC7-2923B734686B}">
  <dimension ref="A1:B11"/>
  <sheetViews>
    <sheetView workbookViewId="0">
      <selection activeCell="D7" sqref="D7"/>
    </sheetView>
  </sheetViews>
  <sheetFormatPr defaultRowHeight="12.75" x14ac:dyDescent="0.2"/>
  <cols>
    <col min="2" max="2" width="11.85546875" customWidth="1"/>
  </cols>
  <sheetData>
    <row r="1" spans="1:2" ht="15" x14ac:dyDescent="0.25">
      <c r="A1" s="1" t="s">
        <v>0</v>
      </c>
      <c r="B1" s="1" t="s">
        <v>1</v>
      </c>
    </row>
    <row r="2" spans="1:2" ht="15" x14ac:dyDescent="0.25">
      <c r="A2" s="5" t="s">
        <v>8</v>
      </c>
      <c r="B2" s="1">
        <f>COUNTIF('Database Staf'!G:G,A2)</f>
        <v>16</v>
      </c>
    </row>
    <row r="3" spans="1:2" ht="15" x14ac:dyDescent="0.25">
      <c r="A3" s="5" t="s">
        <v>12</v>
      </c>
      <c r="B3" s="1">
        <f>COUNTIF('Database Staf'!G:G,A3)</f>
        <v>4</v>
      </c>
    </row>
    <row r="4" spans="1:2" ht="15" x14ac:dyDescent="0.25">
      <c r="A4" s="5" t="s">
        <v>16</v>
      </c>
      <c r="B4" s="1">
        <f>COUNTIF('Database Staf'!G:G,A4)</f>
        <v>11</v>
      </c>
    </row>
    <row r="5" spans="1:2" ht="15" x14ac:dyDescent="0.25">
      <c r="A5" s="5" t="s">
        <v>19</v>
      </c>
      <c r="B5" s="1">
        <f>COUNTIF('Database Staf'!G:G,A5)</f>
        <v>11</v>
      </c>
    </row>
    <row r="6" spans="1:2" ht="15" x14ac:dyDescent="0.25">
      <c r="A6" s="5" t="s">
        <v>22</v>
      </c>
      <c r="B6" s="1">
        <f>COUNTIF('Database Staf'!G:G,A6)</f>
        <v>14</v>
      </c>
    </row>
    <row r="7" spans="1:2" ht="15" x14ac:dyDescent="0.25">
      <c r="A7" s="5" t="s">
        <v>25</v>
      </c>
      <c r="B7" s="1">
        <f>COUNTIF('Database Staf'!G:G,A7)</f>
        <v>17</v>
      </c>
    </row>
    <row r="8" spans="1:2" ht="15" x14ac:dyDescent="0.25">
      <c r="A8" s="5" t="s">
        <v>28</v>
      </c>
      <c r="B8" s="1">
        <f>COUNTIF('Database Staf'!G:G,A8)</f>
        <v>37</v>
      </c>
    </row>
    <row r="9" spans="1:2" ht="15" x14ac:dyDescent="0.25">
      <c r="A9" s="5" t="s">
        <v>31</v>
      </c>
      <c r="B9" s="1">
        <f>COUNTIF('Database Staf'!G:G,A9)</f>
        <v>30</v>
      </c>
    </row>
    <row r="10" spans="1:2" ht="15" x14ac:dyDescent="0.25">
      <c r="A10" s="5" t="s">
        <v>34</v>
      </c>
      <c r="B10" s="1">
        <f>COUNTIF('Database Staf'!G:G,A10)</f>
        <v>20</v>
      </c>
    </row>
    <row r="11" spans="1:2" ht="15" x14ac:dyDescent="0.25">
      <c r="A11" s="5" t="s">
        <v>37</v>
      </c>
      <c r="B11" s="1">
        <f>COUNTIF('Database Staf'!G:G,A11)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4017-5B2C-425E-966D-9C2DFDA73B5B}">
  <dimension ref="A1:B13"/>
  <sheetViews>
    <sheetView workbookViewId="0">
      <selection activeCell="D4" sqref="D4"/>
    </sheetView>
  </sheetViews>
  <sheetFormatPr defaultRowHeight="12.75" x14ac:dyDescent="0.2"/>
  <cols>
    <col min="2" max="2" width="16.28515625" customWidth="1"/>
  </cols>
  <sheetData>
    <row r="1" spans="1:2" ht="15" x14ac:dyDescent="0.25">
      <c r="A1" s="22" t="s">
        <v>4</v>
      </c>
      <c r="B1" s="3" t="s">
        <v>5</v>
      </c>
    </row>
    <row r="2" spans="1:2" ht="15" x14ac:dyDescent="0.25">
      <c r="A2" s="8" t="s">
        <v>10</v>
      </c>
      <c r="B2" s="9">
        <v>18</v>
      </c>
    </row>
    <row r="3" spans="1:2" ht="30" x14ac:dyDescent="0.25">
      <c r="A3" s="8" t="s">
        <v>14</v>
      </c>
      <c r="B3" s="9">
        <v>18</v>
      </c>
    </row>
    <row r="4" spans="1:2" ht="30" x14ac:dyDescent="0.25">
      <c r="A4" s="8" t="s">
        <v>18</v>
      </c>
      <c r="B4" s="9">
        <v>18</v>
      </c>
    </row>
    <row r="5" spans="1:2" ht="15" x14ac:dyDescent="0.25">
      <c r="A5" s="8" t="s">
        <v>21</v>
      </c>
      <c r="B5" s="9">
        <v>18</v>
      </c>
    </row>
    <row r="6" spans="1:2" ht="30" x14ac:dyDescent="0.25">
      <c r="A6" s="8" t="s">
        <v>24</v>
      </c>
      <c r="B6" s="9">
        <v>17</v>
      </c>
    </row>
    <row r="7" spans="1:2" ht="15" x14ac:dyDescent="0.25">
      <c r="A7" s="8" t="s">
        <v>27</v>
      </c>
      <c r="B7" s="9">
        <v>18</v>
      </c>
    </row>
    <row r="8" spans="1:2" ht="15" x14ac:dyDescent="0.25">
      <c r="A8" s="8" t="s">
        <v>30</v>
      </c>
      <c r="B8" s="9">
        <v>18</v>
      </c>
    </row>
    <row r="9" spans="1:2" ht="15" x14ac:dyDescent="0.25">
      <c r="A9" s="8" t="s">
        <v>33</v>
      </c>
      <c r="B9" s="9">
        <v>18</v>
      </c>
    </row>
    <row r="10" spans="1:2" ht="15" x14ac:dyDescent="0.25">
      <c r="A10" s="8" t="s">
        <v>36</v>
      </c>
      <c r="B10" s="9">
        <v>18</v>
      </c>
    </row>
    <row r="11" spans="1:2" ht="15" x14ac:dyDescent="0.25">
      <c r="A11" s="8" t="s">
        <v>39</v>
      </c>
      <c r="B11" s="9">
        <v>18</v>
      </c>
    </row>
    <row r="12" spans="1:2" ht="15" x14ac:dyDescent="0.25">
      <c r="A12" s="18" t="s">
        <v>41</v>
      </c>
      <c r="B12" s="15">
        <v>18</v>
      </c>
    </row>
    <row r="13" spans="1:2" ht="15" x14ac:dyDescent="0.2">
      <c r="A13" s="20" t="s">
        <v>450</v>
      </c>
      <c r="B13" s="19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A99C-3E61-43F0-82BD-634D643BDA5E}">
  <dimension ref="A1:B3"/>
  <sheetViews>
    <sheetView workbookViewId="0">
      <selection activeCell="C11" sqref="C11"/>
    </sheetView>
  </sheetViews>
  <sheetFormatPr defaultRowHeight="12.75" x14ac:dyDescent="0.2"/>
  <cols>
    <col min="2" max="2" width="18.140625" customWidth="1"/>
  </cols>
  <sheetData>
    <row r="1" spans="1:2" x14ac:dyDescent="0.2">
      <c r="A1" t="s">
        <v>6</v>
      </c>
      <c r="B1" t="s">
        <v>7</v>
      </c>
    </row>
    <row r="2" spans="1:2" x14ac:dyDescent="0.2">
      <c r="A2" t="s">
        <v>11</v>
      </c>
      <c r="B2">
        <v>82</v>
      </c>
    </row>
    <row r="3" spans="1:2" x14ac:dyDescent="0.2">
      <c r="A3" t="s">
        <v>15</v>
      </c>
      <c r="B3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EC57-16E1-4E5B-9E27-4870EA70BF31}">
  <dimension ref="A1:B10"/>
  <sheetViews>
    <sheetView workbookViewId="0">
      <selection activeCell="B10" sqref="B10"/>
    </sheetView>
  </sheetViews>
  <sheetFormatPr defaultRowHeight="12.75" x14ac:dyDescent="0.2"/>
  <sheetData>
    <row r="1" spans="1:2" x14ac:dyDescent="0.2">
      <c r="A1" s="21" t="s">
        <v>451</v>
      </c>
      <c r="B1" s="21" t="s">
        <v>470</v>
      </c>
    </row>
    <row r="2" spans="1:2" x14ac:dyDescent="0.2">
      <c r="A2" s="21" t="s">
        <v>452</v>
      </c>
      <c r="B2" s="21" t="s">
        <v>461</v>
      </c>
    </row>
    <row r="3" spans="1:2" x14ac:dyDescent="0.2">
      <c r="A3" s="21" t="s">
        <v>453</v>
      </c>
      <c r="B3" s="21" t="s">
        <v>462</v>
      </c>
    </row>
    <row r="4" spans="1:2" x14ac:dyDescent="0.2">
      <c r="A4" s="21" t="s">
        <v>454</v>
      </c>
      <c r="B4" s="21" t="s">
        <v>463</v>
      </c>
    </row>
    <row r="5" spans="1:2" x14ac:dyDescent="0.2">
      <c r="A5" s="21" t="s">
        <v>455</v>
      </c>
      <c r="B5" s="21" t="s">
        <v>464</v>
      </c>
    </row>
    <row r="6" spans="1:2" x14ac:dyDescent="0.2">
      <c r="A6" s="21" t="s">
        <v>456</v>
      </c>
      <c r="B6" s="21" t="s">
        <v>465</v>
      </c>
    </row>
    <row r="7" spans="1:2" x14ac:dyDescent="0.2">
      <c r="A7" s="21" t="s">
        <v>457</v>
      </c>
      <c r="B7" s="21" t="s">
        <v>466</v>
      </c>
    </row>
    <row r="8" spans="1:2" x14ac:dyDescent="0.2">
      <c r="A8" s="21" t="s">
        <v>458</v>
      </c>
      <c r="B8" s="21" t="s">
        <v>467</v>
      </c>
    </row>
    <row r="9" spans="1:2" x14ac:dyDescent="0.2">
      <c r="A9" s="21" t="s">
        <v>459</v>
      </c>
      <c r="B9" s="21" t="s">
        <v>468</v>
      </c>
    </row>
    <row r="10" spans="1:2" x14ac:dyDescent="0.2">
      <c r="A10" s="21" t="s">
        <v>460</v>
      </c>
      <c r="B10" s="21" t="s">
        <v>469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Sheet3</vt:lpstr>
      <vt:lpstr>Sheet1</vt:lpstr>
      <vt:lpstr>Database Staf</vt:lpstr>
      <vt:lpstr>CODE</vt:lpstr>
      <vt:lpstr>Fakultas</vt:lpstr>
      <vt:lpstr>BIRDEPT</vt:lpstr>
      <vt:lpstr>Gender</vt:lpstr>
      <vt:lpstr>Foto Staff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2023-02-25T16:21:19Z</dcterms:modified>
</cp:coreProperties>
</file>