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cassobczak/Desktop/DEV/PO-overview/"/>
    </mc:Choice>
  </mc:AlternateContent>
  <xr:revisionPtr revIDLastSave="0" documentId="13_ncr:1_{A695D9D0-6B70-1B4D-A208-DAD1344F5AD0}" xr6:coauthVersionLast="47" xr6:coauthVersionMax="47" xr10:uidLastSave="{00000000-0000-0000-0000-000000000000}"/>
  <bookViews>
    <workbookView xWindow="19200" yWindow="500" windowWidth="19200" windowHeight="21100" activeTab="2" xr2:uid="{00000000-000D-0000-FFFF-FFFF00000000}"/>
  </bookViews>
  <sheets>
    <sheet name="Summary" sheetId="10" r:id="rId1"/>
    <sheet name="PO Level" sheetId="19" r:id="rId2"/>
    <sheet name="sku" sheetId="7" r:id="rId3"/>
    <sheet name="Roll-ups" sheetId="12" r:id="rId4"/>
    <sheet name="Back-end Data" sheetId="2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4" hidden="1">'Back-end Data'!$A$2:$D$2</definedName>
    <definedName name="_xlnm._FilterDatabase" localSheetId="1" hidden="1">'PO Level'!$A$3:$Q$118</definedName>
    <definedName name="_xlnm._FilterDatabase" localSheetId="3" hidden="1">'Roll-ups'!$A$1:$M$2900</definedName>
    <definedName name="_xlnm._FilterDatabase" localSheetId="2" hidden="1">sku!$A$1:$AU$1129</definedName>
    <definedName name="Asapcollection_RSC_sapcollection">'[1]Reference Data'!$M$2:$M$382</definedName>
    <definedName name="Avendorname_RSC_vendor">'[2]Reference Data'!$C$2:$C$3932</definedName>
    <definedName name="NY_CHANNEL">[3]Data_NY_Plan!$B$4:$B$6</definedName>
    <definedName name="NY_SEASON">[3]Data_NY_Plan!$C$4:$C$6</definedName>
    <definedName name="s">[4]Data_NY_Plan!$B$4:$B$6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9" l="1"/>
  <c r="H27" i="19"/>
  <c r="I27" i="19"/>
  <c r="J27" i="19"/>
  <c r="O27" i="19"/>
  <c r="G99" i="19"/>
  <c r="H99" i="19"/>
  <c r="I99" i="19"/>
  <c r="J99" i="19"/>
  <c r="O99" i="19"/>
  <c r="G85" i="19"/>
  <c r="H85" i="19"/>
  <c r="I85" i="19"/>
  <c r="J85" i="19"/>
  <c r="O85" i="19"/>
  <c r="G88" i="19"/>
  <c r="H88" i="19"/>
  <c r="I88" i="19"/>
  <c r="J88" i="19"/>
  <c r="O88" i="19"/>
  <c r="G16" i="19"/>
  <c r="H16" i="19"/>
  <c r="I16" i="19"/>
  <c r="J16" i="19"/>
  <c r="O16" i="19"/>
  <c r="G30" i="19"/>
  <c r="H30" i="19"/>
  <c r="I30" i="19"/>
  <c r="J30" i="19"/>
  <c r="O30" i="19"/>
  <c r="G8" i="19"/>
  <c r="H8" i="19"/>
  <c r="I8" i="19"/>
  <c r="J8" i="19"/>
  <c r="O8" i="19"/>
  <c r="G35" i="19"/>
  <c r="H35" i="19"/>
  <c r="I35" i="19"/>
  <c r="J35" i="19"/>
  <c r="O35" i="19"/>
  <c r="G36" i="19"/>
  <c r="H36" i="19"/>
  <c r="I36" i="19"/>
  <c r="J36" i="19"/>
  <c r="O36" i="19"/>
  <c r="G75" i="19"/>
  <c r="H75" i="19"/>
  <c r="I75" i="19"/>
  <c r="J75" i="19"/>
  <c r="O75" i="19"/>
  <c r="G83" i="19"/>
  <c r="H83" i="19"/>
  <c r="I83" i="19"/>
  <c r="J83" i="19"/>
  <c r="O83" i="19"/>
  <c r="G94" i="19"/>
  <c r="H94" i="19"/>
  <c r="I94" i="19"/>
  <c r="J94" i="19"/>
  <c r="O94" i="19"/>
  <c r="G106" i="19"/>
  <c r="H106" i="19"/>
  <c r="I106" i="19"/>
  <c r="J106" i="19"/>
  <c r="O106" i="19"/>
  <c r="G100" i="19"/>
  <c r="H100" i="19"/>
  <c r="I100" i="19"/>
  <c r="J100" i="19"/>
  <c r="O100" i="19"/>
  <c r="G90" i="19"/>
  <c r="H90" i="19"/>
  <c r="I90" i="19"/>
  <c r="J90" i="19"/>
  <c r="O90" i="19"/>
  <c r="G111" i="19"/>
  <c r="H111" i="19"/>
  <c r="I111" i="19"/>
  <c r="J111" i="19"/>
  <c r="O111" i="19"/>
  <c r="G60" i="19"/>
  <c r="H60" i="19"/>
  <c r="I60" i="19"/>
  <c r="J60" i="19"/>
  <c r="O60" i="19"/>
  <c r="G46" i="19"/>
  <c r="H46" i="19"/>
  <c r="I46" i="19"/>
  <c r="J46" i="19"/>
  <c r="O46" i="19"/>
  <c r="G79" i="19"/>
  <c r="H79" i="19"/>
  <c r="I79" i="19"/>
  <c r="J79" i="19"/>
  <c r="O79" i="19"/>
  <c r="G31" i="19"/>
  <c r="H31" i="19"/>
  <c r="I31" i="19"/>
  <c r="J31" i="19"/>
  <c r="O31" i="19"/>
  <c r="G45" i="19"/>
  <c r="H45" i="19"/>
  <c r="I45" i="19"/>
  <c r="J45" i="19"/>
  <c r="O45" i="19"/>
  <c r="G32" i="19"/>
  <c r="H32" i="19"/>
  <c r="I32" i="19"/>
  <c r="J32" i="19"/>
  <c r="O32" i="19"/>
  <c r="G37" i="19"/>
  <c r="H37" i="19"/>
  <c r="I37" i="19"/>
  <c r="J37" i="19"/>
  <c r="O37" i="19"/>
  <c r="G38" i="19"/>
  <c r="H38" i="19"/>
  <c r="I38" i="19"/>
  <c r="J38" i="19"/>
  <c r="O38" i="19"/>
  <c r="G82" i="19"/>
  <c r="H82" i="19"/>
  <c r="I82" i="19"/>
  <c r="J82" i="19"/>
  <c r="O82" i="19"/>
  <c r="G107" i="19"/>
  <c r="H107" i="19"/>
  <c r="I107" i="19"/>
  <c r="J107" i="19"/>
  <c r="O107" i="19"/>
  <c r="G61" i="19"/>
  <c r="H61" i="19"/>
  <c r="I61" i="19"/>
  <c r="J61" i="19"/>
  <c r="O61" i="19"/>
  <c r="G39" i="19"/>
  <c r="H39" i="19"/>
  <c r="I39" i="19"/>
  <c r="J39" i="19"/>
  <c r="O39" i="19"/>
  <c r="G86" i="19"/>
  <c r="H86" i="19"/>
  <c r="I86" i="19"/>
  <c r="J86" i="19"/>
  <c r="O86" i="19"/>
  <c r="G109" i="19"/>
  <c r="H109" i="19"/>
  <c r="I109" i="19"/>
  <c r="J109" i="19"/>
  <c r="O109" i="19"/>
  <c r="G112" i="19"/>
  <c r="H112" i="19"/>
  <c r="I112" i="19"/>
  <c r="J112" i="19"/>
  <c r="O112" i="19"/>
  <c r="G62" i="19"/>
  <c r="H62" i="19"/>
  <c r="I62" i="19"/>
  <c r="J62" i="19"/>
  <c r="O62" i="19"/>
  <c r="G91" i="19"/>
  <c r="H91" i="19"/>
  <c r="I91" i="19"/>
  <c r="J91" i="19"/>
  <c r="O91" i="19"/>
  <c r="G47" i="19"/>
  <c r="H47" i="19"/>
  <c r="I47" i="19"/>
  <c r="J47" i="19"/>
  <c r="O47" i="19"/>
  <c r="G40" i="19"/>
  <c r="H40" i="19"/>
  <c r="I40" i="19"/>
  <c r="J40" i="19"/>
  <c r="O40" i="19"/>
  <c r="G114" i="19"/>
  <c r="H114" i="19"/>
  <c r="I114" i="19"/>
  <c r="J114" i="19"/>
  <c r="O114" i="19"/>
  <c r="G28" i="19"/>
  <c r="H28" i="19"/>
  <c r="I28" i="19"/>
  <c r="J28" i="19"/>
  <c r="O28" i="19"/>
  <c r="G87" i="19"/>
  <c r="H87" i="19"/>
  <c r="I87" i="19"/>
  <c r="J87" i="19"/>
  <c r="O87" i="19"/>
  <c r="G69" i="19"/>
  <c r="H69" i="19"/>
  <c r="I69" i="19"/>
  <c r="J69" i="19"/>
  <c r="O69" i="19"/>
  <c r="G80" i="19"/>
  <c r="H80" i="19"/>
  <c r="I80" i="19"/>
  <c r="J80" i="19"/>
  <c r="O80" i="19"/>
  <c r="G41" i="19"/>
  <c r="H41" i="19"/>
  <c r="I41" i="19"/>
  <c r="J41" i="19"/>
  <c r="O41" i="19"/>
  <c r="G95" i="19"/>
  <c r="H95" i="19"/>
  <c r="I95" i="19"/>
  <c r="J95" i="19"/>
  <c r="O95" i="19"/>
  <c r="G103" i="19"/>
  <c r="H103" i="19"/>
  <c r="I103" i="19"/>
  <c r="J103" i="19"/>
  <c r="O103" i="19"/>
  <c r="G108" i="19"/>
  <c r="H108" i="19"/>
  <c r="I108" i="19"/>
  <c r="J108" i="19"/>
  <c r="O108" i="19"/>
  <c r="G21" i="19"/>
  <c r="H21" i="19"/>
  <c r="I21" i="19"/>
  <c r="J21" i="19"/>
  <c r="O21" i="19"/>
  <c r="G84" i="19"/>
  <c r="H84" i="19"/>
  <c r="I84" i="19"/>
  <c r="J84" i="19"/>
  <c r="O84" i="19"/>
  <c r="G42" i="19"/>
  <c r="H42" i="19"/>
  <c r="I42" i="19"/>
  <c r="J42" i="19"/>
  <c r="O42" i="19"/>
  <c r="G115" i="19"/>
  <c r="H115" i="19"/>
  <c r="I115" i="19"/>
  <c r="J115" i="19"/>
  <c r="O115" i="19"/>
  <c r="G43" i="19"/>
  <c r="H43" i="19"/>
  <c r="I43" i="19"/>
  <c r="J43" i="19"/>
  <c r="O43" i="19"/>
  <c r="G17" i="19"/>
  <c r="H17" i="19"/>
  <c r="I17" i="19"/>
  <c r="J17" i="19"/>
  <c r="O17" i="19"/>
  <c r="G33" i="19"/>
  <c r="H33" i="19"/>
  <c r="I33" i="19"/>
  <c r="J33" i="19"/>
  <c r="O33" i="19"/>
  <c r="G117" i="19"/>
  <c r="H117" i="19"/>
  <c r="I117" i="19"/>
  <c r="J117" i="19"/>
  <c r="O117" i="19"/>
  <c r="G92" i="19"/>
  <c r="H92" i="19"/>
  <c r="I92" i="19"/>
  <c r="J92" i="19"/>
  <c r="O92" i="19"/>
  <c r="G102" i="19"/>
  <c r="H102" i="19"/>
  <c r="I102" i="19"/>
  <c r="J102" i="19"/>
  <c r="O102" i="19"/>
  <c r="G104" i="19"/>
  <c r="H104" i="19"/>
  <c r="I104" i="19"/>
  <c r="J104" i="19"/>
  <c r="O104" i="19"/>
  <c r="G105" i="19"/>
  <c r="H105" i="19"/>
  <c r="I105" i="19"/>
  <c r="J105" i="19"/>
  <c r="O105" i="19"/>
  <c r="G81" i="19"/>
  <c r="H81" i="19"/>
  <c r="I81" i="19"/>
  <c r="J81" i="19"/>
  <c r="O81" i="19"/>
  <c r="G97" i="19"/>
  <c r="H97" i="19"/>
  <c r="I97" i="19"/>
  <c r="J97" i="19"/>
  <c r="O97" i="19"/>
  <c r="G98" i="19"/>
  <c r="H98" i="19"/>
  <c r="I98" i="19"/>
  <c r="J98" i="19"/>
  <c r="O98" i="19"/>
  <c r="G101" i="19"/>
  <c r="H101" i="19"/>
  <c r="I101" i="19"/>
  <c r="J101" i="19"/>
  <c r="O101" i="19"/>
  <c r="G89" i="19"/>
  <c r="H89" i="19"/>
  <c r="I89" i="19"/>
  <c r="J89" i="19"/>
  <c r="O89" i="19"/>
  <c r="G93" i="19"/>
  <c r="H93" i="19"/>
  <c r="I93" i="19"/>
  <c r="J93" i="19"/>
  <c r="O93" i="19"/>
  <c r="G44" i="19"/>
  <c r="H44" i="19"/>
  <c r="I44" i="19"/>
  <c r="J44" i="19"/>
  <c r="O44" i="19"/>
  <c r="G10" i="19"/>
  <c r="H10" i="19"/>
  <c r="I10" i="19"/>
  <c r="J10" i="19"/>
  <c r="O10" i="19"/>
  <c r="G11" i="19"/>
  <c r="H11" i="19"/>
  <c r="I11" i="19"/>
  <c r="J11" i="19"/>
  <c r="O11" i="19"/>
  <c r="G12" i="19"/>
  <c r="H12" i="19"/>
  <c r="I12" i="19"/>
  <c r="J12" i="19"/>
  <c r="O12" i="19"/>
  <c r="G110" i="19"/>
  <c r="H110" i="19"/>
  <c r="I110" i="19"/>
  <c r="J110" i="19"/>
  <c r="O110" i="19"/>
  <c r="G113" i="19"/>
  <c r="H113" i="19"/>
  <c r="I113" i="19"/>
  <c r="J113" i="19"/>
  <c r="O113" i="19"/>
  <c r="G116" i="19"/>
  <c r="H116" i="19"/>
  <c r="I116" i="19"/>
  <c r="J116" i="19"/>
  <c r="O116" i="19"/>
  <c r="G118" i="19"/>
  <c r="H118" i="19"/>
  <c r="I118" i="19"/>
  <c r="J118" i="19"/>
  <c r="O118" i="19"/>
  <c r="G34" i="19"/>
  <c r="H34" i="19"/>
  <c r="I34" i="19"/>
  <c r="J34" i="19"/>
  <c r="O34" i="19"/>
  <c r="G9" i="19"/>
  <c r="H9" i="19"/>
  <c r="I9" i="19"/>
  <c r="J9" i="19"/>
  <c r="O9" i="19"/>
  <c r="G22" i="19"/>
  <c r="H22" i="19"/>
  <c r="I22" i="19"/>
  <c r="J22" i="19"/>
  <c r="O22" i="19"/>
  <c r="G23" i="19"/>
  <c r="H23" i="19"/>
  <c r="I23" i="19"/>
  <c r="J23" i="19"/>
  <c r="O23" i="19"/>
  <c r="A27" i="19"/>
  <c r="A99" i="19"/>
  <c r="A85" i="19"/>
  <c r="A88" i="19"/>
  <c r="A16" i="19"/>
  <c r="A30" i="19"/>
  <c r="A8" i="19"/>
  <c r="A35" i="19"/>
  <c r="A36" i="19"/>
  <c r="A75" i="19"/>
  <c r="A83" i="19"/>
  <c r="A94" i="19"/>
  <c r="A106" i="19"/>
  <c r="A100" i="19"/>
  <c r="A90" i="19"/>
  <c r="A111" i="19"/>
  <c r="A60" i="19"/>
  <c r="A46" i="19"/>
  <c r="A79" i="19"/>
  <c r="A31" i="19"/>
  <c r="A45" i="19"/>
  <c r="A32" i="19"/>
  <c r="A37" i="19"/>
  <c r="A38" i="19"/>
  <c r="A82" i="19"/>
  <c r="A107" i="19"/>
  <c r="A61" i="19"/>
  <c r="A39" i="19"/>
  <c r="A86" i="19"/>
  <c r="A109" i="19"/>
  <c r="A112" i="19"/>
  <c r="A62" i="19"/>
  <c r="A91" i="19"/>
  <c r="A47" i="19"/>
  <c r="A40" i="19"/>
  <c r="A114" i="19"/>
  <c r="A28" i="19"/>
  <c r="A87" i="19"/>
  <c r="A69" i="19"/>
  <c r="A80" i="19"/>
  <c r="A41" i="19"/>
  <c r="A95" i="19"/>
  <c r="A103" i="19"/>
  <c r="A108" i="19"/>
  <c r="A21" i="19"/>
  <c r="A84" i="19"/>
  <c r="A42" i="19"/>
  <c r="A115" i="19"/>
  <c r="A43" i="19"/>
  <c r="A17" i="19"/>
  <c r="A33" i="19"/>
  <c r="A117" i="19"/>
  <c r="A92" i="19"/>
  <c r="A102" i="19"/>
  <c r="A104" i="19"/>
  <c r="A105" i="19"/>
  <c r="A81" i="19"/>
  <c r="A97" i="19"/>
  <c r="A98" i="19"/>
  <c r="A101" i="19"/>
  <c r="A89" i="19"/>
  <c r="A93" i="19"/>
  <c r="A44" i="19"/>
  <c r="A10" i="19"/>
  <c r="D10" i="19"/>
  <c r="A11" i="19"/>
  <c r="A12" i="19"/>
  <c r="A110" i="19"/>
  <c r="A113" i="19"/>
  <c r="A116" i="19"/>
  <c r="A118" i="19"/>
  <c r="A34" i="19"/>
  <c r="A9" i="19"/>
  <c r="A22" i="19"/>
  <c r="A23" i="19"/>
  <c r="D22" i="19" l="1"/>
  <c r="D116" i="19"/>
  <c r="D11" i="19"/>
  <c r="D34" i="19"/>
  <c r="D110" i="19"/>
  <c r="D9" i="19"/>
  <c r="D113" i="19"/>
  <c r="D23" i="19"/>
  <c r="D118" i="19"/>
  <c r="D12" i="19"/>
  <c r="D44" i="19"/>
  <c r="D93" i="19"/>
  <c r="D101" i="19"/>
  <c r="D97" i="19"/>
  <c r="D105" i="19"/>
  <c r="D102" i="19"/>
  <c r="D117" i="19"/>
  <c r="D17" i="19"/>
  <c r="D115" i="19"/>
  <c r="D84" i="19"/>
  <c r="D108" i="19"/>
  <c r="D95" i="19"/>
  <c r="D80" i="19"/>
  <c r="D89" i="19"/>
  <c r="D98" i="19"/>
  <c r="D81" i="19"/>
  <c r="D104" i="19"/>
  <c r="D92" i="19"/>
  <c r="D33" i="19"/>
  <c r="D43" i="19"/>
  <c r="D42" i="19"/>
  <c r="D21" i="19"/>
  <c r="D103" i="19"/>
  <c r="D41" i="19"/>
  <c r="D69" i="19"/>
  <c r="D87" i="19"/>
  <c r="D28" i="19"/>
  <c r="D114" i="19"/>
  <c r="D40" i="19"/>
  <c r="D47" i="19"/>
  <c r="D91" i="19"/>
  <c r="D62" i="19"/>
  <c r="D112" i="19"/>
  <c r="D109" i="19"/>
  <c r="D86" i="19"/>
  <c r="D39" i="19"/>
  <c r="D61" i="19"/>
  <c r="D107" i="19"/>
  <c r="D82" i="19"/>
  <c r="D38" i="19"/>
  <c r="D37" i="19"/>
  <c r="D32" i="19"/>
  <c r="D45" i="19"/>
  <c r="D31" i="19"/>
  <c r="D79" i="19"/>
  <c r="D46" i="19"/>
  <c r="D60" i="19"/>
  <c r="D111" i="19"/>
  <c r="D90" i="19"/>
  <c r="D100" i="19"/>
  <c r="D106" i="19"/>
  <c r="D94" i="19"/>
  <c r="D83" i="19"/>
  <c r="D75" i="19"/>
  <c r="D36" i="19"/>
  <c r="D35" i="19"/>
  <c r="D8" i="19"/>
  <c r="D30" i="19"/>
  <c r="D16" i="19"/>
  <c r="D88" i="19"/>
  <c r="D85" i="19"/>
  <c r="D99" i="19"/>
  <c r="D27" i="19"/>
  <c r="N106" i="12" l="1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1002" i="12"/>
  <c r="N1003" i="12"/>
  <c r="N1004" i="12"/>
  <c r="N1005" i="12"/>
  <c r="N1006" i="12"/>
  <c r="N1007" i="12"/>
  <c r="N1008" i="12"/>
  <c r="N1009" i="12"/>
  <c r="N1010" i="12"/>
  <c r="N1011" i="12"/>
  <c r="N1012" i="12"/>
  <c r="N1013" i="12"/>
  <c r="N1014" i="12"/>
  <c r="N1015" i="12"/>
  <c r="N1016" i="12"/>
  <c r="N1017" i="12"/>
  <c r="N1018" i="12"/>
  <c r="N1019" i="12"/>
  <c r="N1020" i="12"/>
  <c r="N1021" i="12"/>
  <c r="N1022" i="12"/>
  <c r="N1023" i="12"/>
  <c r="N1024" i="12"/>
  <c r="N1025" i="12"/>
  <c r="N1026" i="12"/>
  <c r="N1027" i="12"/>
  <c r="N1028" i="12"/>
  <c r="N1029" i="12"/>
  <c r="N1030" i="12"/>
  <c r="N1031" i="12"/>
  <c r="N1032" i="12"/>
  <c r="N1033" i="12"/>
  <c r="N1034" i="12"/>
  <c r="N1035" i="12"/>
  <c r="N1036" i="12"/>
  <c r="N1037" i="12"/>
  <c r="N1038" i="12"/>
  <c r="N1039" i="12"/>
  <c r="N1040" i="12"/>
  <c r="N1041" i="12"/>
  <c r="N1042" i="12"/>
  <c r="N1043" i="12"/>
  <c r="N1044" i="12"/>
  <c r="N1045" i="12"/>
  <c r="N1046" i="12"/>
  <c r="N1047" i="12"/>
  <c r="N1048" i="12"/>
  <c r="N1049" i="12"/>
  <c r="N1050" i="12"/>
  <c r="N1051" i="12"/>
  <c r="N1052" i="12"/>
  <c r="N1053" i="12"/>
  <c r="N1054" i="12"/>
  <c r="N1055" i="12"/>
  <c r="N1056" i="12"/>
  <c r="N1057" i="12"/>
  <c r="N1058" i="12"/>
  <c r="N1059" i="12"/>
  <c r="N1060" i="12"/>
  <c r="N1061" i="12"/>
  <c r="N1062" i="12"/>
  <c r="N1063" i="12"/>
  <c r="N1064" i="12"/>
  <c r="N1065" i="12"/>
  <c r="N1066" i="12"/>
  <c r="N1067" i="12"/>
  <c r="N1068" i="12"/>
  <c r="N1069" i="12"/>
  <c r="N1070" i="12"/>
  <c r="N1071" i="12"/>
  <c r="N1072" i="12"/>
  <c r="N1073" i="12"/>
  <c r="N1074" i="12"/>
  <c r="N1075" i="12"/>
  <c r="N1076" i="12"/>
  <c r="N1077" i="12"/>
  <c r="N1078" i="12"/>
  <c r="N1079" i="12"/>
  <c r="N1080" i="12"/>
  <c r="N1081" i="12"/>
  <c r="N1082" i="12"/>
  <c r="N1083" i="12"/>
  <c r="N1084" i="12"/>
  <c r="N1085" i="12"/>
  <c r="N1086" i="12"/>
  <c r="N1087" i="12"/>
  <c r="N1088" i="12"/>
  <c r="N1089" i="12"/>
  <c r="N1090" i="12"/>
  <c r="N1091" i="12"/>
  <c r="N1092" i="12"/>
  <c r="N1093" i="12"/>
  <c r="N1094" i="12"/>
  <c r="N1095" i="12"/>
  <c r="N1096" i="12"/>
  <c r="N1097" i="12"/>
  <c r="N1098" i="12"/>
  <c r="N1099" i="12"/>
  <c r="N1100" i="12"/>
  <c r="N1101" i="12"/>
  <c r="N1102" i="12"/>
  <c r="N1103" i="12"/>
  <c r="N1104" i="12"/>
  <c r="N1105" i="12"/>
  <c r="N1106" i="12"/>
  <c r="N1107" i="12"/>
  <c r="N1108" i="12"/>
  <c r="N1109" i="12"/>
  <c r="N1110" i="12"/>
  <c r="N1111" i="12"/>
  <c r="N1112" i="12"/>
  <c r="N1113" i="12"/>
  <c r="N1114" i="12"/>
  <c r="N1115" i="12"/>
  <c r="N1116" i="12"/>
  <c r="N1117" i="12"/>
  <c r="N1118" i="12"/>
  <c r="N1119" i="12"/>
  <c r="N1120" i="12"/>
  <c r="N1121" i="12"/>
  <c r="N1122" i="12"/>
  <c r="N1123" i="12"/>
  <c r="N1124" i="12"/>
  <c r="N1125" i="12"/>
  <c r="N1126" i="12"/>
  <c r="N1127" i="12"/>
  <c r="N1128" i="12"/>
  <c r="N1129" i="12"/>
  <c r="N1130" i="12"/>
  <c r="N1131" i="12"/>
  <c r="N1132" i="12"/>
  <c r="N1133" i="12"/>
  <c r="N1134" i="12"/>
  <c r="N1135" i="12"/>
  <c r="N1136" i="12"/>
  <c r="N1137" i="12"/>
  <c r="N1138" i="12"/>
  <c r="N1139" i="12"/>
  <c r="N1140" i="12"/>
  <c r="N1141" i="12"/>
  <c r="N1142" i="12"/>
  <c r="N1143" i="12"/>
  <c r="N1144" i="12"/>
  <c r="N1145" i="12"/>
  <c r="N1146" i="12"/>
  <c r="N1147" i="12"/>
  <c r="N1148" i="12"/>
  <c r="N1149" i="12"/>
  <c r="N1150" i="12"/>
  <c r="N1151" i="12"/>
  <c r="N1152" i="12"/>
  <c r="N1153" i="12"/>
  <c r="N1154" i="12"/>
  <c r="N1155" i="12"/>
  <c r="N1156" i="12"/>
  <c r="N1157" i="12"/>
  <c r="N1158" i="12"/>
  <c r="N1159" i="12"/>
  <c r="N1160" i="12"/>
  <c r="N1161" i="12"/>
  <c r="N1162" i="12"/>
  <c r="N1163" i="12"/>
  <c r="N1164" i="12"/>
  <c r="N1165" i="12"/>
  <c r="N1166" i="12"/>
  <c r="N1167" i="12"/>
  <c r="N1168" i="12"/>
  <c r="N1169" i="12"/>
  <c r="N1170" i="12"/>
  <c r="N1171" i="12"/>
  <c r="N1172" i="12"/>
  <c r="N1173" i="12"/>
  <c r="N1174" i="12"/>
  <c r="N1175" i="12"/>
  <c r="N1176" i="12"/>
  <c r="N1177" i="12"/>
  <c r="N1178" i="12"/>
  <c r="N1179" i="12"/>
  <c r="N1180" i="12"/>
  <c r="N1181" i="12"/>
  <c r="N1182" i="12"/>
  <c r="N1183" i="12"/>
  <c r="N1184" i="12"/>
  <c r="N1185" i="12"/>
  <c r="N1186" i="12"/>
  <c r="N1187" i="12"/>
  <c r="N1188" i="12"/>
  <c r="N1189" i="12"/>
  <c r="N1190" i="12"/>
  <c r="N1191" i="12"/>
  <c r="N1192" i="12"/>
  <c r="N1193" i="12"/>
  <c r="N1194" i="12"/>
  <c r="N1195" i="12"/>
  <c r="N1196" i="12"/>
  <c r="N1197" i="12"/>
  <c r="N1198" i="12"/>
  <c r="N1199" i="12"/>
  <c r="N1200" i="12"/>
  <c r="N1201" i="12"/>
  <c r="N1202" i="12"/>
  <c r="N1203" i="12"/>
  <c r="N1204" i="12"/>
  <c r="N1205" i="12"/>
  <c r="N1206" i="12"/>
  <c r="N1207" i="12"/>
  <c r="N1208" i="12"/>
  <c r="N1209" i="12"/>
  <c r="N1210" i="12"/>
  <c r="N1211" i="12"/>
  <c r="N1212" i="12"/>
  <c r="N1213" i="12"/>
  <c r="N1214" i="12"/>
  <c r="N1215" i="12"/>
  <c r="N1216" i="12"/>
  <c r="N1217" i="12"/>
  <c r="N1218" i="12"/>
  <c r="N1219" i="12"/>
  <c r="N1220" i="12"/>
  <c r="N1221" i="12"/>
  <c r="N1222" i="12"/>
  <c r="N1223" i="12"/>
  <c r="N1224" i="12"/>
  <c r="N1225" i="12"/>
  <c r="N1226" i="12"/>
  <c r="N1227" i="12"/>
  <c r="N1228" i="12"/>
  <c r="N1229" i="12"/>
  <c r="N1230" i="12"/>
  <c r="N1231" i="12"/>
  <c r="N1232" i="12"/>
  <c r="N1233" i="12"/>
  <c r="N1234" i="12"/>
  <c r="N1235" i="12"/>
  <c r="N1236" i="12"/>
  <c r="N1237" i="12"/>
  <c r="N1238" i="12"/>
  <c r="N1239" i="12"/>
  <c r="N1240" i="12"/>
  <c r="N1241" i="12"/>
  <c r="N1242" i="12"/>
  <c r="N1243" i="12"/>
  <c r="N1244" i="12"/>
  <c r="N1245" i="12"/>
  <c r="N1246" i="12"/>
  <c r="N1247" i="12"/>
  <c r="N1248" i="12"/>
  <c r="N1249" i="12"/>
  <c r="N1250" i="12"/>
  <c r="N1251" i="12"/>
  <c r="N1252" i="12"/>
  <c r="N1253" i="12"/>
  <c r="N1254" i="12"/>
  <c r="N1255" i="12"/>
  <c r="N1256" i="12"/>
  <c r="N1257" i="12"/>
  <c r="N1258" i="12"/>
  <c r="N1259" i="12"/>
  <c r="N1260" i="12"/>
  <c r="N1261" i="12"/>
  <c r="N1262" i="12"/>
  <c r="N1263" i="12"/>
  <c r="N1264" i="12"/>
  <c r="N1265" i="12"/>
  <c r="N1266" i="12"/>
  <c r="N1267" i="12"/>
  <c r="N1268" i="12"/>
  <c r="N1269" i="12"/>
  <c r="N1270" i="12"/>
  <c r="N1271" i="12"/>
  <c r="N1272" i="12"/>
  <c r="N1273" i="12"/>
  <c r="N1274" i="12"/>
  <c r="N1275" i="12"/>
  <c r="N1276" i="12"/>
  <c r="N1277" i="12"/>
  <c r="N1278" i="12"/>
  <c r="N1279" i="12"/>
  <c r="N1280" i="12"/>
  <c r="N1281" i="12"/>
  <c r="N1282" i="12"/>
  <c r="N1283" i="12"/>
  <c r="N1284" i="12"/>
  <c r="N1285" i="12"/>
  <c r="N1286" i="12"/>
  <c r="N1287" i="12"/>
  <c r="N1288" i="12"/>
  <c r="N1289" i="12"/>
  <c r="N1290" i="12"/>
  <c r="N1291" i="12"/>
  <c r="N1292" i="12"/>
  <c r="N1293" i="12"/>
  <c r="N1294" i="12"/>
  <c r="N1295" i="12"/>
  <c r="N1296" i="12"/>
  <c r="N1297" i="12"/>
  <c r="N1298" i="12"/>
  <c r="N1299" i="12"/>
  <c r="N1300" i="12"/>
  <c r="N1301" i="12"/>
  <c r="N1302" i="12"/>
  <c r="N1303" i="12"/>
  <c r="N1304" i="12"/>
  <c r="N1305" i="12"/>
  <c r="N1306" i="12"/>
  <c r="N1307" i="12"/>
  <c r="N1308" i="12"/>
  <c r="N1309" i="12"/>
  <c r="N1310" i="12"/>
  <c r="N1311" i="12"/>
  <c r="N1312" i="12"/>
  <c r="N1313" i="12"/>
  <c r="N1314" i="12"/>
  <c r="N1315" i="12"/>
  <c r="N1316" i="12"/>
  <c r="N1317" i="12"/>
  <c r="N1318" i="12"/>
  <c r="N1319" i="12"/>
  <c r="N1320" i="12"/>
  <c r="N1321" i="12"/>
  <c r="N1322" i="12"/>
  <c r="N1323" i="12"/>
  <c r="N1324" i="12"/>
  <c r="N1325" i="12"/>
  <c r="N1326" i="12"/>
  <c r="N1327" i="12"/>
  <c r="N1328" i="12"/>
  <c r="N1329" i="12"/>
  <c r="N1330" i="12"/>
  <c r="N1331" i="12"/>
  <c r="N1332" i="12"/>
  <c r="N1333" i="12"/>
  <c r="N1334" i="12"/>
  <c r="N1335" i="12"/>
  <c r="N1336" i="12"/>
  <c r="N1337" i="12"/>
  <c r="N1338" i="12"/>
  <c r="N1339" i="12"/>
  <c r="N1340" i="12"/>
  <c r="N1341" i="12"/>
  <c r="N1342" i="12"/>
  <c r="N1343" i="12"/>
  <c r="N1344" i="12"/>
  <c r="N1345" i="12"/>
  <c r="N1346" i="12"/>
  <c r="N1347" i="12"/>
  <c r="N1348" i="12"/>
  <c r="N1349" i="12"/>
  <c r="N1350" i="12"/>
  <c r="N1351" i="12"/>
  <c r="N1352" i="12"/>
  <c r="N1353" i="12"/>
  <c r="N1354" i="12"/>
  <c r="N1355" i="12"/>
  <c r="N1356" i="12"/>
  <c r="N1357" i="12"/>
  <c r="N1358" i="12"/>
  <c r="N1359" i="12"/>
  <c r="N1360" i="12"/>
  <c r="N1361" i="12"/>
  <c r="N1362" i="12"/>
  <c r="N1363" i="12"/>
  <c r="N1364" i="12"/>
  <c r="N1365" i="12"/>
  <c r="N1366" i="12"/>
  <c r="N1367" i="12"/>
  <c r="N1368" i="12"/>
  <c r="N1369" i="12"/>
  <c r="N1370" i="12"/>
  <c r="N1371" i="12"/>
  <c r="N1372" i="12"/>
  <c r="N1373" i="12"/>
  <c r="N1374" i="12"/>
  <c r="N1375" i="12"/>
  <c r="N1376" i="12"/>
  <c r="N1377" i="12"/>
  <c r="N1378" i="12"/>
  <c r="N1379" i="12"/>
  <c r="N1380" i="12"/>
  <c r="N1381" i="12"/>
  <c r="N1382" i="12"/>
  <c r="N1383" i="12"/>
  <c r="N1384" i="12"/>
  <c r="N1385" i="12"/>
  <c r="N1386" i="12"/>
  <c r="N1387" i="12"/>
  <c r="N1388" i="12"/>
  <c r="N1389" i="12"/>
  <c r="N1390" i="12"/>
  <c r="N1391" i="12"/>
  <c r="N1392" i="12"/>
  <c r="N1393" i="12"/>
  <c r="N1394" i="12"/>
  <c r="N1395" i="12"/>
  <c r="N1396" i="12"/>
  <c r="N1397" i="12"/>
  <c r="N1398" i="12"/>
  <c r="N1399" i="12"/>
  <c r="N1400" i="12"/>
  <c r="N1401" i="12"/>
  <c r="N1402" i="12"/>
  <c r="N1403" i="12"/>
  <c r="N1404" i="12"/>
  <c r="N1405" i="12"/>
  <c r="N1406" i="12"/>
  <c r="N1407" i="12"/>
  <c r="N1408" i="12"/>
  <c r="N1409" i="12"/>
  <c r="N1410" i="12"/>
  <c r="N1411" i="12"/>
  <c r="N1412" i="12"/>
  <c r="N1413" i="12"/>
  <c r="N1414" i="12"/>
  <c r="N1415" i="12"/>
  <c r="N1416" i="12"/>
  <c r="N1417" i="12"/>
  <c r="N1418" i="12"/>
  <c r="N1419" i="12"/>
  <c r="N1420" i="12"/>
  <c r="N1421" i="12"/>
  <c r="N1422" i="12"/>
  <c r="N1423" i="12"/>
  <c r="N1424" i="12"/>
  <c r="N1425" i="12"/>
  <c r="N1426" i="12"/>
  <c r="N1427" i="12"/>
  <c r="N1428" i="12"/>
  <c r="N1429" i="12"/>
  <c r="N1430" i="12"/>
  <c r="N1431" i="12"/>
  <c r="N1432" i="12"/>
  <c r="N1433" i="12"/>
  <c r="N1434" i="12"/>
  <c r="N1435" i="12"/>
  <c r="N1436" i="12"/>
  <c r="N1437" i="12"/>
  <c r="N1438" i="12"/>
  <c r="N1439" i="12"/>
  <c r="N1440" i="12"/>
  <c r="N1441" i="12"/>
  <c r="N1442" i="12"/>
  <c r="N1443" i="12"/>
  <c r="N1444" i="12"/>
  <c r="N1445" i="12"/>
  <c r="N1446" i="12"/>
  <c r="N1447" i="12"/>
  <c r="N1448" i="12"/>
  <c r="N1449" i="12"/>
  <c r="N1450" i="12"/>
  <c r="N1451" i="12"/>
  <c r="N1452" i="12"/>
  <c r="N1453" i="12"/>
  <c r="N1454" i="12"/>
  <c r="N1455" i="12"/>
  <c r="N1456" i="12"/>
  <c r="N1457" i="12"/>
  <c r="N1458" i="12"/>
  <c r="N1459" i="12"/>
  <c r="N1460" i="12"/>
  <c r="N1461" i="12"/>
  <c r="N1462" i="12"/>
  <c r="N1463" i="12"/>
  <c r="N1464" i="12"/>
  <c r="N1465" i="12"/>
  <c r="N1466" i="12"/>
  <c r="N1467" i="12"/>
  <c r="N1468" i="12"/>
  <c r="N1469" i="12"/>
  <c r="N1470" i="12"/>
  <c r="N1471" i="12"/>
  <c r="N1472" i="12"/>
  <c r="N1473" i="12"/>
  <c r="N1474" i="12"/>
  <c r="N1475" i="12"/>
  <c r="N1476" i="12"/>
  <c r="N1477" i="12"/>
  <c r="N1478" i="12"/>
  <c r="N1479" i="12"/>
  <c r="N1480" i="12"/>
  <c r="N1481" i="12"/>
  <c r="N1482" i="12"/>
  <c r="N1483" i="12"/>
  <c r="N1484" i="12"/>
  <c r="N1485" i="12"/>
  <c r="N1486" i="12"/>
  <c r="N1487" i="12"/>
  <c r="N1488" i="12"/>
  <c r="N1489" i="12"/>
  <c r="N1490" i="12"/>
  <c r="N1491" i="12"/>
  <c r="N1492" i="12"/>
  <c r="N1493" i="12"/>
  <c r="N1494" i="12"/>
  <c r="N1495" i="12"/>
  <c r="N1496" i="12"/>
  <c r="N1497" i="12"/>
  <c r="N1498" i="12"/>
  <c r="N1499" i="12"/>
  <c r="N1500" i="12"/>
  <c r="N1501" i="12"/>
  <c r="N1502" i="12"/>
  <c r="N1503" i="12"/>
  <c r="N1504" i="12"/>
  <c r="N1505" i="12"/>
  <c r="N1506" i="12"/>
  <c r="N1507" i="12"/>
  <c r="N1508" i="12"/>
  <c r="N1509" i="12"/>
  <c r="N1510" i="12"/>
  <c r="N1511" i="12"/>
  <c r="N1512" i="12"/>
  <c r="N1513" i="12"/>
  <c r="N1514" i="12"/>
  <c r="N1515" i="12"/>
  <c r="N1516" i="12"/>
  <c r="N1517" i="12"/>
  <c r="N1518" i="12"/>
  <c r="N1519" i="12"/>
  <c r="N1520" i="12"/>
  <c r="N1521" i="12"/>
  <c r="N1522" i="12"/>
  <c r="N1523" i="12"/>
  <c r="N1524" i="12"/>
  <c r="N1525" i="12"/>
  <c r="N1526" i="12"/>
  <c r="N1527" i="12"/>
  <c r="N1528" i="12"/>
  <c r="N1529" i="12"/>
  <c r="N1530" i="12"/>
  <c r="N1531" i="12"/>
  <c r="N1532" i="12"/>
  <c r="N1533" i="12"/>
  <c r="N1534" i="12"/>
  <c r="N1535" i="12"/>
  <c r="N1536" i="12"/>
  <c r="N1537" i="12"/>
  <c r="N1538" i="12"/>
  <c r="N1539" i="12"/>
  <c r="N1540" i="12"/>
  <c r="N1541" i="12"/>
  <c r="N1542" i="12"/>
  <c r="N1543" i="12"/>
  <c r="N1544" i="12"/>
  <c r="N1545" i="12"/>
  <c r="N1546" i="12"/>
  <c r="N1547" i="12"/>
  <c r="N1548" i="12"/>
  <c r="N1549" i="12"/>
  <c r="N1550" i="12"/>
  <c r="N1551" i="12"/>
  <c r="N1552" i="12"/>
  <c r="N1553" i="12"/>
  <c r="N1554" i="12"/>
  <c r="N1555" i="12"/>
  <c r="N1556" i="12"/>
  <c r="N1557" i="12"/>
  <c r="N1558" i="12"/>
  <c r="N1559" i="12"/>
  <c r="N1560" i="12"/>
  <c r="N1561" i="12"/>
  <c r="N1562" i="12"/>
  <c r="N1563" i="12"/>
  <c r="N1564" i="12"/>
  <c r="N1565" i="12"/>
  <c r="N1566" i="12"/>
  <c r="N1567" i="12"/>
  <c r="N1568" i="12"/>
  <c r="N1569" i="12"/>
  <c r="N1570" i="12"/>
  <c r="N1571" i="12"/>
  <c r="N1572" i="12"/>
  <c r="N1573" i="12"/>
  <c r="N1574" i="12"/>
  <c r="N1575" i="12"/>
  <c r="N1576" i="12"/>
  <c r="N1577" i="12"/>
  <c r="N1578" i="12"/>
  <c r="N1579" i="12"/>
  <c r="N1580" i="12"/>
  <c r="N1581" i="12"/>
  <c r="N1582" i="12"/>
  <c r="N1583" i="12"/>
  <c r="N1584" i="12"/>
  <c r="N1585" i="12"/>
  <c r="N1586" i="12"/>
  <c r="N1587" i="12"/>
  <c r="N1588" i="12"/>
  <c r="N1589" i="12"/>
  <c r="N1590" i="12"/>
  <c r="N1591" i="12"/>
  <c r="N1592" i="12"/>
  <c r="N1593" i="12"/>
  <c r="N1594" i="12"/>
  <c r="N1595" i="12"/>
  <c r="N1596" i="12"/>
  <c r="N1597" i="12"/>
  <c r="N1598" i="12"/>
  <c r="N1599" i="12"/>
  <c r="N1600" i="12"/>
  <c r="N1601" i="12"/>
  <c r="N1602" i="12"/>
  <c r="N1603" i="12"/>
  <c r="N1604" i="12"/>
  <c r="N1605" i="12"/>
  <c r="N1606" i="12"/>
  <c r="N1607" i="12"/>
  <c r="N1608" i="12"/>
  <c r="N1609" i="12"/>
  <c r="N1610" i="12"/>
  <c r="N1611" i="12"/>
  <c r="N1612" i="12"/>
  <c r="N1613" i="12"/>
  <c r="N1614" i="12"/>
  <c r="N1615" i="12"/>
  <c r="N1616" i="12"/>
  <c r="N1617" i="12"/>
  <c r="N1618" i="12"/>
  <c r="N1619" i="12"/>
  <c r="N1620" i="12"/>
  <c r="N1621" i="12"/>
  <c r="N1622" i="12"/>
  <c r="N1623" i="12"/>
  <c r="N1624" i="12"/>
  <c r="N1625" i="12"/>
  <c r="N1626" i="12"/>
  <c r="N1627" i="12"/>
  <c r="N1628" i="12"/>
  <c r="N1629" i="12"/>
  <c r="N1630" i="12"/>
  <c r="N1631" i="12"/>
  <c r="N1632" i="12"/>
  <c r="N1633" i="12"/>
  <c r="N1634" i="12"/>
  <c r="N1635" i="12"/>
  <c r="N1636" i="12"/>
  <c r="N1637" i="12"/>
  <c r="N1638" i="12"/>
  <c r="N1639" i="12"/>
  <c r="N1640" i="12"/>
  <c r="N1641" i="12"/>
  <c r="N1642" i="12"/>
  <c r="N1643" i="12"/>
  <c r="N1644" i="12"/>
  <c r="N1645" i="12"/>
  <c r="N1646" i="12"/>
  <c r="N1647" i="12"/>
  <c r="N1648" i="12"/>
  <c r="N1649" i="12"/>
  <c r="N1650" i="12"/>
  <c r="N1651" i="12"/>
  <c r="N1652" i="12"/>
  <c r="N1653" i="12"/>
  <c r="N1654" i="12"/>
  <c r="N1655" i="12"/>
  <c r="N1656" i="12"/>
  <c r="N1657" i="12"/>
  <c r="N1658" i="12"/>
  <c r="N1659" i="12"/>
  <c r="N1660" i="12"/>
  <c r="N1661" i="12"/>
  <c r="N1662" i="12"/>
  <c r="N1663" i="12"/>
  <c r="N1664" i="12"/>
  <c r="N1665" i="12"/>
  <c r="N1666" i="12"/>
  <c r="N1667" i="12"/>
  <c r="N1668" i="12"/>
  <c r="N1669" i="12"/>
  <c r="N1670" i="12"/>
  <c r="N1671" i="12"/>
  <c r="N1672" i="12"/>
  <c r="N1673" i="12"/>
  <c r="N1674" i="12"/>
  <c r="N1675" i="12"/>
  <c r="N1676" i="12"/>
  <c r="N1677" i="12"/>
  <c r="N1678" i="12"/>
  <c r="N1679" i="12"/>
  <c r="N1680" i="12"/>
  <c r="N1681" i="12"/>
  <c r="N1682" i="12"/>
  <c r="N1683" i="12"/>
  <c r="N1684" i="12"/>
  <c r="N1685" i="12"/>
  <c r="N1686" i="12"/>
  <c r="N1687" i="12"/>
  <c r="N1688" i="12"/>
  <c r="N1689" i="12"/>
  <c r="N1690" i="12"/>
  <c r="N1691" i="12"/>
  <c r="N1692" i="12"/>
  <c r="N1693" i="12"/>
  <c r="N1694" i="12"/>
  <c r="N1695" i="12"/>
  <c r="N1696" i="12"/>
  <c r="N1697" i="12"/>
  <c r="N1698" i="12"/>
  <c r="N1699" i="12"/>
  <c r="N1700" i="12"/>
  <c r="N1701" i="12"/>
  <c r="N1702" i="12"/>
  <c r="N1703" i="12"/>
  <c r="N1704" i="12"/>
  <c r="N1705" i="12"/>
  <c r="N1706" i="12"/>
  <c r="N1707" i="12"/>
  <c r="N1708" i="12"/>
  <c r="N1709" i="12"/>
  <c r="N1710" i="12"/>
  <c r="N1711" i="12"/>
  <c r="N1712" i="12"/>
  <c r="N1713" i="12"/>
  <c r="N1714" i="12"/>
  <c r="N1715" i="12"/>
  <c r="N1716" i="12"/>
  <c r="N1717" i="12"/>
  <c r="N1718" i="12"/>
  <c r="N1719" i="12"/>
  <c r="N1720" i="12"/>
  <c r="N1721" i="12"/>
  <c r="N1722" i="12"/>
  <c r="N1723" i="12"/>
  <c r="N1724" i="12"/>
  <c r="N1725" i="12"/>
  <c r="N1726" i="12"/>
  <c r="N1727" i="12"/>
  <c r="N1728" i="12"/>
  <c r="N1729" i="12"/>
  <c r="N1730" i="12"/>
  <c r="N1731" i="12"/>
  <c r="N1732" i="12"/>
  <c r="N1733" i="12"/>
  <c r="N1734" i="12"/>
  <c r="N1735" i="12"/>
  <c r="N1736" i="12"/>
  <c r="N1737" i="12"/>
  <c r="N1738" i="12"/>
  <c r="N1739" i="12"/>
  <c r="N1740" i="12"/>
  <c r="N1741" i="12"/>
  <c r="N1742" i="12"/>
  <c r="N1743" i="12"/>
  <c r="N1744" i="12"/>
  <c r="N1745" i="12"/>
  <c r="N1746" i="12"/>
  <c r="N1747" i="12"/>
  <c r="N1748" i="12"/>
  <c r="N1749" i="12"/>
  <c r="N1750" i="12"/>
  <c r="N1751" i="12"/>
  <c r="N1752" i="12"/>
  <c r="N1753" i="12"/>
  <c r="N1754" i="12"/>
  <c r="N1755" i="12"/>
  <c r="N1756" i="12"/>
  <c r="N1757" i="12"/>
  <c r="N1758" i="12"/>
  <c r="N1759" i="12"/>
  <c r="N1760" i="12"/>
  <c r="N1761" i="12"/>
  <c r="N1762" i="12"/>
  <c r="N1763" i="12"/>
  <c r="N1764" i="12"/>
  <c r="N1765" i="12"/>
  <c r="N1766" i="12"/>
  <c r="N1767" i="12"/>
  <c r="N1768" i="12"/>
  <c r="N1769" i="12"/>
  <c r="N1770" i="12"/>
  <c r="N1771" i="12"/>
  <c r="N1772" i="12"/>
  <c r="N1773" i="12"/>
  <c r="N1774" i="12"/>
  <c r="N1775" i="12"/>
  <c r="N1776" i="12"/>
  <c r="N1777" i="12"/>
  <c r="N1778" i="12"/>
  <c r="N1779" i="12"/>
  <c r="N1780" i="12"/>
  <c r="N1781" i="12"/>
  <c r="N1782" i="12"/>
  <c r="N1783" i="12"/>
  <c r="N1784" i="12"/>
  <c r="N1785" i="12"/>
  <c r="N1786" i="12"/>
  <c r="N1787" i="12"/>
  <c r="N1788" i="12"/>
  <c r="N1789" i="12"/>
  <c r="N1790" i="12"/>
  <c r="N1791" i="12"/>
  <c r="N1792" i="12"/>
  <c r="N1793" i="12"/>
  <c r="N1794" i="12"/>
  <c r="N1795" i="12"/>
  <c r="N1796" i="12"/>
  <c r="N1797" i="12"/>
  <c r="N1798" i="12"/>
  <c r="N1799" i="12"/>
  <c r="N1800" i="12"/>
  <c r="N1801" i="12"/>
  <c r="N1802" i="12"/>
  <c r="N1803" i="12"/>
  <c r="N1804" i="12"/>
  <c r="N1805" i="12"/>
  <c r="N1806" i="12"/>
  <c r="N1807" i="12"/>
  <c r="N1808" i="12"/>
  <c r="N1809" i="12"/>
  <c r="N1810" i="12"/>
  <c r="N1811" i="12"/>
  <c r="N1812" i="12"/>
  <c r="N1813" i="12"/>
  <c r="N1814" i="12"/>
  <c r="N1815" i="12"/>
  <c r="N1816" i="12"/>
  <c r="N1817" i="12"/>
  <c r="N1818" i="12"/>
  <c r="N1819" i="12"/>
  <c r="N1820" i="12"/>
  <c r="N1821" i="12"/>
  <c r="N1822" i="12"/>
  <c r="N1823" i="12"/>
  <c r="N1824" i="12"/>
  <c r="N1825" i="12"/>
  <c r="N1826" i="12"/>
  <c r="N1827" i="12"/>
  <c r="N1828" i="12"/>
  <c r="N1829" i="12"/>
  <c r="N1830" i="12"/>
  <c r="N1831" i="12"/>
  <c r="N1832" i="12"/>
  <c r="N1833" i="12"/>
  <c r="N1834" i="12"/>
  <c r="N1835" i="12"/>
  <c r="N1836" i="12"/>
  <c r="N1837" i="12"/>
  <c r="N1838" i="12"/>
  <c r="N1839" i="12"/>
  <c r="N1840" i="12"/>
  <c r="N1841" i="12"/>
  <c r="N1842" i="12"/>
  <c r="N1843" i="12"/>
  <c r="N1844" i="12"/>
  <c r="N1845" i="12"/>
  <c r="N1846" i="12"/>
  <c r="N1847" i="12"/>
  <c r="N1848" i="12"/>
  <c r="N1849" i="12"/>
  <c r="N1850" i="12"/>
  <c r="N1851" i="12"/>
  <c r="N1852" i="12"/>
  <c r="N1853" i="12"/>
  <c r="N1854" i="12"/>
  <c r="N1855" i="12"/>
  <c r="N1856" i="12"/>
  <c r="N1857" i="12"/>
  <c r="N1858" i="12"/>
  <c r="N1859" i="12"/>
  <c r="N1860" i="12"/>
  <c r="N1861" i="12"/>
  <c r="N1862" i="12"/>
  <c r="N1863" i="12"/>
  <c r="N1864" i="12"/>
  <c r="N1865" i="12"/>
  <c r="N1866" i="12"/>
  <c r="N1867" i="12"/>
  <c r="N1868" i="12"/>
  <c r="N1869" i="12"/>
  <c r="N1870" i="12"/>
  <c r="N1871" i="12"/>
  <c r="N1872" i="12"/>
  <c r="N1873" i="12"/>
  <c r="N1874" i="12"/>
  <c r="N1875" i="12"/>
  <c r="N1876" i="12"/>
  <c r="N1877" i="12"/>
  <c r="N1878" i="12"/>
  <c r="N1879" i="12"/>
  <c r="N1880" i="12"/>
  <c r="N1881" i="12"/>
  <c r="N1882" i="12"/>
  <c r="N1883" i="12"/>
  <c r="N1884" i="12"/>
  <c r="N1885" i="12"/>
  <c r="N1886" i="12"/>
  <c r="N1887" i="12"/>
  <c r="N1888" i="12"/>
  <c r="N1889" i="12"/>
  <c r="N1890" i="12"/>
  <c r="N1891" i="12"/>
  <c r="N1892" i="12"/>
  <c r="N1893" i="12"/>
  <c r="N1894" i="12"/>
  <c r="N1895" i="12"/>
  <c r="N1896" i="12"/>
  <c r="N1897" i="12"/>
  <c r="N1898" i="12"/>
  <c r="N1899" i="12"/>
  <c r="N1900" i="12"/>
  <c r="N1901" i="12"/>
  <c r="N1902" i="12"/>
  <c r="N1903" i="12"/>
  <c r="N1904" i="12"/>
  <c r="N1905" i="12"/>
  <c r="N1906" i="12"/>
  <c r="N1907" i="12"/>
  <c r="N1908" i="12"/>
  <c r="N1909" i="12"/>
  <c r="N1910" i="12"/>
  <c r="N1911" i="12"/>
  <c r="N1912" i="12"/>
  <c r="N1913" i="12"/>
  <c r="N1914" i="12"/>
  <c r="N1915" i="12"/>
  <c r="N1916" i="12"/>
  <c r="N1917" i="12"/>
  <c r="N1918" i="12"/>
  <c r="N1919" i="12"/>
  <c r="N1920" i="12"/>
  <c r="N1921" i="12"/>
  <c r="N1922" i="12"/>
  <c r="N1923" i="12"/>
  <c r="N1924" i="12"/>
  <c r="N1925" i="12"/>
  <c r="N1926" i="12"/>
  <c r="N1927" i="12"/>
  <c r="N1928" i="12"/>
  <c r="N1929" i="12"/>
  <c r="N1930" i="12"/>
  <c r="N1931" i="12"/>
  <c r="N1932" i="12"/>
  <c r="N1933" i="12"/>
  <c r="N1934" i="12"/>
  <c r="N1935" i="12"/>
  <c r="N1936" i="12"/>
  <c r="N1937" i="12"/>
  <c r="N1938" i="12"/>
  <c r="N1939" i="12"/>
  <c r="N1940" i="12"/>
  <c r="N1941" i="12"/>
  <c r="N1942" i="12"/>
  <c r="N1943" i="12"/>
  <c r="N1944" i="12"/>
  <c r="N1945" i="12"/>
  <c r="N1946" i="12"/>
  <c r="N1947" i="12"/>
  <c r="N1948" i="12"/>
  <c r="N1949" i="12"/>
  <c r="N1950" i="12"/>
  <c r="N1951" i="12"/>
  <c r="N1952" i="12"/>
  <c r="N1953" i="12"/>
  <c r="N1954" i="12"/>
  <c r="N1955" i="12"/>
  <c r="N1956" i="12"/>
  <c r="N1957" i="12"/>
  <c r="N1958" i="12"/>
  <c r="N1959" i="12"/>
  <c r="N1960" i="12"/>
  <c r="N1961" i="12"/>
  <c r="N1962" i="12"/>
  <c r="N1963" i="12"/>
  <c r="N1964" i="12"/>
  <c r="N1965" i="12"/>
  <c r="N1966" i="12"/>
  <c r="N1967" i="12"/>
  <c r="N1968" i="12"/>
  <c r="N1969" i="12"/>
  <c r="N1970" i="12"/>
  <c r="N1971" i="12"/>
  <c r="N1972" i="12"/>
  <c r="N1973" i="12"/>
  <c r="N1974" i="12"/>
  <c r="N1975" i="12"/>
  <c r="N1976" i="12"/>
  <c r="N1977" i="12"/>
  <c r="N1978" i="12"/>
  <c r="N1979" i="12"/>
  <c r="N1980" i="12"/>
  <c r="N1981" i="12"/>
  <c r="N1982" i="12"/>
  <c r="N1983" i="12"/>
  <c r="N1984" i="12"/>
  <c r="N1985" i="12"/>
  <c r="N1986" i="12"/>
  <c r="N1987" i="12"/>
  <c r="N1988" i="12"/>
  <c r="N1989" i="12"/>
  <c r="N1990" i="12"/>
  <c r="N1991" i="12"/>
  <c r="N1992" i="12"/>
  <c r="N1993" i="12"/>
  <c r="N1994" i="12"/>
  <c r="N1995" i="12"/>
  <c r="N1996" i="12"/>
  <c r="N1997" i="12"/>
  <c r="N1998" i="12"/>
  <c r="N1999" i="12"/>
  <c r="N2000" i="12"/>
  <c r="N2001" i="12"/>
  <c r="N2002" i="12"/>
  <c r="N2003" i="12"/>
  <c r="N2004" i="12"/>
  <c r="N2005" i="12"/>
  <c r="N2006" i="12"/>
  <c r="N2007" i="12"/>
  <c r="N2008" i="12"/>
  <c r="N2009" i="12"/>
  <c r="N2010" i="12"/>
  <c r="N2011" i="12"/>
  <c r="N2012" i="12"/>
  <c r="N2013" i="12"/>
  <c r="N2014" i="12"/>
  <c r="N2015" i="12"/>
  <c r="N2016" i="12"/>
  <c r="N2017" i="12"/>
  <c r="N2018" i="12"/>
  <c r="N2019" i="12"/>
  <c r="N2020" i="12"/>
  <c r="N2021" i="12"/>
  <c r="N2022" i="12"/>
  <c r="N2023" i="12"/>
  <c r="N2024" i="12"/>
  <c r="N2025" i="12"/>
  <c r="N2026" i="12"/>
  <c r="N2027" i="12"/>
  <c r="N2028" i="12"/>
  <c r="N2029" i="12"/>
  <c r="N2030" i="12"/>
  <c r="N2031" i="12"/>
  <c r="N2032" i="12"/>
  <c r="N2033" i="12"/>
  <c r="N2034" i="12"/>
  <c r="N2035" i="12"/>
  <c r="N2036" i="12"/>
  <c r="N2037" i="12"/>
  <c r="N2038" i="12"/>
  <c r="N2039" i="12"/>
  <c r="N2040" i="12"/>
  <c r="N2041" i="12"/>
  <c r="N2042" i="12"/>
  <c r="N2043" i="12"/>
  <c r="N2044" i="12"/>
  <c r="N2045" i="12"/>
  <c r="N2046" i="12"/>
  <c r="N2047" i="12"/>
  <c r="N2048" i="12"/>
  <c r="N2049" i="12"/>
  <c r="N2050" i="12"/>
  <c r="N2051" i="12"/>
  <c r="N2052" i="12"/>
  <c r="N2053" i="12"/>
  <c r="N2054" i="12"/>
  <c r="N2055" i="12"/>
  <c r="N2056" i="12"/>
  <c r="N2057" i="12"/>
  <c r="N2058" i="12"/>
  <c r="N2059" i="12"/>
  <c r="N2060" i="12"/>
  <c r="N2061" i="12"/>
  <c r="N2062" i="12"/>
  <c r="N2063" i="12"/>
  <c r="N2064" i="12"/>
  <c r="N2065" i="12"/>
  <c r="N2066" i="12"/>
  <c r="N2067" i="12"/>
  <c r="N2068" i="12"/>
  <c r="N2069" i="12"/>
  <c r="N2070" i="12"/>
  <c r="N2071" i="12"/>
  <c r="N2072" i="12"/>
  <c r="N2073" i="12"/>
  <c r="N2074" i="12"/>
  <c r="N2075" i="12"/>
  <c r="N2076" i="12"/>
  <c r="N2077" i="12"/>
  <c r="N2078" i="12"/>
  <c r="N2079" i="12"/>
  <c r="N2080" i="12"/>
  <c r="N2081" i="12"/>
  <c r="N2082" i="12"/>
  <c r="N2083" i="12"/>
  <c r="N2084" i="12"/>
  <c r="N2085" i="12"/>
  <c r="N2086" i="12"/>
  <c r="N2087" i="12"/>
  <c r="N2088" i="12"/>
  <c r="N2089" i="12"/>
  <c r="N2090" i="12"/>
  <c r="N2091" i="12"/>
  <c r="N2092" i="12"/>
  <c r="N2093" i="12"/>
  <c r="N2094" i="12"/>
  <c r="N2095" i="12"/>
  <c r="N2096" i="12"/>
  <c r="N2097" i="12"/>
  <c r="N2098" i="12"/>
  <c r="N2099" i="12"/>
  <c r="N2100" i="12"/>
  <c r="N2101" i="12"/>
  <c r="N2102" i="12"/>
  <c r="N2103" i="12"/>
  <c r="N2104" i="12"/>
  <c r="N2105" i="12"/>
  <c r="N2106" i="12"/>
  <c r="N2107" i="12"/>
  <c r="N2108" i="12"/>
  <c r="N2109" i="12"/>
  <c r="N2110" i="12"/>
  <c r="N2111" i="12"/>
  <c r="N2112" i="12"/>
  <c r="N2113" i="12"/>
  <c r="N2114" i="12"/>
  <c r="N2115" i="12"/>
  <c r="N2116" i="12"/>
  <c r="N2117" i="12"/>
  <c r="N2118" i="12"/>
  <c r="N2119" i="12"/>
  <c r="N2120" i="12"/>
  <c r="N2121" i="12"/>
  <c r="N2122" i="12"/>
  <c r="N2123" i="12"/>
  <c r="N2124" i="12"/>
  <c r="N2125" i="12"/>
  <c r="N2126" i="12"/>
  <c r="N2127" i="12"/>
  <c r="N2128" i="12"/>
  <c r="N2129" i="12"/>
  <c r="N2130" i="12"/>
  <c r="N2131" i="12"/>
  <c r="N2132" i="12"/>
  <c r="N2133" i="12"/>
  <c r="N2134" i="12"/>
  <c r="N2135" i="12"/>
  <c r="N2136" i="12"/>
  <c r="N2137" i="12"/>
  <c r="N2138" i="12"/>
  <c r="N2139" i="12"/>
  <c r="N2140" i="12"/>
  <c r="N2141" i="12"/>
  <c r="N2142" i="12"/>
  <c r="N2143" i="12"/>
  <c r="N2144" i="12"/>
  <c r="N2145" i="12"/>
  <c r="N2146" i="12"/>
  <c r="N2147" i="12"/>
  <c r="N2148" i="12"/>
  <c r="N2149" i="12"/>
  <c r="N2150" i="12"/>
  <c r="N2151" i="12"/>
  <c r="N2152" i="12"/>
  <c r="N2153" i="12"/>
  <c r="N2154" i="12"/>
  <c r="N2155" i="12"/>
  <c r="N2156" i="12"/>
  <c r="N2157" i="12"/>
  <c r="N2158" i="12"/>
  <c r="N2159" i="12"/>
  <c r="N2160" i="12"/>
  <c r="N2161" i="12"/>
  <c r="N2162" i="12"/>
  <c r="N2163" i="12"/>
  <c r="N2164" i="12"/>
  <c r="N2165" i="12"/>
  <c r="N2166" i="12"/>
  <c r="N2167" i="12"/>
  <c r="N2168" i="12"/>
  <c r="N2169" i="12"/>
  <c r="N2170" i="12"/>
  <c r="N2171" i="12"/>
  <c r="N2172" i="12"/>
  <c r="N2173" i="12"/>
  <c r="N2174" i="12"/>
  <c r="N2175" i="12"/>
  <c r="N2176" i="12"/>
  <c r="N2177" i="12"/>
  <c r="N2178" i="12"/>
  <c r="N2179" i="12"/>
  <c r="N2180" i="12"/>
  <c r="N2181" i="12"/>
  <c r="N2182" i="12"/>
  <c r="N2183" i="12"/>
  <c r="N2184" i="12"/>
  <c r="N2185" i="12"/>
  <c r="N2186" i="12"/>
  <c r="N2187" i="12"/>
  <c r="N2188" i="12"/>
  <c r="N2189" i="12"/>
  <c r="N2190" i="12"/>
  <c r="N2191" i="12"/>
  <c r="N2192" i="12"/>
  <c r="N2193" i="12"/>
  <c r="N2194" i="12"/>
  <c r="N2195" i="12"/>
  <c r="N2196" i="12"/>
  <c r="N2197" i="12"/>
  <c r="N2198" i="12"/>
  <c r="N2199" i="12"/>
  <c r="N2200" i="12"/>
  <c r="N2201" i="12"/>
  <c r="N2202" i="12"/>
  <c r="N2203" i="12"/>
  <c r="N2204" i="12"/>
  <c r="N2205" i="12"/>
  <c r="N2206" i="12"/>
  <c r="N2207" i="12"/>
  <c r="N2208" i="12"/>
  <c r="N2209" i="12"/>
  <c r="N2210" i="12"/>
  <c r="N2211" i="12"/>
  <c r="N2212" i="12"/>
  <c r="N2213" i="12"/>
  <c r="N2214" i="12"/>
  <c r="N2215" i="12"/>
  <c r="N2216" i="12"/>
  <c r="N2217" i="12"/>
  <c r="N2218" i="12"/>
  <c r="N2219" i="12"/>
  <c r="N2220" i="12"/>
  <c r="N2221" i="12"/>
  <c r="N2222" i="12"/>
  <c r="N2223" i="12"/>
  <c r="N2224" i="12"/>
  <c r="N2225" i="12"/>
  <c r="N2226" i="12"/>
  <c r="N2227" i="12"/>
  <c r="N2228" i="12"/>
  <c r="N2229" i="12"/>
  <c r="N2230" i="12"/>
  <c r="N2231" i="12"/>
  <c r="N2232" i="12"/>
  <c r="N2233" i="12"/>
  <c r="N2234" i="12"/>
  <c r="N2235" i="12"/>
  <c r="N2236" i="12"/>
  <c r="N2237" i="12"/>
  <c r="N2238" i="12"/>
  <c r="N2239" i="12"/>
  <c r="N2240" i="12"/>
  <c r="N2241" i="12"/>
  <c r="N2242" i="12"/>
  <c r="N2243" i="12"/>
  <c r="N2244" i="12"/>
  <c r="N2245" i="12"/>
  <c r="N2246" i="12"/>
  <c r="N2247" i="12"/>
  <c r="N2248" i="12"/>
  <c r="N2249" i="12"/>
  <c r="N2250" i="12"/>
  <c r="N2251" i="12"/>
  <c r="N2252" i="12"/>
  <c r="N2253" i="12"/>
  <c r="N2254" i="12"/>
  <c r="N2255" i="12"/>
  <c r="N2256" i="12"/>
  <c r="N2257" i="12"/>
  <c r="N2258" i="12"/>
  <c r="N2259" i="12"/>
  <c r="N2260" i="12"/>
  <c r="N2261" i="12"/>
  <c r="N2262" i="12"/>
  <c r="N2263" i="12"/>
  <c r="N2264" i="12"/>
  <c r="N2265" i="12"/>
  <c r="N2266" i="12"/>
  <c r="N2267" i="12"/>
  <c r="N2268" i="12"/>
  <c r="N2269" i="12"/>
  <c r="N2270" i="12"/>
  <c r="N2271" i="12"/>
  <c r="N2272" i="12"/>
  <c r="N2273" i="12"/>
  <c r="N2274" i="12"/>
  <c r="N2275" i="12"/>
  <c r="N2276" i="12"/>
  <c r="N2277" i="12"/>
  <c r="N2278" i="12"/>
  <c r="N2279" i="12"/>
  <c r="N2280" i="12"/>
  <c r="N2281" i="12"/>
  <c r="N2282" i="12"/>
  <c r="N2283" i="12"/>
  <c r="N2284" i="12"/>
  <c r="N2285" i="12"/>
  <c r="N2286" i="12"/>
  <c r="N2287" i="12"/>
  <c r="N2288" i="12"/>
  <c r="N2289" i="12"/>
  <c r="N2290" i="12"/>
  <c r="N2291" i="12"/>
  <c r="N2292" i="12"/>
  <c r="N2293" i="12"/>
  <c r="N2294" i="12"/>
  <c r="N2295" i="12"/>
  <c r="N2296" i="12"/>
  <c r="N2297" i="12"/>
  <c r="N2298" i="12"/>
  <c r="N2299" i="12"/>
  <c r="N2300" i="12"/>
  <c r="N2301" i="12"/>
  <c r="N2302" i="12"/>
  <c r="N2303" i="12"/>
  <c r="N2304" i="12"/>
  <c r="N2305" i="12"/>
  <c r="N2306" i="12"/>
  <c r="N2307" i="12"/>
  <c r="N2308" i="12"/>
  <c r="N2309" i="12"/>
  <c r="N2310" i="12"/>
  <c r="N2311" i="12"/>
  <c r="N2312" i="12"/>
  <c r="N2313" i="12"/>
  <c r="N2314" i="12"/>
  <c r="N2315" i="12"/>
  <c r="N2316" i="12"/>
  <c r="N2317" i="12"/>
  <c r="N2318" i="12"/>
  <c r="N2319" i="12"/>
  <c r="N2320" i="12"/>
  <c r="N2321" i="12"/>
  <c r="N2322" i="12"/>
  <c r="N2323" i="12"/>
  <c r="N2324" i="12"/>
  <c r="N2325" i="12"/>
  <c r="N2326" i="12"/>
  <c r="N2327" i="12"/>
  <c r="N2328" i="12"/>
  <c r="N2329" i="12"/>
  <c r="N2330" i="12"/>
  <c r="N2331" i="12"/>
  <c r="N2332" i="12"/>
  <c r="N2333" i="12"/>
  <c r="N2334" i="12"/>
  <c r="N2335" i="12"/>
  <c r="N2336" i="12"/>
  <c r="N2337" i="12"/>
  <c r="N2338" i="12"/>
  <c r="N2339" i="12"/>
  <c r="N2340" i="12"/>
  <c r="N2341" i="12"/>
  <c r="N2342" i="12"/>
  <c r="N2343" i="12"/>
  <c r="N2344" i="12"/>
  <c r="N2345" i="12"/>
  <c r="N2346" i="12"/>
  <c r="N2347" i="12"/>
  <c r="N2348" i="12"/>
  <c r="N2349" i="12"/>
  <c r="N2350" i="12"/>
  <c r="N2351" i="12"/>
  <c r="N2352" i="12"/>
  <c r="N2353" i="12"/>
  <c r="N2354" i="12"/>
  <c r="N2355" i="12"/>
  <c r="N2356" i="12"/>
  <c r="N2357" i="12"/>
  <c r="N2358" i="12"/>
  <c r="N2359" i="12"/>
  <c r="N2360" i="12"/>
  <c r="N2361" i="12"/>
  <c r="N2362" i="12"/>
  <c r="N2363" i="12"/>
  <c r="N2364" i="12"/>
  <c r="N2365" i="12"/>
  <c r="N2366" i="12"/>
  <c r="N2367" i="12"/>
  <c r="N2368" i="12"/>
  <c r="N2369" i="12"/>
  <c r="N2370" i="12"/>
  <c r="N2371" i="12"/>
  <c r="N2372" i="12"/>
  <c r="N2373" i="12"/>
  <c r="N2374" i="12"/>
  <c r="N2375" i="12"/>
  <c r="N2376" i="12"/>
  <c r="N2377" i="12"/>
  <c r="N2378" i="12"/>
  <c r="N2379" i="12"/>
  <c r="N2380" i="12"/>
  <c r="N2381" i="12"/>
  <c r="N2382" i="12"/>
  <c r="N2383" i="12"/>
  <c r="N2384" i="12"/>
  <c r="N2385" i="12"/>
  <c r="N2386" i="12"/>
  <c r="N2387" i="12"/>
  <c r="N2388" i="12"/>
  <c r="N2389" i="12"/>
  <c r="N2390" i="12"/>
  <c r="N2391" i="12"/>
  <c r="N2392" i="12"/>
  <c r="N2393" i="12"/>
  <c r="N2394" i="12"/>
  <c r="N2395" i="12"/>
  <c r="N2396" i="12"/>
  <c r="N2397" i="12"/>
  <c r="N2398" i="12"/>
  <c r="N2399" i="12"/>
  <c r="N2400" i="12"/>
  <c r="N2401" i="12"/>
  <c r="N2402" i="12"/>
  <c r="N2403" i="12"/>
  <c r="N2404" i="12"/>
  <c r="N2405" i="12"/>
  <c r="N2406" i="12"/>
  <c r="N2407" i="12"/>
  <c r="N2408" i="12"/>
  <c r="N2409" i="12"/>
  <c r="N2410" i="12"/>
  <c r="N2411" i="12"/>
  <c r="N2412" i="12"/>
  <c r="N2413" i="12"/>
  <c r="N2414" i="12"/>
  <c r="N2415" i="12"/>
  <c r="N2416" i="12"/>
  <c r="N2417" i="12"/>
  <c r="N2418" i="12"/>
  <c r="N2419" i="12"/>
  <c r="N2420" i="12"/>
  <c r="N2421" i="12"/>
  <c r="N2422" i="12"/>
  <c r="N2423" i="12"/>
  <c r="N2424" i="12"/>
  <c r="N2425" i="12"/>
  <c r="N2426" i="12"/>
  <c r="N2427" i="12"/>
  <c r="N2428" i="12"/>
  <c r="N2429" i="12"/>
  <c r="N2430" i="12"/>
  <c r="N2431" i="12"/>
  <c r="N2432" i="12"/>
  <c r="N2433" i="12"/>
  <c r="N2434" i="12"/>
  <c r="N2435" i="12"/>
  <c r="N2436" i="12"/>
  <c r="N2437" i="12"/>
  <c r="N2438" i="12"/>
  <c r="N2439" i="12"/>
  <c r="N2440" i="12"/>
  <c r="N2441" i="12"/>
  <c r="N2442" i="12"/>
  <c r="N2443" i="12"/>
  <c r="N2444" i="12"/>
  <c r="N2445" i="12"/>
  <c r="N2446" i="12"/>
  <c r="N2447" i="12"/>
  <c r="N2448" i="12"/>
  <c r="N2449" i="12"/>
  <c r="N2450" i="12"/>
  <c r="N2451" i="12"/>
  <c r="N2452" i="12"/>
  <c r="N2453" i="12"/>
  <c r="N2454" i="12"/>
  <c r="N2455" i="12"/>
  <c r="N2456" i="12"/>
  <c r="N2457" i="12"/>
  <c r="N2458" i="12"/>
  <c r="N2459" i="12"/>
  <c r="N2460" i="12"/>
  <c r="N2461" i="12"/>
  <c r="N2462" i="12"/>
  <c r="N2463" i="12"/>
  <c r="N2464" i="12"/>
  <c r="N2465" i="12"/>
  <c r="N2466" i="12"/>
  <c r="N2467" i="12"/>
  <c r="N2468" i="12"/>
  <c r="N2469" i="12"/>
  <c r="N2470" i="12"/>
  <c r="N2471" i="12"/>
  <c r="N2472" i="12"/>
  <c r="N2473" i="12"/>
  <c r="N2474" i="12"/>
  <c r="N2475" i="12"/>
  <c r="N2476" i="12"/>
  <c r="N2477" i="12"/>
  <c r="N2478" i="12"/>
  <c r="N2479" i="12"/>
  <c r="N2480" i="12"/>
  <c r="N2481" i="12"/>
  <c r="N2482" i="12"/>
  <c r="N2483" i="12"/>
  <c r="N2484" i="12"/>
  <c r="N2485" i="12"/>
  <c r="N2486" i="12"/>
  <c r="N2487" i="12"/>
  <c r="N2488" i="12"/>
  <c r="N2489" i="12"/>
  <c r="N2490" i="12"/>
  <c r="N2491" i="12"/>
  <c r="N2492" i="12"/>
  <c r="N2493" i="12"/>
  <c r="N2494" i="12"/>
  <c r="N2495" i="12"/>
  <c r="N2496" i="12"/>
  <c r="N2497" i="12"/>
  <c r="N2498" i="12"/>
  <c r="N2499" i="12"/>
  <c r="N2500" i="12"/>
  <c r="N2501" i="12"/>
  <c r="N2502" i="12"/>
  <c r="N2503" i="12"/>
  <c r="N2504" i="12"/>
  <c r="N2505" i="12"/>
  <c r="N2506" i="12"/>
  <c r="N2507" i="12"/>
  <c r="N2508" i="12"/>
  <c r="N2509" i="12"/>
  <c r="N2510" i="12"/>
  <c r="N2511" i="12"/>
  <c r="N2512" i="12"/>
  <c r="N2513" i="12"/>
  <c r="N2514" i="12"/>
  <c r="N2515" i="12"/>
  <c r="N2516" i="12"/>
  <c r="N2517" i="12"/>
  <c r="N2518" i="12"/>
  <c r="N2519" i="12"/>
  <c r="N2520" i="12"/>
  <c r="N2521" i="12"/>
  <c r="N2522" i="12"/>
  <c r="N2523" i="12"/>
  <c r="N2524" i="12"/>
  <c r="N2525" i="12"/>
  <c r="N2526" i="12"/>
  <c r="N2527" i="12"/>
  <c r="N2528" i="12"/>
  <c r="N2529" i="12"/>
  <c r="N2530" i="12"/>
  <c r="N2531" i="12"/>
  <c r="N2532" i="12"/>
  <c r="N2533" i="12"/>
  <c r="N2534" i="12"/>
  <c r="N2535" i="12"/>
  <c r="N2536" i="12"/>
  <c r="N2537" i="12"/>
  <c r="N2538" i="12"/>
  <c r="N2539" i="12"/>
  <c r="N2540" i="12"/>
  <c r="N2541" i="12"/>
  <c r="N2542" i="12"/>
  <c r="N2543" i="12"/>
  <c r="N2544" i="12"/>
  <c r="N2545" i="12"/>
  <c r="N2546" i="12"/>
  <c r="N2547" i="12"/>
  <c r="N2548" i="12"/>
  <c r="N2549" i="12"/>
  <c r="N2550" i="12"/>
  <c r="N2551" i="12"/>
  <c r="N2552" i="12"/>
  <c r="N2553" i="12"/>
  <c r="N2554" i="12"/>
  <c r="N2555" i="12"/>
  <c r="N2556" i="12"/>
  <c r="N2557" i="12"/>
  <c r="N2558" i="12"/>
  <c r="N2559" i="12"/>
  <c r="N2560" i="12"/>
  <c r="N2561" i="12"/>
  <c r="N2562" i="12"/>
  <c r="N2563" i="12"/>
  <c r="N2564" i="12"/>
  <c r="N2565" i="12"/>
  <c r="N2566" i="12"/>
  <c r="N2567" i="12"/>
  <c r="N2568" i="12"/>
  <c r="N2569" i="12"/>
  <c r="N2570" i="12"/>
  <c r="N2571" i="12"/>
  <c r="N2572" i="12"/>
  <c r="N2573" i="12"/>
  <c r="N2574" i="12"/>
  <c r="N2575" i="12"/>
  <c r="N2576" i="12"/>
  <c r="N2577" i="12"/>
  <c r="N2578" i="12"/>
  <c r="N2579" i="12"/>
  <c r="N2580" i="12"/>
  <c r="N2581" i="12"/>
  <c r="N2582" i="12"/>
  <c r="N2583" i="12"/>
  <c r="N2584" i="12"/>
  <c r="N2585" i="12"/>
  <c r="N2586" i="12"/>
  <c r="N2587" i="12"/>
  <c r="N2588" i="12"/>
  <c r="N2589" i="12"/>
  <c r="N2590" i="12"/>
  <c r="N2591" i="12"/>
  <c r="N2592" i="12"/>
  <c r="N2593" i="12"/>
  <c r="N2594" i="12"/>
  <c r="N2595" i="12"/>
  <c r="N2596" i="12"/>
  <c r="N2597" i="12"/>
  <c r="N2598" i="12"/>
  <c r="N2599" i="12"/>
  <c r="N2600" i="12"/>
  <c r="N2601" i="12"/>
  <c r="N2602" i="12"/>
  <c r="N2603" i="12"/>
  <c r="N2604" i="12"/>
  <c r="N2605" i="12"/>
  <c r="N2606" i="12"/>
  <c r="N2607" i="12"/>
  <c r="N2608" i="12"/>
  <c r="N2609" i="12"/>
  <c r="N2610" i="12"/>
  <c r="N2611" i="12"/>
  <c r="N2612" i="12"/>
  <c r="N2613" i="12"/>
  <c r="N2614" i="12"/>
  <c r="N2615" i="12"/>
  <c r="N2616" i="12"/>
  <c r="N2617" i="12"/>
  <c r="N2618" i="12"/>
  <c r="N2619" i="12"/>
  <c r="N2620" i="12"/>
  <c r="N2621" i="12"/>
  <c r="N2622" i="12"/>
  <c r="N2623" i="12"/>
  <c r="N2624" i="12"/>
  <c r="N2625" i="12"/>
  <c r="N2626" i="12"/>
  <c r="N2627" i="12"/>
  <c r="N2628" i="12"/>
  <c r="N2629" i="12"/>
  <c r="N2630" i="12"/>
  <c r="N2631" i="12"/>
  <c r="N2632" i="12"/>
  <c r="N2633" i="12"/>
  <c r="N2634" i="12"/>
  <c r="N2635" i="12"/>
  <c r="N2636" i="12"/>
  <c r="N2637" i="12"/>
  <c r="N2638" i="12"/>
  <c r="N2639" i="12"/>
  <c r="N2640" i="12"/>
  <c r="N2641" i="12"/>
  <c r="N2642" i="12"/>
  <c r="N2643" i="12"/>
  <c r="N2644" i="12"/>
  <c r="N2645" i="12"/>
  <c r="N2646" i="12"/>
  <c r="N2647" i="12"/>
  <c r="N2648" i="12"/>
  <c r="N2649" i="12"/>
  <c r="N2650" i="12"/>
  <c r="N2651" i="12"/>
  <c r="N2652" i="12"/>
  <c r="N2653" i="12"/>
  <c r="N2654" i="12"/>
  <c r="N2655" i="12"/>
  <c r="N2656" i="12"/>
  <c r="N2657" i="12"/>
  <c r="N2658" i="12"/>
  <c r="N2659" i="12"/>
  <c r="N2660" i="12"/>
  <c r="N2661" i="12"/>
  <c r="N2662" i="12"/>
  <c r="N2663" i="12"/>
  <c r="N2664" i="12"/>
  <c r="N2665" i="12"/>
  <c r="N2666" i="12"/>
  <c r="N2667" i="12"/>
  <c r="N2668" i="12"/>
  <c r="N2669" i="12"/>
  <c r="N2670" i="12"/>
  <c r="N2671" i="12"/>
  <c r="N2672" i="12"/>
  <c r="N2673" i="12"/>
  <c r="N2674" i="12"/>
  <c r="N2675" i="12"/>
  <c r="N2676" i="12"/>
  <c r="N2677" i="12"/>
  <c r="N2678" i="12"/>
  <c r="N2679" i="12"/>
  <c r="N2680" i="12"/>
  <c r="N2681" i="12"/>
  <c r="N2682" i="12"/>
  <c r="N2683" i="12"/>
  <c r="N2684" i="12"/>
  <c r="N2685" i="12"/>
  <c r="N2686" i="12"/>
  <c r="N2687" i="12"/>
  <c r="N2688" i="12"/>
  <c r="N2689" i="12"/>
  <c r="N2690" i="12"/>
  <c r="N2691" i="12"/>
  <c r="N2692" i="12"/>
  <c r="N2693" i="12"/>
  <c r="N2694" i="12"/>
  <c r="N2695" i="12"/>
  <c r="N2696" i="12"/>
  <c r="N2697" i="12"/>
  <c r="N2698" i="12"/>
  <c r="N2699" i="12"/>
  <c r="N2700" i="12"/>
  <c r="N2701" i="12"/>
  <c r="N2702" i="12"/>
  <c r="N2703" i="12"/>
  <c r="N2704" i="12"/>
  <c r="N2705" i="12"/>
  <c r="N2706" i="12"/>
  <c r="N2707" i="12"/>
  <c r="N2708" i="12"/>
  <c r="N2709" i="12"/>
  <c r="N2710" i="12"/>
  <c r="N2711" i="12"/>
  <c r="N2712" i="12"/>
  <c r="N2713" i="12"/>
  <c r="N2714" i="12"/>
  <c r="N2715" i="12"/>
  <c r="N2716" i="12"/>
  <c r="N2717" i="12"/>
  <c r="N2718" i="12"/>
  <c r="N2719" i="12"/>
  <c r="N2720" i="12"/>
  <c r="N2721" i="12"/>
  <c r="N2722" i="12"/>
  <c r="N2723" i="12"/>
  <c r="N2724" i="12"/>
  <c r="N2725" i="12"/>
  <c r="N2726" i="12"/>
  <c r="N2727" i="12"/>
  <c r="N2728" i="12"/>
  <c r="N2729" i="12"/>
  <c r="N2730" i="12"/>
  <c r="N2731" i="12"/>
  <c r="N2732" i="12"/>
  <c r="N2733" i="12"/>
  <c r="N2734" i="12"/>
  <c r="N2735" i="12"/>
  <c r="N2736" i="12"/>
  <c r="N2737" i="12"/>
  <c r="N2738" i="12"/>
  <c r="N2739" i="12"/>
  <c r="N2740" i="12"/>
  <c r="N2741" i="12"/>
  <c r="N2742" i="12"/>
  <c r="N2743" i="12"/>
  <c r="N2744" i="12"/>
  <c r="N2745" i="12"/>
  <c r="N2746" i="12"/>
  <c r="N2747" i="12"/>
  <c r="N2748" i="12"/>
  <c r="N2749" i="12"/>
  <c r="N2750" i="12"/>
  <c r="N2751" i="12"/>
  <c r="N2752" i="12"/>
  <c r="N2753" i="12"/>
  <c r="N2754" i="12"/>
  <c r="N2755" i="12"/>
  <c r="N2756" i="12"/>
  <c r="N2757" i="12"/>
  <c r="N2758" i="12"/>
  <c r="N2759" i="12"/>
  <c r="N2760" i="12"/>
  <c r="N2761" i="12"/>
  <c r="N2762" i="12"/>
  <c r="N2763" i="12"/>
  <c r="N2764" i="12"/>
  <c r="N2765" i="12"/>
  <c r="N2766" i="12"/>
  <c r="N2767" i="12"/>
  <c r="N2768" i="12"/>
  <c r="N2769" i="12"/>
  <c r="N2770" i="12"/>
  <c r="N2771" i="12"/>
  <c r="N2772" i="12"/>
  <c r="N2773" i="12"/>
  <c r="N2774" i="12"/>
  <c r="N2775" i="12"/>
  <c r="N2776" i="12"/>
  <c r="N2777" i="12"/>
  <c r="N2778" i="12"/>
  <c r="N2779" i="12"/>
  <c r="N2780" i="12"/>
  <c r="N2781" i="12"/>
  <c r="N2782" i="12"/>
  <c r="N2783" i="12"/>
  <c r="N2784" i="12"/>
  <c r="N2785" i="12"/>
  <c r="N2786" i="12"/>
  <c r="N2787" i="12"/>
  <c r="N2788" i="12"/>
  <c r="N2789" i="12"/>
  <c r="N2790" i="12"/>
  <c r="N2791" i="12"/>
  <c r="N2792" i="12"/>
  <c r="N2793" i="12"/>
  <c r="N2794" i="12"/>
  <c r="N2795" i="12"/>
  <c r="N2796" i="12"/>
  <c r="N2797" i="12"/>
  <c r="N2798" i="12"/>
  <c r="N2799" i="12"/>
  <c r="N2800" i="12"/>
  <c r="N2801" i="12"/>
  <c r="N2802" i="12"/>
  <c r="N2803" i="12"/>
  <c r="N2804" i="12"/>
  <c r="N2805" i="12"/>
  <c r="N2806" i="12"/>
  <c r="N2807" i="12"/>
  <c r="N2808" i="12"/>
  <c r="N2809" i="12"/>
  <c r="N2810" i="12"/>
  <c r="N2811" i="12"/>
  <c r="N2812" i="12"/>
  <c r="N2813" i="12"/>
  <c r="N2814" i="12"/>
  <c r="N2815" i="12"/>
  <c r="N2816" i="12"/>
  <c r="N2817" i="12"/>
  <c r="N2818" i="12"/>
  <c r="N2819" i="12"/>
  <c r="N2820" i="12"/>
  <c r="N2821" i="12"/>
  <c r="N2822" i="12"/>
  <c r="N2823" i="12"/>
  <c r="N2824" i="12"/>
  <c r="N2825" i="12"/>
  <c r="N2826" i="12"/>
  <c r="N2827" i="12"/>
  <c r="N2828" i="12"/>
  <c r="N2829" i="12"/>
  <c r="N2830" i="12"/>
  <c r="N2831" i="12"/>
  <c r="N2832" i="12"/>
  <c r="N2833" i="12"/>
  <c r="N2834" i="12"/>
  <c r="N2835" i="12"/>
  <c r="N2836" i="12"/>
  <c r="N2837" i="12"/>
  <c r="N2838" i="12"/>
  <c r="N2839" i="12"/>
  <c r="N2840" i="12"/>
  <c r="N2841" i="12"/>
  <c r="N2842" i="12"/>
  <c r="N2843" i="12"/>
  <c r="N2844" i="12"/>
  <c r="N2845" i="12"/>
  <c r="N2846" i="12"/>
  <c r="N2847" i="12"/>
  <c r="N2848" i="12"/>
  <c r="N2849" i="12"/>
  <c r="N2850" i="12"/>
  <c r="N2851" i="12"/>
  <c r="N2852" i="12"/>
  <c r="N2853" i="12"/>
  <c r="N2854" i="12"/>
  <c r="N2855" i="12"/>
  <c r="N2856" i="12"/>
  <c r="N2857" i="12"/>
  <c r="N2858" i="12"/>
  <c r="N2859" i="12"/>
  <c r="N2860" i="12"/>
  <c r="N2861" i="12"/>
  <c r="N2862" i="12"/>
  <c r="N2863" i="12"/>
  <c r="N2864" i="12"/>
  <c r="N2865" i="12"/>
  <c r="N2866" i="12"/>
  <c r="N2867" i="12"/>
  <c r="N2868" i="12"/>
  <c r="N2869" i="12"/>
  <c r="N2870" i="12"/>
  <c r="N2871" i="12"/>
  <c r="N2872" i="12"/>
  <c r="N2873" i="12"/>
  <c r="N2874" i="12"/>
  <c r="N2875" i="12"/>
  <c r="N2876" i="12"/>
  <c r="N2877" i="12"/>
  <c r="N2878" i="12"/>
  <c r="N2879" i="12"/>
  <c r="N2880" i="12"/>
  <c r="N2881" i="12"/>
  <c r="N2882" i="12"/>
  <c r="N2883" i="12"/>
  <c r="N2884" i="12"/>
  <c r="N2885" i="12"/>
  <c r="N2886" i="12"/>
  <c r="N2887" i="12"/>
  <c r="N2888" i="12"/>
  <c r="N2889" i="12"/>
  <c r="N2890" i="12"/>
  <c r="N2891" i="12"/>
  <c r="N2892" i="12"/>
  <c r="N2893" i="12"/>
  <c r="N2894" i="12"/>
  <c r="N2895" i="12"/>
  <c r="N2896" i="12"/>
  <c r="N2897" i="12"/>
  <c r="N2898" i="12"/>
  <c r="N2899" i="12"/>
  <c r="N2900" i="12"/>
  <c r="B2459" i="12" l="1"/>
  <c r="B2460" i="12"/>
  <c r="B2461" i="12"/>
  <c r="B2462" i="12"/>
  <c r="B2463" i="12"/>
  <c r="B2464" i="12"/>
  <c r="B2465" i="12"/>
  <c r="B2466" i="12"/>
  <c r="B2467" i="12"/>
  <c r="B2468" i="12"/>
  <c r="B2469" i="12"/>
  <c r="B2470" i="12"/>
  <c r="B2471" i="12"/>
  <c r="B2472" i="12"/>
  <c r="B2473" i="12"/>
  <c r="B2474" i="12"/>
  <c r="B2475" i="12"/>
  <c r="B2476" i="12"/>
  <c r="B2477" i="12"/>
  <c r="B2478" i="12"/>
  <c r="B2479" i="12"/>
  <c r="B2480" i="12"/>
  <c r="B2481" i="12"/>
  <c r="B2482" i="12"/>
  <c r="B2483" i="12"/>
  <c r="B2484" i="12"/>
  <c r="B2485" i="12"/>
  <c r="B2486" i="12"/>
  <c r="B2487" i="12"/>
  <c r="B2488" i="12"/>
  <c r="B2489" i="12"/>
  <c r="B2490" i="12"/>
  <c r="B2491" i="12"/>
  <c r="B2492" i="12"/>
  <c r="B2493" i="12"/>
  <c r="B2494" i="12"/>
  <c r="B2495" i="12"/>
  <c r="B2496" i="12"/>
  <c r="B2497" i="12"/>
  <c r="B2498" i="12"/>
  <c r="B2499" i="12"/>
  <c r="B2500" i="12"/>
  <c r="B2501" i="12"/>
  <c r="B2502" i="12"/>
  <c r="B2503" i="12"/>
  <c r="B2504" i="12"/>
  <c r="B2505" i="12"/>
  <c r="B2506" i="12"/>
  <c r="B2507" i="12"/>
  <c r="B2508" i="12"/>
  <c r="B2509" i="12"/>
  <c r="B2510" i="12"/>
  <c r="B2511" i="12"/>
  <c r="B2512" i="12"/>
  <c r="B2513" i="12"/>
  <c r="B2514" i="12"/>
  <c r="B2515" i="12"/>
  <c r="B2516" i="12"/>
  <c r="B2517" i="12"/>
  <c r="B2518" i="12"/>
  <c r="B2519" i="12"/>
  <c r="B2520" i="12"/>
  <c r="B2521" i="12"/>
  <c r="B2522" i="12"/>
  <c r="B2523" i="12"/>
  <c r="B2524" i="12"/>
  <c r="B2525" i="12"/>
  <c r="B2526" i="12"/>
  <c r="B2527" i="12"/>
  <c r="B2528" i="12"/>
  <c r="B2529" i="12"/>
  <c r="B2530" i="12"/>
  <c r="B2531" i="12"/>
  <c r="B2532" i="12"/>
  <c r="B2533" i="12"/>
  <c r="B2534" i="12"/>
  <c r="B2535" i="12"/>
  <c r="B2536" i="12"/>
  <c r="B2537" i="12"/>
  <c r="B2538" i="12"/>
  <c r="B2539" i="12"/>
  <c r="B2540" i="12"/>
  <c r="B2541" i="12"/>
  <c r="B2542" i="12"/>
  <c r="B2543" i="12"/>
  <c r="B2544" i="12"/>
  <c r="B2545" i="12"/>
  <c r="B2546" i="12"/>
  <c r="B2547" i="12"/>
  <c r="B2548" i="12"/>
  <c r="B2549" i="12"/>
  <c r="B2550" i="12"/>
  <c r="B2551" i="12"/>
  <c r="B2552" i="12"/>
  <c r="B2553" i="12"/>
  <c r="B2554" i="12"/>
  <c r="B2555" i="12"/>
  <c r="B2556" i="12"/>
  <c r="B2557" i="12"/>
  <c r="B2558" i="12"/>
  <c r="B2559" i="12"/>
  <c r="B2560" i="12"/>
  <c r="B2561" i="12"/>
  <c r="B2562" i="12"/>
  <c r="B2563" i="12"/>
  <c r="B2564" i="12"/>
  <c r="B2565" i="12"/>
  <c r="B2566" i="12"/>
  <c r="B2567" i="12"/>
  <c r="B2568" i="12"/>
  <c r="B2569" i="12"/>
  <c r="B2570" i="12"/>
  <c r="B2571" i="12"/>
  <c r="B2572" i="12"/>
  <c r="B2573" i="12"/>
  <c r="B2574" i="12"/>
  <c r="B2575" i="12"/>
  <c r="B2576" i="12"/>
  <c r="B2577" i="12"/>
  <c r="B2578" i="12"/>
  <c r="B2579" i="12"/>
  <c r="B2580" i="12"/>
  <c r="B2581" i="12"/>
  <c r="B2582" i="12"/>
  <c r="B2583" i="12"/>
  <c r="B2584" i="12"/>
  <c r="B2585" i="12"/>
  <c r="B2586" i="12"/>
  <c r="B2587" i="12"/>
  <c r="B2588" i="12"/>
  <c r="B2589" i="12"/>
  <c r="B2590" i="12"/>
  <c r="B2591" i="12"/>
  <c r="B2592" i="12"/>
  <c r="B2593" i="12"/>
  <c r="B2594" i="12"/>
  <c r="B2595" i="12"/>
  <c r="B2596" i="12"/>
  <c r="B2597" i="12"/>
  <c r="B2598" i="12"/>
  <c r="B2599" i="12"/>
  <c r="B2600" i="12"/>
  <c r="B2601" i="12"/>
  <c r="B2602" i="12"/>
  <c r="B2603" i="12"/>
  <c r="B2604" i="12"/>
  <c r="B2605" i="12"/>
  <c r="B2606" i="12"/>
  <c r="B2607" i="12"/>
  <c r="B2608" i="12"/>
  <c r="B2609" i="12"/>
  <c r="B2610" i="12"/>
  <c r="B2611" i="12"/>
  <c r="O66" i="19" l="1"/>
  <c r="O76" i="19"/>
  <c r="O4" i="19"/>
  <c r="O67" i="19"/>
  <c r="O18" i="19"/>
  <c r="O54" i="19"/>
  <c r="O5" i="19"/>
  <c r="O77" i="19"/>
  <c r="G66" i="19"/>
  <c r="H66" i="19"/>
  <c r="I66" i="19"/>
  <c r="J66" i="19"/>
  <c r="G76" i="19"/>
  <c r="H76" i="19"/>
  <c r="I76" i="19"/>
  <c r="J76" i="19"/>
  <c r="G4" i="19"/>
  <c r="H4" i="19"/>
  <c r="I4" i="19"/>
  <c r="J4" i="19"/>
  <c r="G67" i="19"/>
  <c r="H67" i="19"/>
  <c r="I67" i="19"/>
  <c r="J67" i="19"/>
  <c r="G18" i="19"/>
  <c r="H18" i="19"/>
  <c r="I18" i="19"/>
  <c r="J18" i="19"/>
  <c r="G54" i="19"/>
  <c r="H54" i="19"/>
  <c r="I54" i="19"/>
  <c r="J54" i="19"/>
  <c r="G5" i="19"/>
  <c r="H5" i="19"/>
  <c r="I5" i="19"/>
  <c r="J5" i="19"/>
  <c r="A66" i="19"/>
  <c r="A76" i="19"/>
  <c r="A4" i="19"/>
  <c r="A67" i="19"/>
  <c r="A18" i="19"/>
  <c r="A54" i="19"/>
  <c r="A5" i="19"/>
  <c r="B2869" i="12"/>
  <c r="B2870" i="12"/>
  <c r="B2871" i="12"/>
  <c r="B2872" i="12"/>
  <c r="B2873" i="12"/>
  <c r="B2874" i="12"/>
  <c r="B2875" i="12"/>
  <c r="B2876" i="12"/>
  <c r="B2877" i="12"/>
  <c r="B2878" i="12"/>
  <c r="B2879" i="12"/>
  <c r="B2880" i="12"/>
  <c r="B2881" i="12"/>
  <c r="B2882" i="12"/>
  <c r="B2883" i="12"/>
  <c r="B2884" i="12"/>
  <c r="B2885" i="12"/>
  <c r="B2886" i="12"/>
  <c r="B2887" i="12"/>
  <c r="B2888" i="12"/>
  <c r="B2889" i="12"/>
  <c r="B2890" i="12"/>
  <c r="B2891" i="12"/>
  <c r="B2892" i="12"/>
  <c r="B2893" i="12"/>
  <c r="B2894" i="12"/>
  <c r="B2895" i="12"/>
  <c r="B2896" i="12"/>
  <c r="B2897" i="12"/>
  <c r="B2898" i="12"/>
  <c r="B2899" i="12"/>
  <c r="B2900" i="12"/>
  <c r="D66" i="19" l="1"/>
  <c r="D67" i="19"/>
  <c r="D5" i="19"/>
  <c r="D18" i="19"/>
  <c r="D4" i="19"/>
  <c r="D54" i="19"/>
  <c r="D76" i="19"/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2" i="7"/>
  <c r="M93" i="19" l="1"/>
  <c r="N93" i="19" s="1"/>
  <c r="M87" i="19"/>
  <c r="N87" i="19" s="1"/>
  <c r="M75" i="19"/>
  <c r="N75" i="19" s="1"/>
  <c r="M82" i="19"/>
  <c r="N82" i="19" s="1"/>
  <c r="M10" i="19"/>
  <c r="N10" i="19" s="1"/>
  <c r="M31" i="19"/>
  <c r="N31" i="19" s="1"/>
  <c r="M84" i="19"/>
  <c r="N84" i="19" s="1"/>
  <c r="M91" i="19"/>
  <c r="N91" i="19" s="1"/>
  <c r="M47" i="19"/>
  <c r="N47" i="19" s="1"/>
  <c r="M30" i="19"/>
  <c r="N30" i="19" s="1"/>
  <c r="M106" i="19"/>
  <c r="N106" i="19" s="1"/>
  <c r="M115" i="19"/>
  <c r="N115" i="19" s="1"/>
  <c r="M111" i="19"/>
  <c r="N111" i="19" s="1"/>
  <c r="M95" i="19"/>
  <c r="N95" i="19" s="1"/>
  <c r="M99" i="19"/>
  <c r="N99" i="19" s="1"/>
  <c r="M41" i="19"/>
  <c r="N41" i="19" s="1"/>
  <c r="M60" i="19"/>
  <c r="N60" i="19" s="1"/>
  <c r="M117" i="19"/>
  <c r="N117" i="19" s="1"/>
  <c r="M38" i="19"/>
  <c r="N38" i="19" s="1"/>
  <c r="M104" i="19"/>
  <c r="N104" i="19" s="1"/>
  <c r="M69" i="19"/>
  <c r="N69" i="19" s="1"/>
  <c r="M37" i="19"/>
  <c r="N37" i="19" s="1"/>
  <c r="M8" i="19"/>
  <c r="N8" i="19" s="1"/>
  <c r="M46" i="19"/>
  <c r="N46" i="19" s="1"/>
  <c r="M105" i="19"/>
  <c r="N105" i="19" s="1"/>
  <c r="M98" i="19"/>
  <c r="N98" i="19" s="1"/>
  <c r="M103" i="19"/>
  <c r="N103" i="19" s="1"/>
  <c r="M110" i="19"/>
  <c r="N110" i="19" s="1"/>
  <c r="M118" i="19"/>
  <c r="N118" i="19" s="1"/>
  <c r="M97" i="19"/>
  <c r="N97" i="19" s="1"/>
  <c r="M109" i="19"/>
  <c r="N109" i="19" s="1"/>
  <c r="M81" i="19"/>
  <c r="N81" i="19" s="1"/>
  <c r="M36" i="19"/>
  <c r="N36" i="19" s="1"/>
  <c r="M108" i="19"/>
  <c r="N108" i="19" s="1"/>
  <c r="M88" i="19"/>
  <c r="N88" i="19" s="1"/>
  <c r="M107" i="19"/>
  <c r="N107" i="19" s="1"/>
  <c r="M89" i="19"/>
  <c r="N89" i="19" s="1"/>
  <c r="M28" i="19"/>
  <c r="N28" i="19" s="1"/>
  <c r="M27" i="19"/>
  <c r="N27" i="19" s="1"/>
  <c r="M114" i="19"/>
  <c r="N114" i="19" s="1"/>
  <c r="M94" i="19"/>
  <c r="N94" i="19" s="1"/>
  <c r="M33" i="19"/>
  <c r="N33" i="19" s="1"/>
  <c r="M40" i="19"/>
  <c r="N40" i="19" s="1"/>
  <c r="M79" i="19"/>
  <c r="N79" i="19" s="1"/>
  <c r="M85" i="19"/>
  <c r="N85" i="19" s="1"/>
  <c r="M116" i="19"/>
  <c r="N116" i="19" s="1"/>
  <c r="M34" i="19"/>
  <c r="N34" i="19" s="1"/>
  <c r="M9" i="19"/>
  <c r="N9" i="19" s="1"/>
  <c r="M23" i="19"/>
  <c r="N23" i="19" s="1"/>
  <c r="M12" i="19"/>
  <c r="N12" i="19" s="1"/>
  <c r="M39" i="19"/>
  <c r="N39" i="19" s="1"/>
  <c r="M83" i="19"/>
  <c r="N83" i="19" s="1"/>
  <c r="M11" i="19"/>
  <c r="N11" i="19" s="1"/>
  <c r="M102" i="19"/>
  <c r="N102" i="19" s="1"/>
  <c r="M100" i="19"/>
  <c r="N100" i="19" s="1"/>
  <c r="M43" i="19"/>
  <c r="N43" i="19" s="1"/>
  <c r="M16" i="19"/>
  <c r="N16" i="19" s="1"/>
  <c r="M80" i="19"/>
  <c r="N80" i="19" s="1"/>
  <c r="M17" i="19"/>
  <c r="N17" i="19" s="1"/>
  <c r="M32" i="19"/>
  <c r="N32" i="19" s="1"/>
  <c r="M92" i="19"/>
  <c r="N92" i="19" s="1"/>
  <c r="M86" i="19"/>
  <c r="N86" i="19" s="1"/>
  <c r="M101" i="19"/>
  <c r="N101" i="19" s="1"/>
  <c r="M62" i="19"/>
  <c r="N62" i="19" s="1"/>
  <c r="M35" i="19"/>
  <c r="N35" i="19" s="1"/>
  <c r="M42" i="19"/>
  <c r="N42" i="19" s="1"/>
  <c r="M112" i="19"/>
  <c r="N112" i="19" s="1"/>
  <c r="M90" i="19"/>
  <c r="N90" i="19" s="1"/>
  <c r="M21" i="19"/>
  <c r="N21" i="19" s="1"/>
  <c r="M45" i="19"/>
  <c r="N45" i="19" s="1"/>
  <c r="M61" i="19"/>
  <c r="N61" i="19" s="1"/>
  <c r="M22" i="19"/>
  <c r="N22" i="19" s="1"/>
  <c r="M113" i="19"/>
  <c r="N113" i="19" s="1"/>
  <c r="M44" i="19"/>
  <c r="N44" i="19" s="1"/>
  <c r="M67" i="19"/>
  <c r="N67" i="19" s="1"/>
  <c r="M18" i="19"/>
  <c r="N18" i="19" s="1"/>
  <c r="M54" i="19"/>
  <c r="N54" i="19" s="1"/>
  <c r="M76" i="19"/>
  <c r="N76" i="19" s="1"/>
  <c r="M66" i="19"/>
  <c r="N66" i="19" s="1"/>
  <c r="M5" i="19"/>
  <c r="N5" i="19" s="1"/>
  <c r="L8" i="19" a="1"/>
  <c r="L8" i="19" s="1"/>
  <c r="K10" i="19"/>
  <c r="K12" i="19"/>
  <c r="K16" i="19"/>
  <c r="L17" i="19" a="1"/>
  <c r="L17" i="19" s="1"/>
  <c r="L22" i="19" a="1"/>
  <c r="L22" i="19" s="1"/>
  <c r="L27" i="19" a="1"/>
  <c r="L27" i="19" s="1"/>
  <c r="L30" i="19" a="1"/>
  <c r="L30" i="19" s="1"/>
  <c r="K32" i="19"/>
  <c r="L33" i="19" a="1"/>
  <c r="L33" i="19" s="1"/>
  <c r="L35" i="19" a="1"/>
  <c r="L35" i="19" s="1"/>
  <c r="L38" i="19" a="1"/>
  <c r="L38" i="19" s="1"/>
  <c r="K40" i="19"/>
  <c r="L41" i="19" a="1"/>
  <c r="L41" i="19" s="1"/>
  <c r="L43" i="19" a="1"/>
  <c r="L43" i="19" s="1"/>
  <c r="L46" i="19" a="1"/>
  <c r="L46" i="19" s="1"/>
  <c r="L54" i="19" a="1"/>
  <c r="L54" i="19" s="1"/>
  <c r="L62" i="19" a="1"/>
  <c r="L62" i="19" s="1"/>
  <c r="L67" i="19" a="1"/>
  <c r="L67" i="19" s="1"/>
  <c r="L75" i="19" a="1"/>
  <c r="L75" i="19" s="1"/>
  <c r="K80" i="19"/>
  <c r="L81" i="19" a="1"/>
  <c r="L81" i="19" s="1"/>
  <c r="L86" i="19" a="1"/>
  <c r="L86" i="19" s="1"/>
  <c r="L91" i="19" a="1"/>
  <c r="L91" i="19" s="1"/>
  <c r="K5" i="19"/>
  <c r="L10" i="19" a="1"/>
  <c r="L10" i="19" s="1"/>
  <c r="L12" i="19" a="1"/>
  <c r="L12" i="19" s="1"/>
  <c r="L16" i="19" a="1"/>
  <c r="L16" i="19" s="1"/>
  <c r="K18" i="19"/>
  <c r="K21" i="19"/>
  <c r="K23" i="19"/>
  <c r="K31" i="19"/>
  <c r="L32" i="19" a="1"/>
  <c r="L32" i="19" s="1"/>
  <c r="K34" i="19"/>
  <c r="K37" i="19"/>
  <c r="K39" i="19"/>
  <c r="L40" i="19" a="1"/>
  <c r="L40" i="19" s="1"/>
  <c r="K42" i="19"/>
  <c r="K45" i="19"/>
  <c r="K47" i="19"/>
  <c r="K61" i="19"/>
  <c r="K66" i="19"/>
  <c r="K69" i="19"/>
  <c r="K79" i="19"/>
  <c r="L80" i="19" a="1"/>
  <c r="L80" i="19" s="1"/>
  <c r="K82" i="19"/>
  <c r="K85" i="19"/>
  <c r="K87" i="19"/>
  <c r="L88" i="19" a="1"/>
  <c r="L88" i="19" s="1"/>
  <c r="K90" i="19"/>
  <c r="K93" i="19"/>
  <c r="K95" i="19"/>
  <c r="K98" i="19"/>
  <c r="K101" i="19"/>
  <c r="K103" i="19"/>
  <c r="L104" i="19" a="1"/>
  <c r="L104" i="19" s="1"/>
  <c r="K106" i="19"/>
  <c r="K109" i="19"/>
  <c r="K111" i="19"/>
  <c r="L112" i="19" a="1"/>
  <c r="L112" i="19" s="1"/>
  <c r="K114" i="19"/>
  <c r="K117" i="19"/>
  <c r="L4" i="19" a="1"/>
  <c r="L4" i="19" s="1"/>
  <c r="L69" i="19" a="1"/>
  <c r="L69" i="19" s="1"/>
  <c r="L79" i="19" a="1"/>
  <c r="L79" i="19" s="1"/>
  <c r="K84" i="19"/>
  <c r="L85" i="19" a="1"/>
  <c r="L85" i="19" s="1"/>
  <c r="L90" i="19" a="1"/>
  <c r="L90" i="19" s="1"/>
  <c r="L95" i="19" a="1"/>
  <c r="L95" i="19" s="1"/>
  <c r="K100" i="19"/>
  <c r="L5" i="19" a="1"/>
  <c r="L5" i="19" s="1"/>
  <c r="K9" i="19"/>
  <c r="K11" i="19"/>
  <c r="L18" i="19" a="1"/>
  <c r="L18" i="19" s="1"/>
  <c r="L21" i="19" a="1"/>
  <c r="L21" i="19" s="1"/>
  <c r="L23" i="19" a="1"/>
  <c r="L23" i="19" s="1"/>
  <c r="K28" i="19"/>
  <c r="L31" i="19" a="1"/>
  <c r="L31" i="19" s="1"/>
  <c r="L34" i="19" a="1"/>
  <c r="L34" i="19" s="1"/>
  <c r="K36" i="19"/>
  <c r="L37" i="19" a="1"/>
  <c r="L37" i="19" s="1"/>
  <c r="L39" i="19" a="1"/>
  <c r="L39" i="19" s="1"/>
  <c r="L42" i="19" a="1"/>
  <c r="L42" i="19" s="1"/>
  <c r="K44" i="19"/>
  <c r="L45" i="19" a="1"/>
  <c r="L45" i="19" s="1"/>
  <c r="L47" i="19" a="1"/>
  <c r="L47" i="19" s="1"/>
  <c r="K60" i="19"/>
  <c r="L61" i="19" a="1"/>
  <c r="L61" i="19" s="1"/>
  <c r="L66" i="19" a="1"/>
  <c r="L66" i="19" s="1"/>
  <c r="K76" i="19"/>
  <c r="L82" i="19" a="1"/>
  <c r="L82" i="19" s="1"/>
  <c r="L87" i="19" a="1"/>
  <c r="L87" i="19" s="1"/>
  <c r="K92" i="19"/>
  <c r="L93" i="19" a="1"/>
  <c r="L93" i="19" s="1"/>
  <c r="L98" i="19" a="1"/>
  <c r="L98" i="19" s="1"/>
  <c r="K8" i="19"/>
  <c r="L9" i="19" a="1"/>
  <c r="L9" i="19" s="1"/>
  <c r="L11" i="19" a="1"/>
  <c r="L11" i="19" s="1"/>
  <c r="K17" i="19"/>
  <c r="K22" i="19"/>
  <c r="K27" i="19"/>
  <c r="L28" i="19" a="1"/>
  <c r="L28" i="19" s="1"/>
  <c r="K30" i="19"/>
  <c r="K33" i="19"/>
  <c r="K35" i="19"/>
  <c r="L36" i="19" a="1"/>
  <c r="L36" i="19" s="1"/>
  <c r="K38" i="19"/>
  <c r="K41" i="19"/>
  <c r="K43" i="19"/>
  <c r="L44" i="19" a="1"/>
  <c r="L44" i="19" s="1"/>
  <c r="K46" i="19"/>
  <c r="K54" i="19"/>
  <c r="L60" i="19" a="1"/>
  <c r="L60" i="19" s="1"/>
  <c r="K62" i="19"/>
  <c r="K67" i="19"/>
  <c r="K75" i="19"/>
  <c r="L76" i="19" a="1"/>
  <c r="L76" i="19" s="1"/>
  <c r="K81" i="19"/>
  <c r="K83" i="19"/>
  <c r="L84" i="19" a="1"/>
  <c r="L84" i="19" s="1"/>
  <c r="K86" i="19"/>
  <c r="K89" i="19"/>
  <c r="K91" i="19"/>
  <c r="L92" i="19" a="1"/>
  <c r="L92" i="19" s="1"/>
  <c r="K94" i="19"/>
  <c r="K97" i="19"/>
  <c r="K99" i="19"/>
  <c r="L100" i="19" a="1"/>
  <c r="L100" i="19" s="1"/>
  <c r="K102" i="19"/>
  <c r="K105" i="19"/>
  <c r="K107" i="19"/>
  <c r="L108" i="19" a="1"/>
  <c r="L108" i="19" s="1"/>
  <c r="K110" i="19"/>
  <c r="K113" i="19"/>
  <c r="K115" i="19"/>
  <c r="L116" i="19" a="1"/>
  <c r="L116" i="19" s="1"/>
  <c r="K118" i="19"/>
  <c r="M4" i="19"/>
  <c r="N4" i="19" s="1"/>
  <c r="L83" i="19" a="1"/>
  <c r="L83" i="19" s="1"/>
  <c r="K88" i="19"/>
  <c r="L89" i="19" a="1"/>
  <c r="L89" i="19" s="1"/>
  <c r="L99" i="19" a="1"/>
  <c r="L99" i="19" s="1"/>
  <c r="L103" i="19" a="1"/>
  <c r="L103" i="19" s="1"/>
  <c r="L106" i="19" a="1"/>
  <c r="L106" i="19" s="1"/>
  <c r="L109" i="19" a="1"/>
  <c r="L109" i="19" s="1"/>
  <c r="K116" i="19"/>
  <c r="K4" i="19"/>
  <c r="L101" i="19" a="1"/>
  <c r="L101" i="19" s="1"/>
  <c r="L114" i="19" a="1"/>
  <c r="L114" i="19" s="1"/>
  <c r="P114" i="19" s="1"/>
  <c r="Q114" i="19" s="1"/>
  <c r="L117" i="19" a="1"/>
  <c r="L117" i="19" s="1"/>
  <c r="L105" i="19" a="1"/>
  <c r="L105" i="19" s="1"/>
  <c r="L94" i="19" a="1"/>
  <c r="L94" i="19" s="1"/>
  <c r="K104" i="19"/>
  <c r="L107" i="19" a="1"/>
  <c r="L107" i="19" s="1"/>
  <c r="L110" i="19" a="1"/>
  <c r="L110" i="19" s="1"/>
  <c r="L113" i="19" a="1"/>
  <c r="L113" i="19" s="1"/>
  <c r="K108" i="19"/>
  <c r="L111" i="19" a="1"/>
  <c r="L111" i="19" s="1"/>
  <c r="L97" i="19" a="1"/>
  <c r="L97" i="19" s="1"/>
  <c r="L115" i="19" a="1"/>
  <c r="L115" i="19" s="1"/>
  <c r="L102" i="19" a="1"/>
  <c r="L102" i="19" s="1"/>
  <c r="K112" i="19"/>
  <c r="L118" i="19" a="1"/>
  <c r="L118" i="19" s="1"/>
  <c r="P16" i="19"/>
  <c r="Q16" i="19" s="1"/>
  <c r="P80" i="19"/>
  <c r="Q80" i="19" s="1"/>
  <c r="C110" i="19"/>
  <c r="C113" i="19"/>
  <c r="C116" i="19"/>
  <c r="C118" i="19"/>
  <c r="C34" i="19"/>
  <c r="C9" i="19"/>
  <c r="C11" i="19"/>
  <c r="C12" i="19"/>
  <c r="C10" i="19"/>
  <c r="C23" i="19"/>
  <c r="C44" i="19"/>
  <c r="C22" i="19"/>
  <c r="C87" i="19"/>
  <c r="C109" i="19"/>
  <c r="C32" i="19"/>
  <c r="C100" i="19"/>
  <c r="C30" i="19"/>
  <c r="C91" i="19"/>
  <c r="C86" i="19"/>
  <c r="C45" i="19"/>
  <c r="C106" i="19"/>
  <c r="C16" i="19"/>
  <c r="C89" i="19"/>
  <c r="C81" i="19"/>
  <c r="C92" i="19"/>
  <c r="C43" i="19"/>
  <c r="C21" i="19"/>
  <c r="C41" i="19"/>
  <c r="C114" i="19"/>
  <c r="C39" i="19"/>
  <c r="C31" i="19"/>
  <c r="C94" i="19"/>
  <c r="C69" i="19"/>
  <c r="C88" i="19"/>
  <c r="C61" i="19"/>
  <c r="C79" i="19"/>
  <c r="C83" i="19"/>
  <c r="C85" i="19"/>
  <c r="C101" i="19"/>
  <c r="C105" i="19"/>
  <c r="C117" i="19"/>
  <c r="C115" i="19"/>
  <c r="C108" i="19"/>
  <c r="C80" i="19"/>
  <c r="C47" i="19"/>
  <c r="C107" i="19"/>
  <c r="C46" i="19"/>
  <c r="C75" i="19"/>
  <c r="C28" i="19"/>
  <c r="C99" i="19"/>
  <c r="C82" i="19"/>
  <c r="C60" i="19"/>
  <c r="C36" i="19"/>
  <c r="C27" i="19"/>
  <c r="C98" i="19"/>
  <c r="C104" i="19"/>
  <c r="C33" i="19"/>
  <c r="C42" i="19"/>
  <c r="C103" i="19"/>
  <c r="C62" i="19"/>
  <c r="C38" i="19"/>
  <c r="C111" i="19"/>
  <c r="C35" i="19"/>
  <c r="C40" i="19"/>
  <c r="C112" i="19"/>
  <c r="C37" i="19"/>
  <c r="C90" i="19"/>
  <c r="C8" i="19"/>
  <c r="C93" i="19"/>
  <c r="C97" i="19"/>
  <c r="C102" i="19"/>
  <c r="C17" i="19"/>
  <c r="C84" i="19"/>
  <c r="C95" i="19"/>
  <c r="B4" i="20"/>
  <c r="C4" i="20"/>
  <c r="B5" i="20"/>
  <c r="C5" i="20"/>
  <c r="B3" i="20"/>
  <c r="C3" i="20"/>
  <c r="B7" i="20"/>
  <c r="C7" i="20"/>
  <c r="H19" i="19"/>
  <c r="I19" i="19"/>
  <c r="J19" i="19"/>
  <c r="H55" i="19"/>
  <c r="I55" i="19"/>
  <c r="J55" i="19"/>
  <c r="H24" i="19"/>
  <c r="I24" i="19"/>
  <c r="J24" i="19"/>
  <c r="H70" i="19"/>
  <c r="I70" i="19"/>
  <c r="J70" i="19"/>
  <c r="H63" i="19"/>
  <c r="I63" i="19"/>
  <c r="J63" i="19"/>
  <c r="H13" i="19"/>
  <c r="I13" i="19"/>
  <c r="J13" i="19"/>
  <c r="H50" i="19"/>
  <c r="I50" i="19"/>
  <c r="J50" i="19"/>
  <c r="H15" i="19"/>
  <c r="I15" i="19"/>
  <c r="J15" i="19"/>
  <c r="H73" i="19"/>
  <c r="I73" i="19"/>
  <c r="J73" i="19"/>
  <c r="H14" i="19"/>
  <c r="I14" i="19"/>
  <c r="J14" i="19"/>
  <c r="H56" i="19"/>
  <c r="I56" i="19"/>
  <c r="J56" i="19"/>
  <c r="H25" i="19"/>
  <c r="I25" i="19"/>
  <c r="J25" i="19"/>
  <c r="H71" i="19"/>
  <c r="I71" i="19"/>
  <c r="J71" i="19"/>
  <c r="H96" i="19"/>
  <c r="I96" i="19"/>
  <c r="J96" i="19"/>
  <c r="H57" i="19"/>
  <c r="I57" i="19"/>
  <c r="J57" i="19"/>
  <c r="H64" i="19"/>
  <c r="I64" i="19"/>
  <c r="J64" i="19"/>
  <c r="H51" i="19"/>
  <c r="I51" i="19"/>
  <c r="J51" i="19"/>
  <c r="H53" i="19"/>
  <c r="I53" i="19"/>
  <c r="J53" i="19"/>
  <c r="H68" i="19"/>
  <c r="I68" i="19"/>
  <c r="J68" i="19"/>
  <c r="H48" i="19"/>
  <c r="I48" i="19"/>
  <c r="J48" i="19"/>
  <c r="H49" i="19"/>
  <c r="I49" i="19"/>
  <c r="J49" i="19"/>
  <c r="H6" i="19"/>
  <c r="I6" i="19"/>
  <c r="J6" i="19"/>
  <c r="H78" i="19"/>
  <c r="I78" i="19"/>
  <c r="J78" i="19"/>
  <c r="H58" i="19"/>
  <c r="I58" i="19"/>
  <c r="J58" i="19"/>
  <c r="H7" i="19"/>
  <c r="I7" i="19"/>
  <c r="J7" i="19"/>
  <c r="H72" i="19"/>
  <c r="I72" i="19"/>
  <c r="J72" i="19"/>
  <c r="H29" i="19"/>
  <c r="I29" i="19"/>
  <c r="J29" i="19"/>
  <c r="H52" i="19"/>
  <c r="I52" i="19"/>
  <c r="J52" i="19"/>
  <c r="H26" i="19"/>
  <c r="I26" i="19"/>
  <c r="J26" i="19"/>
  <c r="H65" i="19"/>
  <c r="I65" i="19"/>
  <c r="J65" i="19"/>
  <c r="H20" i="19"/>
  <c r="I20" i="19"/>
  <c r="J20" i="19"/>
  <c r="H59" i="19"/>
  <c r="I59" i="19"/>
  <c r="J59" i="19"/>
  <c r="H74" i="19"/>
  <c r="I74" i="19"/>
  <c r="J74" i="19"/>
  <c r="I77" i="19"/>
  <c r="H77" i="19"/>
  <c r="P85" i="19" l="1"/>
  <c r="Q85" i="19" s="1"/>
  <c r="P102" i="19"/>
  <c r="Q102" i="19" s="1"/>
  <c r="P83" i="19"/>
  <c r="Q83" i="19" s="1"/>
  <c r="P116" i="19"/>
  <c r="Q116" i="19" s="1"/>
  <c r="P100" i="19"/>
  <c r="Q100" i="19" s="1"/>
  <c r="P22" i="19"/>
  <c r="Q22" i="19" s="1"/>
  <c r="P90" i="19"/>
  <c r="Q90" i="19" s="1"/>
  <c r="P23" i="19"/>
  <c r="Q23" i="19" s="1"/>
  <c r="P109" i="19"/>
  <c r="Q109" i="19" s="1"/>
  <c r="P106" i="19"/>
  <c r="Q106" i="19" s="1"/>
  <c r="P61" i="19"/>
  <c r="Q61" i="19" s="1"/>
  <c r="P17" i="19"/>
  <c r="Q17" i="19" s="1"/>
  <c r="P37" i="19"/>
  <c r="Q37" i="19" s="1"/>
  <c r="P86" i="19"/>
  <c r="Q86" i="19" s="1"/>
  <c r="P115" i="19"/>
  <c r="Q115" i="19" s="1"/>
  <c r="P36" i="19"/>
  <c r="Q36" i="19" s="1"/>
  <c r="P39" i="19"/>
  <c r="Q39" i="19" s="1"/>
  <c r="P9" i="19"/>
  <c r="Q9" i="19" s="1"/>
  <c r="P118" i="19"/>
  <c r="Q118" i="19" s="1"/>
  <c r="P38" i="19"/>
  <c r="Q38" i="19" s="1"/>
  <c r="P108" i="19"/>
  <c r="Q108" i="19" s="1"/>
  <c r="P27" i="19"/>
  <c r="Q27" i="19" s="1"/>
  <c r="P8" i="19"/>
  <c r="Q8" i="19" s="1"/>
  <c r="P93" i="19"/>
  <c r="Q93" i="19" s="1"/>
  <c r="P97" i="19"/>
  <c r="Q97" i="19" s="1"/>
  <c r="P42" i="19"/>
  <c r="Q42" i="19" s="1"/>
  <c r="P32" i="19"/>
  <c r="Q32" i="19" s="1"/>
  <c r="P105" i="19"/>
  <c r="Q105" i="19" s="1"/>
  <c r="P117" i="19"/>
  <c r="Q117" i="19" s="1"/>
  <c r="P89" i="19"/>
  <c r="Q89" i="19" s="1"/>
  <c r="P47" i="19"/>
  <c r="Q47" i="19" s="1"/>
  <c r="P75" i="19"/>
  <c r="Q75" i="19" s="1"/>
  <c r="P30" i="19"/>
  <c r="Q30" i="19" s="1"/>
  <c r="P99" i="19"/>
  <c r="Q99" i="19" s="1"/>
  <c r="P107" i="19"/>
  <c r="Q107" i="19" s="1"/>
  <c r="P87" i="19"/>
  <c r="Q87" i="19" s="1"/>
  <c r="P12" i="19"/>
  <c r="Q12" i="19" s="1"/>
  <c r="P44" i="19"/>
  <c r="Q44" i="19" s="1"/>
  <c r="P45" i="19"/>
  <c r="Q45" i="19" s="1"/>
  <c r="P101" i="19"/>
  <c r="Q101" i="19" s="1"/>
  <c r="P43" i="19"/>
  <c r="Q43" i="19" s="1"/>
  <c r="P91" i="19"/>
  <c r="Q91" i="19" s="1"/>
  <c r="P60" i="19"/>
  <c r="Q60" i="19" s="1"/>
  <c r="P94" i="19"/>
  <c r="Q94" i="19" s="1"/>
  <c r="P35" i="19"/>
  <c r="Q35" i="19" s="1"/>
  <c r="P88" i="19"/>
  <c r="Q88" i="19" s="1"/>
  <c r="P69" i="19"/>
  <c r="Q69" i="19" s="1"/>
  <c r="P31" i="19"/>
  <c r="Q31" i="19" s="1"/>
  <c r="P11" i="19"/>
  <c r="Q11" i="19" s="1"/>
  <c r="P92" i="19"/>
  <c r="Q92" i="19" s="1"/>
  <c r="P103" i="19"/>
  <c r="Q103" i="19" s="1"/>
  <c r="P28" i="19"/>
  <c r="Q28" i="19" s="1"/>
  <c r="P95" i="19"/>
  <c r="Q95" i="19" s="1"/>
  <c r="P62" i="19"/>
  <c r="Q62" i="19" s="1"/>
  <c r="P46" i="19"/>
  <c r="Q46" i="19" s="1"/>
  <c r="P81" i="19"/>
  <c r="Q81" i="19" s="1"/>
  <c r="P111" i="19"/>
  <c r="Q111" i="19" s="1"/>
  <c r="P10" i="19"/>
  <c r="Q10" i="19" s="1"/>
  <c r="P98" i="19"/>
  <c r="Q98" i="19" s="1"/>
  <c r="P104" i="19"/>
  <c r="Q104" i="19" s="1"/>
  <c r="P33" i="19"/>
  <c r="Q33" i="19" s="1"/>
  <c r="P41" i="19"/>
  <c r="Q41" i="19" s="1"/>
  <c r="P112" i="19"/>
  <c r="Q112" i="19" s="1"/>
  <c r="P84" i="19"/>
  <c r="Q84" i="19" s="1"/>
  <c r="P79" i="19"/>
  <c r="Q79" i="19" s="1"/>
  <c r="P21" i="19"/>
  <c r="Q21" i="19" s="1"/>
  <c r="P40" i="19"/>
  <c r="Q40" i="19" s="1"/>
  <c r="P82" i="19"/>
  <c r="Q82" i="19" s="1"/>
  <c r="C6" i="20"/>
  <c r="B6" i="20"/>
  <c r="B2868" i="12"/>
  <c r="B2867" i="12"/>
  <c r="B2866" i="12"/>
  <c r="B2865" i="12"/>
  <c r="B2864" i="12"/>
  <c r="B2863" i="12"/>
  <c r="B2862" i="12"/>
  <c r="B2861" i="12"/>
  <c r="B2860" i="12"/>
  <c r="B2859" i="12"/>
  <c r="B2858" i="12"/>
  <c r="B2857" i="12"/>
  <c r="B2856" i="12"/>
  <c r="B2855" i="12"/>
  <c r="B2854" i="12"/>
  <c r="B2853" i="12"/>
  <c r="B2852" i="12"/>
  <c r="B2851" i="12"/>
  <c r="B2850" i="12"/>
  <c r="B2849" i="12"/>
  <c r="B2848" i="12"/>
  <c r="B2847" i="12"/>
  <c r="B2846" i="12"/>
  <c r="B2845" i="12"/>
  <c r="B2844" i="12"/>
  <c r="B2843" i="12"/>
  <c r="B2842" i="12"/>
  <c r="B2841" i="12"/>
  <c r="B2840" i="12"/>
  <c r="B2839" i="12"/>
  <c r="B2838" i="12"/>
  <c r="B2837" i="12"/>
  <c r="B2836" i="12"/>
  <c r="B2835" i="12"/>
  <c r="B2834" i="12"/>
  <c r="B2833" i="12"/>
  <c r="B2832" i="12"/>
  <c r="B2831" i="12"/>
  <c r="B2830" i="12"/>
  <c r="B2829" i="12"/>
  <c r="B2828" i="12"/>
  <c r="B2827" i="12"/>
  <c r="B2826" i="12"/>
  <c r="B2825" i="12"/>
  <c r="B2824" i="12"/>
  <c r="B2823" i="12"/>
  <c r="B2822" i="12"/>
  <c r="B2821" i="12"/>
  <c r="B2820" i="12"/>
  <c r="B2819" i="12"/>
  <c r="B2818" i="12"/>
  <c r="B2817" i="12"/>
  <c r="B2816" i="12"/>
  <c r="B2815" i="12"/>
  <c r="B2814" i="12"/>
  <c r="B2813" i="12"/>
  <c r="B2812" i="12"/>
  <c r="B2811" i="12"/>
  <c r="B2810" i="12"/>
  <c r="B2809" i="12"/>
  <c r="B2808" i="12"/>
  <c r="B2807" i="12"/>
  <c r="B2806" i="12"/>
  <c r="B2805" i="12"/>
  <c r="B2804" i="12"/>
  <c r="B2803" i="12"/>
  <c r="B2802" i="12"/>
  <c r="B2801" i="12"/>
  <c r="B2800" i="12"/>
  <c r="B2799" i="12"/>
  <c r="B2798" i="12"/>
  <c r="B2797" i="12"/>
  <c r="B2796" i="12"/>
  <c r="B2795" i="12"/>
  <c r="B2794" i="12"/>
  <c r="B2793" i="12"/>
  <c r="B2792" i="12"/>
  <c r="B2791" i="12"/>
  <c r="B2790" i="12"/>
  <c r="B2789" i="12"/>
  <c r="B2788" i="12"/>
  <c r="B2787" i="12"/>
  <c r="B2786" i="12"/>
  <c r="B2785" i="12"/>
  <c r="B2784" i="12"/>
  <c r="B2783" i="12"/>
  <c r="B2782" i="12"/>
  <c r="B2781" i="12"/>
  <c r="B2780" i="12"/>
  <c r="B2779" i="12"/>
  <c r="B2778" i="12"/>
  <c r="B2777" i="12"/>
  <c r="B2776" i="12"/>
  <c r="B2775" i="12"/>
  <c r="B2774" i="12"/>
  <c r="B2773" i="12"/>
  <c r="B2772" i="12"/>
  <c r="B2771" i="12"/>
  <c r="B2770" i="12"/>
  <c r="B2769" i="12"/>
  <c r="B2768" i="12"/>
  <c r="B2767" i="12"/>
  <c r="B2766" i="12"/>
  <c r="B2765" i="12"/>
  <c r="B2764" i="12"/>
  <c r="B2763" i="12"/>
  <c r="B2762" i="12"/>
  <c r="B2761" i="12"/>
  <c r="B2760" i="12"/>
  <c r="B2759" i="12"/>
  <c r="B2758" i="12"/>
  <c r="B2757" i="12"/>
  <c r="B2756" i="12"/>
  <c r="B2755" i="12"/>
  <c r="B2754" i="12"/>
  <c r="B2753" i="12"/>
  <c r="B2752" i="12"/>
  <c r="B2751" i="12"/>
  <c r="B2750" i="12"/>
  <c r="B2749" i="12"/>
  <c r="B2748" i="12"/>
  <c r="B2747" i="12"/>
  <c r="B2746" i="12"/>
  <c r="B2745" i="12"/>
  <c r="B2744" i="12"/>
  <c r="B2743" i="12"/>
  <c r="B2742" i="12"/>
  <c r="B2741" i="12"/>
  <c r="B2740" i="12"/>
  <c r="B2739" i="12"/>
  <c r="B2738" i="12"/>
  <c r="B2737" i="12"/>
  <c r="B2736" i="12"/>
  <c r="B2735" i="12"/>
  <c r="B2734" i="12"/>
  <c r="B2733" i="12"/>
  <c r="B2732" i="12"/>
  <c r="B2731" i="12"/>
  <c r="B2730" i="12"/>
  <c r="B2729" i="12"/>
  <c r="B2728" i="12"/>
  <c r="B2727" i="12"/>
  <c r="B2726" i="12"/>
  <c r="B2725" i="12"/>
  <c r="B2724" i="12"/>
  <c r="B2723" i="12"/>
  <c r="B2722" i="12"/>
  <c r="B2721" i="12"/>
  <c r="B2720" i="12"/>
  <c r="B2719" i="12"/>
  <c r="B2718" i="12"/>
  <c r="B2717" i="12"/>
  <c r="B2716" i="12"/>
  <c r="B2715" i="12"/>
  <c r="B2714" i="12"/>
  <c r="B2713" i="12"/>
  <c r="B2712" i="12"/>
  <c r="B2711" i="12"/>
  <c r="B2710" i="12"/>
  <c r="B2709" i="12"/>
  <c r="B2708" i="12"/>
  <c r="B2707" i="12"/>
  <c r="B2706" i="12"/>
  <c r="B2705" i="12"/>
  <c r="B2704" i="12"/>
  <c r="B2703" i="12"/>
  <c r="B2702" i="12"/>
  <c r="B2701" i="12"/>
  <c r="B2700" i="12"/>
  <c r="B2699" i="12"/>
  <c r="B2698" i="12"/>
  <c r="B2697" i="12"/>
  <c r="B2696" i="12"/>
  <c r="B2695" i="12"/>
  <c r="B2694" i="12"/>
  <c r="B2693" i="12"/>
  <c r="B2692" i="12"/>
  <c r="B2691" i="12"/>
  <c r="B2690" i="12"/>
  <c r="B2689" i="12"/>
  <c r="B2688" i="12"/>
  <c r="B2687" i="12"/>
  <c r="B2686" i="12"/>
  <c r="B2685" i="12"/>
  <c r="B2684" i="12"/>
  <c r="B2683" i="12"/>
  <c r="B2682" i="12"/>
  <c r="B2681" i="12"/>
  <c r="B2680" i="12"/>
  <c r="B2679" i="12"/>
  <c r="B2678" i="12"/>
  <c r="B2677" i="12"/>
  <c r="B2676" i="12"/>
  <c r="B2675" i="12"/>
  <c r="B2674" i="12"/>
  <c r="B2673" i="12"/>
  <c r="B2672" i="12"/>
  <c r="B2671" i="12"/>
  <c r="B2670" i="12"/>
  <c r="B2669" i="12"/>
  <c r="B2668" i="12"/>
  <c r="B2667" i="12"/>
  <c r="B2666" i="12"/>
  <c r="B2665" i="12"/>
  <c r="B2664" i="12"/>
  <c r="B2663" i="12"/>
  <c r="B2662" i="12"/>
  <c r="B2661" i="12"/>
  <c r="B2660" i="12"/>
  <c r="B2659" i="12"/>
  <c r="B2658" i="12"/>
  <c r="B2657" i="12"/>
  <c r="B2656" i="12"/>
  <c r="B2655" i="12"/>
  <c r="B2654" i="12"/>
  <c r="B2653" i="12"/>
  <c r="B2652" i="12"/>
  <c r="B2651" i="12"/>
  <c r="B2650" i="12"/>
  <c r="B2649" i="12"/>
  <c r="B2648" i="12"/>
  <c r="B2647" i="12"/>
  <c r="B2646" i="12"/>
  <c r="B2645" i="12"/>
  <c r="B2644" i="12"/>
  <c r="B2643" i="12"/>
  <c r="B2642" i="12"/>
  <c r="B2641" i="12"/>
  <c r="B2640" i="12"/>
  <c r="B2639" i="12"/>
  <c r="B2638" i="12"/>
  <c r="B2637" i="12"/>
  <c r="B2636" i="12"/>
  <c r="B2635" i="12"/>
  <c r="B2634" i="12"/>
  <c r="B2633" i="12"/>
  <c r="B2632" i="12"/>
  <c r="B2631" i="12"/>
  <c r="B2630" i="12"/>
  <c r="B2629" i="12"/>
  <c r="B2628" i="12"/>
  <c r="B2627" i="12"/>
  <c r="B2626" i="12"/>
  <c r="B2625" i="12"/>
  <c r="B2624" i="12"/>
  <c r="B2623" i="12"/>
  <c r="B2622" i="12"/>
  <c r="B2621" i="12"/>
  <c r="B2620" i="12"/>
  <c r="B2619" i="12"/>
  <c r="B2618" i="12"/>
  <c r="B2617" i="12"/>
  <c r="B2616" i="12"/>
  <c r="B2615" i="12"/>
  <c r="B2614" i="12"/>
  <c r="B2613" i="12"/>
  <c r="B2612" i="12"/>
  <c r="B2458" i="12"/>
  <c r="B2457" i="12"/>
  <c r="B2456" i="12"/>
  <c r="B2455" i="12"/>
  <c r="B2454" i="12"/>
  <c r="B2453" i="12"/>
  <c r="B2452" i="12"/>
  <c r="B2451" i="12"/>
  <c r="B2450" i="12"/>
  <c r="B2449" i="12"/>
  <c r="B2448" i="12"/>
  <c r="B2447" i="12"/>
  <c r="B2446" i="12"/>
  <c r="B2445" i="12"/>
  <c r="B2444" i="12"/>
  <c r="B2443" i="12"/>
  <c r="B2442" i="12"/>
  <c r="B2441" i="12"/>
  <c r="B2440" i="12"/>
  <c r="B2439" i="12"/>
  <c r="B2438" i="12"/>
  <c r="B2437" i="12"/>
  <c r="B2436" i="12"/>
  <c r="B2435" i="12"/>
  <c r="B2434" i="12"/>
  <c r="B2433" i="12"/>
  <c r="B2432" i="12"/>
  <c r="B2431" i="12"/>
  <c r="B2430" i="12"/>
  <c r="B2429" i="12"/>
  <c r="B2428" i="12"/>
  <c r="B2427" i="12"/>
  <c r="B2426" i="12"/>
  <c r="B2425" i="12"/>
  <c r="B2424" i="12"/>
  <c r="B2423" i="12"/>
  <c r="B2422" i="12"/>
  <c r="B2421" i="12"/>
  <c r="B2420" i="12"/>
  <c r="B2419" i="12"/>
  <c r="B2418" i="12"/>
  <c r="B2417" i="12"/>
  <c r="B2416" i="12"/>
  <c r="B2415" i="12"/>
  <c r="B2414" i="12"/>
  <c r="B2413" i="12"/>
  <c r="B2412" i="12"/>
  <c r="B2411" i="12"/>
  <c r="B2410" i="12"/>
  <c r="B2409" i="12"/>
  <c r="B2408" i="12"/>
  <c r="B2407" i="12"/>
  <c r="B2406" i="12"/>
  <c r="B2405" i="12"/>
  <c r="B2404" i="12"/>
  <c r="B2403" i="12"/>
  <c r="B2402" i="12"/>
  <c r="B2401" i="12"/>
  <c r="B2400" i="12"/>
  <c r="B2399" i="12"/>
  <c r="B2398" i="12"/>
  <c r="B2397" i="12"/>
  <c r="B2396" i="12"/>
  <c r="B2395" i="12"/>
  <c r="B2394" i="12"/>
  <c r="B2393" i="12"/>
  <c r="B2392" i="12"/>
  <c r="B2391" i="12"/>
  <c r="B2390" i="12"/>
  <c r="B2389" i="12"/>
  <c r="B2388" i="12"/>
  <c r="B2387" i="12"/>
  <c r="B2386" i="12"/>
  <c r="B2385" i="12"/>
  <c r="B2384" i="12"/>
  <c r="B2383" i="12"/>
  <c r="B2382" i="12"/>
  <c r="B2381" i="12"/>
  <c r="B2380" i="12"/>
  <c r="B2379" i="12"/>
  <c r="B2378" i="12"/>
  <c r="B2377" i="12"/>
  <c r="B2376" i="12"/>
  <c r="B2375" i="12"/>
  <c r="B2374" i="12"/>
  <c r="B2373" i="12"/>
  <c r="B2372" i="12"/>
  <c r="B2371" i="12"/>
  <c r="B2370" i="12"/>
  <c r="B2369" i="12"/>
  <c r="B2368" i="12"/>
  <c r="B2367" i="12"/>
  <c r="B2366" i="12"/>
  <c r="B2365" i="12"/>
  <c r="B2364" i="12"/>
  <c r="B2363" i="12"/>
  <c r="B2362" i="12"/>
  <c r="B2361" i="12"/>
  <c r="B2360" i="12"/>
  <c r="B2359" i="12"/>
  <c r="B2358" i="12"/>
  <c r="B2357" i="12"/>
  <c r="B2356" i="12"/>
  <c r="B2355" i="12"/>
  <c r="B2354" i="12"/>
  <c r="B2353" i="12"/>
  <c r="B2352" i="12"/>
  <c r="B2351" i="12"/>
  <c r="B2350" i="12"/>
  <c r="B2349" i="12"/>
  <c r="B2348" i="12"/>
  <c r="B2347" i="12"/>
  <c r="B2346" i="12"/>
  <c r="B2345" i="12"/>
  <c r="B2344" i="12"/>
  <c r="B2343" i="12"/>
  <c r="B2342" i="12"/>
  <c r="B2341" i="12"/>
  <c r="B2340" i="12"/>
  <c r="B2339" i="12"/>
  <c r="B2338" i="12"/>
  <c r="B2337" i="12"/>
  <c r="B2336" i="12"/>
  <c r="B2335" i="12"/>
  <c r="B2334" i="12"/>
  <c r="B2333" i="12"/>
  <c r="B2332" i="12"/>
  <c r="B2331" i="12"/>
  <c r="B2330" i="12"/>
  <c r="B2329" i="12"/>
  <c r="B2328" i="12"/>
  <c r="B2327" i="12"/>
  <c r="B2326" i="12"/>
  <c r="B2325" i="12"/>
  <c r="B2324" i="12"/>
  <c r="B2323" i="12"/>
  <c r="B2322" i="12"/>
  <c r="B2321" i="12"/>
  <c r="B2320" i="12"/>
  <c r="B2319" i="12"/>
  <c r="B2318" i="12"/>
  <c r="B2317" i="12"/>
  <c r="B2316" i="12"/>
  <c r="B2315" i="12"/>
  <c r="B2314" i="12"/>
  <c r="B2313" i="12"/>
  <c r="B2312" i="12"/>
  <c r="B2311" i="12"/>
  <c r="B2310" i="12"/>
  <c r="B2309" i="12"/>
  <c r="B2308" i="12"/>
  <c r="B2307" i="12"/>
  <c r="B2306" i="12"/>
  <c r="B2305" i="12"/>
  <c r="B2304" i="12"/>
  <c r="B2303" i="12"/>
  <c r="B2302" i="12"/>
  <c r="B2301" i="12"/>
  <c r="B2300" i="12"/>
  <c r="B2299" i="12"/>
  <c r="B2298" i="12"/>
  <c r="B2297" i="12"/>
  <c r="B2296" i="12"/>
  <c r="B2295" i="12"/>
  <c r="B2294" i="12"/>
  <c r="B2293" i="12"/>
  <c r="B2292" i="12"/>
  <c r="B2291" i="12"/>
  <c r="B2290" i="12"/>
  <c r="B2289" i="12"/>
  <c r="B2288" i="12"/>
  <c r="B2287" i="12"/>
  <c r="B2286" i="12"/>
  <c r="B2285" i="12"/>
  <c r="B2284" i="12"/>
  <c r="B2283" i="12"/>
  <c r="B2282" i="12"/>
  <c r="B2281" i="12"/>
  <c r="B2280" i="12"/>
  <c r="B2279" i="12"/>
  <c r="B2278" i="12"/>
  <c r="B2277" i="12"/>
  <c r="B2276" i="12"/>
  <c r="B2275" i="12"/>
  <c r="B2274" i="12"/>
  <c r="B2273" i="12"/>
  <c r="B2272" i="12"/>
  <c r="B2271" i="12"/>
  <c r="B2270" i="12"/>
  <c r="B2269" i="12"/>
  <c r="B2268" i="12"/>
  <c r="B2267" i="12"/>
  <c r="B2266" i="12"/>
  <c r="B2265" i="12"/>
  <c r="B2264" i="12"/>
  <c r="B2263" i="12"/>
  <c r="B2262" i="12"/>
  <c r="B2261" i="12"/>
  <c r="B2260" i="12"/>
  <c r="B2259" i="12"/>
  <c r="B2258" i="12"/>
  <c r="B2257" i="12"/>
  <c r="B2256" i="12"/>
  <c r="B2255" i="12"/>
  <c r="B2254" i="12"/>
  <c r="B2253" i="12"/>
  <c r="B2252" i="12"/>
  <c r="B2251" i="12"/>
  <c r="B2250" i="12"/>
  <c r="B2249" i="12"/>
  <c r="B2248" i="12"/>
  <c r="B2247" i="12"/>
  <c r="B2246" i="12"/>
  <c r="B2245" i="12"/>
  <c r="B2244" i="12"/>
  <c r="B2243" i="12"/>
  <c r="B2242" i="12"/>
  <c r="B2241" i="12"/>
  <c r="B2240" i="12"/>
  <c r="B2239" i="12"/>
  <c r="B2238" i="12"/>
  <c r="B2237" i="12"/>
  <c r="B2236" i="12"/>
  <c r="B2235" i="12"/>
  <c r="B2234" i="12"/>
  <c r="B2233" i="12"/>
  <c r="B2232" i="12"/>
  <c r="B2231" i="12"/>
  <c r="B2230" i="12"/>
  <c r="B2229" i="12"/>
  <c r="B2228" i="12"/>
  <c r="B2227" i="12"/>
  <c r="B2226" i="12"/>
  <c r="B2225" i="12"/>
  <c r="B2224" i="12"/>
  <c r="B2223" i="12"/>
  <c r="B2222" i="12"/>
  <c r="B2221" i="12"/>
  <c r="B2220" i="12"/>
  <c r="B2219" i="12"/>
  <c r="B2218" i="12"/>
  <c r="B2217" i="12"/>
  <c r="B2216" i="12"/>
  <c r="B2215" i="12"/>
  <c r="B2214" i="12"/>
  <c r="B2213" i="12"/>
  <c r="B2212" i="12"/>
  <c r="B2211" i="12"/>
  <c r="B2210" i="12"/>
  <c r="B2209" i="12"/>
  <c r="B2208" i="12"/>
  <c r="B2207" i="12"/>
  <c r="B2206" i="12"/>
  <c r="B2205" i="12"/>
  <c r="B2204" i="12"/>
  <c r="B2203" i="12"/>
  <c r="B2202" i="12"/>
  <c r="B2201" i="12"/>
  <c r="B2200" i="12"/>
  <c r="B2199" i="12"/>
  <c r="B2198" i="12"/>
  <c r="B2197" i="12"/>
  <c r="B2196" i="12"/>
  <c r="B2195" i="12"/>
  <c r="B2194" i="12"/>
  <c r="B2193" i="12"/>
  <c r="B2192" i="12"/>
  <c r="B2191" i="12"/>
  <c r="B2190" i="12"/>
  <c r="B2189" i="12"/>
  <c r="B2188" i="12"/>
  <c r="B2187" i="12"/>
  <c r="B2186" i="12"/>
  <c r="B2185" i="12"/>
  <c r="B2184" i="12"/>
  <c r="B2183" i="12"/>
  <c r="B2182" i="12"/>
  <c r="B2181" i="12"/>
  <c r="B2180" i="12"/>
  <c r="B2179" i="12"/>
  <c r="B2178" i="12"/>
  <c r="B2177" i="12"/>
  <c r="B2176" i="12"/>
  <c r="B2175" i="12"/>
  <c r="B2174" i="12"/>
  <c r="B2173" i="12"/>
  <c r="B2172" i="12"/>
  <c r="B2171" i="12"/>
  <c r="B2170" i="12"/>
  <c r="B2169" i="12"/>
  <c r="B2168" i="12"/>
  <c r="B2167" i="12"/>
  <c r="B2166" i="12"/>
  <c r="B2165" i="12"/>
  <c r="B2164" i="12"/>
  <c r="B2163" i="12"/>
  <c r="B2162" i="12"/>
  <c r="B2161" i="12"/>
  <c r="B2160" i="12"/>
  <c r="B2159" i="12"/>
  <c r="B2158" i="12"/>
  <c r="B2157" i="12"/>
  <c r="B2156" i="12"/>
  <c r="B2155" i="12"/>
  <c r="B2154" i="12"/>
  <c r="B2153" i="12"/>
  <c r="B2152" i="12"/>
  <c r="B2151" i="12"/>
  <c r="B2150" i="12"/>
  <c r="B2149" i="12"/>
  <c r="B2148" i="12"/>
  <c r="B2147" i="12"/>
  <c r="B2146" i="12"/>
  <c r="B2145" i="12"/>
  <c r="B2144" i="12"/>
  <c r="B2143" i="12"/>
  <c r="B2142" i="12"/>
  <c r="B2141" i="12"/>
  <c r="B2140" i="12"/>
  <c r="B2139" i="12"/>
  <c r="B2138" i="12"/>
  <c r="B2137" i="12"/>
  <c r="B2136" i="12"/>
  <c r="B2135" i="12"/>
  <c r="B2134" i="12"/>
  <c r="B2133" i="12"/>
  <c r="B2132" i="12"/>
  <c r="B2131" i="12"/>
  <c r="B2130" i="12"/>
  <c r="B2129" i="12"/>
  <c r="B2128" i="12"/>
  <c r="B2127" i="12"/>
  <c r="B2126" i="12"/>
  <c r="B2125" i="12"/>
  <c r="B2124" i="12"/>
  <c r="B2123" i="12"/>
  <c r="B2122" i="12"/>
  <c r="B2121" i="12"/>
  <c r="B2120" i="12"/>
  <c r="B2119" i="12"/>
  <c r="B2118" i="12"/>
  <c r="B2117" i="12"/>
  <c r="B2116" i="12"/>
  <c r="B2115" i="12"/>
  <c r="B2114" i="12"/>
  <c r="B2113" i="12"/>
  <c r="B2112" i="12"/>
  <c r="B2111" i="12"/>
  <c r="B2110" i="12"/>
  <c r="B2109" i="12"/>
  <c r="B2108" i="12"/>
  <c r="B2107" i="12"/>
  <c r="B2106" i="12"/>
  <c r="B2105" i="12"/>
  <c r="B2104" i="12"/>
  <c r="B2103" i="12"/>
  <c r="B2102" i="12"/>
  <c r="B2101" i="12"/>
  <c r="B2100" i="12"/>
  <c r="B2099" i="12"/>
  <c r="B2098" i="12"/>
  <c r="B2097" i="12"/>
  <c r="B2096" i="12"/>
  <c r="B2095" i="12"/>
  <c r="B2094" i="12"/>
  <c r="B2093" i="12"/>
  <c r="B2092" i="12"/>
  <c r="B2091" i="12"/>
  <c r="B2090" i="12"/>
  <c r="B2089" i="12"/>
  <c r="B2088" i="12"/>
  <c r="B2087" i="12"/>
  <c r="B2086" i="12"/>
  <c r="B2085" i="12"/>
  <c r="B2084" i="12"/>
  <c r="B2083" i="12"/>
  <c r="B2082" i="12"/>
  <c r="B2081" i="12"/>
  <c r="B2080" i="12"/>
  <c r="B2079" i="12"/>
  <c r="B2078" i="12"/>
  <c r="B2077" i="12"/>
  <c r="B2076" i="12"/>
  <c r="B2075" i="12"/>
  <c r="B2074" i="12"/>
  <c r="B2073" i="12"/>
  <c r="B2072" i="12"/>
  <c r="B2071" i="12"/>
  <c r="B2070" i="12"/>
  <c r="B2069" i="12"/>
  <c r="B2068" i="12"/>
  <c r="B2067" i="12"/>
  <c r="B2066" i="12"/>
  <c r="B2065" i="12"/>
  <c r="B2064" i="12"/>
  <c r="B2063" i="12"/>
  <c r="B2062" i="12"/>
  <c r="B2061" i="12"/>
  <c r="B2060" i="12"/>
  <c r="B2059" i="12"/>
  <c r="B2058" i="12"/>
  <c r="B2057" i="12"/>
  <c r="B2056" i="12"/>
  <c r="B2055" i="12"/>
  <c r="B2054" i="12"/>
  <c r="B2053" i="12"/>
  <c r="B2052" i="12"/>
  <c r="B2051" i="12"/>
  <c r="B2050" i="12"/>
  <c r="B2049" i="12"/>
  <c r="B2048" i="12"/>
  <c r="B2047" i="12"/>
  <c r="B2046" i="12"/>
  <c r="B2045" i="12"/>
  <c r="B2044" i="12"/>
  <c r="B2043" i="12"/>
  <c r="B2042" i="12"/>
  <c r="B2041" i="12"/>
  <c r="B2040" i="12"/>
  <c r="B2039" i="12"/>
  <c r="B2038" i="12"/>
  <c r="B2037" i="12"/>
  <c r="B2036" i="12"/>
  <c r="B2035" i="12"/>
  <c r="B2034" i="12"/>
  <c r="B2033" i="12"/>
  <c r="B2032" i="12"/>
  <c r="B2031" i="12"/>
  <c r="B2030" i="12"/>
  <c r="B2029" i="12"/>
  <c r="B2028" i="12"/>
  <c r="B2027" i="12"/>
  <c r="B2026" i="12"/>
  <c r="B2025" i="12"/>
  <c r="B2024" i="12"/>
  <c r="B2023" i="12"/>
  <c r="B2022" i="12"/>
  <c r="B2021" i="12"/>
  <c r="B2020" i="12"/>
  <c r="B2019" i="12"/>
  <c r="B2018" i="12"/>
  <c r="B2017" i="12"/>
  <c r="B2016" i="12"/>
  <c r="B2015" i="12"/>
  <c r="B2014" i="12"/>
  <c r="B2013" i="12"/>
  <c r="B2012" i="12"/>
  <c r="B2011" i="12"/>
  <c r="B2010" i="12"/>
  <c r="B2009" i="12"/>
  <c r="B2008" i="12"/>
  <c r="B2007" i="12"/>
  <c r="B2006" i="12"/>
  <c r="B2005" i="12"/>
  <c r="B2004" i="12"/>
  <c r="B2003" i="12"/>
  <c r="B2002" i="12"/>
  <c r="B2001" i="12"/>
  <c r="B2000" i="12"/>
  <c r="B1999" i="12"/>
  <c r="B1998" i="12"/>
  <c r="B1997" i="12"/>
  <c r="B1996" i="12"/>
  <c r="B1995" i="12"/>
  <c r="B1994" i="12"/>
  <c r="B1993" i="12"/>
  <c r="B1992" i="12"/>
  <c r="B1991" i="12"/>
  <c r="B1990" i="12"/>
  <c r="B1989" i="12"/>
  <c r="B1988" i="12"/>
  <c r="B1987" i="12"/>
  <c r="B1986" i="12"/>
  <c r="B1985" i="12"/>
  <c r="B1984" i="12"/>
  <c r="B1983" i="12"/>
  <c r="B1982" i="12"/>
  <c r="B1981" i="12"/>
  <c r="B1980" i="12"/>
  <c r="B1979" i="12"/>
  <c r="B1978" i="12"/>
  <c r="B1977" i="12"/>
  <c r="B1976" i="12"/>
  <c r="B1975" i="12"/>
  <c r="B1974" i="12"/>
  <c r="B1973" i="12"/>
  <c r="B1972" i="12"/>
  <c r="B1971" i="12"/>
  <c r="B1970" i="12"/>
  <c r="B1969" i="12"/>
  <c r="B1968" i="12"/>
  <c r="B1967" i="12"/>
  <c r="B1966" i="12"/>
  <c r="B1965" i="12"/>
  <c r="B1964" i="12"/>
  <c r="B1963" i="12"/>
  <c r="B1962" i="12"/>
  <c r="B1961" i="12"/>
  <c r="B1960" i="12"/>
  <c r="B1959" i="12"/>
  <c r="B1958" i="12"/>
  <c r="B1957" i="12"/>
  <c r="B1956" i="12"/>
  <c r="B1955" i="12"/>
  <c r="B1954" i="12"/>
  <c r="B1953" i="12"/>
  <c r="B1952" i="12"/>
  <c r="B1951" i="12"/>
  <c r="B1950" i="12"/>
  <c r="B1949" i="12"/>
  <c r="B1948" i="12"/>
  <c r="B1947" i="12"/>
  <c r="B1946" i="12"/>
  <c r="B1945" i="12"/>
  <c r="B1944" i="12"/>
  <c r="B1943" i="12"/>
  <c r="B1942" i="12"/>
  <c r="B1941" i="12"/>
  <c r="B1940" i="12"/>
  <c r="B1939" i="12"/>
  <c r="B1938" i="12"/>
  <c r="B1937" i="12"/>
  <c r="B1936" i="12"/>
  <c r="B1935" i="12"/>
  <c r="B1934" i="12"/>
  <c r="B1933" i="12"/>
  <c r="B1932" i="12"/>
  <c r="B1931" i="12"/>
  <c r="B1930" i="12"/>
  <c r="B1929" i="12"/>
  <c r="B1928" i="12"/>
  <c r="B1927" i="12"/>
  <c r="B1926" i="12"/>
  <c r="B1925" i="12"/>
  <c r="B1924" i="12"/>
  <c r="B1923" i="12"/>
  <c r="B1922" i="12"/>
  <c r="B1921" i="12"/>
  <c r="B1920" i="12"/>
  <c r="B1919" i="12"/>
  <c r="B1918" i="12"/>
  <c r="B1917" i="12"/>
  <c r="B1916" i="12"/>
  <c r="B1915" i="12"/>
  <c r="B1914" i="12"/>
  <c r="B1913" i="12"/>
  <c r="B1912" i="12"/>
  <c r="B1911" i="12"/>
  <c r="B1910" i="12"/>
  <c r="B1909" i="12"/>
  <c r="B1908" i="12"/>
  <c r="B1907" i="12"/>
  <c r="B1906" i="12"/>
  <c r="B1905" i="12"/>
  <c r="B1904" i="12"/>
  <c r="B1903" i="12"/>
  <c r="B1902" i="12"/>
  <c r="B1901" i="12"/>
  <c r="B1900" i="12"/>
  <c r="B1899" i="12"/>
  <c r="B1898" i="12"/>
  <c r="B1897" i="12"/>
  <c r="B1896" i="12"/>
  <c r="B1895" i="12"/>
  <c r="B1894" i="12"/>
  <c r="B1893" i="12"/>
  <c r="B1892" i="12"/>
  <c r="B1891" i="12"/>
  <c r="B1890" i="12"/>
  <c r="B1889" i="12"/>
  <c r="B1888" i="12"/>
  <c r="B1887" i="12"/>
  <c r="B1886" i="12"/>
  <c r="B1885" i="12"/>
  <c r="B1884" i="12"/>
  <c r="B1883" i="12"/>
  <c r="B1882" i="12"/>
  <c r="B1881" i="12"/>
  <c r="B1880" i="12"/>
  <c r="B1879" i="12"/>
  <c r="B1878" i="12"/>
  <c r="B1877" i="12"/>
  <c r="B1876" i="12"/>
  <c r="B1875" i="12"/>
  <c r="B1874" i="12"/>
  <c r="B1873" i="12"/>
  <c r="B1872" i="12"/>
  <c r="B1871" i="12"/>
  <c r="B1870" i="12"/>
  <c r="B1869" i="12"/>
  <c r="B1868" i="12"/>
  <c r="B1867" i="12"/>
  <c r="B1866" i="12"/>
  <c r="B1865" i="12"/>
  <c r="B1864" i="12"/>
  <c r="B1863" i="12"/>
  <c r="B1862" i="12"/>
  <c r="B1861" i="12"/>
  <c r="B1860" i="12"/>
  <c r="B1859" i="12"/>
  <c r="B1858" i="12"/>
  <c r="B1857" i="12"/>
  <c r="B1856" i="12"/>
  <c r="B1855" i="12"/>
  <c r="B1854" i="12"/>
  <c r="B1853" i="12"/>
  <c r="B1852" i="12"/>
  <c r="B1851" i="12"/>
  <c r="B1850" i="12"/>
  <c r="B1849" i="12"/>
  <c r="B1848" i="12"/>
  <c r="B1847" i="12"/>
  <c r="B1846" i="12"/>
  <c r="B1845" i="12"/>
  <c r="B1844" i="12"/>
  <c r="B1843" i="12"/>
  <c r="B1842" i="12"/>
  <c r="B1841" i="12"/>
  <c r="B1840" i="12"/>
  <c r="B1839" i="12"/>
  <c r="B1838" i="12"/>
  <c r="B1837" i="12"/>
  <c r="B1836" i="12"/>
  <c r="B1835" i="12"/>
  <c r="B1834" i="12"/>
  <c r="B1833" i="12"/>
  <c r="B1832" i="12"/>
  <c r="B1831" i="12"/>
  <c r="B1830" i="12"/>
  <c r="B1829" i="12"/>
  <c r="B1828" i="12"/>
  <c r="B1827" i="12"/>
  <c r="B1826" i="12"/>
  <c r="B1825" i="12"/>
  <c r="B1824" i="12"/>
  <c r="B1823" i="12"/>
  <c r="B1822" i="12"/>
  <c r="B1821" i="12"/>
  <c r="B1820" i="12"/>
  <c r="B1819" i="12"/>
  <c r="B1818" i="12"/>
  <c r="B1817" i="12"/>
  <c r="B1816" i="12"/>
  <c r="B1815" i="12"/>
  <c r="B1814" i="12"/>
  <c r="B1813" i="12"/>
  <c r="B1812" i="12"/>
  <c r="B1811" i="12"/>
  <c r="B1810" i="12"/>
  <c r="B1809" i="12"/>
  <c r="B1808" i="12"/>
  <c r="B1807" i="12"/>
  <c r="B1806" i="12"/>
  <c r="B1805" i="12"/>
  <c r="B1804" i="12"/>
  <c r="B1803" i="12"/>
  <c r="B1802" i="12"/>
  <c r="B1801" i="12"/>
  <c r="B1800" i="12"/>
  <c r="B1799" i="12"/>
  <c r="B1798" i="12"/>
  <c r="B1797" i="12"/>
  <c r="B1796" i="12"/>
  <c r="B1795" i="12"/>
  <c r="B1794" i="12"/>
  <c r="B1793" i="12"/>
  <c r="B1792" i="12"/>
  <c r="B1791" i="12"/>
  <c r="B1790" i="12"/>
  <c r="B1789" i="12"/>
  <c r="B1788" i="12"/>
  <c r="B1787" i="12"/>
  <c r="B1786" i="12"/>
  <c r="B1785" i="12"/>
  <c r="B1784" i="12"/>
  <c r="B1783" i="12"/>
  <c r="B1782" i="12"/>
  <c r="B1781" i="12"/>
  <c r="B1780" i="12"/>
  <c r="B1779" i="12"/>
  <c r="B1778" i="12"/>
  <c r="B1777" i="12"/>
  <c r="B1776" i="12"/>
  <c r="B1775" i="12"/>
  <c r="B1774" i="12"/>
  <c r="B1773" i="12"/>
  <c r="B1772" i="12"/>
  <c r="B1771" i="12"/>
  <c r="B1770" i="12"/>
  <c r="B1769" i="12"/>
  <c r="B1768" i="12"/>
  <c r="B1767" i="12"/>
  <c r="B1766" i="12"/>
  <c r="B1765" i="12"/>
  <c r="B1764" i="12"/>
  <c r="B1763" i="12"/>
  <c r="B1762" i="12"/>
  <c r="B1761" i="12"/>
  <c r="B1760" i="12"/>
  <c r="B1759" i="12"/>
  <c r="B1758" i="12"/>
  <c r="B1757" i="12"/>
  <c r="B1756" i="12"/>
  <c r="B1755" i="12"/>
  <c r="B1754" i="12"/>
  <c r="B1753" i="12"/>
  <c r="B1752" i="12"/>
  <c r="B1751" i="12"/>
  <c r="B1750" i="12"/>
  <c r="B1749" i="12"/>
  <c r="B1748" i="12"/>
  <c r="B1747" i="12"/>
  <c r="B1746" i="12"/>
  <c r="B1745" i="12"/>
  <c r="B1744" i="12"/>
  <c r="B1743" i="12"/>
  <c r="B1742" i="12"/>
  <c r="B1741" i="12"/>
  <c r="B1740" i="12"/>
  <c r="B1739" i="12"/>
  <c r="B1738" i="12"/>
  <c r="B1737" i="12"/>
  <c r="B1736" i="12"/>
  <c r="B1735" i="12"/>
  <c r="B1734" i="12"/>
  <c r="B1733" i="12"/>
  <c r="B1732" i="12"/>
  <c r="B1731" i="12"/>
  <c r="B1730" i="12"/>
  <c r="B1729" i="12"/>
  <c r="B1728" i="12"/>
  <c r="B1727" i="12"/>
  <c r="B1726" i="12"/>
  <c r="B1725" i="12"/>
  <c r="B1724" i="12"/>
  <c r="B1723" i="12"/>
  <c r="B1722" i="12"/>
  <c r="B1721" i="12"/>
  <c r="B1720" i="12"/>
  <c r="B1719" i="12"/>
  <c r="B1718" i="12"/>
  <c r="B1717" i="12"/>
  <c r="B1716" i="12"/>
  <c r="B1715" i="12"/>
  <c r="B1714" i="12"/>
  <c r="B1713" i="12"/>
  <c r="B1712" i="12"/>
  <c r="B1711" i="12"/>
  <c r="B1710" i="12"/>
  <c r="B1709" i="12"/>
  <c r="B1708" i="12"/>
  <c r="B1707" i="12"/>
  <c r="B1706" i="12"/>
  <c r="B1705" i="12"/>
  <c r="B1704" i="12"/>
  <c r="B1703" i="12"/>
  <c r="B1702" i="12"/>
  <c r="B1701" i="12"/>
  <c r="B1700" i="12"/>
  <c r="B1699" i="12"/>
  <c r="B1698" i="12"/>
  <c r="B1697" i="12"/>
  <c r="B1696" i="12"/>
  <c r="B1695" i="12"/>
  <c r="B1694" i="12"/>
  <c r="B1693" i="12"/>
  <c r="B1692" i="12"/>
  <c r="B1691" i="12"/>
  <c r="B1690" i="12"/>
  <c r="B1689" i="12"/>
  <c r="B1688" i="12"/>
  <c r="B1687" i="12"/>
  <c r="B1686" i="12"/>
  <c r="B1685" i="12"/>
  <c r="B1684" i="12"/>
  <c r="B1683" i="12"/>
  <c r="B1682" i="12"/>
  <c r="B1681" i="12"/>
  <c r="B1680" i="12"/>
  <c r="B1679" i="12"/>
  <c r="B1678" i="12"/>
  <c r="B1677" i="12"/>
  <c r="B1676" i="12"/>
  <c r="B1675" i="12"/>
  <c r="B1674" i="12"/>
  <c r="B1673" i="12"/>
  <c r="B1672" i="12"/>
  <c r="B1671" i="12"/>
  <c r="B1670" i="12"/>
  <c r="B1669" i="12"/>
  <c r="B1668" i="12"/>
  <c r="B1667" i="12"/>
  <c r="B1666" i="12"/>
  <c r="B1665" i="12"/>
  <c r="B1664" i="12"/>
  <c r="B1663" i="12"/>
  <c r="B1662" i="12"/>
  <c r="B1661" i="12"/>
  <c r="B1660" i="12"/>
  <c r="B1659" i="12"/>
  <c r="B1658" i="12"/>
  <c r="B1657" i="12"/>
  <c r="B1656" i="12"/>
  <c r="B1655" i="12"/>
  <c r="B1654" i="12"/>
  <c r="B1653" i="12"/>
  <c r="B1652" i="12"/>
  <c r="B1651" i="12"/>
  <c r="B1650" i="12"/>
  <c r="B1649" i="12"/>
  <c r="B1648" i="12"/>
  <c r="B1647" i="12"/>
  <c r="B1646" i="12"/>
  <c r="B1645" i="12"/>
  <c r="B1644" i="12"/>
  <c r="B1643" i="12"/>
  <c r="B1642" i="12"/>
  <c r="B1641" i="12"/>
  <c r="B1640" i="12"/>
  <c r="B1639" i="12"/>
  <c r="B1638" i="12"/>
  <c r="B1637" i="12"/>
  <c r="B1636" i="12"/>
  <c r="B1635" i="12"/>
  <c r="B1634" i="12"/>
  <c r="B1633" i="12"/>
  <c r="B1632" i="12"/>
  <c r="B1631" i="12"/>
  <c r="B1630" i="12"/>
  <c r="B1629" i="12"/>
  <c r="B1628" i="12"/>
  <c r="B1627" i="12"/>
  <c r="B1626" i="12"/>
  <c r="B1625" i="12"/>
  <c r="B1624" i="12"/>
  <c r="B1623" i="12"/>
  <c r="B1622" i="12"/>
  <c r="B1621" i="12"/>
  <c r="B1620" i="12"/>
  <c r="B1619" i="12"/>
  <c r="B1618" i="12"/>
  <c r="B1617" i="12"/>
  <c r="B1616" i="12"/>
  <c r="B1615" i="12"/>
  <c r="B1614" i="12"/>
  <c r="B1613" i="12"/>
  <c r="B1612" i="12"/>
  <c r="B1611" i="12"/>
  <c r="B1610" i="12"/>
  <c r="B1609" i="12"/>
  <c r="B1608" i="12"/>
  <c r="B1607" i="12"/>
  <c r="B1606" i="12"/>
  <c r="B1605" i="12"/>
  <c r="B1604" i="12"/>
  <c r="B1603" i="12"/>
  <c r="B1602" i="12"/>
  <c r="B1601" i="12"/>
  <c r="B1600" i="12"/>
  <c r="B1599" i="12"/>
  <c r="B1598" i="12"/>
  <c r="B1597" i="12"/>
  <c r="B1596" i="12"/>
  <c r="B1595" i="12"/>
  <c r="B1594" i="12"/>
  <c r="B1593" i="12"/>
  <c r="B1592" i="12"/>
  <c r="B1591" i="12"/>
  <c r="B1590" i="12"/>
  <c r="B1589" i="12"/>
  <c r="B1588" i="12"/>
  <c r="B1587" i="12"/>
  <c r="B1586" i="12"/>
  <c r="B1585" i="12"/>
  <c r="B1584" i="12"/>
  <c r="B1583" i="12"/>
  <c r="B1582" i="12"/>
  <c r="B1581" i="12"/>
  <c r="B1580" i="12"/>
  <c r="B1579" i="12"/>
  <c r="B1578" i="12"/>
  <c r="B1577" i="12"/>
  <c r="B1576" i="12"/>
  <c r="B1575" i="12"/>
  <c r="B1574" i="12"/>
  <c r="B1573" i="12"/>
  <c r="B1572" i="12"/>
  <c r="B1571" i="12"/>
  <c r="B1570" i="12"/>
  <c r="B1569" i="12"/>
  <c r="B1568" i="12"/>
  <c r="B1567" i="12"/>
  <c r="B1566" i="12"/>
  <c r="B1565" i="12"/>
  <c r="B1564" i="12"/>
  <c r="B1563" i="12"/>
  <c r="B1562" i="12"/>
  <c r="B1561" i="12"/>
  <c r="B1560" i="12"/>
  <c r="B1559" i="12"/>
  <c r="B1558" i="12"/>
  <c r="B1557" i="12"/>
  <c r="B1556" i="12"/>
  <c r="B1555" i="12"/>
  <c r="B1554" i="12"/>
  <c r="B1553" i="12"/>
  <c r="B1552" i="12"/>
  <c r="B1551" i="12"/>
  <c r="B1550" i="12"/>
  <c r="B1549" i="12"/>
  <c r="B1548" i="12"/>
  <c r="B1547" i="12"/>
  <c r="B1546" i="12"/>
  <c r="B1545" i="12"/>
  <c r="B1544" i="12"/>
  <c r="B1543" i="12"/>
  <c r="B1542" i="12"/>
  <c r="B1541" i="12"/>
  <c r="B1540" i="12"/>
  <c r="B1539" i="12"/>
  <c r="B1538" i="12"/>
  <c r="B1537" i="12"/>
  <c r="B1536" i="12"/>
  <c r="B1535" i="12"/>
  <c r="B1534" i="12"/>
  <c r="B1533" i="12"/>
  <c r="B1532" i="12"/>
  <c r="B1531" i="12"/>
  <c r="B1530" i="12"/>
  <c r="B1529" i="12"/>
  <c r="B1528" i="12"/>
  <c r="B1527" i="12"/>
  <c r="B1526" i="12"/>
  <c r="B1525" i="12"/>
  <c r="B1524" i="12"/>
  <c r="B1523" i="12"/>
  <c r="B1522" i="12"/>
  <c r="B1521" i="12"/>
  <c r="B1520" i="12"/>
  <c r="B1519" i="12"/>
  <c r="B1518" i="12"/>
  <c r="B1517" i="12"/>
  <c r="B1516" i="12"/>
  <c r="B1515" i="12"/>
  <c r="B1514" i="12"/>
  <c r="B1513" i="12"/>
  <c r="B1512" i="12"/>
  <c r="B1511" i="12"/>
  <c r="B1510" i="12"/>
  <c r="B1509" i="12"/>
  <c r="B1508" i="12"/>
  <c r="B1507" i="12"/>
  <c r="B1506" i="12"/>
  <c r="B1505" i="12"/>
  <c r="B1504" i="12"/>
  <c r="B1503" i="12"/>
  <c r="B1502" i="12"/>
  <c r="B1501" i="12"/>
  <c r="B1500" i="12"/>
  <c r="B1499" i="12"/>
  <c r="B1498" i="12"/>
  <c r="B1497" i="12"/>
  <c r="B1496" i="12"/>
  <c r="B1495" i="12"/>
  <c r="B1494" i="12"/>
  <c r="B1493" i="12"/>
  <c r="B1492" i="12"/>
  <c r="B1491" i="12"/>
  <c r="B1490" i="12"/>
  <c r="B1489" i="12"/>
  <c r="B1488" i="12"/>
  <c r="B1487" i="12"/>
  <c r="B1486" i="12"/>
  <c r="B1485" i="12"/>
  <c r="B1484" i="12"/>
  <c r="B1483" i="12"/>
  <c r="B1482" i="12"/>
  <c r="B1481" i="12"/>
  <c r="B1480" i="12"/>
  <c r="B1479" i="12"/>
  <c r="B1478" i="12"/>
  <c r="B1477" i="12"/>
  <c r="B1476" i="12"/>
  <c r="B1475" i="12"/>
  <c r="B1474" i="12"/>
  <c r="B1473" i="12"/>
  <c r="B1472" i="12"/>
  <c r="B1471" i="12"/>
  <c r="B1470" i="12"/>
  <c r="B1469" i="12"/>
  <c r="B1468" i="12"/>
  <c r="B1467" i="12"/>
  <c r="B1466" i="12"/>
  <c r="B1465" i="12"/>
  <c r="B1464" i="12"/>
  <c r="B1463" i="12"/>
  <c r="B1462" i="12"/>
  <c r="B1461" i="12"/>
  <c r="B1460" i="12"/>
  <c r="B1459" i="12"/>
  <c r="B1458" i="12"/>
  <c r="B1457" i="12"/>
  <c r="B1456" i="12"/>
  <c r="B1455" i="12"/>
  <c r="B1454" i="12"/>
  <c r="B1453" i="12"/>
  <c r="B1452" i="12"/>
  <c r="B1451" i="12"/>
  <c r="B1450" i="12"/>
  <c r="B1449" i="12"/>
  <c r="B1448" i="12"/>
  <c r="B1447" i="12"/>
  <c r="B1446" i="12"/>
  <c r="B1445" i="12"/>
  <c r="B1444" i="12"/>
  <c r="B1443" i="12"/>
  <c r="B1442" i="12"/>
  <c r="B1441" i="12"/>
  <c r="B1440" i="12"/>
  <c r="B1439" i="12"/>
  <c r="B1438" i="12"/>
  <c r="B1437" i="12"/>
  <c r="B1436" i="12"/>
  <c r="B1435" i="12"/>
  <c r="B1434" i="12"/>
  <c r="B1433" i="12"/>
  <c r="B1432" i="12"/>
  <c r="B1431" i="12"/>
  <c r="B1430" i="12"/>
  <c r="B1429" i="12"/>
  <c r="B1428" i="12"/>
  <c r="B1427" i="12"/>
  <c r="B1426" i="12"/>
  <c r="B1425" i="12"/>
  <c r="B1424" i="12"/>
  <c r="B1423" i="12"/>
  <c r="B1422" i="12"/>
  <c r="B1421" i="12"/>
  <c r="B1420" i="12"/>
  <c r="B1419" i="12"/>
  <c r="B1418" i="12"/>
  <c r="B1417" i="12"/>
  <c r="B1416" i="12"/>
  <c r="B1415" i="12"/>
  <c r="B1414" i="12"/>
  <c r="B1413" i="12"/>
  <c r="B1412" i="12"/>
  <c r="B1411" i="12"/>
  <c r="B1410" i="12"/>
  <c r="B1409" i="12"/>
  <c r="B1408" i="12"/>
  <c r="B1407" i="12"/>
  <c r="B1406" i="12"/>
  <c r="B1405" i="12"/>
  <c r="B1404" i="12"/>
  <c r="B1403" i="12"/>
  <c r="B1402" i="12"/>
  <c r="B1401" i="12"/>
  <c r="B1400" i="12"/>
  <c r="B1399" i="12"/>
  <c r="B1398" i="12"/>
  <c r="B1397" i="12"/>
  <c r="B1396" i="12"/>
  <c r="B1395" i="12"/>
  <c r="B1394" i="12"/>
  <c r="B1393" i="12"/>
  <c r="B1392" i="12"/>
  <c r="B1391" i="12"/>
  <c r="B1390" i="12"/>
  <c r="B1389" i="12"/>
  <c r="B1388" i="12"/>
  <c r="B1387" i="12"/>
  <c r="B1386" i="12"/>
  <c r="B1385" i="12"/>
  <c r="B1384" i="12"/>
  <c r="B1383" i="12"/>
  <c r="B1382" i="12"/>
  <c r="B1381" i="12"/>
  <c r="B1380" i="12"/>
  <c r="B1379" i="12"/>
  <c r="B1378" i="12"/>
  <c r="B1377" i="12"/>
  <c r="B1376" i="12"/>
  <c r="B1375" i="12"/>
  <c r="B1374" i="12"/>
  <c r="B1373" i="12"/>
  <c r="B1372" i="12"/>
  <c r="B1371" i="12"/>
  <c r="B1370" i="12"/>
  <c r="B1369" i="12"/>
  <c r="B1368" i="12"/>
  <c r="B1367" i="12"/>
  <c r="B1366" i="12"/>
  <c r="B1365" i="12"/>
  <c r="B1364" i="12"/>
  <c r="B1363" i="12"/>
  <c r="B1362" i="12"/>
  <c r="B1361" i="12"/>
  <c r="B1360" i="12"/>
  <c r="B1359" i="12"/>
  <c r="B1358" i="12"/>
  <c r="B1357" i="12"/>
  <c r="B1356" i="12"/>
  <c r="B1355" i="12"/>
  <c r="B1354" i="12"/>
  <c r="B1353" i="12"/>
  <c r="B1352" i="12"/>
  <c r="B1351" i="12"/>
  <c r="B1350" i="12"/>
  <c r="B1349" i="12"/>
  <c r="B1348" i="12"/>
  <c r="B1347" i="12"/>
  <c r="B1346" i="12"/>
  <c r="B1345" i="12"/>
  <c r="B1344" i="12"/>
  <c r="B1343" i="12"/>
  <c r="B1342" i="12"/>
  <c r="B1341" i="12"/>
  <c r="B1340" i="12"/>
  <c r="B1339" i="12"/>
  <c r="B1338" i="12"/>
  <c r="B1337" i="12"/>
  <c r="B1336" i="12"/>
  <c r="B1335" i="12"/>
  <c r="B1334" i="12"/>
  <c r="B1333" i="12"/>
  <c r="B1332" i="12"/>
  <c r="B1331" i="12"/>
  <c r="B1330" i="12"/>
  <c r="B1329" i="12"/>
  <c r="B1328" i="12"/>
  <c r="B1327" i="12"/>
  <c r="B1326" i="12"/>
  <c r="B1325" i="12"/>
  <c r="B1324" i="12"/>
  <c r="B1323" i="12"/>
  <c r="B1322" i="12"/>
  <c r="B1321" i="12"/>
  <c r="B1320" i="12"/>
  <c r="B1319" i="12"/>
  <c r="B1318" i="12"/>
  <c r="B1317" i="12"/>
  <c r="B1316" i="12"/>
  <c r="B1315" i="12"/>
  <c r="B1314" i="12"/>
  <c r="B1313" i="12"/>
  <c r="B1312" i="12"/>
  <c r="B1311" i="12"/>
  <c r="B1310" i="12"/>
  <c r="B1309" i="12"/>
  <c r="B1308" i="12"/>
  <c r="B1307" i="12"/>
  <c r="B1306" i="12"/>
  <c r="B1305" i="12"/>
  <c r="B1304" i="12"/>
  <c r="B1303" i="12"/>
  <c r="B1302" i="12"/>
  <c r="B1301" i="12"/>
  <c r="B1300" i="12"/>
  <c r="B1299" i="12"/>
  <c r="B1298" i="12"/>
  <c r="B1297" i="12"/>
  <c r="B1296" i="12"/>
  <c r="B1295" i="12"/>
  <c r="B1294" i="12"/>
  <c r="B1293" i="12"/>
  <c r="B1292" i="12"/>
  <c r="B1291" i="12"/>
  <c r="B1290" i="12"/>
  <c r="B1289" i="12"/>
  <c r="B1288" i="12"/>
  <c r="B1287" i="12"/>
  <c r="B1286" i="12"/>
  <c r="B1285" i="12"/>
  <c r="B1284" i="12"/>
  <c r="B1283" i="12"/>
  <c r="B1282" i="12"/>
  <c r="B1281" i="12"/>
  <c r="B1280" i="12"/>
  <c r="B1279" i="12"/>
  <c r="B1278" i="12"/>
  <c r="B1277" i="12"/>
  <c r="B1276" i="12"/>
  <c r="B1275" i="12"/>
  <c r="B1274" i="12"/>
  <c r="B1273" i="12"/>
  <c r="B1272" i="12"/>
  <c r="B1271" i="12"/>
  <c r="B1270" i="12"/>
  <c r="B1269" i="12"/>
  <c r="B1268" i="12"/>
  <c r="B1267" i="12"/>
  <c r="B1266" i="12"/>
  <c r="B1265" i="12"/>
  <c r="B1264" i="12"/>
  <c r="B1263" i="12"/>
  <c r="B1262" i="12"/>
  <c r="B1261" i="12"/>
  <c r="B1260" i="12"/>
  <c r="B1259" i="12"/>
  <c r="B1258" i="12"/>
  <c r="B1257" i="12"/>
  <c r="B1256" i="12"/>
  <c r="B1255" i="12"/>
  <c r="B1254" i="12"/>
  <c r="B1253" i="12"/>
  <c r="B1252" i="12"/>
  <c r="B1251" i="12"/>
  <c r="B1250" i="12"/>
  <c r="B1249" i="12"/>
  <c r="B1248" i="12"/>
  <c r="B1247" i="12"/>
  <c r="B1246" i="12"/>
  <c r="B1245" i="12"/>
  <c r="B1244" i="12"/>
  <c r="B1243" i="12"/>
  <c r="B1242" i="12"/>
  <c r="B1241" i="12"/>
  <c r="B1240" i="12"/>
  <c r="B1239" i="12"/>
  <c r="B1238" i="12"/>
  <c r="B1237" i="12"/>
  <c r="B1236" i="12"/>
  <c r="B1235" i="12"/>
  <c r="B1234" i="12"/>
  <c r="B1233" i="12"/>
  <c r="B1232" i="12"/>
  <c r="B1231" i="12"/>
  <c r="B1230" i="12"/>
  <c r="B1229" i="12"/>
  <c r="B1228" i="12"/>
  <c r="B1227" i="12"/>
  <c r="B1226" i="12"/>
  <c r="B1225" i="12"/>
  <c r="B1224" i="12"/>
  <c r="B1223" i="12"/>
  <c r="B1222" i="12"/>
  <c r="B1221" i="12"/>
  <c r="B1220" i="12"/>
  <c r="B1219" i="12"/>
  <c r="B1218" i="12"/>
  <c r="B1217" i="12"/>
  <c r="B1216" i="12"/>
  <c r="B1215" i="12"/>
  <c r="B1214" i="12"/>
  <c r="B1213" i="12"/>
  <c r="B1212" i="12"/>
  <c r="B1211" i="12"/>
  <c r="B1210" i="12"/>
  <c r="B1209" i="12"/>
  <c r="B1208" i="12"/>
  <c r="B1207" i="12"/>
  <c r="B1206" i="12"/>
  <c r="B1205" i="12"/>
  <c r="B1204" i="12"/>
  <c r="B1203" i="12"/>
  <c r="B1202" i="12"/>
  <c r="B1201" i="12"/>
  <c r="B1200" i="12"/>
  <c r="B1199" i="12"/>
  <c r="B1198" i="12"/>
  <c r="B1197" i="12"/>
  <c r="B1196" i="12"/>
  <c r="B1195" i="12"/>
  <c r="B1194" i="12"/>
  <c r="B1193" i="12"/>
  <c r="B1192" i="12"/>
  <c r="B1191" i="12"/>
  <c r="B1190" i="12"/>
  <c r="B1189" i="12"/>
  <c r="B1188" i="12"/>
  <c r="B1187" i="12"/>
  <c r="B1186" i="12"/>
  <c r="B1185" i="12"/>
  <c r="B1184" i="12"/>
  <c r="B1183" i="12"/>
  <c r="B1182" i="12"/>
  <c r="B1181" i="12"/>
  <c r="B1180" i="12"/>
  <c r="B1179" i="12"/>
  <c r="B1178" i="12"/>
  <c r="B1177" i="12"/>
  <c r="B1176" i="12"/>
  <c r="B1175" i="12"/>
  <c r="B1174" i="12"/>
  <c r="B1173" i="12"/>
  <c r="B1172" i="12"/>
  <c r="B1171" i="12"/>
  <c r="B1170" i="12"/>
  <c r="B1169" i="12"/>
  <c r="B1168" i="12"/>
  <c r="B1167" i="12"/>
  <c r="B1166" i="12"/>
  <c r="B1165" i="12"/>
  <c r="B1164" i="12"/>
  <c r="B1163" i="12"/>
  <c r="B1162" i="12"/>
  <c r="B1161" i="12"/>
  <c r="B1160" i="12"/>
  <c r="B1159" i="12"/>
  <c r="B1158" i="12"/>
  <c r="B1157" i="12"/>
  <c r="B1156" i="12"/>
  <c r="B1155" i="12"/>
  <c r="B1154" i="12"/>
  <c r="B1153" i="12"/>
  <c r="B1152" i="12"/>
  <c r="B1151" i="12"/>
  <c r="B1150" i="12"/>
  <c r="B1149" i="12"/>
  <c r="B1148" i="12"/>
  <c r="B1147" i="12"/>
  <c r="B1146" i="12"/>
  <c r="B1145" i="12"/>
  <c r="B1144" i="12"/>
  <c r="B1143" i="12"/>
  <c r="B1142" i="12"/>
  <c r="B1141" i="12"/>
  <c r="B1140" i="12"/>
  <c r="B1139" i="12"/>
  <c r="B1138" i="12"/>
  <c r="B1137" i="12"/>
  <c r="B1136" i="12"/>
  <c r="B1135" i="12"/>
  <c r="B1134" i="12"/>
  <c r="B1133" i="12"/>
  <c r="B1132" i="12"/>
  <c r="B1131" i="12"/>
  <c r="B1130" i="12"/>
  <c r="B1129" i="12"/>
  <c r="B1128" i="12"/>
  <c r="B1127" i="12"/>
  <c r="B1126" i="12"/>
  <c r="B1125" i="12"/>
  <c r="B1124" i="12"/>
  <c r="B1123" i="12"/>
  <c r="B1122" i="12"/>
  <c r="B1121" i="12"/>
  <c r="B1120" i="12"/>
  <c r="B1119" i="12"/>
  <c r="B1118" i="12"/>
  <c r="B1117" i="12"/>
  <c r="B1116" i="12"/>
  <c r="B1115" i="12"/>
  <c r="B1114" i="12"/>
  <c r="B1113" i="12"/>
  <c r="B1112" i="12"/>
  <c r="B1111" i="12"/>
  <c r="B1110" i="12"/>
  <c r="B1109" i="12"/>
  <c r="B1108" i="12"/>
  <c r="B1107" i="12"/>
  <c r="B1106" i="12"/>
  <c r="B1105" i="12"/>
  <c r="B1104" i="12"/>
  <c r="B1103" i="12"/>
  <c r="B1102" i="12"/>
  <c r="B1101" i="12"/>
  <c r="B1100" i="12"/>
  <c r="B1099" i="12"/>
  <c r="B1098" i="12"/>
  <c r="B1097" i="12"/>
  <c r="B1096" i="12"/>
  <c r="B1095" i="12"/>
  <c r="B1094" i="12"/>
  <c r="B1093" i="12"/>
  <c r="B1092" i="12"/>
  <c r="B1091" i="12"/>
  <c r="B1090" i="12"/>
  <c r="B1089" i="12"/>
  <c r="B1088" i="12"/>
  <c r="B1087" i="12"/>
  <c r="B1086" i="12"/>
  <c r="B1085" i="12"/>
  <c r="B1084" i="12"/>
  <c r="B1083" i="12"/>
  <c r="B1082" i="12"/>
  <c r="B1081" i="12"/>
  <c r="B1080" i="12"/>
  <c r="B1079" i="12"/>
  <c r="B1078" i="12"/>
  <c r="B1077" i="12"/>
  <c r="B1076" i="12"/>
  <c r="B1075" i="12"/>
  <c r="B1074" i="12"/>
  <c r="B1073" i="12"/>
  <c r="B1072" i="12"/>
  <c r="B1071" i="12"/>
  <c r="B1070" i="12"/>
  <c r="B1069" i="12"/>
  <c r="B1068" i="12"/>
  <c r="B1067" i="12"/>
  <c r="B1066" i="12"/>
  <c r="B1065" i="12"/>
  <c r="B1064" i="12"/>
  <c r="B1063" i="12"/>
  <c r="B1062" i="12"/>
  <c r="B1061" i="12"/>
  <c r="B1060" i="12"/>
  <c r="B1059" i="12"/>
  <c r="B1058" i="12"/>
  <c r="B1057" i="12"/>
  <c r="B1056" i="12"/>
  <c r="B1055" i="12"/>
  <c r="B1054" i="12"/>
  <c r="B1053" i="12"/>
  <c r="B1052" i="12"/>
  <c r="B1051" i="12"/>
  <c r="B1050" i="12"/>
  <c r="B1049" i="12"/>
  <c r="B1048" i="12"/>
  <c r="B1047" i="12"/>
  <c r="B1046" i="12"/>
  <c r="B1045" i="12"/>
  <c r="B1044" i="12"/>
  <c r="B1043" i="12"/>
  <c r="B1042" i="12"/>
  <c r="B1041" i="12"/>
  <c r="B1040" i="12"/>
  <c r="B1039" i="12"/>
  <c r="B1038" i="12"/>
  <c r="B1037" i="12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AT1129" i="7"/>
  <c r="A1129" i="7"/>
  <c r="AT1128" i="7"/>
  <c r="A1128" i="7"/>
  <c r="AU1128" i="7" s="1"/>
  <c r="AT1127" i="7"/>
  <c r="A1127" i="7"/>
  <c r="AT1126" i="7"/>
  <c r="A1126" i="7"/>
  <c r="AU1126" i="7" s="1"/>
  <c r="AT1125" i="7"/>
  <c r="A1125" i="7"/>
  <c r="AT1124" i="7"/>
  <c r="A1124" i="7"/>
  <c r="AU1124" i="7" s="1"/>
  <c r="AT1123" i="7"/>
  <c r="A1123" i="7"/>
  <c r="AT1122" i="7"/>
  <c r="A1122" i="7"/>
  <c r="AU1122" i="7" s="1"/>
  <c r="AT1121" i="7"/>
  <c r="A1121" i="7"/>
  <c r="AT1120" i="7"/>
  <c r="A1120" i="7"/>
  <c r="AU1120" i="7" s="1"/>
  <c r="AT1119" i="7"/>
  <c r="A1119" i="7"/>
  <c r="AT1118" i="7"/>
  <c r="A1118" i="7"/>
  <c r="AU1118" i="7" s="1"/>
  <c r="AT1117" i="7"/>
  <c r="A1117" i="7"/>
  <c r="AT1116" i="7"/>
  <c r="A1116" i="7"/>
  <c r="AU1116" i="7" s="1"/>
  <c r="AT1115" i="7"/>
  <c r="A1115" i="7"/>
  <c r="AT1114" i="7"/>
  <c r="A1114" i="7"/>
  <c r="AU1114" i="7" s="1"/>
  <c r="AT1113" i="7"/>
  <c r="A1113" i="7"/>
  <c r="AT1112" i="7"/>
  <c r="A1112" i="7"/>
  <c r="AU1112" i="7" s="1"/>
  <c r="AT1111" i="7"/>
  <c r="A1111" i="7"/>
  <c r="AT1110" i="7"/>
  <c r="A1110" i="7"/>
  <c r="AU1110" i="7" s="1"/>
  <c r="AT1109" i="7"/>
  <c r="A1109" i="7"/>
  <c r="AT1108" i="7"/>
  <c r="A1108" i="7"/>
  <c r="AU1108" i="7" s="1"/>
  <c r="AT1107" i="7"/>
  <c r="A1107" i="7"/>
  <c r="AT1106" i="7"/>
  <c r="A1106" i="7"/>
  <c r="AU1106" i="7" s="1"/>
  <c r="AT1105" i="7"/>
  <c r="A1105" i="7"/>
  <c r="AT1104" i="7"/>
  <c r="A1104" i="7"/>
  <c r="AU1104" i="7" s="1"/>
  <c r="AT1103" i="7"/>
  <c r="A1103" i="7"/>
  <c r="AT1102" i="7"/>
  <c r="A1102" i="7"/>
  <c r="AU1102" i="7" s="1"/>
  <c r="AT1101" i="7"/>
  <c r="A1101" i="7"/>
  <c r="AT1100" i="7"/>
  <c r="A1100" i="7"/>
  <c r="AU1100" i="7" s="1"/>
  <c r="AT1099" i="7"/>
  <c r="A1099" i="7"/>
  <c r="AU1099" i="7" s="1"/>
  <c r="AT1098" i="7"/>
  <c r="A1098" i="7"/>
  <c r="AU1098" i="7" s="1"/>
  <c r="AT1097" i="7"/>
  <c r="A1097" i="7"/>
  <c r="AU1097" i="7" s="1"/>
  <c r="AT1096" i="7"/>
  <c r="A1096" i="7"/>
  <c r="AU1096" i="7" s="1"/>
  <c r="AT1095" i="7"/>
  <c r="A1095" i="7"/>
  <c r="AU1095" i="7" s="1"/>
  <c r="AT1094" i="7"/>
  <c r="A1094" i="7"/>
  <c r="AU1094" i="7" s="1"/>
  <c r="AT1093" i="7"/>
  <c r="A1093" i="7"/>
  <c r="AU1093" i="7" s="1"/>
  <c r="AT1092" i="7"/>
  <c r="A1092" i="7"/>
  <c r="AU1092" i="7" s="1"/>
  <c r="AT1091" i="7"/>
  <c r="A1091" i="7"/>
  <c r="AU1091" i="7" s="1"/>
  <c r="AT1090" i="7"/>
  <c r="A1090" i="7"/>
  <c r="AU1090" i="7" s="1"/>
  <c r="AT1089" i="7"/>
  <c r="A1089" i="7"/>
  <c r="AU1089" i="7" s="1"/>
  <c r="AT1088" i="7"/>
  <c r="A1088" i="7"/>
  <c r="AU1088" i="7" s="1"/>
  <c r="AT1087" i="7"/>
  <c r="A1087" i="7"/>
  <c r="AU1087" i="7" s="1"/>
  <c r="AT1086" i="7"/>
  <c r="A1086" i="7"/>
  <c r="AU1086" i="7" s="1"/>
  <c r="AT1085" i="7"/>
  <c r="A1085" i="7"/>
  <c r="AU1085" i="7" s="1"/>
  <c r="AT1084" i="7"/>
  <c r="A1084" i="7"/>
  <c r="AU1084" i="7" s="1"/>
  <c r="AT1083" i="7"/>
  <c r="A1083" i="7"/>
  <c r="AU1083" i="7" s="1"/>
  <c r="AT1082" i="7"/>
  <c r="A1082" i="7"/>
  <c r="AU1082" i="7" s="1"/>
  <c r="AT1081" i="7"/>
  <c r="A1081" i="7"/>
  <c r="AU1081" i="7" s="1"/>
  <c r="AT1080" i="7"/>
  <c r="A1080" i="7"/>
  <c r="AU1080" i="7" s="1"/>
  <c r="AT1079" i="7"/>
  <c r="A1079" i="7"/>
  <c r="AU1079" i="7" s="1"/>
  <c r="AT1078" i="7"/>
  <c r="A1078" i="7"/>
  <c r="AU1078" i="7" s="1"/>
  <c r="AT1077" i="7"/>
  <c r="A1077" i="7"/>
  <c r="AU1077" i="7" s="1"/>
  <c r="AT1076" i="7"/>
  <c r="A1076" i="7"/>
  <c r="AU1076" i="7" s="1"/>
  <c r="AT1075" i="7"/>
  <c r="A1075" i="7"/>
  <c r="AU1075" i="7" s="1"/>
  <c r="AT1074" i="7"/>
  <c r="A1074" i="7"/>
  <c r="AU1074" i="7" s="1"/>
  <c r="AT1073" i="7"/>
  <c r="A1073" i="7"/>
  <c r="AU1073" i="7" s="1"/>
  <c r="AT1072" i="7"/>
  <c r="A1072" i="7"/>
  <c r="AU1072" i="7" s="1"/>
  <c r="AT1071" i="7"/>
  <c r="A1071" i="7"/>
  <c r="AU1071" i="7" s="1"/>
  <c r="AT1070" i="7"/>
  <c r="A1070" i="7"/>
  <c r="AU1070" i="7" s="1"/>
  <c r="AT1069" i="7"/>
  <c r="A1069" i="7"/>
  <c r="AU1069" i="7" s="1"/>
  <c r="AT1068" i="7"/>
  <c r="A1068" i="7"/>
  <c r="AU1068" i="7" s="1"/>
  <c r="AT1067" i="7"/>
  <c r="A1067" i="7"/>
  <c r="AU1067" i="7" s="1"/>
  <c r="AT1066" i="7"/>
  <c r="A1066" i="7"/>
  <c r="AU1066" i="7" s="1"/>
  <c r="AT1065" i="7"/>
  <c r="A1065" i="7"/>
  <c r="AU1065" i="7" s="1"/>
  <c r="AT1064" i="7"/>
  <c r="A1064" i="7"/>
  <c r="AU1064" i="7" s="1"/>
  <c r="AT1063" i="7"/>
  <c r="A1063" i="7"/>
  <c r="AU1063" i="7" s="1"/>
  <c r="AT1062" i="7"/>
  <c r="A1062" i="7"/>
  <c r="AU1062" i="7" s="1"/>
  <c r="AT1061" i="7"/>
  <c r="A1061" i="7"/>
  <c r="AU1061" i="7" s="1"/>
  <c r="AT1060" i="7"/>
  <c r="A1060" i="7"/>
  <c r="AU1060" i="7" s="1"/>
  <c r="AT1059" i="7"/>
  <c r="A1059" i="7"/>
  <c r="AU1059" i="7" s="1"/>
  <c r="AT1058" i="7"/>
  <c r="A1058" i="7"/>
  <c r="AU1058" i="7" s="1"/>
  <c r="AT1057" i="7"/>
  <c r="A1057" i="7"/>
  <c r="AU1057" i="7" s="1"/>
  <c r="AT1056" i="7"/>
  <c r="A1056" i="7"/>
  <c r="AU1056" i="7" s="1"/>
  <c r="AT1055" i="7"/>
  <c r="A1055" i="7"/>
  <c r="AU1055" i="7" s="1"/>
  <c r="AT1054" i="7"/>
  <c r="A1054" i="7"/>
  <c r="AU1054" i="7" s="1"/>
  <c r="AT1053" i="7"/>
  <c r="A1053" i="7"/>
  <c r="AU1053" i="7" s="1"/>
  <c r="AT1052" i="7"/>
  <c r="A1052" i="7"/>
  <c r="AU1052" i="7" s="1"/>
  <c r="AT1051" i="7"/>
  <c r="A1051" i="7"/>
  <c r="AU1051" i="7" s="1"/>
  <c r="AT1050" i="7"/>
  <c r="A1050" i="7"/>
  <c r="AU1050" i="7" s="1"/>
  <c r="AT1049" i="7"/>
  <c r="A1049" i="7"/>
  <c r="AU1049" i="7" s="1"/>
  <c r="AT1048" i="7"/>
  <c r="A1048" i="7"/>
  <c r="AU1048" i="7" s="1"/>
  <c r="AT1047" i="7"/>
  <c r="A1047" i="7"/>
  <c r="AU1047" i="7" s="1"/>
  <c r="AT1046" i="7"/>
  <c r="A1046" i="7"/>
  <c r="AU1046" i="7" s="1"/>
  <c r="AT1045" i="7"/>
  <c r="A1045" i="7"/>
  <c r="AU1045" i="7" s="1"/>
  <c r="AT1044" i="7"/>
  <c r="A1044" i="7"/>
  <c r="AU1044" i="7" s="1"/>
  <c r="AT1043" i="7"/>
  <c r="A1043" i="7"/>
  <c r="AU1043" i="7" s="1"/>
  <c r="AT1042" i="7"/>
  <c r="A1042" i="7"/>
  <c r="AU1042" i="7" s="1"/>
  <c r="AT1041" i="7"/>
  <c r="A1041" i="7"/>
  <c r="AU1041" i="7" s="1"/>
  <c r="AT1040" i="7"/>
  <c r="A1040" i="7"/>
  <c r="AU1040" i="7" s="1"/>
  <c r="AT1039" i="7"/>
  <c r="A1039" i="7"/>
  <c r="AU1039" i="7" s="1"/>
  <c r="AT1038" i="7"/>
  <c r="A1038" i="7"/>
  <c r="AU1038" i="7" s="1"/>
  <c r="AT1037" i="7"/>
  <c r="A1037" i="7"/>
  <c r="AU1037" i="7" s="1"/>
  <c r="AT1036" i="7"/>
  <c r="A1036" i="7"/>
  <c r="AU1036" i="7" s="1"/>
  <c r="AT1035" i="7"/>
  <c r="A1035" i="7"/>
  <c r="AU1035" i="7" s="1"/>
  <c r="AT1034" i="7"/>
  <c r="A1034" i="7"/>
  <c r="AU1034" i="7" s="1"/>
  <c r="AT1033" i="7"/>
  <c r="A1033" i="7"/>
  <c r="AU1033" i="7" s="1"/>
  <c r="AT1032" i="7"/>
  <c r="A1032" i="7"/>
  <c r="AU1032" i="7" s="1"/>
  <c r="AT1031" i="7"/>
  <c r="A1031" i="7"/>
  <c r="AU1031" i="7" s="1"/>
  <c r="AT1030" i="7"/>
  <c r="A1030" i="7"/>
  <c r="AU1030" i="7" s="1"/>
  <c r="AT1029" i="7"/>
  <c r="A1029" i="7"/>
  <c r="AU1029" i="7" s="1"/>
  <c r="AT1028" i="7"/>
  <c r="A1028" i="7"/>
  <c r="AU1028" i="7" s="1"/>
  <c r="AT1027" i="7"/>
  <c r="A1027" i="7"/>
  <c r="AU1027" i="7" s="1"/>
  <c r="AT1026" i="7"/>
  <c r="A1026" i="7"/>
  <c r="AU1026" i="7" s="1"/>
  <c r="AT1025" i="7"/>
  <c r="A1025" i="7"/>
  <c r="AU1025" i="7" s="1"/>
  <c r="AT1024" i="7"/>
  <c r="A1024" i="7"/>
  <c r="AU1024" i="7" s="1"/>
  <c r="AT1023" i="7"/>
  <c r="A1023" i="7"/>
  <c r="AU1023" i="7" s="1"/>
  <c r="AT1022" i="7"/>
  <c r="A1022" i="7"/>
  <c r="AU1022" i="7" s="1"/>
  <c r="AT1021" i="7"/>
  <c r="A1021" i="7"/>
  <c r="AU1021" i="7" s="1"/>
  <c r="AT1020" i="7"/>
  <c r="A1020" i="7"/>
  <c r="AU1020" i="7" s="1"/>
  <c r="AT1019" i="7"/>
  <c r="A1019" i="7"/>
  <c r="AU1019" i="7" s="1"/>
  <c r="AT1018" i="7"/>
  <c r="A1018" i="7"/>
  <c r="AU1018" i="7" s="1"/>
  <c r="AT1017" i="7"/>
  <c r="A1017" i="7"/>
  <c r="AU1017" i="7" s="1"/>
  <c r="AT1016" i="7"/>
  <c r="A1016" i="7"/>
  <c r="AU1016" i="7" s="1"/>
  <c r="AT1015" i="7"/>
  <c r="A1015" i="7"/>
  <c r="AU1015" i="7" s="1"/>
  <c r="AT1014" i="7"/>
  <c r="A1014" i="7"/>
  <c r="AU1014" i="7" s="1"/>
  <c r="AT1013" i="7"/>
  <c r="A1013" i="7"/>
  <c r="AU1013" i="7" s="1"/>
  <c r="AT1012" i="7"/>
  <c r="A1012" i="7"/>
  <c r="AU1012" i="7" s="1"/>
  <c r="AT1011" i="7"/>
  <c r="A1011" i="7"/>
  <c r="AU1011" i="7" s="1"/>
  <c r="AT1010" i="7"/>
  <c r="A1010" i="7"/>
  <c r="AU1010" i="7" s="1"/>
  <c r="AT1009" i="7"/>
  <c r="A1009" i="7"/>
  <c r="AU1009" i="7" s="1"/>
  <c r="AT1008" i="7"/>
  <c r="A1008" i="7"/>
  <c r="AU1008" i="7" s="1"/>
  <c r="AT1007" i="7"/>
  <c r="A1007" i="7"/>
  <c r="AU1007" i="7" s="1"/>
  <c r="AT1006" i="7"/>
  <c r="A1006" i="7"/>
  <c r="AU1006" i="7" s="1"/>
  <c r="AT1005" i="7"/>
  <c r="A1005" i="7"/>
  <c r="AU1005" i="7" s="1"/>
  <c r="AT1004" i="7"/>
  <c r="A1004" i="7"/>
  <c r="AU1004" i="7" s="1"/>
  <c r="AT1003" i="7"/>
  <c r="A1003" i="7"/>
  <c r="AU1003" i="7" s="1"/>
  <c r="AT1002" i="7"/>
  <c r="A1002" i="7"/>
  <c r="AU1002" i="7" s="1"/>
  <c r="AT1001" i="7"/>
  <c r="A1001" i="7"/>
  <c r="AU1001" i="7" s="1"/>
  <c r="AT1000" i="7"/>
  <c r="A1000" i="7"/>
  <c r="AU1000" i="7" s="1"/>
  <c r="AT999" i="7"/>
  <c r="A999" i="7"/>
  <c r="AU999" i="7" s="1"/>
  <c r="AT998" i="7"/>
  <c r="A998" i="7"/>
  <c r="AU998" i="7" s="1"/>
  <c r="AT997" i="7"/>
  <c r="A997" i="7"/>
  <c r="AU997" i="7" s="1"/>
  <c r="AT996" i="7"/>
  <c r="A996" i="7"/>
  <c r="AU996" i="7" s="1"/>
  <c r="AT995" i="7"/>
  <c r="A995" i="7"/>
  <c r="AU995" i="7" s="1"/>
  <c r="AT994" i="7"/>
  <c r="A994" i="7"/>
  <c r="AU994" i="7" s="1"/>
  <c r="AT993" i="7"/>
  <c r="A993" i="7"/>
  <c r="AU993" i="7" s="1"/>
  <c r="AT992" i="7"/>
  <c r="A992" i="7"/>
  <c r="AU992" i="7" s="1"/>
  <c r="AT991" i="7"/>
  <c r="A991" i="7"/>
  <c r="AU991" i="7" s="1"/>
  <c r="AT990" i="7"/>
  <c r="A990" i="7"/>
  <c r="AU990" i="7" s="1"/>
  <c r="AT989" i="7"/>
  <c r="A989" i="7"/>
  <c r="AU989" i="7" s="1"/>
  <c r="AT988" i="7"/>
  <c r="A988" i="7"/>
  <c r="AU988" i="7" s="1"/>
  <c r="AT987" i="7"/>
  <c r="A987" i="7"/>
  <c r="AU987" i="7" s="1"/>
  <c r="AT986" i="7"/>
  <c r="A986" i="7"/>
  <c r="AU986" i="7" s="1"/>
  <c r="AT985" i="7"/>
  <c r="A985" i="7"/>
  <c r="AU985" i="7" s="1"/>
  <c r="AT984" i="7"/>
  <c r="A984" i="7"/>
  <c r="AU984" i="7" s="1"/>
  <c r="AT983" i="7"/>
  <c r="A983" i="7"/>
  <c r="AU983" i="7" s="1"/>
  <c r="AT982" i="7"/>
  <c r="A982" i="7"/>
  <c r="AU982" i="7" s="1"/>
  <c r="AT981" i="7"/>
  <c r="A981" i="7"/>
  <c r="AU981" i="7" s="1"/>
  <c r="AT980" i="7"/>
  <c r="A980" i="7"/>
  <c r="AU980" i="7" s="1"/>
  <c r="AT979" i="7"/>
  <c r="A979" i="7"/>
  <c r="AU979" i="7" s="1"/>
  <c r="AT978" i="7"/>
  <c r="A978" i="7"/>
  <c r="AU978" i="7" s="1"/>
  <c r="AT977" i="7"/>
  <c r="A977" i="7"/>
  <c r="AU977" i="7" s="1"/>
  <c r="AT976" i="7"/>
  <c r="A976" i="7"/>
  <c r="AU976" i="7" s="1"/>
  <c r="AT975" i="7"/>
  <c r="A975" i="7"/>
  <c r="AU975" i="7" s="1"/>
  <c r="AT974" i="7"/>
  <c r="A974" i="7"/>
  <c r="AU974" i="7" s="1"/>
  <c r="AT973" i="7"/>
  <c r="A973" i="7"/>
  <c r="AU973" i="7" s="1"/>
  <c r="AT972" i="7"/>
  <c r="A972" i="7"/>
  <c r="AU972" i="7" s="1"/>
  <c r="AT971" i="7"/>
  <c r="A971" i="7"/>
  <c r="AU971" i="7" s="1"/>
  <c r="AT970" i="7"/>
  <c r="A970" i="7"/>
  <c r="AU970" i="7" s="1"/>
  <c r="AT969" i="7"/>
  <c r="A969" i="7"/>
  <c r="AU969" i="7" s="1"/>
  <c r="AT968" i="7"/>
  <c r="A968" i="7"/>
  <c r="AU968" i="7" s="1"/>
  <c r="AT967" i="7"/>
  <c r="A967" i="7"/>
  <c r="AU967" i="7" s="1"/>
  <c r="AT966" i="7"/>
  <c r="A966" i="7"/>
  <c r="AU966" i="7" s="1"/>
  <c r="AT965" i="7"/>
  <c r="A965" i="7"/>
  <c r="AU965" i="7" s="1"/>
  <c r="AT964" i="7"/>
  <c r="A964" i="7"/>
  <c r="AU964" i="7" s="1"/>
  <c r="AT963" i="7"/>
  <c r="A963" i="7"/>
  <c r="AU963" i="7" s="1"/>
  <c r="AT962" i="7"/>
  <c r="A962" i="7"/>
  <c r="AU962" i="7" s="1"/>
  <c r="AT961" i="7"/>
  <c r="A961" i="7"/>
  <c r="AU961" i="7" s="1"/>
  <c r="AT960" i="7"/>
  <c r="A960" i="7"/>
  <c r="AU960" i="7" s="1"/>
  <c r="AT959" i="7"/>
  <c r="A959" i="7"/>
  <c r="AU959" i="7" s="1"/>
  <c r="AT958" i="7"/>
  <c r="A958" i="7"/>
  <c r="AU958" i="7" s="1"/>
  <c r="AT957" i="7"/>
  <c r="A957" i="7"/>
  <c r="AU957" i="7" s="1"/>
  <c r="AT956" i="7"/>
  <c r="A956" i="7"/>
  <c r="AU956" i="7" s="1"/>
  <c r="AT955" i="7"/>
  <c r="A955" i="7"/>
  <c r="AU955" i="7" s="1"/>
  <c r="AT954" i="7"/>
  <c r="A954" i="7"/>
  <c r="AU954" i="7" s="1"/>
  <c r="AT953" i="7"/>
  <c r="A953" i="7"/>
  <c r="AU953" i="7" s="1"/>
  <c r="AT952" i="7"/>
  <c r="A952" i="7"/>
  <c r="AU952" i="7" s="1"/>
  <c r="AT951" i="7"/>
  <c r="A951" i="7"/>
  <c r="AU951" i="7" s="1"/>
  <c r="AT950" i="7"/>
  <c r="A950" i="7"/>
  <c r="AU950" i="7" s="1"/>
  <c r="AT949" i="7"/>
  <c r="A949" i="7"/>
  <c r="AU949" i="7" s="1"/>
  <c r="AT948" i="7"/>
  <c r="A948" i="7"/>
  <c r="AU948" i="7" s="1"/>
  <c r="AT947" i="7"/>
  <c r="A947" i="7"/>
  <c r="AU947" i="7" s="1"/>
  <c r="AT946" i="7"/>
  <c r="A946" i="7"/>
  <c r="AU946" i="7" s="1"/>
  <c r="AT945" i="7"/>
  <c r="A945" i="7"/>
  <c r="AU945" i="7" s="1"/>
  <c r="AT944" i="7"/>
  <c r="A944" i="7"/>
  <c r="AU944" i="7" s="1"/>
  <c r="AT943" i="7"/>
  <c r="A943" i="7"/>
  <c r="AU943" i="7" s="1"/>
  <c r="AT942" i="7"/>
  <c r="A942" i="7"/>
  <c r="AU942" i="7" s="1"/>
  <c r="AT941" i="7"/>
  <c r="A941" i="7"/>
  <c r="AU941" i="7" s="1"/>
  <c r="AT940" i="7"/>
  <c r="A940" i="7"/>
  <c r="AU940" i="7" s="1"/>
  <c r="AT939" i="7"/>
  <c r="A939" i="7"/>
  <c r="AU939" i="7" s="1"/>
  <c r="AT938" i="7"/>
  <c r="A938" i="7"/>
  <c r="AU938" i="7" s="1"/>
  <c r="AT937" i="7"/>
  <c r="A937" i="7"/>
  <c r="AU937" i="7" s="1"/>
  <c r="AT936" i="7"/>
  <c r="A936" i="7"/>
  <c r="AU936" i="7" s="1"/>
  <c r="AT935" i="7"/>
  <c r="A935" i="7"/>
  <c r="AU935" i="7" s="1"/>
  <c r="AT934" i="7"/>
  <c r="A934" i="7"/>
  <c r="AU934" i="7" s="1"/>
  <c r="AT933" i="7"/>
  <c r="A933" i="7"/>
  <c r="AU933" i="7" s="1"/>
  <c r="AT932" i="7"/>
  <c r="A932" i="7"/>
  <c r="AU932" i="7" s="1"/>
  <c r="AT931" i="7"/>
  <c r="A931" i="7"/>
  <c r="AU931" i="7" s="1"/>
  <c r="AT930" i="7"/>
  <c r="A930" i="7"/>
  <c r="AU930" i="7" s="1"/>
  <c r="AT929" i="7"/>
  <c r="A929" i="7"/>
  <c r="AU929" i="7" s="1"/>
  <c r="AT928" i="7"/>
  <c r="A928" i="7"/>
  <c r="AU928" i="7" s="1"/>
  <c r="AT927" i="7"/>
  <c r="A927" i="7"/>
  <c r="AU927" i="7" s="1"/>
  <c r="AT926" i="7"/>
  <c r="A926" i="7"/>
  <c r="AU926" i="7" s="1"/>
  <c r="AT925" i="7"/>
  <c r="A925" i="7"/>
  <c r="AU925" i="7" s="1"/>
  <c r="AT924" i="7"/>
  <c r="A924" i="7"/>
  <c r="AU924" i="7" s="1"/>
  <c r="AT923" i="7"/>
  <c r="A923" i="7"/>
  <c r="AU923" i="7" s="1"/>
  <c r="AT922" i="7"/>
  <c r="A922" i="7"/>
  <c r="AU922" i="7" s="1"/>
  <c r="AT921" i="7"/>
  <c r="A921" i="7"/>
  <c r="AU921" i="7" s="1"/>
  <c r="AT920" i="7"/>
  <c r="A920" i="7"/>
  <c r="AU920" i="7" s="1"/>
  <c r="AT919" i="7"/>
  <c r="A919" i="7"/>
  <c r="AU919" i="7" s="1"/>
  <c r="AT918" i="7"/>
  <c r="A918" i="7"/>
  <c r="AU918" i="7" s="1"/>
  <c r="AT917" i="7"/>
  <c r="A917" i="7"/>
  <c r="AU917" i="7" s="1"/>
  <c r="AT916" i="7"/>
  <c r="A916" i="7"/>
  <c r="AU916" i="7" s="1"/>
  <c r="AT915" i="7"/>
  <c r="A915" i="7"/>
  <c r="AU915" i="7" s="1"/>
  <c r="AT914" i="7"/>
  <c r="A914" i="7"/>
  <c r="AU914" i="7" s="1"/>
  <c r="AT913" i="7"/>
  <c r="A913" i="7"/>
  <c r="AU913" i="7" s="1"/>
  <c r="AT912" i="7"/>
  <c r="A912" i="7"/>
  <c r="AU912" i="7" s="1"/>
  <c r="AT911" i="7"/>
  <c r="A911" i="7"/>
  <c r="AU911" i="7" s="1"/>
  <c r="AT910" i="7"/>
  <c r="A910" i="7"/>
  <c r="AU910" i="7" s="1"/>
  <c r="AT909" i="7"/>
  <c r="A909" i="7"/>
  <c r="AU909" i="7" s="1"/>
  <c r="AT908" i="7"/>
  <c r="A908" i="7"/>
  <c r="AU908" i="7" s="1"/>
  <c r="AT907" i="7"/>
  <c r="A907" i="7"/>
  <c r="AU907" i="7" s="1"/>
  <c r="AT906" i="7"/>
  <c r="A906" i="7"/>
  <c r="AU906" i="7" s="1"/>
  <c r="AT905" i="7"/>
  <c r="A905" i="7"/>
  <c r="AU905" i="7" s="1"/>
  <c r="AT904" i="7"/>
  <c r="A904" i="7"/>
  <c r="AU904" i="7" s="1"/>
  <c r="AT903" i="7"/>
  <c r="A903" i="7"/>
  <c r="AU903" i="7" s="1"/>
  <c r="AT902" i="7"/>
  <c r="A902" i="7"/>
  <c r="AU902" i="7" s="1"/>
  <c r="AT901" i="7"/>
  <c r="A901" i="7"/>
  <c r="AU901" i="7" s="1"/>
  <c r="AT900" i="7"/>
  <c r="A900" i="7"/>
  <c r="AU900" i="7" s="1"/>
  <c r="AT899" i="7"/>
  <c r="A899" i="7"/>
  <c r="AU899" i="7" s="1"/>
  <c r="AT898" i="7"/>
  <c r="A898" i="7"/>
  <c r="AU898" i="7" s="1"/>
  <c r="AT897" i="7"/>
  <c r="A897" i="7"/>
  <c r="AU897" i="7" s="1"/>
  <c r="AT896" i="7"/>
  <c r="A896" i="7"/>
  <c r="AU896" i="7" s="1"/>
  <c r="AT895" i="7"/>
  <c r="A895" i="7"/>
  <c r="AU895" i="7" s="1"/>
  <c r="AT894" i="7"/>
  <c r="A894" i="7"/>
  <c r="AU894" i="7" s="1"/>
  <c r="AT893" i="7"/>
  <c r="A893" i="7"/>
  <c r="AU893" i="7" s="1"/>
  <c r="AT892" i="7"/>
  <c r="A892" i="7"/>
  <c r="AU892" i="7" s="1"/>
  <c r="AT891" i="7"/>
  <c r="A891" i="7"/>
  <c r="AU891" i="7" s="1"/>
  <c r="AT890" i="7"/>
  <c r="A890" i="7"/>
  <c r="AU890" i="7" s="1"/>
  <c r="AT889" i="7"/>
  <c r="A889" i="7"/>
  <c r="AU889" i="7" s="1"/>
  <c r="AT888" i="7"/>
  <c r="A888" i="7"/>
  <c r="AU888" i="7" s="1"/>
  <c r="AT887" i="7"/>
  <c r="A887" i="7"/>
  <c r="AU887" i="7" s="1"/>
  <c r="AT886" i="7"/>
  <c r="A886" i="7"/>
  <c r="AU886" i="7" s="1"/>
  <c r="AT885" i="7"/>
  <c r="A885" i="7"/>
  <c r="AU885" i="7" s="1"/>
  <c r="AT884" i="7"/>
  <c r="A884" i="7"/>
  <c r="AU884" i="7" s="1"/>
  <c r="AT883" i="7"/>
  <c r="A883" i="7"/>
  <c r="AU883" i="7" s="1"/>
  <c r="AT882" i="7"/>
  <c r="A882" i="7"/>
  <c r="AU882" i="7" s="1"/>
  <c r="AT881" i="7"/>
  <c r="A881" i="7"/>
  <c r="AU881" i="7" s="1"/>
  <c r="AT880" i="7"/>
  <c r="A880" i="7"/>
  <c r="AU880" i="7" s="1"/>
  <c r="AT879" i="7"/>
  <c r="A879" i="7"/>
  <c r="AU879" i="7" s="1"/>
  <c r="AT878" i="7"/>
  <c r="A878" i="7"/>
  <c r="AU878" i="7" s="1"/>
  <c r="AT877" i="7"/>
  <c r="A877" i="7"/>
  <c r="AU877" i="7" s="1"/>
  <c r="AT876" i="7"/>
  <c r="A876" i="7"/>
  <c r="AU876" i="7" s="1"/>
  <c r="AT875" i="7"/>
  <c r="A875" i="7"/>
  <c r="AU875" i="7" s="1"/>
  <c r="AT874" i="7"/>
  <c r="A874" i="7"/>
  <c r="AU874" i="7" s="1"/>
  <c r="AT873" i="7"/>
  <c r="A873" i="7"/>
  <c r="AU873" i="7" s="1"/>
  <c r="AT872" i="7"/>
  <c r="A872" i="7"/>
  <c r="AU872" i="7" s="1"/>
  <c r="AT871" i="7"/>
  <c r="A871" i="7"/>
  <c r="AU871" i="7" s="1"/>
  <c r="AT870" i="7"/>
  <c r="A870" i="7"/>
  <c r="AU870" i="7" s="1"/>
  <c r="AT869" i="7"/>
  <c r="A869" i="7"/>
  <c r="AU869" i="7" s="1"/>
  <c r="AT868" i="7"/>
  <c r="A868" i="7"/>
  <c r="AU868" i="7" s="1"/>
  <c r="AT867" i="7"/>
  <c r="A867" i="7"/>
  <c r="AU867" i="7" s="1"/>
  <c r="AT866" i="7"/>
  <c r="A866" i="7"/>
  <c r="AU866" i="7" s="1"/>
  <c r="AT865" i="7"/>
  <c r="A865" i="7"/>
  <c r="AU865" i="7" s="1"/>
  <c r="AT864" i="7"/>
  <c r="A864" i="7"/>
  <c r="AU864" i="7" s="1"/>
  <c r="AT863" i="7"/>
  <c r="A863" i="7"/>
  <c r="AU863" i="7" s="1"/>
  <c r="AT862" i="7"/>
  <c r="A862" i="7"/>
  <c r="AU862" i="7" s="1"/>
  <c r="AT861" i="7"/>
  <c r="A861" i="7"/>
  <c r="AU861" i="7" s="1"/>
  <c r="AT860" i="7"/>
  <c r="A860" i="7"/>
  <c r="AU860" i="7" s="1"/>
  <c r="AT859" i="7"/>
  <c r="A859" i="7"/>
  <c r="AU859" i="7" s="1"/>
  <c r="AT858" i="7"/>
  <c r="A858" i="7"/>
  <c r="AU858" i="7" s="1"/>
  <c r="AT857" i="7"/>
  <c r="A857" i="7"/>
  <c r="AU857" i="7" s="1"/>
  <c r="AT856" i="7"/>
  <c r="A856" i="7"/>
  <c r="AU856" i="7" s="1"/>
  <c r="AT855" i="7"/>
  <c r="A855" i="7"/>
  <c r="AU855" i="7" s="1"/>
  <c r="AT854" i="7"/>
  <c r="A854" i="7"/>
  <c r="AU854" i="7" s="1"/>
  <c r="AT853" i="7"/>
  <c r="A853" i="7"/>
  <c r="AU853" i="7" s="1"/>
  <c r="AT852" i="7"/>
  <c r="A852" i="7"/>
  <c r="AU852" i="7" s="1"/>
  <c r="AT851" i="7"/>
  <c r="A851" i="7"/>
  <c r="AU851" i="7" s="1"/>
  <c r="AT850" i="7"/>
  <c r="A850" i="7"/>
  <c r="AU850" i="7" s="1"/>
  <c r="AT849" i="7"/>
  <c r="A849" i="7"/>
  <c r="AU849" i="7" s="1"/>
  <c r="AT848" i="7"/>
  <c r="A848" i="7"/>
  <c r="AU848" i="7" s="1"/>
  <c r="AT847" i="7"/>
  <c r="A847" i="7"/>
  <c r="AU847" i="7" s="1"/>
  <c r="AT846" i="7"/>
  <c r="A846" i="7"/>
  <c r="AU846" i="7" s="1"/>
  <c r="AT845" i="7"/>
  <c r="A845" i="7"/>
  <c r="AU845" i="7" s="1"/>
  <c r="AT844" i="7"/>
  <c r="A844" i="7"/>
  <c r="AU844" i="7" s="1"/>
  <c r="AT843" i="7"/>
  <c r="A843" i="7"/>
  <c r="AU843" i="7" s="1"/>
  <c r="AT842" i="7"/>
  <c r="A842" i="7"/>
  <c r="AU842" i="7" s="1"/>
  <c r="AT841" i="7"/>
  <c r="A841" i="7"/>
  <c r="AU841" i="7" s="1"/>
  <c r="AT840" i="7"/>
  <c r="A840" i="7"/>
  <c r="AU840" i="7" s="1"/>
  <c r="AT839" i="7"/>
  <c r="A839" i="7"/>
  <c r="AU839" i="7" s="1"/>
  <c r="AT838" i="7"/>
  <c r="A838" i="7"/>
  <c r="AU838" i="7" s="1"/>
  <c r="AT837" i="7"/>
  <c r="A837" i="7"/>
  <c r="AU837" i="7" s="1"/>
  <c r="AT836" i="7"/>
  <c r="A836" i="7"/>
  <c r="AU836" i="7" s="1"/>
  <c r="AT835" i="7"/>
  <c r="A835" i="7"/>
  <c r="AU835" i="7" s="1"/>
  <c r="AT834" i="7"/>
  <c r="A834" i="7"/>
  <c r="AU834" i="7" s="1"/>
  <c r="AT833" i="7"/>
  <c r="A833" i="7"/>
  <c r="AU833" i="7" s="1"/>
  <c r="AT832" i="7"/>
  <c r="A832" i="7"/>
  <c r="AU832" i="7" s="1"/>
  <c r="AT831" i="7"/>
  <c r="A831" i="7"/>
  <c r="AU831" i="7" s="1"/>
  <c r="AT830" i="7"/>
  <c r="A830" i="7"/>
  <c r="AU830" i="7" s="1"/>
  <c r="AT829" i="7"/>
  <c r="A829" i="7"/>
  <c r="AU829" i="7" s="1"/>
  <c r="AT828" i="7"/>
  <c r="A828" i="7"/>
  <c r="AU828" i="7" s="1"/>
  <c r="AT827" i="7"/>
  <c r="A827" i="7"/>
  <c r="AU827" i="7" s="1"/>
  <c r="AT826" i="7"/>
  <c r="A826" i="7"/>
  <c r="AU826" i="7" s="1"/>
  <c r="AT825" i="7"/>
  <c r="A825" i="7"/>
  <c r="AU825" i="7" s="1"/>
  <c r="AT824" i="7"/>
  <c r="A824" i="7"/>
  <c r="AU824" i="7" s="1"/>
  <c r="AT823" i="7"/>
  <c r="A823" i="7"/>
  <c r="AU823" i="7" s="1"/>
  <c r="AT822" i="7"/>
  <c r="A822" i="7"/>
  <c r="AU822" i="7" s="1"/>
  <c r="AT821" i="7"/>
  <c r="A821" i="7"/>
  <c r="AU821" i="7" s="1"/>
  <c r="AT820" i="7"/>
  <c r="A820" i="7"/>
  <c r="AU820" i="7" s="1"/>
  <c r="AT819" i="7"/>
  <c r="A819" i="7"/>
  <c r="AU819" i="7" s="1"/>
  <c r="AT818" i="7"/>
  <c r="A818" i="7"/>
  <c r="AU818" i="7" s="1"/>
  <c r="AT817" i="7"/>
  <c r="A817" i="7"/>
  <c r="AU817" i="7" s="1"/>
  <c r="AT816" i="7"/>
  <c r="A816" i="7"/>
  <c r="AU816" i="7" s="1"/>
  <c r="AT815" i="7"/>
  <c r="A815" i="7"/>
  <c r="AU815" i="7" s="1"/>
  <c r="AT814" i="7"/>
  <c r="A814" i="7"/>
  <c r="AU814" i="7" s="1"/>
  <c r="AT813" i="7"/>
  <c r="A813" i="7"/>
  <c r="AU813" i="7" s="1"/>
  <c r="AT812" i="7"/>
  <c r="A812" i="7"/>
  <c r="AU812" i="7" s="1"/>
  <c r="AT811" i="7"/>
  <c r="A811" i="7"/>
  <c r="AU811" i="7" s="1"/>
  <c r="AT810" i="7"/>
  <c r="A810" i="7"/>
  <c r="AU810" i="7" s="1"/>
  <c r="AT809" i="7"/>
  <c r="A809" i="7"/>
  <c r="AU809" i="7" s="1"/>
  <c r="AT808" i="7"/>
  <c r="A808" i="7"/>
  <c r="AU808" i="7" s="1"/>
  <c r="AT807" i="7"/>
  <c r="A807" i="7"/>
  <c r="AU807" i="7" s="1"/>
  <c r="AT806" i="7"/>
  <c r="A806" i="7"/>
  <c r="AU806" i="7" s="1"/>
  <c r="AT805" i="7"/>
  <c r="A805" i="7"/>
  <c r="AU805" i="7" s="1"/>
  <c r="AT804" i="7"/>
  <c r="A804" i="7"/>
  <c r="AU804" i="7" s="1"/>
  <c r="AT803" i="7"/>
  <c r="A803" i="7"/>
  <c r="AU803" i="7" s="1"/>
  <c r="AT802" i="7"/>
  <c r="A802" i="7"/>
  <c r="AU802" i="7" s="1"/>
  <c r="AT801" i="7"/>
  <c r="A801" i="7"/>
  <c r="AU801" i="7" s="1"/>
  <c r="AT800" i="7"/>
  <c r="A800" i="7"/>
  <c r="AU800" i="7" s="1"/>
  <c r="AT799" i="7"/>
  <c r="A799" i="7"/>
  <c r="AU799" i="7" s="1"/>
  <c r="AT798" i="7"/>
  <c r="A798" i="7"/>
  <c r="AU798" i="7" s="1"/>
  <c r="AT797" i="7"/>
  <c r="A797" i="7"/>
  <c r="AU797" i="7" s="1"/>
  <c r="AT796" i="7"/>
  <c r="A796" i="7"/>
  <c r="AU796" i="7" s="1"/>
  <c r="AT795" i="7"/>
  <c r="A795" i="7"/>
  <c r="AU795" i="7" s="1"/>
  <c r="AT794" i="7"/>
  <c r="A794" i="7"/>
  <c r="AU794" i="7" s="1"/>
  <c r="AT793" i="7"/>
  <c r="A793" i="7"/>
  <c r="AU793" i="7" s="1"/>
  <c r="AT792" i="7"/>
  <c r="A792" i="7"/>
  <c r="AU792" i="7" s="1"/>
  <c r="AT791" i="7"/>
  <c r="A791" i="7"/>
  <c r="AU791" i="7" s="1"/>
  <c r="AT790" i="7"/>
  <c r="A790" i="7"/>
  <c r="AU790" i="7" s="1"/>
  <c r="AT789" i="7"/>
  <c r="A789" i="7"/>
  <c r="AU789" i="7" s="1"/>
  <c r="B118" i="19" s="1"/>
  <c r="AT788" i="7"/>
  <c r="A788" i="7"/>
  <c r="AU788" i="7" s="1"/>
  <c r="AT787" i="7"/>
  <c r="A787" i="7"/>
  <c r="AU787" i="7" s="1"/>
  <c r="AT786" i="7"/>
  <c r="A786" i="7"/>
  <c r="AU786" i="7" s="1"/>
  <c r="AT785" i="7"/>
  <c r="A785" i="7"/>
  <c r="AU785" i="7" s="1"/>
  <c r="AT784" i="7"/>
  <c r="A784" i="7"/>
  <c r="AU784" i="7" s="1"/>
  <c r="AT783" i="7"/>
  <c r="A783" i="7"/>
  <c r="AU783" i="7" s="1"/>
  <c r="AT782" i="7"/>
  <c r="A782" i="7"/>
  <c r="AU782" i="7" s="1"/>
  <c r="AT781" i="7"/>
  <c r="A781" i="7"/>
  <c r="AU781" i="7" s="1"/>
  <c r="AT780" i="7"/>
  <c r="A780" i="7"/>
  <c r="AU780" i="7" s="1"/>
  <c r="AT779" i="7"/>
  <c r="A779" i="7"/>
  <c r="AU779" i="7" s="1"/>
  <c r="AT778" i="7"/>
  <c r="A778" i="7"/>
  <c r="AU778" i="7" s="1"/>
  <c r="AT777" i="7"/>
  <c r="A777" i="7"/>
  <c r="AU777" i="7" s="1"/>
  <c r="AT776" i="7"/>
  <c r="A776" i="7"/>
  <c r="AU776" i="7" s="1"/>
  <c r="AT775" i="7"/>
  <c r="A775" i="7"/>
  <c r="AU775" i="7" s="1"/>
  <c r="AT774" i="7"/>
  <c r="A774" i="7"/>
  <c r="AU774" i="7" s="1"/>
  <c r="AT773" i="7"/>
  <c r="A773" i="7"/>
  <c r="AU773" i="7" s="1"/>
  <c r="AT772" i="7"/>
  <c r="A772" i="7"/>
  <c r="AU772" i="7" s="1"/>
  <c r="AT771" i="7"/>
  <c r="A771" i="7"/>
  <c r="AU771" i="7" s="1"/>
  <c r="AT770" i="7"/>
  <c r="A770" i="7"/>
  <c r="AU770" i="7" s="1"/>
  <c r="AT769" i="7"/>
  <c r="A769" i="7"/>
  <c r="AU769" i="7" s="1"/>
  <c r="AT768" i="7"/>
  <c r="A768" i="7"/>
  <c r="AU768" i="7" s="1"/>
  <c r="AT767" i="7"/>
  <c r="A767" i="7"/>
  <c r="AU767" i="7" s="1"/>
  <c r="AT766" i="7"/>
  <c r="A766" i="7"/>
  <c r="AU766" i="7" s="1"/>
  <c r="AT765" i="7"/>
  <c r="A765" i="7"/>
  <c r="AU765" i="7" s="1"/>
  <c r="AT764" i="7"/>
  <c r="A764" i="7"/>
  <c r="AU764" i="7" s="1"/>
  <c r="AT763" i="7"/>
  <c r="A763" i="7"/>
  <c r="AU763" i="7" s="1"/>
  <c r="AT762" i="7"/>
  <c r="A762" i="7"/>
  <c r="AU762" i="7" s="1"/>
  <c r="AT761" i="7"/>
  <c r="A761" i="7"/>
  <c r="AU761" i="7" s="1"/>
  <c r="AT760" i="7"/>
  <c r="A760" i="7"/>
  <c r="AU760" i="7" s="1"/>
  <c r="AT759" i="7"/>
  <c r="A759" i="7"/>
  <c r="AU759" i="7" s="1"/>
  <c r="AT758" i="7"/>
  <c r="A758" i="7"/>
  <c r="AU758" i="7" s="1"/>
  <c r="AT757" i="7"/>
  <c r="A757" i="7"/>
  <c r="AU757" i="7" s="1"/>
  <c r="AT756" i="7"/>
  <c r="A756" i="7"/>
  <c r="AU756" i="7" s="1"/>
  <c r="AT755" i="7"/>
  <c r="A755" i="7"/>
  <c r="AU755" i="7" s="1"/>
  <c r="AT754" i="7"/>
  <c r="A754" i="7"/>
  <c r="AU754" i="7" s="1"/>
  <c r="AT753" i="7"/>
  <c r="A753" i="7"/>
  <c r="AU753" i="7" s="1"/>
  <c r="AT752" i="7"/>
  <c r="A752" i="7"/>
  <c r="AU752" i="7" s="1"/>
  <c r="AT751" i="7"/>
  <c r="A751" i="7"/>
  <c r="AU751" i="7" s="1"/>
  <c r="AT750" i="7"/>
  <c r="A750" i="7"/>
  <c r="AU750" i="7" s="1"/>
  <c r="AT749" i="7"/>
  <c r="A749" i="7"/>
  <c r="AU749" i="7" s="1"/>
  <c r="AT748" i="7"/>
  <c r="A748" i="7"/>
  <c r="AU748" i="7" s="1"/>
  <c r="AT747" i="7"/>
  <c r="A747" i="7"/>
  <c r="AU747" i="7" s="1"/>
  <c r="AT746" i="7"/>
  <c r="A746" i="7"/>
  <c r="AU746" i="7" s="1"/>
  <c r="AT745" i="7"/>
  <c r="A745" i="7"/>
  <c r="AU745" i="7" s="1"/>
  <c r="AT744" i="7"/>
  <c r="A744" i="7"/>
  <c r="AU744" i="7" s="1"/>
  <c r="AT743" i="7"/>
  <c r="A743" i="7"/>
  <c r="AU743" i="7" s="1"/>
  <c r="AT742" i="7"/>
  <c r="A742" i="7"/>
  <c r="AU742" i="7" s="1"/>
  <c r="AT741" i="7"/>
  <c r="A741" i="7"/>
  <c r="AU741" i="7" s="1"/>
  <c r="AT740" i="7"/>
  <c r="A740" i="7"/>
  <c r="AU740" i="7" s="1"/>
  <c r="AT739" i="7"/>
  <c r="A739" i="7"/>
  <c r="AU739" i="7" s="1"/>
  <c r="AT738" i="7"/>
  <c r="A738" i="7"/>
  <c r="AU738" i="7" s="1"/>
  <c r="AT737" i="7"/>
  <c r="A737" i="7"/>
  <c r="AU737" i="7" s="1"/>
  <c r="AT736" i="7"/>
  <c r="A736" i="7"/>
  <c r="AU736" i="7" s="1"/>
  <c r="AT735" i="7"/>
  <c r="A735" i="7"/>
  <c r="AU735" i="7" s="1"/>
  <c r="AT734" i="7"/>
  <c r="A734" i="7"/>
  <c r="AU734" i="7" s="1"/>
  <c r="AT733" i="7"/>
  <c r="A733" i="7"/>
  <c r="AU733" i="7" s="1"/>
  <c r="AT732" i="7"/>
  <c r="A732" i="7"/>
  <c r="AU732" i="7" s="1"/>
  <c r="AT731" i="7"/>
  <c r="A731" i="7"/>
  <c r="AU731" i="7" s="1"/>
  <c r="AT730" i="7"/>
  <c r="A730" i="7"/>
  <c r="AU730" i="7" s="1"/>
  <c r="AT729" i="7"/>
  <c r="A729" i="7"/>
  <c r="AU729" i="7" s="1"/>
  <c r="AT728" i="7"/>
  <c r="A728" i="7"/>
  <c r="AU728" i="7" s="1"/>
  <c r="AT727" i="7"/>
  <c r="A727" i="7"/>
  <c r="AU727" i="7" s="1"/>
  <c r="AT726" i="7"/>
  <c r="A726" i="7"/>
  <c r="AU726" i="7" s="1"/>
  <c r="AT725" i="7"/>
  <c r="A725" i="7"/>
  <c r="AU725" i="7" s="1"/>
  <c r="AT724" i="7"/>
  <c r="A724" i="7"/>
  <c r="AU724" i="7" s="1"/>
  <c r="AT723" i="7"/>
  <c r="A723" i="7"/>
  <c r="AU723" i="7" s="1"/>
  <c r="AT722" i="7"/>
  <c r="A722" i="7"/>
  <c r="AU722" i="7" s="1"/>
  <c r="AT721" i="7"/>
  <c r="A721" i="7"/>
  <c r="AU721" i="7" s="1"/>
  <c r="AT720" i="7"/>
  <c r="A720" i="7"/>
  <c r="AU720" i="7" s="1"/>
  <c r="AT719" i="7"/>
  <c r="A719" i="7"/>
  <c r="AU719" i="7" s="1"/>
  <c r="AT718" i="7"/>
  <c r="A718" i="7"/>
  <c r="AU718" i="7" s="1"/>
  <c r="AT717" i="7"/>
  <c r="A717" i="7"/>
  <c r="AU717" i="7" s="1"/>
  <c r="AT716" i="7"/>
  <c r="A716" i="7"/>
  <c r="AU716" i="7" s="1"/>
  <c r="AT715" i="7"/>
  <c r="A715" i="7"/>
  <c r="AU715" i="7" s="1"/>
  <c r="AT714" i="7"/>
  <c r="A714" i="7"/>
  <c r="AU714" i="7" s="1"/>
  <c r="AT713" i="7"/>
  <c r="A713" i="7"/>
  <c r="AU713" i="7" s="1"/>
  <c r="AT712" i="7"/>
  <c r="A712" i="7"/>
  <c r="AU712" i="7" s="1"/>
  <c r="AT711" i="7"/>
  <c r="A711" i="7"/>
  <c r="AU711" i="7" s="1"/>
  <c r="AT710" i="7"/>
  <c r="A710" i="7"/>
  <c r="AU710" i="7" s="1"/>
  <c r="AT709" i="7"/>
  <c r="A709" i="7"/>
  <c r="AU709" i="7" s="1"/>
  <c r="AT708" i="7"/>
  <c r="A708" i="7"/>
  <c r="AU708" i="7" s="1"/>
  <c r="AT707" i="7"/>
  <c r="A707" i="7"/>
  <c r="AU707" i="7" s="1"/>
  <c r="AT706" i="7"/>
  <c r="A706" i="7"/>
  <c r="AU706" i="7" s="1"/>
  <c r="AT705" i="7"/>
  <c r="A705" i="7"/>
  <c r="AU705" i="7" s="1"/>
  <c r="AT704" i="7"/>
  <c r="A704" i="7"/>
  <c r="AU704" i="7" s="1"/>
  <c r="AT703" i="7"/>
  <c r="A703" i="7"/>
  <c r="AU703" i="7" s="1"/>
  <c r="AT702" i="7"/>
  <c r="A702" i="7"/>
  <c r="AU702" i="7" s="1"/>
  <c r="AT701" i="7"/>
  <c r="A701" i="7"/>
  <c r="AU701" i="7" s="1"/>
  <c r="AT700" i="7"/>
  <c r="A700" i="7"/>
  <c r="AU700" i="7" s="1"/>
  <c r="AT699" i="7"/>
  <c r="A699" i="7"/>
  <c r="AU699" i="7" s="1"/>
  <c r="AT698" i="7"/>
  <c r="A698" i="7"/>
  <c r="AU698" i="7" s="1"/>
  <c r="AT697" i="7"/>
  <c r="A697" i="7"/>
  <c r="AU697" i="7" s="1"/>
  <c r="AT696" i="7"/>
  <c r="A696" i="7"/>
  <c r="AU696" i="7" s="1"/>
  <c r="AT695" i="7"/>
  <c r="A695" i="7"/>
  <c r="AU695" i="7" s="1"/>
  <c r="AT694" i="7"/>
  <c r="A694" i="7"/>
  <c r="AU694" i="7" s="1"/>
  <c r="AT693" i="7"/>
  <c r="A693" i="7"/>
  <c r="AU693" i="7" s="1"/>
  <c r="AT692" i="7"/>
  <c r="A692" i="7"/>
  <c r="AU692" i="7" s="1"/>
  <c r="AT691" i="7"/>
  <c r="A691" i="7"/>
  <c r="AU691" i="7" s="1"/>
  <c r="AT690" i="7"/>
  <c r="A690" i="7"/>
  <c r="AU690" i="7" s="1"/>
  <c r="AT689" i="7"/>
  <c r="A689" i="7"/>
  <c r="AU689" i="7" s="1"/>
  <c r="AT688" i="7"/>
  <c r="A688" i="7"/>
  <c r="AU688" i="7" s="1"/>
  <c r="AT687" i="7"/>
  <c r="A687" i="7"/>
  <c r="AU687" i="7" s="1"/>
  <c r="AT686" i="7"/>
  <c r="A686" i="7"/>
  <c r="AU686" i="7" s="1"/>
  <c r="AT685" i="7"/>
  <c r="A685" i="7"/>
  <c r="AU685" i="7" s="1"/>
  <c r="AT684" i="7"/>
  <c r="A684" i="7"/>
  <c r="AU684" i="7" s="1"/>
  <c r="AT683" i="7"/>
  <c r="A683" i="7"/>
  <c r="AU683" i="7" s="1"/>
  <c r="AT682" i="7"/>
  <c r="A682" i="7"/>
  <c r="AU682" i="7" s="1"/>
  <c r="AT681" i="7"/>
  <c r="A681" i="7"/>
  <c r="AU681" i="7" s="1"/>
  <c r="AT680" i="7"/>
  <c r="A680" i="7"/>
  <c r="AU680" i="7" s="1"/>
  <c r="AT679" i="7"/>
  <c r="A679" i="7"/>
  <c r="AU679" i="7" s="1"/>
  <c r="AT678" i="7"/>
  <c r="A678" i="7"/>
  <c r="AU678" i="7" s="1"/>
  <c r="AT677" i="7"/>
  <c r="A677" i="7"/>
  <c r="AU677" i="7" s="1"/>
  <c r="AT676" i="7"/>
  <c r="A676" i="7"/>
  <c r="AU676" i="7" s="1"/>
  <c r="AT675" i="7"/>
  <c r="A675" i="7"/>
  <c r="AU675" i="7" s="1"/>
  <c r="AT674" i="7"/>
  <c r="A674" i="7"/>
  <c r="AU674" i="7" s="1"/>
  <c r="AT673" i="7"/>
  <c r="A673" i="7"/>
  <c r="AU673" i="7" s="1"/>
  <c r="AT672" i="7"/>
  <c r="A672" i="7"/>
  <c r="AU672" i="7" s="1"/>
  <c r="AT671" i="7"/>
  <c r="A671" i="7"/>
  <c r="AU671" i="7" s="1"/>
  <c r="AT670" i="7"/>
  <c r="A670" i="7"/>
  <c r="AU670" i="7" s="1"/>
  <c r="AT669" i="7"/>
  <c r="A669" i="7"/>
  <c r="AU669" i="7" s="1"/>
  <c r="AT668" i="7"/>
  <c r="A668" i="7"/>
  <c r="AU668" i="7" s="1"/>
  <c r="AT667" i="7"/>
  <c r="A667" i="7"/>
  <c r="AU667" i="7" s="1"/>
  <c r="AT666" i="7"/>
  <c r="A666" i="7"/>
  <c r="AU666" i="7" s="1"/>
  <c r="AT665" i="7"/>
  <c r="A665" i="7"/>
  <c r="AU665" i="7" s="1"/>
  <c r="AT664" i="7"/>
  <c r="A664" i="7"/>
  <c r="AU664" i="7" s="1"/>
  <c r="AT663" i="7"/>
  <c r="A663" i="7"/>
  <c r="AU663" i="7" s="1"/>
  <c r="AT662" i="7"/>
  <c r="A662" i="7"/>
  <c r="AU662" i="7" s="1"/>
  <c r="AT661" i="7"/>
  <c r="A661" i="7"/>
  <c r="AU661" i="7" s="1"/>
  <c r="AT660" i="7"/>
  <c r="A660" i="7"/>
  <c r="AU660" i="7" s="1"/>
  <c r="AT659" i="7"/>
  <c r="A659" i="7"/>
  <c r="AU659" i="7" s="1"/>
  <c r="AT658" i="7"/>
  <c r="A658" i="7"/>
  <c r="AU658" i="7" s="1"/>
  <c r="AT657" i="7"/>
  <c r="A657" i="7"/>
  <c r="AU657" i="7" s="1"/>
  <c r="AT656" i="7"/>
  <c r="A656" i="7"/>
  <c r="AU656" i="7" s="1"/>
  <c r="AT655" i="7"/>
  <c r="A655" i="7"/>
  <c r="AU655" i="7" s="1"/>
  <c r="AT654" i="7"/>
  <c r="A654" i="7"/>
  <c r="AU654" i="7" s="1"/>
  <c r="AT653" i="7"/>
  <c r="A653" i="7"/>
  <c r="AU653" i="7" s="1"/>
  <c r="AT652" i="7"/>
  <c r="A652" i="7"/>
  <c r="AU652" i="7" s="1"/>
  <c r="AT651" i="7"/>
  <c r="A651" i="7"/>
  <c r="AU651" i="7" s="1"/>
  <c r="AT650" i="7"/>
  <c r="A650" i="7"/>
  <c r="AU650" i="7" s="1"/>
  <c r="AT649" i="7"/>
  <c r="A649" i="7"/>
  <c r="AU649" i="7" s="1"/>
  <c r="AT648" i="7"/>
  <c r="A648" i="7"/>
  <c r="AU648" i="7" s="1"/>
  <c r="AT647" i="7"/>
  <c r="A647" i="7"/>
  <c r="AU647" i="7" s="1"/>
  <c r="AT646" i="7"/>
  <c r="A646" i="7"/>
  <c r="AU646" i="7" s="1"/>
  <c r="AT645" i="7"/>
  <c r="A645" i="7"/>
  <c r="AU645" i="7" s="1"/>
  <c r="AT644" i="7"/>
  <c r="A644" i="7"/>
  <c r="AU644" i="7" s="1"/>
  <c r="AT643" i="7"/>
  <c r="A643" i="7"/>
  <c r="AU643" i="7" s="1"/>
  <c r="AT642" i="7"/>
  <c r="A642" i="7"/>
  <c r="AU642" i="7" s="1"/>
  <c r="AT641" i="7"/>
  <c r="A641" i="7"/>
  <c r="AU641" i="7" s="1"/>
  <c r="AT640" i="7"/>
  <c r="A640" i="7"/>
  <c r="AU640" i="7" s="1"/>
  <c r="AT639" i="7"/>
  <c r="A639" i="7"/>
  <c r="AU639" i="7" s="1"/>
  <c r="AT638" i="7"/>
  <c r="A638" i="7"/>
  <c r="AU638" i="7" s="1"/>
  <c r="AT637" i="7"/>
  <c r="A637" i="7"/>
  <c r="AU637" i="7" s="1"/>
  <c r="AT636" i="7"/>
  <c r="A636" i="7"/>
  <c r="AU636" i="7" s="1"/>
  <c r="AT635" i="7"/>
  <c r="A635" i="7"/>
  <c r="AU635" i="7" s="1"/>
  <c r="AT634" i="7"/>
  <c r="A634" i="7"/>
  <c r="AU634" i="7" s="1"/>
  <c r="AT633" i="7"/>
  <c r="A633" i="7"/>
  <c r="AU633" i="7" s="1"/>
  <c r="AT632" i="7"/>
  <c r="A632" i="7"/>
  <c r="AU632" i="7" s="1"/>
  <c r="AT631" i="7"/>
  <c r="A631" i="7"/>
  <c r="AU631" i="7" s="1"/>
  <c r="AT630" i="7"/>
  <c r="A630" i="7"/>
  <c r="AU630" i="7" s="1"/>
  <c r="AT629" i="7"/>
  <c r="A629" i="7"/>
  <c r="AU629" i="7" s="1"/>
  <c r="AT628" i="7"/>
  <c r="A628" i="7"/>
  <c r="AU628" i="7" s="1"/>
  <c r="AT627" i="7"/>
  <c r="A627" i="7"/>
  <c r="AU627" i="7" s="1"/>
  <c r="AT626" i="7"/>
  <c r="A626" i="7"/>
  <c r="AU626" i="7" s="1"/>
  <c r="AT625" i="7"/>
  <c r="A625" i="7"/>
  <c r="AU625" i="7" s="1"/>
  <c r="AT624" i="7"/>
  <c r="A624" i="7"/>
  <c r="AU624" i="7" s="1"/>
  <c r="AT623" i="7"/>
  <c r="A623" i="7"/>
  <c r="AU623" i="7" s="1"/>
  <c r="AT622" i="7"/>
  <c r="A622" i="7"/>
  <c r="AU622" i="7" s="1"/>
  <c r="AT621" i="7"/>
  <c r="A621" i="7"/>
  <c r="AU621" i="7" s="1"/>
  <c r="AT620" i="7"/>
  <c r="A620" i="7"/>
  <c r="AU620" i="7" s="1"/>
  <c r="AT619" i="7"/>
  <c r="A619" i="7"/>
  <c r="AU619" i="7" s="1"/>
  <c r="AT618" i="7"/>
  <c r="A618" i="7"/>
  <c r="AU618" i="7" s="1"/>
  <c r="AT617" i="7"/>
  <c r="A617" i="7"/>
  <c r="AU617" i="7" s="1"/>
  <c r="AT616" i="7"/>
  <c r="A616" i="7"/>
  <c r="AU616" i="7" s="1"/>
  <c r="AT615" i="7"/>
  <c r="A615" i="7"/>
  <c r="AU615" i="7" s="1"/>
  <c r="AT614" i="7"/>
  <c r="A614" i="7"/>
  <c r="AU614" i="7" s="1"/>
  <c r="AT613" i="7"/>
  <c r="A613" i="7"/>
  <c r="AU613" i="7" s="1"/>
  <c r="AT612" i="7"/>
  <c r="A612" i="7"/>
  <c r="AU612" i="7" s="1"/>
  <c r="AT611" i="7"/>
  <c r="A611" i="7"/>
  <c r="AU611" i="7" s="1"/>
  <c r="AT610" i="7"/>
  <c r="A610" i="7"/>
  <c r="AU610" i="7" s="1"/>
  <c r="AT609" i="7"/>
  <c r="A609" i="7"/>
  <c r="AU609" i="7" s="1"/>
  <c r="AT608" i="7"/>
  <c r="A608" i="7"/>
  <c r="AU608" i="7" s="1"/>
  <c r="AT607" i="7"/>
  <c r="A607" i="7"/>
  <c r="AU607" i="7" s="1"/>
  <c r="AT606" i="7"/>
  <c r="A606" i="7"/>
  <c r="AU606" i="7" s="1"/>
  <c r="AT605" i="7"/>
  <c r="A605" i="7"/>
  <c r="AU605" i="7" s="1"/>
  <c r="AT604" i="7"/>
  <c r="A604" i="7"/>
  <c r="AU604" i="7" s="1"/>
  <c r="AT603" i="7"/>
  <c r="A603" i="7"/>
  <c r="AU603" i="7" s="1"/>
  <c r="AT602" i="7"/>
  <c r="A602" i="7"/>
  <c r="AU602" i="7" s="1"/>
  <c r="AT601" i="7"/>
  <c r="A601" i="7"/>
  <c r="AU601" i="7" s="1"/>
  <c r="AT600" i="7"/>
  <c r="A600" i="7"/>
  <c r="AU600" i="7" s="1"/>
  <c r="AT599" i="7"/>
  <c r="A599" i="7"/>
  <c r="AU599" i="7" s="1"/>
  <c r="AT598" i="7"/>
  <c r="A598" i="7"/>
  <c r="AU598" i="7" s="1"/>
  <c r="AT597" i="7"/>
  <c r="A597" i="7"/>
  <c r="AU597" i="7" s="1"/>
  <c r="AT596" i="7"/>
  <c r="A596" i="7"/>
  <c r="AU596" i="7" s="1"/>
  <c r="AT595" i="7"/>
  <c r="A595" i="7"/>
  <c r="AU595" i="7" s="1"/>
  <c r="AT594" i="7"/>
  <c r="A594" i="7"/>
  <c r="AU594" i="7" s="1"/>
  <c r="AT593" i="7"/>
  <c r="A593" i="7"/>
  <c r="AU593" i="7" s="1"/>
  <c r="AT592" i="7"/>
  <c r="A592" i="7"/>
  <c r="AU592" i="7" s="1"/>
  <c r="AT591" i="7"/>
  <c r="A591" i="7"/>
  <c r="AU591" i="7" s="1"/>
  <c r="AT590" i="7"/>
  <c r="A590" i="7"/>
  <c r="AU590" i="7" s="1"/>
  <c r="AT589" i="7"/>
  <c r="A589" i="7"/>
  <c r="AU589" i="7" s="1"/>
  <c r="AT588" i="7"/>
  <c r="A588" i="7"/>
  <c r="AU588" i="7" s="1"/>
  <c r="AT587" i="7"/>
  <c r="A587" i="7"/>
  <c r="AU587" i="7" s="1"/>
  <c r="AT586" i="7"/>
  <c r="A586" i="7"/>
  <c r="AU586" i="7" s="1"/>
  <c r="AT585" i="7"/>
  <c r="A585" i="7"/>
  <c r="AU585" i="7" s="1"/>
  <c r="B104" i="19" s="1"/>
  <c r="AT584" i="7"/>
  <c r="A584" i="7"/>
  <c r="AU584" i="7" s="1"/>
  <c r="AT583" i="7"/>
  <c r="A583" i="7"/>
  <c r="AU583" i="7" s="1"/>
  <c r="AT582" i="7"/>
  <c r="A582" i="7"/>
  <c r="AU582" i="7" s="1"/>
  <c r="AT581" i="7"/>
  <c r="A581" i="7"/>
  <c r="AU581" i="7" s="1"/>
  <c r="AT580" i="7"/>
  <c r="A580" i="7"/>
  <c r="AU580" i="7" s="1"/>
  <c r="AT579" i="7"/>
  <c r="A579" i="7"/>
  <c r="AU579" i="7" s="1"/>
  <c r="AT578" i="7"/>
  <c r="A578" i="7"/>
  <c r="AU578" i="7" s="1"/>
  <c r="AT577" i="7"/>
  <c r="A577" i="7"/>
  <c r="AU577" i="7" s="1"/>
  <c r="AT576" i="7"/>
  <c r="A576" i="7"/>
  <c r="AU576" i="7" s="1"/>
  <c r="AT575" i="7"/>
  <c r="A575" i="7"/>
  <c r="AU575" i="7" s="1"/>
  <c r="AT574" i="7"/>
  <c r="A574" i="7"/>
  <c r="AU574" i="7" s="1"/>
  <c r="AT573" i="7"/>
  <c r="A573" i="7"/>
  <c r="AU573" i="7" s="1"/>
  <c r="AT572" i="7"/>
  <c r="A572" i="7"/>
  <c r="AU572" i="7" s="1"/>
  <c r="AT571" i="7"/>
  <c r="A571" i="7"/>
  <c r="AU571" i="7" s="1"/>
  <c r="AT570" i="7"/>
  <c r="A570" i="7"/>
  <c r="AU570" i="7" s="1"/>
  <c r="AT569" i="7"/>
  <c r="A569" i="7"/>
  <c r="AU569" i="7" s="1"/>
  <c r="AT568" i="7"/>
  <c r="A568" i="7"/>
  <c r="AU568" i="7" s="1"/>
  <c r="AT567" i="7"/>
  <c r="A567" i="7"/>
  <c r="AU567" i="7" s="1"/>
  <c r="AT566" i="7"/>
  <c r="A566" i="7"/>
  <c r="AU566" i="7" s="1"/>
  <c r="AT565" i="7"/>
  <c r="A565" i="7"/>
  <c r="AU565" i="7" s="1"/>
  <c r="AT564" i="7"/>
  <c r="A564" i="7"/>
  <c r="AU564" i="7" s="1"/>
  <c r="AT563" i="7"/>
  <c r="A563" i="7"/>
  <c r="AU563" i="7" s="1"/>
  <c r="AT562" i="7"/>
  <c r="A562" i="7"/>
  <c r="AU562" i="7" s="1"/>
  <c r="AT561" i="7"/>
  <c r="A561" i="7"/>
  <c r="AU561" i="7" s="1"/>
  <c r="AT560" i="7"/>
  <c r="A560" i="7"/>
  <c r="AU560" i="7" s="1"/>
  <c r="AT559" i="7"/>
  <c r="A559" i="7"/>
  <c r="AU559" i="7" s="1"/>
  <c r="AT558" i="7"/>
  <c r="A558" i="7"/>
  <c r="AU558" i="7" s="1"/>
  <c r="AT557" i="7"/>
  <c r="A557" i="7"/>
  <c r="AU557" i="7" s="1"/>
  <c r="AT556" i="7"/>
  <c r="A556" i="7"/>
  <c r="AU556" i="7" s="1"/>
  <c r="AT555" i="7"/>
  <c r="A555" i="7"/>
  <c r="AU555" i="7" s="1"/>
  <c r="AT554" i="7"/>
  <c r="A554" i="7"/>
  <c r="AU554" i="7" s="1"/>
  <c r="AT553" i="7"/>
  <c r="A553" i="7"/>
  <c r="AU553" i="7" s="1"/>
  <c r="AT552" i="7"/>
  <c r="A552" i="7"/>
  <c r="AU552" i="7" s="1"/>
  <c r="AT551" i="7"/>
  <c r="A551" i="7"/>
  <c r="AU551" i="7" s="1"/>
  <c r="AT550" i="7"/>
  <c r="A550" i="7"/>
  <c r="AU550" i="7" s="1"/>
  <c r="AT549" i="7"/>
  <c r="A549" i="7"/>
  <c r="AU549" i="7" s="1"/>
  <c r="AT548" i="7"/>
  <c r="A548" i="7"/>
  <c r="AU548" i="7" s="1"/>
  <c r="AT547" i="7"/>
  <c r="A547" i="7"/>
  <c r="AU547" i="7" s="1"/>
  <c r="AT546" i="7"/>
  <c r="A546" i="7"/>
  <c r="AU546" i="7" s="1"/>
  <c r="AT545" i="7"/>
  <c r="A545" i="7"/>
  <c r="AU545" i="7" s="1"/>
  <c r="AT544" i="7"/>
  <c r="A544" i="7"/>
  <c r="AU544" i="7" s="1"/>
  <c r="B20" i="19" s="1"/>
  <c r="AT543" i="7"/>
  <c r="A543" i="7"/>
  <c r="AU543" i="7" s="1"/>
  <c r="AT542" i="7"/>
  <c r="A542" i="7"/>
  <c r="AU542" i="7" s="1"/>
  <c r="AT541" i="7"/>
  <c r="A541" i="7"/>
  <c r="AU541" i="7" s="1"/>
  <c r="AT540" i="7"/>
  <c r="A540" i="7"/>
  <c r="AU540" i="7" s="1"/>
  <c r="AT539" i="7"/>
  <c r="A539" i="7"/>
  <c r="AU539" i="7" s="1"/>
  <c r="AT538" i="7"/>
  <c r="A538" i="7"/>
  <c r="AU538" i="7" s="1"/>
  <c r="B33" i="19" s="1"/>
  <c r="AT537" i="7"/>
  <c r="A537" i="7"/>
  <c r="AU537" i="7" s="1"/>
  <c r="AT536" i="7"/>
  <c r="A536" i="7"/>
  <c r="AU536" i="7" s="1"/>
  <c r="B17" i="19" s="1"/>
  <c r="AT535" i="7"/>
  <c r="A535" i="7"/>
  <c r="AU535" i="7" s="1"/>
  <c r="AT534" i="7"/>
  <c r="A534" i="7"/>
  <c r="AU534" i="7" s="1"/>
  <c r="AT533" i="7"/>
  <c r="A533" i="7"/>
  <c r="AU533" i="7" s="1"/>
  <c r="AT532" i="7"/>
  <c r="A532" i="7"/>
  <c r="AU532" i="7" s="1"/>
  <c r="AT531" i="7"/>
  <c r="A531" i="7"/>
  <c r="AU531" i="7" s="1"/>
  <c r="AT530" i="7"/>
  <c r="A530" i="7"/>
  <c r="AU530" i="7" s="1"/>
  <c r="AT529" i="7"/>
  <c r="A529" i="7"/>
  <c r="AU529" i="7" s="1"/>
  <c r="AT528" i="7"/>
  <c r="A528" i="7"/>
  <c r="AU528" i="7" s="1"/>
  <c r="AT527" i="7"/>
  <c r="A527" i="7"/>
  <c r="AU527" i="7" s="1"/>
  <c r="AT526" i="7"/>
  <c r="A526" i="7"/>
  <c r="AU526" i="7" s="1"/>
  <c r="AT525" i="7"/>
  <c r="A525" i="7"/>
  <c r="AU525" i="7" s="1"/>
  <c r="AT524" i="7"/>
  <c r="A524" i="7"/>
  <c r="AU524" i="7" s="1"/>
  <c r="AT523" i="7"/>
  <c r="A523" i="7"/>
  <c r="AU523" i="7" s="1"/>
  <c r="AT522" i="7"/>
  <c r="A522" i="7"/>
  <c r="AU522" i="7" s="1"/>
  <c r="AT521" i="7"/>
  <c r="A521" i="7"/>
  <c r="AU521" i="7" s="1"/>
  <c r="B43" i="19" s="1"/>
  <c r="AT520" i="7"/>
  <c r="A520" i="7"/>
  <c r="AU520" i="7" s="1"/>
  <c r="AT519" i="7"/>
  <c r="A519" i="7"/>
  <c r="AU519" i="7" s="1"/>
  <c r="AT518" i="7"/>
  <c r="A518" i="7"/>
  <c r="AU518" i="7" s="1"/>
  <c r="AT517" i="7"/>
  <c r="A517" i="7"/>
  <c r="AU517" i="7" s="1"/>
  <c r="AT516" i="7"/>
  <c r="A516" i="7"/>
  <c r="AU516" i="7" s="1"/>
  <c r="AT515" i="7"/>
  <c r="A515" i="7"/>
  <c r="AU515" i="7" s="1"/>
  <c r="AT514" i="7"/>
  <c r="A514" i="7"/>
  <c r="AU514" i="7" s="1"/>
  <c r="AT513" i="7"/>
  <c r="A513" i="7"/>
  <c r="AU513" i="7" s="1"/>
  <c r="AT512" i="7"/>
  <c r="A512" i="7"/>
  <c r="AU512" i="7" s="1"/>
  <c r="AT511" i="7"/>
  <c r="A511" i="7"/>
  <c r="AU511" i="7" s="1"/>
  <c r="B102" i="19" s="1"/>
  <c r="AT510" i="7"/>
  <c r="A510" i="7"/>
  <c r="AU510" i="7" s="1"/>
  <c r="AT509" i="7"/>
  <c r="A509" i="7"/>
  <c r="AU509" i="7" s="1"/>
  <c r="AT508" i="7"/>
  <c r="A508" i="7"/>
  <c r="AU508" i="7" s="1"/>
  <c r="AT507" i="7"/>
  <c r="A507" i="7"/>
  <c r="AU507" i="7" s="1"/>
  <c r="AT506" i="7"/>
  <c r="A506" i="7"/>
  <c r="AU506" i="7" s="1"/>
  <c r="AT505" i="7"/>
  <c r="A505" i="7"/>
  <c r="AU505" i="7" s="1"/>
  <c r="AT504" i="7"/>
  <c r="A504" i="7"/>
  <c r="AU504" i="7" s="1"/>
  <c r="AT503" i="7"/>
  <c r="A503" i="7"/>
  <c r="AU503" i="7" s="1"/>
  <c r="AT502" i="7"/>
  <c r="A502" i="7"/>
  <c r="AU502" i="7" s="1"/>
  <c r="AT501" i="7"/>
  <c r="A501" i="7"/>
  <c r="AU501" i="7" s="1"/>
  <c r="AT500" i="7"/>
  <c r="A500" i="7"/>
  <c r="AU500" i="7" s="1"/>
  <c r="AT499" i="7"/>
  <c r="A499" i="7"/>
  <c r="AU499" i="7" s="1"/>
  <c r="AT498" i="7"/>
  <c r="A498" i="7"/>
  <c r="AU498" i="7" s="1"/>
  <c r="AT497" i="7"/>
  <c r="A497" i="7"/>
  <c r="AU497" i="7" s="1"/>
  <c r="AT496" i="7"/>
  <c r="A496" i="7"/>
  <c r="AU496" i="7" s="1"/>
  <c r="AT495" i="7"/>
  <c r="A495" i="7"/>
  <c r="AU495" i="7" s="1"/>
  <c r="AT494" i="7"/>
  <c r="A494" i="7"/>
  <c r="AU494" i="7" s="1"/>
  <c r="AT493" i="7"/>
  <c r="A493" i="7"/>
  <c r="AU493" i="7" s="1"/>
  <c r="AT492" i="7"/>
  <c r="A492" i="7"/>
  <c r="AU492" i="7" s="1"/>
  <c r="AT491" i="7"/>
  <c r="A491" i="7"/>
  <c r="AU491" i="7" s="1"/>
  <c r="AT490" i="7"/>
  <c r="A490" i="7"/>
  <c r="AU490" i="7" s="1"/>
  <c r="AT489" i="7"/>
  <c r="A489" i="7"/>
  <c r="AU489" i="7" s="1"/>
  <c r="AT488" i="7"/>
  <c r="A488" i="7"/>
  <c r="AU488" i="7" s="1"/>
  <c r="AT487" i="7"/>
  <c r="A487" i="7"/>
  <c r="AU487" i="7" s="1"/>
  <c r="B72" i="19" s="1"/>
  <c r="AT486" i="7"/>
  <c r="A486" i="7"/>
  <c r="AU486" i="7" s="1"/>
  <c r="AT485" i="7"/>
  <c r="A485" i="7"/>
  <c r="AU485" i="7" s="1"/>
  <c r="AT484" i="7"/>
  <c r="A484" i="7"/>
  <c r="AU484" i="7" s="1"/>
  <c r="AT483" i="7"/>
  <c r="A483" i="7"/>
  <c r="AU483" i="7" s="1"/>
  <c r="AT482" i="7"/>
  <c r="A482" i="7"/>
  <c r="AU482" i="7" s="1"/>
  <c r="AT481" i="7"/>
  <c r="A481" i="7"/>
  <c r="AU481" i="7" s="1"/>
  <c r="AT480" i="7"/>
  <c r="A480" i="7"/>
  <c r="AU480" i="7" s="1"/>
  <c r="AT479" i="7"/>
  <c r="A479" i="7"/>
  <c r="AU479" i="7" s="1"/>
  <c r="AT478" i="7"/>
  <c r="A478" i="7"/>
  <c r="AU478" i="7" s="1"/>
  <c r="AT477" i="7"/>
  <c r="A477" i="7"/>
  <c r="AU477" i="7" s="1"/>
  <c r="AT476" i="7"/>
  <c r="A476" i="7"/>
  <c r="AU476" i="7" s="1"/>
  <c r="AT475" i="7"/>
  <c r="A475" i="7"/>
  <c r="AU475" i="7" s="1"/>
  <c r="AT474" i="7"/>
  <c r="A474" i="7"/>
  <c r="AU474" i="7" s="1"/>
  <c r="AT473" i="7"/>
  <c r="A473" i="7"/>
  <c r="AU473" i="7" s="1"/>
  <c r="AT472" i="7"/>
  <c r="A472" i="7"/>
  <c r="AU472" i="7" s="1"/>
  <c r="AT471" i="7"/>
  <c r="A471" i="7"/>
  <c r="AU471" i="7" s="1"/>
  <c r="AT470" i="7"/>
  <c r="A470" i="7"/>
  <c r="AU470" i="7" s="1"/>
  <c r="AT469" i="7"/>
  <c r="A469" i="7"/>
  <c r="AU469" i="7" s="1"/>
  <c r="AT468" i="7"/>
  <c r="A468" i="7"/>
  <c r="AU468" i="7" s="1"/>
  <c r="AT467" i="7"/>
  <c r="A467" i="7"/>
  <c r="AU467" i="7" s="1"/>
  <c r="AT466" i="7"/>
  <c r="A466" i="7"/>
  <c r="AU466" i="7" s="1"/>
  <c r="AT465" i="7"/>
  <c r="A465" i="7"/>
  <c r="AU465" i="7" s="1"/>
  <c r="B108" i="19" s="1"/>
  <c r="AT464" i="7"/>
  <c r="A464" i="7"/>
  <c r="AU464" i="7" s="1"/>
  <c r="AT463" i="7"/>
  <c r="A463" i="7"/>
  <c r="AU463" i="7" s="1"/>
  <c r="AT462" i="7"/>
  <c r="A462" i="7"/>
  <c r="AU462" i="7" s="1"/>
  <c r="AT461" i="7"/>
  <c r="A461" i="7"/>
  <c r="AU461" i="7" s="1"/>
  <c r="AT460" i="7"/>
  <c r="A460" i="7"/>
  <c r="AU460" i="7" s="1"/>
  <c r="AT459" i="7"/>
  <c r="A459" i="7"/>
  <c r="AU459" i="7" s="1"/>
  <c r="AT458" i="7"/>
  <c r="A458" i="7"/>
  <c r="AU458" i="7" s="1"/>
  <c r="AT457" i="7"/>
  <c r="A457" i="7"/>
  <c r="AU457" i="7" s="1"/>
  <c r="AT456" i="7"/>
  <c r="A456" i="7"/>
  <c r="AU456" i="7" s="1"/>
  <c r="AT455" i="7"/>
  <c r="A455" i="7"/>
  <c r="AU455" i="7" s="1"/>
  <c r="AT454" i="7"/>
  <c r="A454" i="7"/>
  <c r="AU454" i="7" s="1"/>
  <c r="AT453" i="7"/>
  <c r="A453" i="7"/>
  <c r="AU453" i="7" s="1"/>
  <c r="AT452" i="7"/>
  <c r="A452" i="7"/>
  <c r="AU452" i="7" s="1"/>
  <c r="AT451" i="7"/>
  <c r="A451" i="7"/>
  <c r="AU451" i="7" s="1"/>
  <c r="AT450" i="7"/>
  <c r="A450" i="7"/>
  <c r="AU450" i="7" s="1"/>
  <c r="AT449" i="7"/>
  <c r="A449" i="7"/>
  <c r="AU449" i="7" s="1"/>
  <c r="AT448" i="7"/>
  <c r="A448" i="7"/>
  <c r="AU448" i="7" s="1"/>
  <c r="AT447" i="7"/>
  <c r="A447" i="7"/>
  <c r="AU447" i="7" s="1"/>
  <c r="AT446" i="7"/>
  <c r="A446" i="7"/>
  <c r="AU446" i="7" s="1"/>
  <c r="AT445" i="7"/>
  <c r="A445" i="7"/>
  <c r="AU445" i="7" s="1"/>
  <c r="AT444" i="7"/>
  <c r="A444" i="7"/>
  <c r="AU444" i="7" s="1"/>
  <c r="AT443" i="7"/>
  <c r="A443" i="7"/>
  <c r="AU443" i="7" s="1"/>
  <c r="AT442" i="7"/>
  <c r="A442" i="7"/>
  <c r="AU442" i="7" s="1"/>
  <c r="AT441" i="7"/>
  <c r="A441" i="7"/>
  <c r="AU441" i="7" s="1"/>
  <c r="AT440" i="7"/>
  <c r="A440" i="7"/>
  <c r="AU440" i="7" s="1"/>
  <c r="AT439" i="7"/>
  <c r="A439" i="7"/>
  <c r="AU439" i="7" s="1"/>
  <c r="AT438" i="7"/>
  <c r="A438" i="7"/>
  <c r="AU438" i="7" s="1"/>
  <c r="AT437" i="7"/>
  <c r="A437" i="7"/>
  <c r="AU437" i="7" s="1"/>
  <c r="AT436" i="7"/>
  <c r="A436" i="7"/>
  <c r="AU436" i="7" s="1"/>
  <c r="AT435" i="7"/>
  <c r="A435" i="7"/>
  <c r="AU435" i="7" s="1"/>
  <c r="AT434" i="7"/>
  <c r="A434" i="7"/>
  <c r="AU434" i="7" s="1"/>
  <c r="AT433" i="7"/>
  <c r="A433" i="7"/>
  <c r="AU433" i="7" s="1"/>
  <c r="AT432" i="7"/>
  <c r="A432" i="7"/>
  <c r="AU432" i="7" s="1"/>
  <c r="AT431" i="7"/>
  <c r="A431" i="7"/>
  <c r="AU431" i="7" s="1"/>
  <c r="AT430" i="7"/>
  <c r="A430" i="7"/>
  <c r="AU430" i="7" s="1"/>
  <c r="AT429" i="7"/>
  <c r="A429" i="7"/>
  <c r="AU429" i="7" s="1"/>
  <c r="AT428" i="7"/>
  <c r="A428" i="7"/>
  <c r="AU428" i="7" s="1"/>
  <c r="AT427" i="7"/>
  <c r="A427" i="7"/>
  <c r="AU427" i="7" s="1"/>
  <c r="AT426" i="7"/>
  <c r="A426" i="7"/>
  <c r="AU426" i="7" s="1"/>
  <c r="AT425" i="7"/>
  <c r="A425" i="7"/>
  <c r="AU425" i="7" s="1"/>
  <c r="AT424" i="7"/>
  <c r="A424" i="7"/>
  <c r="AU424" i="7" s="1"/>
  <c r="AT423" i="7"/>
  <c r="A423" i="7"/>
  <c r="AU423" i="7" s="1"/>
  <c r="AT422" i="7"/>
  <c r="A422" i="7"/>
  <c r="AU422" i="7" s="1"/>
  <c r="AT421" i="7"/>
  <c r="A421" i="7"/>
  <c r="AU421" i="7" s="1"/>
  <c r="AT420" i="7"/>
  <c r="A420" i="7"/>
  <c r="AU420" i="7" s="1"/>
  <c r="AT419" i="7"/>
  <c r="A419" i="7"/>
  <c r="AU419" i="7" s="1"/>
  <c r="AT418" i="7"/>
  <c r="A418" i="7"/>
  <c r="AU418" i="7" s="1"/>
  <c r="AT417" i="7"/>
  <c r="A417" i="7"/>
  <c r="AU417" i="7" s="1"/>
  <c r="AT416" i="7"/>
  <c r="A416" i="7"/>
  <c r="AU416" i="7" s="1"/>
  <c r="AT415" i="7"/>
  <c r="A415" i="7"/>
  <c r="AU415" i="7" s="1"/>
  <c r="AT414" i="7"/>
  <c r="A414" i="7"/>
  <c r="AU414" i="7" s="1"/>
  <c r="AT413" i="7"/>
  <c r="A413" i="7"/>
  <c r="AU413" i="7" s="1"/>
  <c r="AT412" i="7"/>
  <c r="A412" i="7"/>
  <c r="AU412" i="7" s="1"/>
  <c r="AT411" i="7"/>
  <c r="A411" i="7"/>
  <c r="AU411" i="7" s="1"/>
  <c r="AT410" i="7"/>
  <c r="A410" i="7"/>
  <c r="AU410" i="7" s="1"/>
  <c r="AT409" i="7"/>
  <c r="A409" i="7"/>
  <c r="AU409" i="7" s="1"/>
  <c r="AT408" i="7"/>
  <c r="A408" i="7"/>
  <c r="AU408" i="7" s="1"/>
  <c r="AT407" i="7"/>
  <c r="A407" i="7"/>
  <c r="AU407" i="7" s="1"/>
  <c r="AT406" i="7"/>
  <c r="A406" i="7"/>
  <c r="AU406" i="7" s="1"/>
  <c r="AT405" i="7"/>
  <c r="A405" i="7"/>
  <c r="AU405" i="7" s="1"/>
  <c r="AT404" i="7"/>
  <c r="A404" i="7"/>
  <c r="AU404" i="7" s="1"/>
  <c r="AT403" i="7"/>
  <c r="A403" i="7"/>
  <c r="AU403" i="7" s="1"/>
  <c r="AT402" i="7"/>
  <c r="A402" i="7"/>
  <c r="AU402" i="7" s="1"/>
  <c r="AT401" i="7"/>
  <c r="A401" i="7"/>
  <c r="AU401" i="7" s="1"/>
  <c r="AT400" i="7"/>
  <c r="A400" i="7"/>
  <c r="AU400" i="7" s="1"/>
  <c r="AT399" i="7"/>
  <c r="A399" i="7"/>
  <c r="AU399" i="7" s="1"/>
  <c r="AT398" i="7"/>
  <c r="A398" i="7"/>
  <c r="AU398" i="7" s="1"/>
  <c r="AT397" i="7"/>
  <c r="A397" i="7"/>
  <c r="AU397" i="7" s="1"/>
  <c r="AT396" i="7"/>
  <c r="A396" i="7"/>
  <c r="AU396" i="7" s="1"/>
  <c r="AT395" i="7"/>
  <c r="A395" i="7"/>
  <c r="AU395" i="7" s="1"/>
  <c r="AT394" i="7"/>
  <c r="A394" i="7"/>
  <c r="AU394" i="7" s="1"/>
  <c r="AT393" i="7"/>
  <c r="A393" i="7"/>
  <c r="AU393" i="7" s="1"/>
  <c r="AT392" i="7"/>
  <c r="A392" i="7"/>
  <c r="AU392" i="7" s="1"/>
  <c r="AT391" i="7"/>
  <c r="A391" i="7"/>
  <c r="AU391" i="7" s="1"/>
  <c r="AT390" i="7"/>
  <c r="A390" i="7"/>
  <c r="AU390" i="7" s="1"/>
  <c r="AT389" i="7"/>
  <c r="A389" i="7"/>
  <c r="AU389" i="7" s="1"/>
  <c r="AT388" i="7"/>
  <c r="A388" i="7"/>
  <c r="AU388" i="7" s="1"/>
  <c r="AT387" i="7"/>
  <c r="A387" i="7"/>
  <c r="AU387" i="7" s="1"/>
  <c r="AT386" i="7"/>
  <c r="A386" i="7"/>
  <c r="AU386" i="7" s="1"/>
  <c r="AT385" i="7"/>
  <c r="A385" i="7"/>
  <c r="AU385" i="7" s="1"/>
  <c r="AT384" i="7"/>
  <c r="A384" i="7"/>
  <c r="AU384" i="7" s="1"/>
  <c r="AT383" i="7"/>
  <c r="A383" i="7"/>
  <c r="AU383" i="7" s="1"/>
  <c r="AT382" i="7"/>
  <c r="A382" i="7"/>
  <c r="AU382" i="7" s="1"/>
  <c r="AT381" i="7"/>
  <c r="A381" i="7"/>
  <c r="AU381" i="7" s="1"/>
  <c r="AT380" i="7"/>
  <c r="A380" i="7"/>
  <c r="AU380" i="7" s="1"/>
  <c r="AT379" i="7"/>
  <c r="A379" i="7"/>
  <c r="AU379" i="7" s="1"/>
  <c r="AT378" i="7"/>
  <c r="A378" i="7"/>
  <c r="AU378" i="7" s="1"/>
  <c r="AT377" i="7"/>
  <c r="A377" i="7"/>
  <c r="AU377" i="7" s="1"/>
  <c r="AT376" i="7"/>
  <c r="A376" i="7"/>
  <c r="AU376" i="7" s="1"/>
  <c r="AT375" i="7"/>
  <c r="A375" i="7"/>
  <c r="AU375" i="7" s="1"/>
  <c r="AT374" i="7"/>
  <c r="A374" i="7"/>
  <c r="AU374" i="7" s="1"/>
  <c r="AT373" i="7"/>
  <c r="A373" i="7"/>
  <c r="AU373" i="7" s="1"/>
  <c r="AT372" i="7"/>
  <c r="A372" i="7"/>
  <c r="AU372" i="7" s="1"/>
  <c r="AT371" i="7"/>
  <c r="A371" i="7"/>
  <c r="AU371" i="7" s="1"/>
  <c r="AT370" i="7"/>
  <c r="A370" i="7"/>
  <c r="AU370" i="7" s="1"/>
  <c r="AT369" i="7"/>
  <c r="A369" i="7"/>
  <c r="AU369" i="7" s="1"/>
  <c r="AT368" i="7"/>
  <c r="A368" i="7"/>
  <c r="AU368" i="7" s="1"/>
  <c r="AT367" i="7"/>
  <c r="A367" i="7"/>
  <c r="AU367" i="7" s="1"/>
  <c r="AT366" i="7"/>
  <c r="A366" i="7"/>
  <c r="AU366" i="7" s="1"/>
  <c r="AT365" i="7"/>
  <c r="A365" i="7"/>
  <c r="AU365" i="7" s="1"/>
  <c r="AT364" i="7"/>
  <c r="A364" i="7"/>
  <c r="AU364" i="7" s="1"/>
  <c r="AT363" i="7"/>
  <c r="A363" i="7"/>
  <c r="AU363" i="7" s="1"/>
  <c r="AT362" i="7"/>
  <c r="A362" i="7"/>
  <c r="AU362" i="7" s="1"/>
  <c r="AT361" i="7"/>
  <c r="A361" i="7"/>
  <c r="AU361" i="7" s="1"/>
  <c r="AT360" i="7"/>
  <c r="A360" i="7"/>
  <c r="AU360" i="7" s="1"/>
  <c r="AT359" i="7"/>
  <c r="A359" i="7"/>
  <c r="AU359" i="7" s="1"/>
  <c r="AT358" i="7"/>
  <c r="A358" i="7"/>
  <c r="AU358" i="7" s="1"/>
  <c r="AT357" i="7"/>
  <c r="A357" i="7"/>
  <c r="AU357" i="7" s="1"/>
  <c r="AT356" i="7"/>
  <c r="A356" i="7"/>
  <c r="AU356" i="7" s="1"/>
  <c r="AT355" i="7"/>
  <c r="A355" i="7"/>
  <c r="AU355" i="7" s="1"/>
  <c r="AT354" i="7"/>
  <c r="A354" i="7"/>
  <c r="AU354" i="7" s="1"/>
  <c r="AT353" i="7"/>
  <c r="A353" i="7"/>
  <c r="AU353" i="7" s="1"/>
  <c r="AT352" i="7"/>
  <c r="A352" i="7"/>
  <c r="AU352" i="7" s="1"/>
  <c r="AT351" i="7"/>
  <c r="A351" i="7"/>
  <c r="AU351" i="7" s="1"/>
  <c r="AT350" i="7"/>
  <c r="A350" i="7"/>
  <c r="AU350" i="7" s="1"/>
  <c r="AT349" i="7"/>
  <c r="A349" i="7"/>
  <c r="AU349" i="7" s="1"/>
  <c r="AT348" i="7"/>
  <c r="A348" i="7"/>
  <c r="AU348" i="7" s="1"/>
  <c r="AT347" i="7"/>
  <c r="A347" i="7"/>
  <c r="AU347" i="7" s="1"/>
  <c r="AT346" i="7"/>
  <c r="A346" i="7"/>
  <c r="AU346" i="7" s="1"/>
  <c r="AT345" i="7"/>
  <c r="A345" i="7"/>
  <c r="AU345" i="7" s="1"/>
  <c r="AT344" i="7"/>
  <c r="A344" i="7"/>
  <c r="AU344" i="7" s="1"/>
  <c r="AT343" i="7"/>
  <c r="A343" i="7"/>
  <c r="AU343" i="7" s="1"/>
  <c r="AT342" i="7"/>
  <c r="A342" i="7"/>
  <c r="AU342" i="7" s="1"/>
  <c r="AT341" i="7"/>
  <c r="A341" i="7"/>
  <c r="AU341" i="7" s="1"/>
  <c r="AT340" i="7"/>
  <c r="A340" i="7"/>
  <c r="AU340" i="7" s="1"/>
  <c r="AT339" i="7"/>
  <c r="A339" i="7"/>
  <c r="AU339" i="7" s="1"/>
  <c r="AT338" i="7"/>
  <c r="A338" i="7"/>
  <c r="AU338" i="7" s="1"/>
  <c r="AT337" i="7"/>
  <c r="A337" i="7"/>
  <c r="AU337" i="7" s="1"/>
  <c r="AT336" i="7"/>
  <c r="A336" i="7"/>
  <c r="AU336" i="7" s="1"/>
  <c r="AT335" i="7"/>
  <c r="A335" i="7"/>
  <c r="AU335" i="7" s="1"/>
  <c r="AT334" i="7"/>
  <c r="A334" i="7"/>
  <c r="AU334" i="7" s="1"/>
  <c r="AT333" i="7"/>
  <c r="A333" i="7"/>
  <c r="AU333" i="7" s="1"/>
  <c r="AT332" i="7"/>
  <c r="A332" i="7"/>
  <c r="AU332" i="7" s="1"/>
  <c r="AT331" i="7"/>
  <c r="A331" i="7"/>
  <c r="AU331" i="7" s="1"/>
  <c r="AT330" i="7"/>
  <c r="A330" i="7"/>
  <c r="AU330" i="7" s="1"/>
  <c r="AT329" i="7"/>
  <c r="A329" i="7"/>
  <c r="AU329" i="7" s="1"/>
  <c r="AT328" i="7"/>
  <c r="A328" i="7"/>
  <c r="AU328" i="7" s="1"/>
  <c r="AT327" i="7"/>
  <c r="A327" i="7"/>
  <c r="AU327" i="7" s="1"/>
  <c r="AT326" i="7"/>
  <c r="A326" i="7"/>
  <c r="AU326" i="7" s="1"/>
  <c r="AT325" i="7"/>
  <c r="A325" i="7"/>
  <c r="AU325" i="7" s="1"/>
  <c r="AT324" i="7"/>
  <c r="A324" i="7"/>
  <c r="AU324" i="7" s="1"/>
  <c r="AT323" i="7"/>
  <c r="A323" i="7"/>
  <c r="AU323" i="7" s="1"/>
  <c r="AT322" i="7"/>
  <c r="A322" i="7"/>
  <c r="AU322" i="7" s="1"/>
  <c r="AT321" i="7"/>
  <c r="A321" i="7"/>
  <c r="AU321" i="7" s="1"/>
  <c r="AT320" i="7"/>
  <c r="A320" i="7"/>
  <c r="AU320" i="7" s="1"/>
  <c r="AT319" i="7"/>
  <c r="A319" i="7"/>
  <c r="AU319" i="7" s="1"/>
  <c r="AT318" i="7"/>
  <c r="A318" i="7"/>
  <c r="AU318" i="7" s="1"/>
  <c r="AT317" i="7"/>
  <c r="A317" i="7"/>
  <c r="AU317" i="7" s="1"/>
  <c r="AT316" i="7"/>
  <c r="A316" i="7"/>
  <c r="AU316" i="7" s="1"/>
  <c r="AT315" i="7"/>
  <c r="A315" i="7"/>
  <c r="AU315" i="7" s="1"/>
  <c r="AT314" i="7"/>
  <c r="A314" i="7"/>
  <c r="AU314" i="7" s="1"/>
  <c r="AT313" i="7"/>
  <c r="A313" i="7"/>
  <c r="AU313" i="7" s="1"/>
  <c r="AT312" i="7"/>
  <c r="A312" i="7"/>
  <c r="AU312" i="7" s="1"/>
  <c r="AT311" i="7"/>
  <c r="A311" i="7"/>
  <c r="AU311" i="7" s="1"/>
  <c r="AT310" i="7"/>
  <c r="A310" i="7"/>
  <c r="AU310" i="7" s="1"/>
  <c r="AT309" i="7"/>
  <c r="A309" i="7"/>
  <c r="AU309" i="7" s="1"/>
  <c r="AT308" i="7"/>
  <c r="A308" i="7"/>
  <c r="AU308" i="7" s="1"/>
  <c r="AT307" i="7"/>
  <c r="A307" i="7"/>
  <c r="AU307" i="7" s="1"/>
  <c r="AT306" i="7"/>
  <c r="A306" i="7"/>
  <c r="AU306" i="7" s="1"/>
  <c r="AT305" i="7"/>
  <c r="A305" i="7"/>
  <c r="AU305" i="7" s="1"/>
  <c r="AT304" i="7"/>
  <c r="A304" i="7"/>
  <c r="AU304" i="7" s="1"/>
  <c r="AT303" i="7"/>
  <c r="A303" i="7"/>
  <c r="AU303" i="7" s="1"/>
  <c r="AT302" i="7"/>
  <c r="A302" i="7"/>
  <c r="AU302" i="7" s="1"/>
  <c r="AT301" i="7"/>
  <c r="A301" i="7"/>
  <c r="AU301" i="7" s="1"/>
  <c r="AT300" i="7"/>
  <c r="A300" i="7"/>
  <c r="AU300" i="7" s="1"/>
  <c r="AT299" i="7"/>
  <c r="A299" i="7"/>
  <c r="AU299" i="7" s="1"/>
  <c r="AT298" i="7"/>
  <c r="A298" i="7"/>
  <c r="AU298" i="7" s="1"/>
  <c r="AT297" i="7"/>
  <c r="A297" i="7"/>
  <c r="AU297" i="7" s="1"/>
  <c r="AT296" i="7"/>
  <c r="A296" i="7"/>
  <c r="AU296" i="7" s="1"/>
  <c r="AT295" i="7"/>
  <c r="A295" i="7"/>
  <c r="AU295" i="7" s="1"/>
  <c r="AT294" i="7"/>
  <c r="A294" i="7"/>
  <c r="AU294" i="7" s="1"/>
  <c r="AT293" i="7"/>
  <c r="A293" i="7"/>
  <c r="AU293" i="7" s="1"/>
  <c r="AT292" i="7"/>
  <c r="A292" i="7"/>
  <c r="AU292" i="7" s="1"/>
  <c r="AT291" i="7"/>
  <c r="A291" i="7"/>
  <c r="AU291" i="7" s="1"/>
  <c r="AT290" i="7"/>
  <c r="A290" i="7"/>
  <c r="AU290" i="7" s="1"/>
  <c r="AT289" i="7"/>
  <c r="A289" i="7"/>
  <c r="AU289" i="7" s="1"/>
  <c r="AT288" i="7"/>
  <c r="A288" i="7"/>
  <c r="AU288" i="7" s="1"/>
  <c r="AT287" i="7"/>
  <c r="A287" i="7"/>
  <c r="AU287" i="7" s="1"/>
  <c r="AT286" i="7"/>
  <c r="A286" i="7"/>
  <c r="AU286" i="7" s="1"/>
  <c r="AT285" i="7"/>
  <c r="A285" i="7"/>
  <c r="AU285" i="7" s="1"/>
  <c r="AT284" i="7"/>
  <c r="A284" i="7"/>
  <c r="AU284" i="7" s="1"/>
  <c r="AT283" i="7"/>
  <c r="A283" i="7"/>
  <c r="AU283" i="7" s="1"/>
  <c r="AT282" i="7"/>
  <c r="A282" i="7"/>
  <c r="AU282" i="7" s="1"/>
  <c r="AT281" i="7"/>
  <c r="A281" i="7"/>
  <c r="AU281" i="7" s="1"/>
  <c r="AT280" i="7"/>
  <c r="A280" i="7"/>
  <c r="AU280" i="7" s="1"/>
  <c r="AT279" i="7"/>
  <c r="A279" i="7"/>
  <c r="AU279" i="7" s="1"/>
  <c r="AT278" i="7"/>
  <c r="A278" i="7"/>
  <c r="AU278" i="7" s="1"/>
  <c r="AT277" i="7"/>
  <c r="A277" i="7"/>
  <c r="AU277" i="7" s="1"/>
  <c r="AT276" i="7"/>
  <c r="A276" i="7"/>
  <c r="AU276" i="7" s="1"/>
  <c r="AT275" i="7"/>
  <c r="A275" i="7"/>
  <c r="AU275" i="7" s="1"/>
  <c r="AT274" i="7"/>
  <c r="A274" i="7"/>
  <c r="AU274" i="7" s="1"/>
  <c r="AT273" i="7"/>
  <c r="A273" i="7"/>
  <c r="AU273" i="7" s="1"/>
  <c r="AT272" i="7"/>
  <c r="A272" i="7"/>
  <c r="AU272" i="7" s="1"/>
  <c r="AT271" i="7"/>
  <c r="A271" i="7"/>
  <c r="AU271" i="7" s="1"/>
  <c r="AT270" i="7"/>
  <c r="A270" i="7"/>
  <c r="AU270" i="7" s="1"/>
  <c r="AT269" i="7"/>
  <c r="A269" i="7"/>
  <c r="AU269" i="7" s="1"/>
  <c r="AT268" i="7"/>
  <c r="A268" i="7"/>
  <c r="AU268" i="7" s="1"/>
  <c r="AT267" i="7"/>
  <c r="A267" i="7"/>
  <c r="AU267" i="7" s="1"/>
  <c r="AT266" i="7"/>
  <c r="A266" i="7"/>
  <c r="AU266" i="7" s="1"/>
  <c r="AT265" i="7"/>
  <c r="A265" i="7"/>
  <c r="AU265" i="7" s="1"/>
  <c r="AT264" i="7"/>
  <c r="A264" i="7"/>
  <c r="AU264" i="7" s="1"/>
  <c r="AT263" i="7"/>
  <c r="A263" i="7"/>
  <c r="AU263" i="7" s="1"/>
  <c r="AT262" i="7"/>
  <c r="A262" i="7"/>
  <c r="AU262" i="7" s="1"/>
  <c r="AT261" i="7"/>
  <c r="A261" i="7"/>
  <c r="AU261" i="7" s="1"/>
  <c r="AT260" i="7"/>
  <c r="A260" i="7"/>
  <c r="AU260" i="7" s="1"/>
  <c r="AT259" i="7"/>
  <c r="A259" i="7"/>
  <c r="AU259" i="7" s="1"/>
  <c r="AT258" i="7"/>
  <c r="A258" i="7"/>
  <c r="AU258" i="7" s="1"/>
  <c r="AT257" i="7"/>
  <c r="A257" i="7"/>
  <c r="AU257" i="7" s="1"/>
  <c r="B38" i="19" s="1"/>
  <c r="AT256" i="7"/>
  <c r="A256" i="7"/>
  <c r="AU256" i="7" s="1"/>
  <c r="AT255" i="7"/>
  <c r="A255" i="7"/>
  <c r="AU255" i="7" s="1"/>
  <c r="AT254" i="7"/>
  <c r="A254" i="7"/>
  <c r="AU254" i="7" s="1"/>
  <c r="AT253" i="7"/>
  <c r="A253" i="7"/>
  <c r="AU253" i="7" s="1"/>
  <c r="AT252" i="7"/>
  <c r="A252" i="7"/>
  <c r="AU252" i="7" s="1"/>
  <c r="AT251" i="7"/>
  <c r="A251" i="7"/>
  <c r="AU251" i="7" s="1"/>
  <c r="AT250" i="7"/>
  <c r="A250" i="7"/>
  <c r="AU250" i="7" s="1"/>
  <c r="AT249" i="7"/>
  <c r="A249" i="7"/>
  <c r="AU249" i="7" s="1"/>
  <c r="B82" i="19" s="1"/>
  <c r="AT248" i="7"/>
  <c r="A248" i="7"/>
  <c r="AU248" i="7" s="1"/>
  <c r="AT247" i="7"/>
  <c r="A247" i="7"/>
  <c r="AU247" i="7" s="1"/>
  <c r="AT246" i="7"/>
  <c r="A246" i="7"/>
  <c r="AU246" i="7" s="1"/>
  <c r="AT245" i="7"/>
  <c r="A245" i="7"/>
  <c r="AU245" i="7" s="1"/>
  <c r="B107" i="19" s="1"/>
  <c r="AT244" i="7"/>
  <c r="A244" i="7"/>
  <c r="AU244" i="7" s="1"/>
  <c r="AT243" i="7"/>
  <c r="A243" i="7"/>
  <c r="AU243" i="7" s="1"/>
  <c r="AT242" i="7"/>
  <c r="A242" i="7"/>
  <c r="AU242" i="7" s="1"/>
  <c r="AT241" i="7"/>
  <c r="A241" i="7"/>
  <c r="AU241" i="7" s="1"/>
  <c r="AT240" i="7"/>
  <c r="A240" i="7"/>
  <c r="AU240" i="7" s="1"/>
  <c r="AT239" i="7"/>
  <c r="A239" i="7"/>
  <c r="AU239" i="7" s="1"/>
  <c r="AT238" i="7"/>
  <c r="A238" i="7"/>
  <c r="AU238" i="7" s="1"/>
  <c r="AT237" i="7"/>
  <c r="A237" i="7"/>
  <c r="AU237" i="7" s="1"/>
  <c r="AT236" i="7"/>
  <c r="A236" i="7"/>
  <c r="AU236" i="7" s="1"/>
  <c r="AT235" i="7"/>
  <c r="A235" i="7"/>
  <c r="AU235" i="7" s="1"/>
  <c r="AT234" i="7"/>
  <c r="A234" i="7"/>
  <c r="AU234" i="7" s="1"/>
  <c r="AT233" i="7"/>
  <c r="A233" i="7"/>
  <c r="AU233" i="7" s="1"/>
  <c r="B32" i="19" s="1"/>
  <c r="AT232" i="7"/>
  <c r="A232" i="7"/>
  <c r="AU232" i="7" s="1"/>
  <c r="AT231" i="7"/>
  <c r="A231" i="7"/>
  <c r="AU231" i="7" s="1"/>
  <c r="AT230" i="7"/>
  <c r="A230" i="7"/>
  <c r="AU230" i="7" s="1"/>
  <c r="AT229" i="7"/>
  <c r="A229" i="7"/>
  <c r="AU229" i="7" s="1"/>
  <c r="AT228" i="7"/>
  <c r="A228" i="7"/>
  <c r="AU228" i="7" s="1"/>
  <c r="AT227" i="7"/>
  <c r="A227" i="7"/>
  <c r="AU227" i="7" s="1"/>
  <c r="AT226" i="7"/>
  <c r="A226" i="7"/>
  <c r="AU226" i="7" s="1"/>
  <c r="AT225" i="7"/>
  <c r="A225" i="7"/>
  <c r="AU225" i="7" s="1"/>
  <c r="AT224" i="7"/>
  <c r="A224" i="7"/>
  <c r="AU224" i="7" s="1"/>
  <c r="AT223" i="7"/>
  <c r="A223" i="7"/>
  <c r="AU223" i="7" s="1"/>
  <c r="AT222" i="7"/>
  <c r="A222" i="7"/>
  <c r="AU222" i="7" s="1"/>
  <c r="AT221" i="7"/>
  <c r="A221" i="7"/>
  <c r="AU221" i="7" s="1"/>
  <c r="AT220" i="7"/>
  <c r="A220" i="7"/>
  <c r="AU220" i="7" s="1"/>
  <c r="AT219" i="7"/>
  <c r="A219" i="7"/>
  <c r="AU219" i="7" s="1"/>
  <c r="AT218" i="7"/>
  <c r="A218" i="7"/>
  <c r="AU218" i="7" s="1"/>
  <c r="AT217" i="7"/>
  <c r="A217" i="7"/>
  <c r="AU217" i="7" s="1"/>
  <c r="AT216" i="7"/>
  <c r="A216" i="7"/>
  <c r="AU216" i="7" s="1"/>
  <c r="AT215" i="7"/>
  <c r="A215" i="7"/>
  <c r="AU215" i="7" s="1"/>
  <c r="AT214" i="7"/>
  <c r="A214" i="7"/>
  <c r="AU214" i="7" s="1"/>
  <c r="AT213" i="7"/>
  <c r="A213" i="7"/>
  <c r="AU213" i="7" s="1"/>
  <c r="AT212" i="7"/>
  <c r="A212" i="7"/>
  <c r="AU212" i="7" s="1"/>
  <c r="AT211" i="7"/>
  <c r="A211" i="7"/>
  <c r="AU211" i="7" s="1"/>
  <c r="AT210" i="7"/>
  <c r="A210" i="7"/>
  <c r="AU210" i="7" s="1"/>
  <c r="AT209" i="7"/>
  <c r="A209" i="7"/>
  <c r="AU209" i="7" s="1"/>
  <c r="AT208" i="7"/>
  <c r="A208" i="7"/>
  <c r="AU208" i="7" s="1"/>
  <c r="AT207" i="7"/>
  <c r="A207" i="7"/>
  <c r="AU207" i="7" s="1"/>
  <c r="B46" i="19" s="1"/>
  <c r="AT206" i="7"/>
  <c r="A206" i="7"/>
  <c r="AU206" i="7" s="1"/>
  <c r="AT205" i="7"/>
  <c r="A205" i="7"/>
  <c r="AU205" i="7" s="1"/>
  <c r="AT204" i="7"/>
  <c r="A204" i="7"/>
  <c r="AU204" i="7" s="1"/>
  <c r="AT203" i="7"/>
  <c r="A203" i="7"/>
  <c r="AU203" i="7" s="1"/>
  <c r="AT202" i="7"/>
  <c r="A202" i="7"/>
  <c r="AU202" i="7" s="1"/>
  <c r="AT201" i="7"/>
  <c r="A201" i="7"/>
  <c r="AU201" i="7" s="1"/>
  <c r="AT200" i="7"/>
  <c r="A200" i="7"/>
  <c r="AU200" i="7" s="1"/>
  <c r="AT199" i="7"/>
  <c r="A199" i="7"/>
  <c r="AU199" i="7" s="1"/>
  <c r="AT198" i="7"/>
  <c r="A198" i="7"/>
  <c r="AU198" i="7" s="1"/>
  <c r="AT197" i="7"/>
  <c r="A197" i="7"/>
  <c r="AU197" i="7" s="1"/>
  <c r="AT196" i="7"/>
  <c r="A196" i="7"/>
  <c r="AU196" i="7" s="1"/>
  <c r="AT195" i="7"/>
  <c r="A195" i="7"/>
  <c r="AU195" i="7" s="1"/>
  <c r="AT194" i="7"/>
  <c r="A194" i="7"/>
  <c r="AU194" i="7" s="1"/>
  <c r="AT193" i="7"/>
  <c r="A193" i="7"/>
  <c r="AU193" i="7" s="1"/>
  <c r="B109" i="19" s="1"/>
  <c r="AT192" i="7"/>
  <c r="A192" i="7"/>
  <c r="AU192" i="7" s="1"/>
  <c r="AT191" i="7"/>
  <c r="A191" i="7"/>
  <c r="AU191" i="7" s="1"/>
  <c r="AT190" i="7"/>
  <c r="A190" i="7"/>
  <c r="AU190" i="7" s="1"/>
  <c r="AT189" i="7"/>
  <c r="A189" i="7"/>
  <c r="AU189" i="7" s="1"/>
  <c r="AT188" i="7"/>
  <c r="A188" i="7"/>
  <c r="AU188" i="7" s="1"/>
  <c r="AT187" i="7"/>
  <c r="A187" i="7"/>
  <c r="AU187" i="7" s="1"/>
  <c r="AT186" i="7"/>
  <c r="A186" i="7"/>
  <c r="AU186" i="7" s="1"/>
  <c r="AT185" i="7"/>
  <c r="A185" i="7"/>
  <c r="AU185" i="7" s="1"/>
  <c r="AT184" i="7"/>
  <c r="A184" i="7"/>
  <c r="AU184" i="7" s="1"/>
  <c r="AT183" i="7"/>
  <c r="A183" i="7"/>
  <c r="AU183" i="7" s="1"/>
  <c r="AT182" i="7"/>
  <c r="A182" i="7"/>
  <c r="AU182" i="7" s="1"/>
  <c r="AT181" i="7"/>
  <c r="A181" i="7"/>
  <c r="AU181" i="7" s="1"/>
  <c r="AT180" i="7"/>
  <c r="A180" i="7"/>
  <c r="AU180" i="7" s="1"/>
  <c r="AT179" i="7"/>
  <c r="A179" i="7"/>
  <c r="AU179" i="7" s="1"/>
  <c r="AT178" i="7"/>
  <c r="A178" i="7"/>
  <c r="AU178" i="7" s="1"/>
  <c r="AT177" i="7"/>
  <c r="A177" i="7"/>
  <c r="AU177" i="7" s="1"/>
  <c r="AT176" i="7"/>
  <c r="A176" i="7"/>
  <c r="AU176" i="7" s="1"/>
  <c r="AT175" i="7"/>
  <c r="A175" i="7"/>
  <c r="AU175" i="7" s="1"/>
  <c r="AT174" i="7"/>
  <c r="A174" i="7"/>
  <c r="AU174" i="7" s="1"/>
  <c r="AT173" i="7"/>
  <c r="A173" i="7"/>
  <c r="AU173" i="7" s="1"/>
  <c r="AT172" i="7"/>
  <c r="A172" i="7"/>
  <c r="AU172" i="7" s="1"/>
  <c r="AT171" i="7"/>
  <c r="A171" i="7"/>
  <c r="AU171" i="7" s="1"/>
  <c r="AT170" i="7"/>
  <c r="A170" i="7"/>
  <c r="AU170" i="7" s="1"/>
  <c r="AT169" i="7"/>
  <c r="A169" i="7"/>
  <c r="AU169" i="7" s="1"/>
  <c r="AT168" i="7"/>
  <c r="A168" i="7"/>
  <c r="AU168" i="7" s="1"/>
  <c r="AT167" i="7"/>
  <c r="A167" i="7"/>
  <c r="AU167" i="7" s="1"/>
  <c r="AT166" i="7"/>
  <c r="A166" i="7"/>
  <c r="AU166" i="7" s="1"/>
  <c r="AT165" i="7"/>
  <c r="A165" i="7"/>
  <c r="AU165" i="7" s="1"/>
  <c r="AT164" i="7"/>
  <c r="A164" i="7"/>
  <c r="AU164" i="7" s="1"/>
  <c r="AT163" i="7"/>
  <c r="A163" i="7"/>
  <c r="AU163" i="7" s="1"/>
  <c r="AT162" i="7"/>
  <c r="A162" i="7"/>
  <c r="AU162" i="7" s="1"/>
  <c r="AT161" i="7"/>
  <c r="A161" i="7"/>
  <c r="AU161" i="7" s="1"/>
  <c r="AT160" i="7"/>
  <c r="A160" i="7"/>
  <c r="AU160" i="7" s="1"/>
  <c r="AT159" i="7"/>
  <c r="A159" i="7"/>
  <c r="AU159" i="7" s="1"/>
  <c r="AT158" i="7"/>
  <c r="A158" i="7"/>
  <c r="AU158" i="7" s="1"/>
  <c r="AT157" i="7"/>
  <c r="A157" i="7"/>
  <c r="AU157" i="7" s="1"/>
  <c r="AT156" i="7"/>
  <c r="A156" i="7"/>
  <c r="AU156" i="7" s="1"/>
  <c r="AT155" i="7"/>
  <c r="A155" i="7"/>
  <c r="AU155" i="7" s="1"/>
  <c r="AT154" i="7"/>
  <c r="A154" i="7"/>
  <c r="AU154" i="7" s="1"/>
  <c r="AT153" i="7"/>
  <c r="A153" i="7"/>
  <c r="AU153" i="7" s="1"/>
  <c r="AT152" i="7"/>
  <c r="A152" i="7"/>
  <c r="AU152" i="7" s="1"/>
  <c r="AT151" i="7"/>
  <c r="A151" i="7"/>
  <c r="AU151" i="7" s="1"/>
  <c r="AT150" i="7"/>
  <c r="A150" i="7"/>
  <c r="AU150" i="7" s="1"/>
  <c r="AT149" i="7"/>
  <c r="A149" i="7"/>
  <c r="AU149" i="7" s="1"/>
  <c r="AT148" i="7"/>
  <c r="A148" i="7"/>
  <c r="AU148" i="7" s="1"/>
  <c r="AT147" i="7"/>
  <c r="A147" i="7"/>
  <c r="AU147" i="7" s="1"/>
  <c r="AT146" i="7"/>
  <c r="A146" i="7"/>
  <c r="AU146" i="7" s="1"/>
  <c r="AT145" i="7"/>
  <c r="A145" i="7"/>
  <c r="AU145" i="7" s="1"/>
  <c r="AT144" i="7"/>
  <c r="A144" i="7"/>
  <c r="AU144" i="7" s="1"/>
  <c r="AT143" i="7"/>
  <c r="A143" i="7"/>
  <c r="AU143" i="7" s="1"/>
  <c r="AT142" i="7"/>
  <c r="A142" i="7"/>
  <c r="AU142" i="7" s="1"/>
  <c r="AT141" i="7"/>
  <c r="A141" i="7"/>
  <c r="AU141" i="7" s="1"/>
  <c r="B14" i="19" s="1"/>
  <c r="AT140" i="7"/>
  <c r="A140" i="7"/>
  <c r="AU140" i="7" s="1"/>
  <c r="AT139" i="7"/>
  <c r="A139" i="7"/>
  <c r="AU139" i="7" s="1"/>
  <c r="AT138" i="7"/>
  <c r="A138" i="7"/>
  <c r="AU138" i="7" s="1"/>
  <c r="AT137" i="7"/>
  <c r="A137" i="7"/>
  <c r="AU137" i="7" s="1"/>
  <c r="AT136" i="7"/>
  <c r="A136" i="7"/>
  <c r="AU136" i="7" s="1"/>
  <c r="AT135" i="7"/>
  <c r="A135" i="7"/>
  <c r="AU135" i="7" s="1"/>
  <c r="AT134" i="7"/>
  <c r="A134" i="7"/>
  <c r="AU134" i="7" s="1"/>
  <c r="AT133" i="7"/>
  <c r="A133" i="7"/>
  <c r="AU133" i="7" s="1"/>
  <c r="AT132" i="7"/>
  <c r="A132" i="7"/>
  <c r="AU132" i="7" s="1"/>
  <c r="AT131" i="7"/>
  <c r="A131" i="7"/>
  <c r="AU131" i="7" s="1"/>
  <c r="AT130" i="7"/>
  <c r="A130" i="7"/>
  <c r="AU130" i="7" s="1"/>
  <c r="AT129" i="7"/>
  <c r="A129" i="7"/>
  <c r="AU129" i="7" s="1"/>
  <c r="AT128" i="7"/>
  <c r="A128" i="7"/>
  <c r="AU128" i="7" s="1"/>
  <c r="AT127" i="7"/>
  <c r="A127" i="7"/>
  <c r="AU127" i="7" s="1"/>
  <c r="AT126" i="7"/>
  <c r="A126" i="7"/>
  <c r="AU126" i="7" s="1"/>
  <c r="AT125" i="7"/>
  <c r="A125" i="7"/>
  <c r="AU125" i="7" s="1"/>
  <c r="AT124" i="7"/>
  <c r="A124" i="7"/>
  <c r="AU124" i="7" s="1"/>
  <c r="AT123" i="7"/>
  <c r="A123" i="7"/>
  <c r="AU123" i="7" s="1"/>
  <c r="AT122" i="7"/>
  <c r="A122" i="7"/>
  <c r="AU122" i="7" s="1"/>
  <c r="AT121" i="7"/>
  <c r="A121" i="7"/>
  <c r="AU121" i="7" s="1"/>
  <c r="AT120" i="7"/>
  <c r="A120" i="7"/>
  <c r="AU120" i="7" s="1"/>
  <c r="AT119" i="7"/>
  <c r="A119" i="7"/>
  <c r="AU119" i="7" s="1"/>
  <c r="AT118" i="7"/>
  <c r="A118" i="7"/>
  <c r="AU118" i="7" s="1"/>
  <c r="AT117" i="7"/>
  <c r="A117" i="7"/>
  <c r="AU117" i="7" s="1"/>
  <c r="AT116" i="7"/>
  <c r="A116" i="7"/>
  <c r="AU116" i="7" s="1"/>
  <c r="AT115" i="7"/>
  <c r="A115" i="7"/>
  <c r="AU115" i="7" s="1"/>
  <c r="AT114" i="7"/>
  <c r="A114" i="7"/>
  <c r="AU114" i="7" s="1"/>
  <c r="AT113" i="7"/>
  <c r="A113" i="7"/>
  <c r="AU113" i="7" s="1"/>
  <c r="AT112" i="7"/>
  <c r="A112" i="7"/>
  <c r="AU112" i="7" s="1"/>
  <c r="AT111" i="7"/>
  <c r="A111" i="7"/>
  <c r="AU111" i="7" s="1"/>
  <c r="AT110" i="7"/>
  <c r="A110" i="7"/>
  <c r="AU110" i="7" s="1"/>
  <c r="AT109" i="7"/>
  <c r="A109" i="7"/>
  <c r="AU109" i="7" s="1"/>
  <c r="AT108" i="7"/>
  <c r="A108" i="7"/>
  <c r="AU108" i="7" s="1"/>
  <c r="AT107" i="7"/>
  <c r="A107" i="7"/>
  <c r="AU107" i="7" s="1"/>
  <c r="AT106" i="7"/>
  <c r="A106" i="7"/>
  <c r="AU106" i="7" s="1"/>
  <c r="AT105" i="7"/>
  <c r="A105" i="7"/>
  <c r="AU105" i="7" s="1"/>
  <c r="AT104" i="7"/>
  <c r="A104" i="7"/>
  <c r="AU104" i="7" s="1"/>
  <c r="AT103" i="7"/>
  <c r="A103" i="7"/>
  <c r="AU103" i="7" s="1"/>
  <c r="AT102" i="7"/>
  <c r="A102" i="7"/>
  <c r="AU102" i="7" s="1"/>
  <c r="AT101" i="7"/>
  <c r="A101" i="7"/>
  <c r="AU101" i="7" s="1"/>
  <c r="AT100" i="7"/>
  <c r="A100" i="7"/>
  <c r="AU100" i="7" s="1"/>
  <c r="AT99" i="7"/>
  <c r="A99" i="7"/>
  <c r="AU99" i="7" s="1"/>
  <c r="AT98" i="7"/>
  <c r="A98" i="7"/>
  <c r="AU98" i="7" s="1"/>
  <c r="AT97" i="7"/>
  <c r="A97" i="7"/>
  <c r="AU97" i="7" s="1"/>
  <c r="B75" i="19" s="1"/>
  <c r="AT96" i="7"/>
  <c r="A96" i="7"/>
  <c r="AU96" i="7" s="1"/>
  <c r="AT95" i="7"/>
  <c r="A95" i="7"/>
  <c r="AU95" i="7" s="1"/>
  <c r="AT94" i="7"/>
  <c r="A94" i="7"/>
  <c r="AU94" i="7" s="1"/>
  <c r="AT93" i="7"/>
  <c r="A93" i="7"/>
  <c r="AU93" i="7" s="1"/>
  <c r="AT92" i="7"/>
  <c r="A92" i="7"/>
  <c r="AU92" i="7" s="1"/>
  <c r="AT91" i="7"/>
  <c r="A91" i="7"/>
  <c r="AU91" i="7" s="1"/>
  <c r="B73" i="19" s="1"/>
  <c r="AT90" i="7"/>
  <c r="A90" i="7"/>
  <c r="AU90" i="7" s="1"/>
  <c r="AT89" i="7"/>
  <c r="A89" i="7"/>
  <c r="AU89" i="7" s="1"/>
  <c r="AT88" i="7"/>
  <c r="A88" i="7"/>
  <c r="AU88" i="7" s="1"/>
  <c r="AT87" i="7"/>
  <c r="A87" i="7"/>
  <c r="AU87" i="7" s="1"/>
  <c r="AT86" i="7"/>
  <c r="A86" i="7"/>
  <c r="AU86" i="7" s="1"/>
  <c r="AT85" i="7"/>
  <c r="A85" i="7"/>
  <c r="AU85" i="7" s="1"/>
  <c r="AT84" i="7"/>
  <c r="A84" i="7"/>
  <c r="AU84" i="7" s="1"/>
  <c r="AT83" i="7"/>
  <c r="A83" i="7"/>
  <c r="AU83" i="7" s="1"/>
  <c r="AT82" i="7"/>
  <c r="A82" i="7"/>
  <c r="AU82" i="7" s="1"/>
  <c r="AT81" i="7"/>
  <c r="A81" i="7"/>
  <c r="AU81" i="7" s="1"/>
  <c r="AT80" i="7"/>
  <c r="A80" i="7"/>
  <c r="AU80" i="7" s="1"/>
  <c r="AT79" i="7"/>
  <c r="A79" i="7"/>
  <c r="AU79" i="7" s="1"/>
  <c r="AT78" i="7"/>
  <c r="A78" i="7"/>
  <c r="AU78" i="7" s="1"/>
  <c r="AT77" i="7"/>
  <c r="A77" i="7"/>
  <c r="AU77" i="7" s="1"/>
  <c r="AT76" i="7"/>
  <c r="A76" i="7"/>
  <c r="AU76" i="7" s="1"/>
  <c r="AT75" i="7"/>
  <c r="A75" i="7"/>
  <c r="AU75" i="7" s="1"/>
  <c r="AT74" i="7"/>
  <c r="A74" i="7"/>
  <c r="AU74" i="7" s="1"/>
  <c r="AT73" i="7"/>
  <c r="A73" i="7"/>
  <c r="AU73" i="7" s="1"/>
  <c r="AT72" i="7"/>
  <c r="A72" i="7"/>
  <c r="AU72" i="7" s="1"/>
  <c r="AT71" i="7"/>
  <c r="A71" i="7"/>
  <c r="AU71" i="7" s="1"/>
  <c r="AT70" i="7"/>
  <c r="A70" i="7"/>
  <c r="AU70" i="7" s="1"/>
  <c r="AT69" i="7"/>
  <c r="A69" i="7"/>
  <c r="AU69" i="7" s="1"/>
  <c r="AT68" i="7"/>
  <c r="A68" i="7"/>
  <c r="AU68" i="7" s="1"/>
  <c r="AT67" i="7"/>
  <c r="A67" i="7"/>
  <c r="AU67" i="7" s="1"/>
  <c r="AT66" i="7"/>
  <c r="A66" i="7"/>
  <c r="AU66" i="7" s="1"/>
  <c r="AT65" i="7"/>
  <c r="A65" i="7"/>
  <c r="AU65" i="7" s="1"/>
  <c r="AT64" i="7"/>
  <c r="A64" i="7"/>
  <c r="AU64" i="7" s="1"/>
  <c r="AT63" i="7"/>
  <c r="A63" i="7"/>
  <c r="AU63" i="7" s="1"/>
  <c r="B50" i="19" s="1"/>
  <c r="AT62" i="7"/>
  <c r="A62" i="7"/>
  <c r="AU62" i="7" s="1"/>
  <c r="AT61" i="7"/>
  <c r="A61" i="7"/>
  <c r="AU61" i="7" s="1"/>
  <c r="AT60" i="7"/>
  <c r="A60" i="7"/>
  <c r="AU60" i="7" s="1"/>
  <c r="AT59" i="7"/>
  <c r="A59" i="7"/>
  <c r="AU59" i="7" s="1"/>
  <c r="B8" i="19" s="1"/>
  <c r="AT58" i="7"/>
  <c r="A58" i="7"/>
  <c r="AU58" i="7" s="1"/>
  <c r="AT57" i="7"/>
  <c r="A57" i="7"/>
  <c r="AU57" i="7" s="1"/>
  <c r="AT56" i="7"/>
  <c r="A56" i="7"/>
  <c r="AU56" i="7" s="1"/>
  <c r="B19" i="19" s="1"/>
  <c r="AT55" i="7"/>
  <c r="A55" i="7"/>
  <c r="AU55" i="7" s="1"/>
  <c r="AT54" i="7"/>
  <c r="A54" i="7"/>
  <c r="AU54" i="7" s="1"/>
  <c r="AT53" i="7"/>
  <c r="A53" i="7"/>
  <c r="AU53" i="7" s="1"/>
  <c r="AT52" i="7"/>
  <c r="A52" i="7"/>
  <c r="AU52" i="7" s="1"/>
  <c r="AT51" i="7"/>
  <c r="A51" i="7"/>
  <c r="AU51" i="7" s="1"/>
  <c r="B13" i="19" s="1"/>
  <c r="AT50" i="7"/>
  <c r="A50" i="7"/>
  <c r="AU50" i="7" s="1"/>
  <c r="AT49" i="7"/>
  <c r="A49" i="7"/>
  <c r="AU49" i="7" s="1"/>
  <c r="AT48" i="7"/>
  <c r="A48" i="7"/>
  <c r="AU48" i="7" s="1"/>
  <c r="AT47" i="7"/>
  <c r="A47" i="7"/>
  <c r="AU47" i="7" s="1"/>
  <c r="B5" i="19" s="1"/>
  <c r="AT46" i="7"/>
  <c r="A46" i="7"/>
  <c r="AU46" i="7" s="1"/>
  <c r="AT45" i="7"/>
  <c r="A45" i="7"/>
  <c r="AU45" i="7" s="1"/>
  <c r="B63" i="19" s="1"/>
  <c r="AT44" i="7"/>
  <c r="A44" i="7"/>
  <c r="AU44" i="7" s="1"/>
  <c r="B24" i="19" s="1"/>
  <c r="AT43" i="7"/>
  <c r="A43" i="7"/>
  <c r="AU43" i="7" s="1"/>
  <c r="AT42" i="7"/>
  <c r="A42" i="7"/>
  <c r="AU42" i="7" s="1"/>
  <c r="AT41" i="7"/>
  <c r="A41" i="7"/>
  <c r="AU41" i="7" s="1"/>
  <c r="AT40" i="7"/>
  <c r="A40" i="7"/>
  <c r="AU40" i="7" s="1"/>
  <c r="B16" i="19" s="1"/>
  <c r="AT39" i="7"/>
  <c r="A39" i="7"/>
  <c r="AU39" i="7" s="1"/>
  <c r="B77" i="19" s="1"/>
  <c r="AT38" i="7"/>
  <c r="A38" i="7"/>
  <c r="AU38" i="7" s="1"/>
  <c r="AT37" i="7"/>
  <c r="A37" i="7"/>
  <c r="AU37" i="7" s="1"/>
  <c r="B88" i="19" s="1"/>
  <c r="AT36" i="7"/>
  <c r="A36" i="7"/>
  <c r="AU36" i="7" s="1"/>
  <c r="AT35" i="7"/>
  <c r="A35" i="7"/>
  <c r="AU35" i="7" s="1"/>
  <c r="AT34" i="7"/>
  <c r="A34" i="7"/>
  <c r="AU34" i="7" s="1"/>
  <c r="AT33" i="7"/>
  <c r="A33" i="7"/>
  <c r="AU33" i="7" s="1"/>
  <c r="AT32" i="7"/>
  <c r="A32" i="7"/>
  <c r="AU32" i="7" s="1"/>
  <c r="B18" i="19" s="1"/>
  <c r="AT31" i="7"/>
  <c r="A31" i="7"/>
  <c r="AU31" i="7" s="1"/>
  <c r="B111" i="19" s="1"/>
  <c r="AT30" i="7"/>
  <c r="A30" i="7"/>
  <c r="AU30" i="7" s="1"/>
  <c r="AT29" i="7"/>
  <c r="A29" i="7"/>
  <c r="AU29" i="7" s="1"/>
  <c r="AT28" i="7"/>
  <c r="A28" i="7"/>
  <c r="AU28" i="7" s="1"/>
  <c r="AT27" i="7"/>
  <c r="A27" i="7"/>
  <c r="AU27" i="7" s="1"/>
  <c r="AT26" i="7"/>
  <c r="A26" i="7"/>
  <c r="AU26" i="7" s="1"/>
  <c r="AT25" i="7"/>
  <c r="A25" i="7"/>
  <c r="AU25" i="7" s="1"/>
  <c r="AT24" i="7"/>
  <c r="A24" i="7"/>
  <c r="AU24" i="7" s="1"/>
  <c r="AT23" i="7"/>
  <c r="A23" i="7"/>
  <c r="AU23" i="7" s="1"/>
  <c r="AT22" i="7"/>
  <c r="A22" i="7"/>
  <c r="AU22" i="7" s="1"/>
  <c r="AT21" i="7"/>
  <c r="A21" i="7"/>
  <c r="AU21" i="7" s="1"/>
  <c r="AT20" i="7"/>
  <c r="A20" i="7"/>
  <c r="AU20" i="7" s="1"/>
  <c r="AT19" i="7"/>
  <c r="A19" i="7"/>
  <c r="AU19" i="7" s="1"/>
  <c r="AT18" i="7"/>
  <c r="A18" i="7"/>
  <c r="AU18" i="7" s="1"/>
  <c r="AT17" i="7"/>
  <c r="A17" i="7"/>
  <c r="AU17" i="7" s="1"/>
  <c r="AT16" i="7"/>
  <c r="A16" i="7"/>
  <c r="AU16" i="7" s="1"/>
  <c r="AT15" i="7"/>
  <c r="A15" i="7"/>
  <c r="AU15" i="7" s="1"/>
  <c r="B112" i="19" s="1"/>
  <c r="AT14" i="7"/>
  <c r="A14" i="7"/>
  <c r="AU14" i="7" s="1"/>
  <c r="AT13" i="7"/>
  <c r="A13" i="7"/>
  <c r="AU13" i="7" s="1"/>
  <c r="B67" i="19" s="1"/>
  <c r="AT12" i="7"/>
  <c r="A12" i="7"/>
  <c r="AU12" i="7" s="1"/>
  <c r="AT11" i="7"/>
  <c r="A11" i="7"/>
  <c r="AU11" i="7" s="1"/>
  <c r="AT10" i="7"/>
  <c r="A10" i="7"/>
  <c r="AU10" i="7" s="1"/>
  <c r="AT9" i="7"/>
  <c r="A9" i="7"/>
  <c r="AU9" i="7" s="1"/>
  <c r="AT8" i="7"/>
  <c r="A8" i="7"/>
  <c r="AU8" i="7" s="1"/>
  <c r="AT7" i="7"/>
  <c r="A7" i="7"/>
  <c r="AU7" i="7" s="1"/>
  <c r="B35" i="19" s="1"/>
  <c r="AT6" i="7"/>
  <c r="A6" i="7"/>
  <c r="AU6" i="7" s="1"/>
  <c r="B76" i="19" s="1"/>
  <c r="AT5" i="7"/>
  <c r="A5" i="7"/>
  <c r="AU5" i="7" s="1"/>
  <c r="AT4" i="7"/>
  <c r="A4" i="7"/>
  <c r="AU4" i="7" s="1"/>
  <c r="AT3" i="7"/>
  <c r="A3" i="7"/>
  <c r="AU3" i="7" s="1"/>
  <c r="B27" i="19" s="1"/>
  <c r="AT2" i="7"/>
  <c r="A2" i="7"/>
  <c r="AU2" i="7" s="1"/>
  <c r="O74" i="19"/>
  <c r="G74" i="19"/>
  <c r="A74" i="19"/>
  <c r="O59" i="19"/>
  <c r="G59" i="19"/>
  <c r="A59" i="19"/>
  <c r="O20" i="19"/>
  <c r="G20" i="19"/>
  <c r="A20" i="19"/>
  <c r="O65" i="19"/>
  <c r="G65" i="19"/>
  <c r="A65" i="19"/>
  <c r="O26" i="19"/>
  <c r="G26" i="19"/>
  <c r="A26" i="19"/>
  <c r="O52" i="19"/>
  <c r="G52" i="19"/>
  <c r="A52" i="19"/>
  <c r="O29" i="19"/>
  <c r="G29" i="19"/>
  <c r="A29" i="19"/>
  <c r="O72" i="19"/>
  <c r="G72" i="19"/>
  <c r="A72" i="19"/>
  <c r="O7" i="19"/>
  <c r="G7" i="19"/>
  <c r="A7" i="19"/>
  <c r="O58" i="19"/>
  <c r="G58" i="19"/>
  <c r="A58" i="19"/>
  <c r="O78" i="19"/>
  <c r="G78" i="19"/>
  <c r="A78" i="19"/>
  <c r="O6" i="19"/>
  <c r="G6" i="19"/>
  <c r="A6" i="19"/>
  <c r="O49" i="19"/>
  <c r="G49" i="19"/>
  <c r="A49" i="19"/>
  <c r="O48" i="19"/>
  <c r="G48" i="19"/>
  <c r="A48" i="19"/>
  <c r="O68" i="19"/>
  <c r="G68" i="19"/>
  <c r="A68" i="19"/>
  <c r="O53" i="19"/>
  <c r="G53" i="19"/>
  <c r="A53" i="19"/>
  <c r="O51" i="19"/>
  <c r="G51" i="19"/>
  <c r="A51" i="19"/>
  <c r="O64" i="19"/>
  <c r="G64" i="19"/>
  <c r="A64" i="19"/>
  <c r="O57" i="19"/>
  <c r="G57" i="19"/>
  <c r="A57" i="19"/>
  <c r="O96" i="19"/>
  <c r="G96" i="19"/>
  <c r="A96" i="19"/>
  <c r="O71" i="19"/>
  <c r="G71" i="19"/>
  <c r="A71" i="19"/>
  <c r="O25" i="19"/>
  <c r="G25" i="19"/>
  <c r="A25" i="19"/>
  <c r="O56" i="19"/>
  <c r="G56" i="19"/>
  <c r="A56" i="19"/>
  <c r="O14" i="19"/>
  <c r="G14" i="19"/>
  <c r="A14" i="19"/>
  <c r="O73" i="19"/>
  <c r="G73" i="19"/>
  <c r="A73" i="19"/>
  <c r="O15" i="19"/>
  <c r="G15" i="19"/>
  <c r="A15" i="19"/>
  <c r="O50" i="19"/>
  <c r="G50" i="19"/>
  <c r="A50" i="19"/>
  <c r="O13" i="19"/>
  <c r="G13" i="19"/>
  <c r="A13" i="19"/>
  <c r="O63" i="19"/>
  <c r="G63" i="19"/>
  <c r="A63" i="19"/>
  <c r="O70" i="19"/>
  <c r="G70" i="19"/>
  <c r="A70" i="19"/>
  <c r="O24" i="19"/>
  <c r="G24" i="19"/>
  <c r="A24" i="19"/>
  <c r="O55" i="19"/>
  <c r="G55" i="19"/>
  <c r="A55" i="19"/>
  <c r="O19" i="19"/>
  <c r="G19" i="19"/>
  <c r="A19" i="19"/>
  <c r="J77" i="19"/>
  <c r="G77" i="19"/>
  <c r="A77" i="19"/>
  <c r="B116" i="19" l="1"/>
  <c r="B10" i="19"/>
  <c r="B11" i="19"/>
  <c r="B12" i="19"/>
  <c r="B26" i="19"/>
  <c r="B22" i="19"/>
  <c r="B93" i="19"/>
  <c r="B29" i="19"/>
  <c r="B9" i="19"/>
  <c r="B44" i="19"/>
  <c r="B97" i="19"/>
  <c r="B30" i="19"/>
  <c r="B110" i="19"/>
  <c r="B113" i="19"/>
  <c r="B85" i="19"/>
  <c r="B83" i="19"/>
  <c r="B94" i="19"/>
  <c r="B100" i="19"/>
  <c r="B25" i="19"/>
  <c r="B96" i="19"/>
  <c r="B64" i="19"/>
  <c r="B61" i="19"/>
  <c r="B53" i="19"/>
  <c r="B114" i="19"/>
  <c r="B68" i="19"/>
  <c r="B48" i="19"/>
  <c r="B62" i="19"/>
  <c r="B91" i="19"/>
  <c r="B87" i="19"/>
  <c r="B103" i="19"/>
  <c r="B115" i="19"/>
  <c r="B92" i="19"/>
  <c r="B81" i="19"/>
  <c r="B99" i="19"/>
  <c r="B54" i="19"/>
  <c r="B55" i="19"/>
  <c r="B70" i="19"/>
  <c r="B36" i="19"/>
  <c r="B15" i="19"/>
  <c r="B106" i="19"/>
  <c r="B90" i="19"/>
  <c r="B56" i="19"/>
  <c r="B71" i="19"/>
  <c r="B57" i="19"/>
  <c r="B60" i="19"/>
  <c r="B51" i="19"/>
  <c r="B79" i="19"/>
  <c r="B31" i="19"/>
  <c r="B39" i="19"/>
  <c r="B45" i="19"/>
  <c r="B37" i="19"/>
  <c r="B86" i="19"/>
  <c r="B49" i="19"/>
  <c r="B47" i="19"/>
  <c r="B40" i="19"/>
  <c r="B6" i="19"/>
  <c r="B78" i="19"/>
  <c r="B28" i="19"/>
  <c r="B69" i="19"/>
  <c r="B58" i="19"/>
  <c r="B80" i="19"/>
  <c r="B95" i="19"/>
  <c r="B41" i="19"/>
  <c r="B84" i="19"/>
  <c r="B42" i="19"/>
  <c r="B52" i="19"/>
  <c r="B65" i="19"/>
  <c r="B117" i="19"/>
  <c r="B59" i="19"/>
  <c r="B98" i="19"/>
  <c r="B105" i="19"/>
  <c r="B74" i="19"/>
  <c r="B89" i="19"/>
  <c r="B4" i="19"/>
  <c r="B7" i="19"/>
  <c r="B34" i="19"/>
  <c r="B101" i="19"/>
  <c r="B21" i="19"/>
  <c r="B23" i="19"/>
  <c r="C11" i="20"/>
  <c r="C12" i="20"/>
  <c r="C13" i="20"/>
  <c r="C15" i="20"/>
  <c r="C14" i="20"/>
  <c r="B66" i="19"/>
  <c r="AU1101" i="7"/>
  <c r="B15" i="20" s="1"/>
  <c r="AU1103" i="7"/>
  <c r="AU1105" i="7"/>
  <c r="AU1107" i="7"/>
  <c r="AU1109" i="7"/>
  <c r="AU1111" i="7"/>
  <c r="AU1113" i="7"/>
  <c r="AU1115" i="7"/>
  <c r="AU1117" i="7"/>
  <c r="AU1119" i="7"/>
  <c r="AU1121" i="7"/>
  <c r="AU1123" i="7"/>
  <c r="AU1125" i="7"/>
  <c r="AU1127" i="7"/>
  <c r="AU1129" i="7"/>
  <c r="M55" i="19"/>
  <c r="N55" i="19" s="1"/>
  <c r="K55" i="19"/>
  <c r="L55" i="19" a="1"/>
  <c r="L55" i="19" s="1"/>
  <c r="M72" i="19"/>
  <c r="N72" i="19" s="1"/>
  <c r="L72" i="19" a="1"/>
  <c r="L72" i="19" s="1"/>
  <c r="K72" i="19"/>
  <c r="M19" i="19"/>
  <c r="N19" i="19" s="1"/>
  <c r="L19" i="19" a="1"/>
  <c r="L19" i="19" s="1"/>
  <c r="K19" i="19"/>
  <c r="M71" i="19"/>
  <c r="N71" i="19" s="1"/>
  <c r="K71" i="19"/>
  <c r="L71" i="19" a="1"/>
  <c r="L71" i="19" s="1"/>
  <c r="M49" i="19"/>
  <c r="N49" i="19" s="1"/>
  <c r="K49" i="19"/>
  <c r="L49" i="19" a="1"/>
  <c r="L49" i="19" s="1"/>
  <c r="M7" i="19"/>
  <c r="N7" i="19" s="1"/>
  <c r="K7" i="19"/>
  <c r="L7" i="19" a="1"/>
  <c r="L7" i="19" s="1"/>
  <c r="M13" i="19"/>
  <c r="N13" i="19" s="1"/>
  <c r="L13" i="19" a="1"/>
  <c r="L13" i="19" s="1"/>
  <c r="K13" i="19"/>
  <c r="M14" i="19"/>
  <c r="N14" i="19" s="1"/>
  <c r="K14" i="19"/>
  <c r="L14" i="19" a="1"/>
  <c r="L14" i="19" s="1"/>
  <c r="M96" i="19"/>
  <c r="N96" i="19" s="1"/>
  <c r="L96" i="19" a="1"/>
  <c r="L96" i="19" s="1"/>
  <c r="K96" i="19"/>
  <c r="M53" i="19"/>
  <c r="N53" i="19" s="1"/>
  <c r="K53" i="19"/>
  <c r="L53" i="19" a="1"/>
  <c r="L53" i="19" s="1"/>
  <c r="M6" i="19"/>
  <c r="N6" i="19" s="1"/>
  <c r="L6" i="19" a="1"/>
  <c r="L6" i="19" s="1"/>
  <c r="K6" i="19"/>
  <c r="M65" i="19"/>
  <c r="N65" i="19" s="1"/>
  <c r="K65" i="19"/>
  <c r="L65" i="19" a="1"/>
  <c r="L65" i="19" s="1"/>
  <c r="M63" i="19"/>
  <c r="N63" i="19" s="1"/>
  <c r="L63" i="19" a="1"/>
  <c r="L63" i="19" s="1"/>
  <c r="K63" i="19"/>
  <c r="M73" i="19"/>
  <c r="N73" i="19" s="1"/>
  <c r="K73" i="19"/>
  <c r="L73" i="19" a="1"/>
  <c r="L73" i="19" s="1"/>
  <c r="M51" i="19"/>
  <c r="N51" i="19" s="1"/>
  <c r="L51" i="19" a="1"/>
  <c r="L51" i="19" s="1"/>
  <c r="K51" i="19"/>
  <c r="M26" i="19"/>
  <c r="N26" i="19" s="1"/>
  <c r="L26" i="19" a="1"/>
  <c r="L26" i="19" s="1"/>
  <c r="K26" i="19"/>
  <c r="M74" i="19"/>
  <c r="N74" i="19" s="1"/>
  <c r="L74" i="19" a="1"/>
  <c r="L74" i="19" s="1"/>
  <c r="K74" i="19"/>
  <c r="M77" i="19"/>
  <c r="N77" i="19" s="1"/>
  <c r="L77" i="19" a="1"/>
  <c r="L77" i="19" s="1"/>
  <c r="K77" i="19"/>
  <c r="M15" i="19"/>
  <c r="N15" i="19" s="1"/>
  <c r="L15" i="19" a="1"/>
  <c r="L15" i="19" s="1"/>
  <c r="K15" i="19"/>
  <c r="M25" i="19"/>
  <c r="N25" i="19" s="1"/>
  <c r="K25" i="19"/>
  <c r="L25" i="19" a="1"/>
  <c r="L25" i="19" s="1"/>
  <c r="M64" i="19"/>
  <c r="N64" i="19" s="1"/>
  <c r="L64" i="19" a="1"/>
  <c r="L64" i="19" s="1"/>
  <c r="K64" i="19"/>
  <c r="M48" i="19"/>
  <c r="N48" i="19" s="1"/>
  <c r="L48" i="19" a="1"/>
  <c r="L48" i="19" s="1"/>
  <c r="K48" i="19"/>
  <c r="M58" i="19"/>
  <c r="N58" i="19" s="1"/>
  <c r="L58" i="19" a="1"/>
  <c r="L58" i="19" s="1"/>
  <c r="K58" i="19"/>
  <c r="M52" i="19"/>
  <c r="N52" i="19" s="1"/>
  <c r="K52" i="19"/>
  <c r="L52" i="19" a="1"/>
  <c r="L52" i="19" s="1"/>
  <c r="M59" i="19"/>
  <c r="N59" i="19" s="1"/>
  <c r="L59" i="19" a="1"/>
  <c r="L59" i="19" s="1"/>
  <c r="K59" i="19"/>
  <c r="M70" i="19"/>
  <c r="N70" i="19" s="1"/>
  <c r="K70" i="19"/>
  <c r="L70" i="19" a="1"/>
  <c r="L70" i="19" s="1"/>
  <c r="M24" i="19"/>
  <c r="N24" i="19" s="1"/>
  <c r="L24" i="19" a="1"/>
  <c r="L24" i="19" s="1"/>
  <c r="K24" i="19"/>
  <c r="M50" i="19"/>
  <c r="N50" i="19" s="1"/>
  <c r="L50" i="19" a="1"/>
  <c r="L50" i="19" s="1"/>
  <c r="K50" i="19"/>
  <c r="M56" i="19"/>
  <c r="N56" i="19" s="1"/>
  <c r="L56" i="19" a="1"/>
  <c r="L56" i="19" s="1"/>
  <c r="K56" i="19"/>
  <c r="M57" i="19"/>
  <c r="N57" i="19" s="1"/>
  <c r="K57" i="19"/>
  <c r="L57" i="19" a="1"/>
  <c r="L57" i="19" s="1"/>
  <c r="M68" i="19"/>
  <c r="N68" i="19" s="1"/>
  <c r="K68" i="19"/>
  <c r="L68" i="19" a="1"/>
  <c r="L68" i="19" s="1"/>
  <c r="M78" i="19"/>
  <c r="N78" i="19" s="1"/>
  <c r="K78" i="19"/>
  <c r="L78" i="19" a="1"/>
  <c r="L78" i="19" s="1"/>
  <c r="M29" i="19"/>
  <c r="N29" i="19" s="1"/>
  <c r="K29" i="19"/>
  <c r="L29" i="19" a="1"/>
  <c r="L29" i="19" s="1"/>
  <c r="M20" i="19"/>
  <c r="N20" i="19" s="1"/>
  <c r="K20" i="19"/>
  <c r="L20" i="19" a="1"/>
  <c r="L20" i="19" s="1"/>
  <c r="B11" i="20"/>
  <c r="P110" i="19"/>
  <c r="Q110" i="19" s="1"/>
  <c r="P113" i="19"/>
  <c r="Q113" i="19" s="1"/>
  <c r="P34" i="19"/>
  <c r="Q34" i="19" s="1"/>
  <c r="AS23" i="7"/>
  <c r="AS29" i="7"/>
  <c r="AS35" i="7"/>
  <c r="AS41" i="7"/>
  <c r="AS47" i="7"/>
  <c r="AS53" i="7"/>
  <c r="AS59" i="7"/>
  <c r="AS65" i="7"/>
  <c r="AS71" i="7"/>
  <c r="AS77" i="7"/>
  <c r="AS83" i="7"/>
  <c r="AS89" i="7"/>
  <c r="AS95" i="7"/>
  <c r="AS101" i="7"/>
  <c r="AS107" i="7"/>
  <c r="AS113" i="7"/>
  <c r="AS119" i="7"/>
  <c r="AS127" i="7"/>
  <c r="AS133" i="7"/>
  <c r="AS139" i="7"/>
  <c r="AS145" i="7"/>
  <c r="AS151" i="7"/>
  <c r="AS157" i="7"/>
  <c r="AS163" i="7"/>
  <c r="AS169" i="7"/>
  <c r="AS175" i="7"/>
  <c r="AS181" i="7"/>
  <c r="AS187" i="7"/>
  <c r="AS193" i="7"/>
  <c r="AS199" i="7"/>
  <c r="AS201" i="7"/>
  <c r="AS207" i="7"/>
  <c r="AS213" i="7"/>
  <c r="AS219" i="7"/>
  <c r="AS225" i="7"/>
  <c r="AS231" i="7"/>
  <c r="AS237" i="7"/>
  <c r="AS243" i="7"/>
  <c r="AS249" i="7"/>
  <c r="AS255" i="7"/>
  <c r="AS265" i="7"/>
  <c r="AS269" i="7"/>
  <c r="AS273" i="7"/>
  <c r="AS279" i="7"/>
  <c r="AS285" i="7"/>
  <c r="AS291" i="7"/>
  <c r="AS297" i="7"/>
  <c r="AS303" i="7"/>
  <c r="AS317" i="7"/>
  <c r="AS323" i="7"/>
  <c r="AS325" i="7"/>
  <c r="AS351" i="7"/>
  <c r="AS363" i="7"/>
  <c r="AS369" i="7"/>
  <c r="AS375" i="7"/>
  <c r="AS381" i="7"/>
  <c r="AS385" i="7"/>
  <c r="AS387" i="7"/>
  <c r="AS393" i="7"/>
  <c r="AS395" i="7"/>
  <c r="AS397" i="7"/>
  <c r="AS399" i="7"/>
  <c r="AS401" i="7"/>
  <c r="AS407" i="7"/>
  <c r="AS409" i="7"/>
  <c r="AS411" i="7"/>
  <c r="AS413" i="7"/>
  <c r="AS437" i="7"/>
  <c r="AS447" i="7"/>
  <c r="AS455" i="7"/>
  <c r="AS461" i="7"/>
  <c r="AS467" i="7"/>
  <c r="AS471" i="7"/>
  <c r="AS473" i="7"/>
  <c r="AS19" i="7"/>
  <c r="AS25" i="7"/>
  <c r="AS31" i="7"/>
  <c r="AS37" i="7"/>
  <c r="AS43" i="7"/>
  <c r="AS49" i="7"/>
  <c r="AS57" i="7"/>
  <c r="AS61" i="7"/>
  <c r="AS67" i="7"/>
  <c r="AS73" i="7"/>
  <c r="AS79" i="7"/>
  <c r="AS85" i="7"/>
  <c r="AS91" i="7"/>
  <c r="AS97" i="7"/>
  <c r="AS103" i="7"/>
  <c r="AS109" i="7"/>
  <c r="AS115" i="7"/>
  <c r="AS121" i="7"/>
  <c r="AS131" i="7"/>
  <c r="AS137" i="7"/>
  <c r="AS141" i="7"/>
  <c r="AS147" i="7"/>
  <c r="AS153" i="7"/>
  <c r="AS159" i="7"/>
  <c r="AS165" i="7"/>
  <c r="AS171" i="7"/>
  <c r="AS177" i="7"/>
  <c r="AS183" i="7"/>
  <c r="AS191" i="7"/>
  <c r="AS197" i="7"/>
  <c r="AS205" i="7"/>
  <c r="AS211" i="7"/>
  <c r="AS217" i="7"/>
  <c r="AS223" i="7"/>
  <c r="AS229" i="7"/>
  <c r="AS235" i="7"/>
  <c r="AS241" i="7"/>
  <c r="AS247" i="7"/>
  <c r="AS251" i="7"/>
  <c r="AS257" i="7"/>
  <c r="AS263" i="7"/>
  <c r="AS271" i="7"/>
  <c r="AS275" i="7"/>
  <c r="AS283" i="7"/>
  <c r="AS289" i="7"/>
  <c r="AS295" i="7"/>
  <c r="AS301" i="7"/>
  <c r="AS307" i="7"/>
  <c r="AS321" i="7"/>
  <c r="AS327" i="7"/>
  <c r="AS405" i="7"/>
  <c r="AS21" i="7"/>
  <c r="AS27" i="7"/>
  <c r="AS33" i="7"/>
  <c r="AS39" i="7"/>
  <c r="AS45" i="7"/>
  <c r="AS51" i="7"/>
  <c r="AS55" i="7"/>
  <c r="AS63" i="7"/>
  <c r="AS69" i="7"/>
  <c r="AS75" i="7"/>
  <c r="AS81" i="7"/>
  <c r="AS87" i="7"/>
  <c r="AS93" i="7"/>
  <c r="AS99" i="7"/>
  <c r="AS105" i="7"/>
  <c r="AS111" i="7"/>
  <c r="AS117" i="7"/>
  <c r="AS123" i="7"/>
  <c r="AS129" i="7"/>
  <c r="AS135" i="7"/>
  <c r="AS143" i="7"/>
  <c r="AS149" i="7"/>
  <c r="AS155" i="7"/>
  <c r="AS161" i="7"/>
  <c r="AS167" i="7"/>
  <c r="AS173" i="7"/>
  <c r="AS179" i="7"/>
  <c r="AS185" i="7"/>
  <c r="AS189" i="7"/>
  <c r="AS195" i="7"/>
  <c r="AS203" i="7"/>
  <c r="AS209" i="7"/>
  <c r="AS215" i="7"/>
  <c r="AS221" i="7"/>
  <c r="AS227" i="7"/>
  <c r="AS233" i="7"/>
  <c r="AS239" i="7"/>
  <c r="AS245" i="7"/>
  <c r="AS253" i="7"/>
  <c r="AS259" i="7"/>
  <c r="AS261" i="7"/>
  <c r="AS267" i="7"/>
  <c r="AS277" i="7"/>
  <c r="AS281" i="7"/>
  <c r="AS287" i="7"/>
  <c r="AS293" i="7"/>
  <c r="AS299" i="7"/>
  <c r="AS305" i="7"/>
  <c r="AS319" i="7"/>
  <c r="AS329" i="7"/>
  <c r="AS403" i="7"/>
  <c r="AS479" i="7"/>
  <c r="AS483" i="7"/>
  <c r="AS487" i="7"/>
  <c r="AS491" i="7"/>
  <c r="AS495" i="7"/>
  <c r="AS499" i="7"/>
  <c r="AS515" i="7"/>
  <c r="AS519" i="7"/>
  <c r="AS523" i="7"/>
  <c r="AS527" i="7"/>
  <c r="AS531" i="7"/>
  <c r="AS535" i="7"/>
  <c r="AS541" i="7"/>
  <c r="AS547" i="7"/>
  <c r="AS549" i="7"/>
  <c r="AS555" i="7"/>
  <c r="AS559" i="7"/>
  <c r="AS563" i="7"/>
  <c r="AS567" i="7"/>
  <c r="AS571" i="7"/>
  <c r="AS575" i="7"/>
  <c r="AS579" i="7"/>
  <c r="AS583" i="7"/>
  <c r="AS587" i="7"/>
  <c r="AS591" i="7"/>
  <c r="AS595" i="7"/>
  <c r="AS599" i="7"/>
  <c r="AS601" i="7"/>
  <c r="AS605" i="7"/>
  <c r="AS609" i="7"/>
  <c r="AS613" i="7"/>
  <c r="AS617" i="7"/>
  <c r="AS621" i="7"/>
  <c r="AS627" i="7"/>
  <c r="AS631" i="7"/>
  <c r="AS635" i="7"/>
  <c r="AS639" i="7"/>
  <c r="AS643" i="7"/>
  <c r="AS647" i="7"/>
  <c r="AS651" i="7"/>
  <c r="AS655" i="7"/>
  <c r="AS659" i="7"/>
  <c r="AS663" i="7"/>
  <c r="AS667" i="7"/>
  <c r="AS671" i="7"/>
  <c r="AS677" i="7"/>
  <c r="AS481" i="7"/>
  <c r="AS485" i="7"/>
  <c r="AS489" i="7"/>
  <c r="AS493" i="7"/>
  <c r="AS497" i="7"/>
  <c r="AS513" i="7"/>
  <c r="AS517" i="7"/>
  <c r="AS521" i="7"/>
  <c r="AS525" i="7"/>
  <c r="AS529" i="7"/>
  <c r="AS533" i="7"/>
  <c r="AS537" i="7"/>
  <c r="AS539" i="7"/>
  <c r="AS543" i="7"/>
  <c r="AS545" i="7"/>
  <c r="AS551" i="7"/>
  <c r="AS553" i="7"/>
  <c r="AS557" i="7"/>
  <c r="AS561" i="7"/>
  <c r="AS565" i="7"/>
  <c r="AS569" i="7"/>
  <c r="AS573" i="7"/>
  <c r="AS577" i="7"/>
  <c r="AS581" i="7"/>
  <c r="AS585" i="7"/>
  <c r="AS589" i="7"/>
  <c r="AS593" i="7"/>
  <c r="AS597" i="7"/>
  <c r="AS603" i="7"/>
  <c r="AS607" i="7"/>
  <c r="AS611" i="7"/>
  <c r="AS615" i="7"/>
  <c r="AS619" i="7"/>
  <c r="AS623" i="7"/>
  <c r="AS625" i="7"/>
  <c r="AS629" i="7"/>
  <c r="AS633" i="7"/>
  <c r="AS637" i="7"/>
  <c r="AS641" i="7"/>
  <c r="AS645" i="7"/>
  <c r="AS649" i="7"/>
  <c r="AS653" i="7"/>
  <c r="AS657" i="7"/>
  <c r="AS661" i="7"/>
  <c r="AS665" i="7"/>
  <c r="AS669" i="7"/>
  <c r="AS673" i="7"/>
  <c r="AS675" i="7"/>
  <c r="AS3" i="7"/>
  <c r="AS5" i="7"/>
  <c r="AS9" i="7"/>
  <c r="AS13" i="7"/>
  <c r="AS17" i="7"/>
  <c r="AS125" i="7"/>
  <c r="AS309" i="7"/>
  <c r="AS315" i="7"/>
  <c r="AS333" i="7"/>
  <c r="AS337" i="7"/>
  <c r="AS341" i="7"/>
  <c r="AS345" i="7"/>
  <c r="AS353" i="7"/>
  <c r="AS357" i="7"/>
  <c r="AS365" i="7"/>
  <c r="AS371" i="7"/>
  <c r="AS377" i="7"/>
  <c r="AS389" i="7"/>
  <c r="AS417" i="7"/>
  <c r="AS421" i="7"/>
  <c r="AS427" i="7"/>
  <c r="AS429" i="7"/>
  <c r="AS433" i="7"/>
  <c r="AS441" i="7"/>
  <c r="AS445" i="7"/>
  <c r="AS451" i="7"/>
  <c r="AS457" i="7"/>
  <c r="AS463" i="7"/>
  <c r="AS465" i="7"/>
  <c r="AS475" i="7"/>
  <c r="AS679" i="7"/>
  <c r="AS681" i="7"/>
  <c r="AS683" i="7"/>
  <c r="AS685" i="7"/>
  <c r="AS687" i="7"/>
  <c r="AS689" i="7"/>
  <c r="AS691" i="7"/>
  <c r="AS693" i="7"/>
  <c r="AS695" i="7"/>
  <c r="AS697" i="7"/>
  <c r="AS699" i="7"/>
  <c r="AS701" i="7"/>
  <c r="AS703" i="7"/>
  <c r="AS705" i="7"/>
  <c r="AS707" i="7"/>
  <c r="AS709" i="7"/>
  <c r="AS711" i="7"/>
  <c r="AS713" i="7"/>
  <c r="AS715" i="7"/>
  <c r="AS717" i="7"/>
  <c r="AS719" i="7"/>
  <c r="AS721" i="7"/>
  <c r="AS723" i="7"/>
  <c r="AS725" i="7"/>
  <c r="AS727" i="7"/>
  <c r="AS729" i="7"/>
  <c r="AS731" i="7"/>
  <c r="AS733" i="7"/>
  <c r="AS735" i="7"/>
  <c r="AS737" i="7"/>
  <c r="AS739" i="7"/>
  <c r="AS741" i="7"/>
  <c r="AS743" i="7"/>
  <c r="AS745" i="7"/>
  <c r="AS747" i="7"/>
  <c r="AS749" i="7"/>
  <c r="AS751" i="7"/>
  <c r="AS753" i="7"/>
  <c r="AS755" i="7"/>
  <c r="AS757" i="7"/>
  <c r="AS759" i="7"/>
  <c r="AS761" i="7"/>
  <c r="AS763" i="7"/>
  <c r="AS765" i="7"/>
  <c r="AS767" i="7"/>
  <c r="AS769" i="7"/>
  <c r="AS771" i="7"/>
  <c r="AS773" i="7"/>
  <c r="AS775" i="7"/>
  <c r="AS777" i="7"/>
  <c r="AS779" i="7"/>
  <c r="AS781" i="7"/>
  <c r="AS783" i="7"/>
  <c r="AS785" i="7"/>
  <c r="AS787" i="7"/>
  <c r="AS789" i="7"/>
  <c r="AS791" i="7"/>
  <c r="AS793" i="7"/>
  <c r="AS795" i="7"/>
  <c r="AS797" i="7"/>
  <c r="AS799" i="7"/>
  <c r="AS801" i="7"/>
  <c r="AS803" i="7"/>
  <c r="AS805" i="7"/>
  <c r="AS807" i="7"/>
  <c r="AS809" i="7"/>
  <c r="AS811" i="7"/>
  <c r="AS813" i="7"/>
  <c r="AS815" i="7"/>
  <c r="AS817" i="7"/>
  <c r="AS819" i="7"/>
  <c r="AS821" i="7"/>
  <c r="AS823" i="7"/>
  <c r="AS825" i="7"/>
  <c r="AS827" i="7"/>
  <c r="AS829" i="7"/>
  <c r="AS831" i="7"/>
  <c r="AS833" i="7"/>
  <c r="AS835" i="7"/>
  <c r="AS837" i="7"/>
  <c r="AS839" i="7"/>
  <c r="AS841" i="7"/>
  <c r="AS843" i="7"/>
  <c r="AS845" i="7"/>
  <c r="AS847" i="7"/>
  <c r="AS849" i="7"/>
  <c r="AS851" i="7"/>
  <c r="AS853" i="7"/>
  <c r="AS855" i="7"/>
  <c r="AS857" i="7"/>
  <c r="AS859" i="7"/>
  <c r="AS861" i="7"/>
  <c r="AS863" i="7"/>
  <c r="AS865" i="7"/>
  <c r="AS867" i="7"/>
  <c r="AS869" i="7"/>
  <c r="AS311" i="7"/>
  <c r="AS331" i="7"/>
  <c r="AS339" i="7"/>
  <c r="AS343" i="7"/>
  <c r="AS349" i="7"/>
  <c r="AS355" i="7"/>
  <c r="AS361" i="7"/>
  <c r="AS373" i="7"/>
  <c r="AS379" i="7"/>
  <c r="AS391" i="7"/>
  <c r="AS415" i="7"/>
  <c r="AS419" i="7"/>
  <c r="AS425" i="7"/>
  <c r="AS431" i="7"/>
  <c r="AS439" i="7"/>
  <c r="AS443" i="7"/>
  <c r="AS449" i="7"/>
  <c r="AS453" i="7"/>
  <c r="AS459" i="7"/>
  <c r="AS469" i="7"/>
  <c r="AS477" i="7"/>
  <c r="AS501" i="7"/>
  <c r="AS503" i="7"/>
  <c r="AS505" i="7"/>
  <c r="AS507" i="7"/>
  <c r="AS509" i="7"/>
  <c r="AS511" i="7"/>
  <c r="AS4" i="7"/>
  <c r="AS6" i="7"/>
  <c r="AS10" i="7"/>
  <c r="AS12" i="7"/>
  <c r="AS16" i="7"/>
  <c r="AS18" i="7"/>
  <c r="AS22" i="7"/>
  <c r="AS24" i="7"/>
  <c r="AS28" i="7"/>
  <c r="AS32" i="7"/>
  <c r="AS34" i="7"/>
  <c r="AS38" i="7"/>
  <c r="AS40" i="7"/>
  <c r="AS44" i="7"/>
  <c r="AS46" i="7"/>
  <c r="AS50" i="7"/>
  <c r="AS54" i="7"/>
  <c r="AS56" i="7"/>
  <c r="AS60" i="7"/>
  <c r="AS64" i="7"/>
  <c r="AS66" i="7"/>
  <c r="AS70" i="7"/>
  <c r="AS74" i="7"/>
  <c r="AS76" i="7"/>
  <c r="AS80" i="7"/>
  <c r="AS84" i="7"/>
  <c r="AS86" i="7"/>
  <c r="AS90" i="7"/>
  <c r="AS92" i="7"/>
  <c r="AS96" i="7"/>
  <c r="AS100" i="7"/>
  <c r="AS104" i="7"/>
  <c r="AS108" i="7"/>
  <c r="AS110" i="7"/>
  <c r="AS114" i="7"/>
  <c r="AS116" i="7"/>
  <c r="AS120" i="7"/>
  <c r="AS124" i="7"/>
  <c r="AS126" i="7"/>
  <c r="AS130" i="7"/>
  <c r="AS134" i="7"/>
  <c r="AS138" i="7"/>
  <c r="AS140" i="7"/>
  <c r="AS144" i="7"/>
  <c r="AS148" i="7"/>
  <c r="AS150" i="7"/>
  <c r="AS154" i="7"/>
  <c r="AS158" i="7"/>
  <c r="AS160" i="7"/>
  <c r="AS164" i="7"/>
  <c r="AS168" i="7"/>
  <c r="AS170" i="7"/>
  <c r="AS174" i="7"/>
  <c r="AS178" i="7"/>
  <c r="AS180" i="7"/>
  <c r="AS184" i="7"/>
  <c r="AS188" i="7"/>
  <c r="AS190" i="7"/>
  <c r="AS194" i="7"/>
  <c r="AS198" i="7"/>
  <c r="AS200" i="7"/>
  <c r="AS204" i="7"/>
  <c r="AS208" i="7"/>
  <c r="AS210" i="7"/>
  <c r="AS214" i="7"/>
  <c r="AS218" i="7"/>
  <c r="AS220" i="7"/>
  <c r="AS224" i="7"/>
  <c r="E27" i="19" s="1"/>
  <c r="AS228" i="7"/>
  <c r="AS230" i="7"/>
  <c r="AS234" i="7"/>
  <c r="AS238" i="7"/>
  <c r="AS242" i="7"/>
  <c r="AS244" i="7"/>
  <c r="AS248" i="7"/>
  <c r="E30" i="19" s="1"/>
  <c r="AS250" i="7"/>
  <c r="AS254" i="7"/>
  <c r="AS258" i="7"/>
  <c r="AS260" i="7"/>
  <c r="AS264" i="7"/>
  <c r="AS268" i="7"/>
  <c r="AS272" i="7"/>
  <c r="AS274" i="7"/>
  <c r="AS278" i="7"/>
  <c r="AS282" i="7"/>
  <c r="AS284" i="7"/>
  <c r="AS288" i="7"/>
  <c r="AS292" i="7"/>
  <c r="AS294" i="7"/>
  <c r="AS298" i="7"/>
  <c r="AS302" i="7"/>
  <c r="AS304" i="7"/>
  <c r="AS308" i="7"/>
  <c r="AS312" i="7"/>
  <c r="AS316" i="7"/>
  <c r="AS318" i="7"/>
  <c r="AS322" i="7"/>
  <c r="AS326" i="7"/>
  <c r="AS328" i="7"/>
  <c r="AS332" i="7"/>
  <c r="AS334" i="7"/>
  <c r="AS338" i="7"/>
  <c r="AS342" i="7"/>
  <c r="AS346" i="7"/>
  <c r="AS352" i="7"/>
  <c r="AS7" i="7"/>
  <c r="AS11" i="7"/>
  <c r="AS15" i="7"/>
  <c r="AS313" i="7"/>
  <c r="AS335" i="7"/>
  <c r="AS347" i="7"/>
  <c r="AS359" i="7"/>
  <c r="AS367" i="7"/>
  <c r="AS383" i="7"/>
  <c r="AS423" i="7"/>
  <c r="AS435" i="7"/>
  <c r="AS2" i="7"/>
  <c r="AS8" i="7"/>
  <c r="AS14" i="7"/>
  <c r="AS20" i="7"/>
  <c r="AS26" i="7"/>
  <c r="AS30" i="7"/>
  <c r="AS36" i="7"/>
  <c r="AS42" i="7"/>
  <c r="AS48" i="7"/>
  <c r="AS52" i="7"/>
  <c r="AS58" i="7"/>
  <c r="AS62" i="7"/>
  <c r="AS68" i="7"/>
  <c r="AS72" i="7"/>
  <c r="AS78" i="7"/>
  <c r="AS82" i="7"/>
  <c r="AS88" i="7"/>
  <c r="AS94" i="7"/>
  <c r="AS98" i="7"/>
  <c r="AS102" i="7"/>
  <c r="AS106" i="7"/>
  <c r="AS112" i="7"/>
  <c r="AS118" i="7"/>
  <c r="AS122" i="7"/>
  <c r="AS128" i="7"/>
  <c r="AS132" i="7"/>
  <c r="AS136" i="7"/>
  <c r="AS142" i="7"/>
  <c r="AS146" i="7"/>
  <c r="AS152" i="7"/>
  <c r="AS156" i="7"/>
  <c r="AS162" i="7"/>
  <c r="AS166" i="7"/>
  <c r="AS172" i="7"/>
  <c r="AS176" i="7"/>
  <c r="AS182" i="7"/>
  <c r="AS186" i="7"/>
  <c r="AS192" i="7"/>
  <c r="AS196" i="7"/>
  <c r="AS202" i="7"/>
  <c r="AS206" i="7"/>
  <c r="AS212" i="7"/>
  <c r="AS216" i="7"/>
  <c r="AS222" i="7"/>
  <c r="AS226" i="7"/>
  <c r="AS232" i="7"/>
  <c r="AS236" i="7"/>
  <c r="AS240" i="7"/>
  <c r="AS246" i="7"/>
  <c r="AS252" i="7"/>
  <c r="AS256" i="7"/>
  <c r="AS262" i="7"/>
  <c r="AS266" i="7"/>
  <c r="AS270" i="7"/>
  <c r="E75" i="19" s="1"/>
  <c r="AS276" i="7"/>
  <c r="AS280" i="7"/>
  <c r="AS286" i="7"/>
  <c r="AS290" i="7"/>
  <c r="E94" i="19" s="1"/>
  <c r="AS296" i="7"/>
  <c r="AS300" i="7"/>
  <c r="AS306" i="7"/>
  <c r="AS310" i="7"/>
  <c r="AS314" i="7"/>
  <c r="AS320" i="7"/>
  <c r="AS324" i="7"/>
  <c r="AS330" i="7"/>
  <c r="AS336" i="7"/>
  <c r="AS340" i="7"/>
  <c r="AS344" i="7"/>
  <c r="AS348" i="7"/>
  <c r="AS350" i="7"/>
  <c r="AS360" i="7"/>
  <c r="AS871" i="7"/>
  <c r="AS873" i="7"/>
  <c r="AS875" i="7"/>
  <c r="AS877" i="7"/>
  <c r="AS879" i="7"/>
  <c r="AS881" i="7"/>
  <c r="AS883" i="7"/>
  <c r="AS885" i="7"/>
  <c r="AS887" i="7"/>
  <c r="AS889" i="7"/>
  <c r="AS891" i="7"/>
  <c r="AS893" i="7"/>
  <c r="AS895" i="7"/>
  <c r="AS897" i="7"/>
  <c r="AS899" i="7"/>
  <c r="AS901" i="7"/>
  <c r="AS903" i="7"/>
  <c r="AS905" i="7"/>
  <c r="AS907" i="7"/>
  <c r="AS909" i="7"/>
  <c r="AS911" i="7"/>
  <c r="AS913" i="7"/>
  <c r="AS915" i="7"/>
  <c r="AS917" i="7"/>
  <c r="AS919" i="7"/>
  <c r="AS921" i="7"/>
  <c r="AS923" i="7"/>
  <c r="AS925" i="7"/>
  <c r="AS927" i="7"/>
  <c r="AS929" i="7"/>
  <c r="AS931" i="7"/>
  <c r="AS933" i="7"/>
  <c r="AS935" i="7"/>
  <c r="AS937" i="7"/>
  <c r="AS939" i="7"/>
  <c r="AS941" i="7"/>
  <c r="AS943" i="7"/>
  <c r="AS945" i="7"/>
  <c r="AS947" i="7"/>
  <c r="AS949" i="7"/>
  <c r="AS951" i="7"/>
  <c r="E118" i="19" s="1"/>
  <c r="AS953" i="7"/>
  <c r="AS955" i="7"/>
  <c r="AS957" i="7"/>
  <c r="AS959" i="7"/>
  <c r="AS961" i="7"/>
  <c r="AS963" i="7"/>
  <c r="AS965" i="7"/>
  <c r="AS967" i="7"/>
  <c r="AS969" i="7"/>
  <c r="AS971" i="7"/>
  <c r="AS973" i="7"/>
  <c r="AS975" i="7"/>
  <c r="AS977" i="7"/>
  <c r="AS979" i="7"/>
  <c r="AS981" i="7"/>
  <c r="AS983" i="7"/>
  <c r="AS985" i="7"/>
  <c r="AS987" i="7"/>
  <c r="AS989" i="7"/>
  <c r="AS991" i="7"/>
  <c r="AS993" i="7"/>
  <c r="AS995" i="7"/>
  <c r="AS997" i="7"/>
  <c r="AS999" i="7"/>
  <c r="AS1001" i="7"/>
  <c r="AS1003" i="7"/>
  <c r="AS1005" i="7"/>
  <c r="AS1007" i="7"/>
  <c r="AS1009" i="7"/>
  <c r="AS1011" i="7"/>
  <c r="AS1013" i="7"/>
  <c r="AS1015" i="7"/>
  <c r="AS1017" i="7"/>
  <c r="AS1019" i="7"/>
  <c r="AS1021" i="7"/>
  <c r="AS1023" i="7"/>
  <c r="AS1025" i="7"/>
  <c r="AS1027" i="7"/>
  <c r="AS1029" i="7"/>
  <c r="AS1031" i="7"/>
  <c r="AS1033" i="7"/>
  <c r="AS1035" i="7"/>
  <c r="AS1037" i="7"/>
  <c r="AS1039" i="7"/>
  <c r="AS1041" i="7"/>
  <c r="AS1043" i="7"/>
  <c r="AS1045" i="7"/>
  <c r="AS1047" i="7"/>
  <c r="AS1049" i="7"/>
  <c r="AS1051" i="7"/>
  <c r="AS1053" i="7"/>
  <c r="AS1055" i="7"/>
  <c r="AS1057" i="7"/>
  <c r="AS1059" i="7"/>
  <c r="AS1061" i="7"/>
  <c r="AS1063" i="7"/>
  <c r="AS1065" i="7"/>
  <c r="AS1067" i="7"/>
  <c r="AS1069" i="7"/>
  <c r="AS1071" i="7"/>
  <c r="AS1073" i="7"/>
  <c r="AS1075" i="7"/>
  <c r="AS1077" i="7"/>
  <c r="AS1079" i="7"/>
  <c r="AS1081" i="7"/>
  <c r="AS1083" i="7"/>
  <c r="AS1085" i="7"/>
  <c r="AS1087" i="7"/>
  <c r="AS1089" i="7"/>
  <c r="AS1091" i="7"/>
  <c r="AS1093" i="7"/>
  <c r="AS1095" i="7"/>
  <c r="AS354" i="7"/>
  <c r="AS356" i="7"/>
  <c r="AS358" i="7"/>
  <c r="AS362" i="7"/>
  <c r="AS364" i="7"/>
  <c r="AS366" i="7"/>
  <c r="AS368" i="7"/>
  <c r="AS370" i="7"/>
  <c r="AS372" i="7"/>
  <c r="AS374" i="7"/>
  <c r="AS376" i="7"/>
  <c r="AS378" i="7"/>
  <c r="AS380" i="7"/>
  <c r="AS382" i="7"/>
  <c r="AS384" i="7"/>
  <c r="AS386" i="7"/>
  <c r="AS388" i="7"/>
  <c r="AS390" i="7"/>
  <c r="AS392" i="7"/>
  <c r="AS394" i="7"/>
  <c r="AS396" i="7"/>
  <c r="AS398" i="7"/>
  <c r="AS400" i="7"/>
  <c r="AS402" i="7"/>
  <c r="AS404" i="7"/>
  <c r="AS406" i="7"/>
  <c r="AS408" i="7"/>
  <c r="AS410" i="7"/>
  <c r="AS412" i="7"/>
  <c r="AS414" i="7"/>
  <c r="AS416" i="7"/>
  <c r="AS418" i="7"/>
  <c r="AS420" i="7"/>
  <c r="AS422" i="7"/>
  <c r="AS424" i="7"/>
  <c r="AS426" i="7"/>
  <c r="AS428" i="7"/>
  <c r="AS430" i="7"/>
  <c r="AS432" i="7"/>
  <c r="AS434" i="7"/>
  <c r="AS436" i="7"/>
  <c r="AS438" i="7"/>
  <c r="AS440" i="7"/>
  <c r="AS442" i="7"/>
  <c r="AS444" i="7"/>
  <c r="AS446" i="7"/>
  <c r="AS448" i="7"/>
  <c r="AS450" i="7"/>
  <c r="AS452" i="7"/>
  <c r="AS454" i="7"/>
  <c r="AS456" i="7"/>
  <c r="AS458" i="7"/>
  <c r="AS460" i="7"/>
  <c r="AS462" i="7"/>
  <c r="AS464" i="7"/>
  <c r="AS466" i="7"/>
  <c r="AS468" i="7"/>
  <c r="AS470" i="7"/>
  <c r="AS472" i="7"/>
  <c r="AS474" i="7"/>
  <c r="AS476" i="7"/>
  <c r="AS478" i="7"/>
  <c r="AS480" i="7"/>
  <c r="AS482" i="7"/>
  <c r="AS484" i="7"/>
  <c r="AS486" i="7"/>
  <c r="AS488" i="7"/>
  <c r="AS490" i="7"/>
  <c r="AS492" i="7"/>
  <c r="AS494" i="7"/>
  <c r="AS496" i="7"/>
  <c r="AS498" i="7"/>
  <c r="AS500" i="7"/>
  <c r="AS502" i="7"/>
  <c r="AS504" i="7"/>
  <c r="AS506" i="7"/>
  <c r="AS508" i="7"/>
  <c r="AS510" i="7"/>
  <c r="AS512" i="7"/>
  <c r="AS514" i="7"/>
  <c r="AS516" i="7"/>
  <c r="AS518" i="7"/>
  <c r="AS520" i="7"/>
  <c r="AS522" i="7"/>
  <c r="AS524" i="7"/>
  <c r="AS526" i="7"/>
  <c r="AS528" i="7"/>
  <c r="AS530" i="7"/>
  <c r="AS532" i="7"/>
  <c r="AS534" i="7"/>
  <c r="AS536" i="7"/>
  <c r="AS538" i="7"/>
  <c r="AS540" i="7"/>
  <c r="AS542" i="7"/>
  <c r="AS544" i="7"/>
  <c r="AS546" i="7"/>
  <c r="AS548" i="7"/>
  <c r="AS550" i="7"/>
  <c r="AS552" i="7"/>
  <c r="AS554" i="7"/>
  <c r="AS556" i="7"/>
  <c r="AS558" i="7"/>
  <c r="AS560" i="7"/>
  <c r="AS562" i="7"/>
  <c r="AS564" i="7"/>
  <c r="AS566" i="7"/>
  <c r="AS568" i="7"/>
  <c r="AS570" i="7"/>
  <c r="AS572" i="7"/>
  <c r="AS574" i="7"/>
  <c r="AS576" i="7"/>
  <c r="AS578" i="7"/>
  <c r="AS580" i="7"/>
  <c r="AS582" i="7"/>
  <c r="AS584" i="7"/>
  <c r="AS586" i="7"/>
  <c r="AS588" i="7"/>
  <c r="AS590" i="7"/>
  <c r="AS592" i="7"/>
  <c r="AS594" i="7"/>
  <c r="AS596" i="7"/>
  <c r="E104" i="19" s="1"/>
  <c r="AS598" i="7"/>
  <c r="AS600" i="7"/>
  <c r="AS602" i="7"/>
  <c r="AS604" i="7"/>
  <c r="AS606" i="7"/>
  <c r="AS608" i="7"/>
  <c r="AS610" i="7"/>
  <c r="AS612" i="7"/>
  <c r="AS614" i="7"/>
  <c r="AS616" i="7"/>
  <c r="AS618" i="7"/>
  <c r="AS620" i="7"/>
  <c r="AS622" i="7"/>
  <c r="AS624" i="7"/>
  <c r="AS626" i="7"/>
  <c r="AS628" i="7"/>
  <c r="AS630" i="7"/>
  <c r="AS632" i="7"/>
  <c r="AS634" i="7"/>
  <c r="AS636" i="7"/>
  <c r="AS638" i="7"/>
  <c r="AS640" i="7"/>
  <c r="AS642" i="7"/>
  <c r="AS644" i="7"/>
  <c r="AS646" i="7"/>
  <c r="AS648" i="7"/>
  <c r="AS650" i="7"/>
  <c r="AS652" i="7"/>
  <c r="AS654" i="7"/>
  <c r="AS656" i="7"/>
  <c r="AS658" i="7"/>
  <c r="AS660" i="7"/>
  <c r="AS662" i="7"/>
  <c r="AS664" i="7"/>
  <c r="AS666" i="7"/>
  <c r="AS668" i="7"/>
  <c r="AS670" i="7"/>
  <c r="AS672" i="7"/>
  <c r="AS674" i="7"/>
  <c r="AS676" i="7"/>
  <c r="AS678" i="7"/>
  <c r="AS680" i="7"/>
  <c r="AS682" i="7"/>
  <c r="AS684" i="7"/>
  <c r="AS686" i="7"/>
  <c r="AS688" i="7"/>
  <c r="AS690" i="7"/>
  <c r="AS692" i="7"/>
  <c r="AS694" i="7"/>
  <c r="AS696" i="7"/>
  <c r="AS698" i="7"/>
  <c r="AS700" i="7"/>
  <c r="AS702" i="7"/>
  <c r="AS704" i="7"/>
  <c r="AS706" i="7"/>
  <c r="AS708" i="7"/>
  <c r="AS710" i="7"/>
  <c r="AS712" i="7"/>
  <c r="AS714" i="7"/>
  <c r="AS716" i="7"/>
  <c r="AS718" i="7"/>
  <c r="AS720" i="7"/>
  <c r="AS722" i="7"/>
  <c r="AS724" i="7"/>
  <c r="AS726" i="7"/>
  <c r="AS728" i="7"/>
  <c r="AS730" i="7"/>
  <c r="AS732" i="7"/>
  <c r="AS734" i="7"/>
  <c r="AS736" i="7"/>
  <c r="AS738" i="7"/>
  <c r="AS740" i="7"/>
  <c r="AS742" i="7"/>
  <c r="AS744" i="7"/>
  <c r="AS746" i="7"/>
  <c r="AS748" i="7"/>
  <c r="AS750" i="7"/>
  <c r="AS752" i="7"/>
  <c r="AS754" i="7"/>
  <c r="AS756" i="7"/>
  <c r="AS758" i="7"/>
  <c r="AS760" i="7"/>
  <c r="AS762" i="7"/>
  <c r="AS764" i="7"/>
  <c r="AS766" i="7"/>
  <c r="AS768" i="7"/>
  <c r="AS770" i="7"/>
  <c r="AS772" i="7"/>
  <c r="AS774" i="7"/>
  <c r="AS776" i="7"/>
  <c r="AS778" i="7"/>
  <c r="AS780" i="7"/>
  <c r="AS782" i="7"/>
  <c r="AS784" i="7"/>
  <c r="AS786" i="7"/>
  <c r="AS788" i="7"/>
  <c r="AS790" i="7"/>
  <c r="AS792" i="7"/>
  <c r="AS794" i="7"/>
  <c r="AS796" i="7"/>
  <c r="AS798" i="7"/>
  <c r="AS800" i="7"/>
  <c r="AS802" i="7"/>
  <c r="AS804" i="7"/>
  <c r="AS806" i="7"/>
  <c r="AS808" i="7"/>
  <c r="AS810" i="7"/>
  <c r="AS812" i="7"/>
  <c r="AS814" i="7"/>
  <c r="AS816" i="7"/>
  <c r="AS818" i="7"/>
  <c r="AS820" i="7"/>
  <c r="AS822" i="7"/>
  <c r="AS824" i="7"/>
  <c r="AS826" i="7"/>
  <c r="AS828" i="7"/>
  <c r="AS830" i="7"/>
  <c r="AS832" i="7"/>
  <c r="AS834" i="7"/>
  <c r="AS836" i="7"/>
  <c r="AS838" i="7"/>
  <c r="AS840" i="7"/>
  <c r="AS842" i="7"/>
  <c r="AS844" i="7"/>
  <c r="AS846" i="7"/>
  <c r="AS848" i="7"/>
  <c r="AS850" i="7"/>
  <c r="AS852" i="7"/>
  <c r="AS854" i="7"/>
  <c r="AS856" i="7"/>
  <c r="AS858" i="7"/>
  <c r="AS860" i="7"/>
  <c r="AS862" i="7"/>
  <c r="AS864" i="7"/>
  <c r="AS866" i="7"/>
  <c r="AS868" i="7"/>
  <c r="AS870" i="7"/>
  <c r="AS872" i="7"/>
  <c r="AS874" i="7"/>
  <c r="AS876" i="7"/>
  <c r="AS878" i="7"/>
  <c r="AS880" i="7"/>
  <c r="AS882" i="7"/>
  <c r="AS884" i="7"/>
  <c r="AS886" i="7"/>
  <c r="AS888" i="7"/>
  <c r="AS890" i="7"/>
  <c r="AS892" i="7"/>
  <c r="AS894" i="7"/>
  <c r="AS896" i="7"/>
  <c r="AS898" i="7"/>
  <c r="AS900" i="7"/>
  <c r="AS902" i="7"/>
  <c r="AS904" i="7"/>
  <c r="AS906" i="7"/>
  <c r="AS908" i="7"/>
  <c r="AS910" i="7"/>
  <c r="AS912" i="7"/>
  <c r="AS914" i="7"/>
  <c r="AS916" i="7"/>
  <c r="AS918" i="7"/>
  <c r="AS920" i="7"/>
  <c r="AS922" i="7"/>
  <c r="AS924" i="7"/>
  <c r="AS926" i="7"/>
  <c r="AS928" i="7"/>
  <c r="AS930" i="7"/>
  <c r="AS932" i="7"/>
  <c r="AS934" i="7"/>
  <c r="AS1097" i="7"/>
  <c r="AS1099" i="7"/>
  <c r="AS1101" i="7"/>
  <c r="AS1103" i="7"/>
  <c r="AS1105" i="7"/>
  <c r="AS1107" i="7"/>
  <c r="AS1109" i="7"/>
  <c r="AS1111" i="7"/>
  <c r="AS1113" i="7"/>
  <c r="AS1115" i="7"/>
  <c r="AS1117" i="7"/>
  <c r="AS1119" i="7"/>
  <c r="AS1121" i="7"/>
  <c r="AS1123" i="7"/>
  <c r="AS1125" i="7"/>
  <c r="AS1127" i="7"/>
  <c r="AS1129" i="7"/>
  <c r="AS936" i="7"/>
  <c r="AS938" i="7"/>
  <c r="AS940" i="7"/>
  <c r="AS942" i="7"/>
  <c r="AS944" i="7"/>
  <c r="AS946" i="7"/>
  <c r="AS948" i="7"/>
  <c r="AS950" i="7"/>
  <c r="AS952" i="7"/>
  <c r="AS954" i="7"/>
  <c r="AS956" i="7"/>
  <c r="AS958" i="7"/>
  <c r="AS960" i="7"/>
  <c r="AS962" i="7"/>
  <c r="AS964" i="7"/>
  <c r="AS966" i="7"/>
  <c r="AS968" i="7"/>
  <c r="AS970" i="7"/>
  <c r="AS972" i="7"/>
  <c r="AS974" i="7"/>
  <c r="AS976" i="7"/>
  <c r="AS978" i="7"/>
  <c r="AS980" i="7"/>
  <c r="AS982" i="7"/>
  <c r="AS984" i="7"/>
  <c r="AS986" i="7"/>
  <c r="AS988" i="7"/>
  <c r="AS990" i="7"/>
  <c r="AS992" i="7"/>
  <c r="AS994" i="7"/>
  <c r="AS996" i="7"/>
  <c r="AS998" i="7"/>
  <c r="AS1000" i="7"/>
  <c r="AS1002" i="7"/>
  <c r="AS1004" i="7"/>
  <c r="AS1006" i="7"/>
  <c r="AS1008" i="7"/>
  <c r="AS1010" i="7"/>
  <c r="AS1012" i="7"/>
  <c r="AS1014" i="7"/>
  <c r="AS1016" i="7"/>
  <c r="AS1018" i="7"/>
  <c r="AS1020" i="7"/>
  <c r="AS1022" i="7"/>
  <c r="AS1024" i="7"/>
  <c r="AS1026" i="7"/>
  <c r="AS1028" i="7"/>
  <c r="AS1030" i="7"/>
  <c r="AS1032" i="7"/>
  <c r="AS1034" i="7"/>
  <c r="AS1036" i="7"/>
  <c r="AS1038" i="7"/>
  <c r="AS1040" i="7"/>
  <c r="AS1042" i="7"/>
  <c r="AS1044" i="7"/>
  <c r="AS1046" i="7"/>
  <c r="AS1048" i="7"/>
  <c r="AS1050" i="7"/>
  <c r="AS1052" i="7"/>
  <c r="AS1054" i="7"/>
  <c r="AS1056" i="7"/>
  <c r="AS1058" i="7"/>
  <c r="AS1060" i="7"/>
  <c r="AS1062" i="7"/>
  <c r="AS1064" i="7"/>
  <c r="AS1066" i="7"/>
  <c r="AS1068" i="7"/>
  <c r="AS1070" i="7"/>
  <c r="AS1072" i="7"/>
  <c r="AS1074" i="7"/>
  <c r="AS1076" i="7"/>
  <c r="AS1078" i="7"/>
  <c r="AS1080" i="7"/>
  <c r="AS1082" i="7"/>
  <c r="AS1084" i="7"/>
  <c r="AS1086" i="7"/>
  <c r="AS1088" i="7"/>
  <c r="AS1090" i="7"/>
  <c r="AS1092" i="7"/>
  <c r="AS1094" i="7"/>
  <c r="AS1096" i="7"/>
  <c r="AS1098" i="7"/>
  <c r="AS1100" i="7"/>
  <c r="AS1102" i="7"/>
  <c r="AS1104" i="7"/>
  <c r="AS1106" i="7"/>
  <c r="AS1108" i="7"/>
  <c r="AS1110" i="7"/>
  <c r="AS1112" i="7"/>
  <c r="AS1114" i="7"/>
  <c r="AS1116" i="7"/>
  <c r="AS1118" i="7"/>
  <c r="AS1120" i="7"/>
  <c r="AS1122" i="7"/>
  <c r="AS1124" i="7"/>
  <c r="E23" i="19" s="1"/>
  <c r="AS1126" i="7"/>
  <c r="AS1128" i="7"/>
  <c r="C4" i="19"/>
  <c r="C54" i="19"/>
  <c r="C18" i="19"/>
  <c r="C76" i="19"/>
  <c r="C67" i="19"/>
  <c r="C5" i="19"/>
  <c r="C66" i="19"/>
  <c r="C20" i="19"/>
  <c r="D65" i="19"/>
  <c r="D7" i="20"/>
  <c r="D6" i="20"/>
  <c r="D4" i="20"/>
  <c r="D7" i="10" s="1"/>
  <c r="D53" i="19"/>
  <c r="C57" i="19"/>
  <c r="D57" i="19"/>
  <c r="C53" i="19"/>
  <c r="D96" i="19"/>
  <c r="D58" i="19"/>
  <c r="C74" i="19"/>
  <c r="D48" i="19"/>
  <c r="D74" i="19"/>
  <c r="D51" i="19"/>
  <c r="D52" i="19"/>
  <c r="D6" i="19"/>
  <c r="D72" i="19"/>
  <c r="D64" i="19"/>
  <c r="D68" i="19"/>
  <c r="D49" i="19"/>
  <c r="D78" i="19"/>
  <c r="D7" i="19"/>
  <c r="D29" i="19"/>
  <c r="D26" i="19"/>
  <c r="C77" i="19"/>
  <c r="C19" i="19"/>
  <c r="C55" i="19"/>
  <c r="C24" i="19"/>
  <c r="C70" i="19"/>
  <c r="C63" i="19"/>
  <c r="C13" i="19"/>
  <c r="C50" i="19"/>
  <c r="C15" i="19"/>
  <c r="C73" i="19"/>
  <c r="C14" i="19"/>
  <c r="C56" i="19"/>
  <c r="C25" i="19"/>
  <c r="C71" i="19"/>
  <c r="C96" i="19"/>
  <c r="C51" i="19"/>
  <c r="C48" i="19"/>
  <c r="C6" i="19"/>
  <c r="C58" i="19"/>
  <c r="C72" i="19"/>
  <c r="C52" i="19"/>
  <c r="C65" i="19"/>
  <c r="D20" i="19"/>
  <c r="D59" i="19"/>
  <c r="C64" i="19"/>
  <c r="C68" i="19"/>
  <c r="C49" i="19"/>
  <c r="C78" i="19"/>
  <c r="C7" i="19"/>
  <c r="C29" i="19"/>
  <c r="C26" i="19"/>
  <c r="C59" i="19"/>
  <c r="D77" i="19"/>
  <c r="D19" i="19"/>
  <c r="D55" i="19"/>
  <c r="D24" i="19"/>
  <c r="D70" i="19"/>
  <c r="D63" i="19"/>
  <c r="D13" i="19"/>
  <c r="D50" i="19"/>
  <c r="D15" i="19"/>
  <c r="D73" i="19"/>
  <c r="D14" i="19"/>
  <c r="D56" i="19"/>
  <c r="D25" i="19"/>
  <c r="D71" i="19"/>
  <c r="D3" i="20"/>
  <c r="D5" i="20"/>
  <c r="P63" i="19" l="1"/>
  <c r="P49" i="19"/>
  <c r="E114" i="19"/>
  <c r="E116" i="19"/>
  <c r="E110" i="19"/>
  <c r="P51" i="19"/>
  <c r="Q51" i="19" s="1"/>
  <c r="E16" i="19"/>
  <c r="E82" i="19"/>
  <c r="E44" i="19"/>
  <c r="E98" i="19"/>
  <c r="E12" i="19"/>
  <c r="E11" i="19"/>
  <c r="E109" i="19"/>
  <c r="P70" i="19"/>
  <c r="Q70" i="19" s="1"/>
  <c r="P48" i="19"/>
  <c r="E88" i="19"/>
  <c r="B12" i="20"/>
  <c r="E103" i="19"/>
  <c r="E87" i="19"/>
  <c r="E40" i="19"/>
  <c r="E38" i="19"/>
  <c r="E106" i="19"/>
  <c r="B13" i="20"/>
  <c r="B14" i="20"/>
  <c r="D14" i="20" s="1"/>
  <c r="D16" i="10" s="1"/>
  <c r="D15" i="20"/>
  <c r="D14" i="10" s="1"/>
  <c r="E32" i="19"/>
  <c r="E111" i="19"/>
  <c r="E22" i="19"/>
  <c r="E61" i="19"/>
  <c r="E107" i="19"/>
  <c r="E91" i="19"/>
  <c r="E46" i="19"/>
  <c r="E92" i="19"/>
  <c r="E17" i="19"/>
  <c r="E81" i="19"/>
  <c r="E42" i="19"/>
  <c r="E79" i="19"/>
  <c r="E112" i="19"/>
  <c r="E89" i="19"/>
  <c r="E101" i="19"/>
  <c r="E102" i="19"/>
  <c r="E117" i="19"/>
  <c r="E80" i="19"/>
  <c r="E84" i="19"/>
  <c r="E21" i="19"/>
  <c r="E47" i="19"/>
  <c r="E28" i="19"/>
  <c r="E115" i="19"/>
  <c r="E93" i="19"/>
  <c r="E105" i="19"/>
  <c r="E33" i="19"/>
  <c r="E60" i="19"/>
  <c r="E39" i="19"/>
  <c r="E85" i="19"/>
  <c r="E31" i="19"/>
  <c r="E69" i="19"/>
  <c r="E34" i="19"/>
  <c r="E90" i="19"/>
  <c r="E35" i="19"/>
  <c r="E9" i="19"/>
  <c r="E113" i="19"/>
  <c r="E95" i="19"/>
  <c r="E62" i="19"/>
  <c r="E70" i="19"/>
  <c r="E24" i="19"/>
  <c r="E41" i="19"/>
  <c r="E10" i="19"/>
  <c r="E45" i="19"/>
  <c r="E43" i="19"/>
  <c r="E97" i="19"/>
  <c r="E108" i="19"/>
  <c r="E100" i="19"/>
  <c r="E36" i="19"/>
  <c r="E86" i="19"/>
  <c r="E83" i="19"/>
  <c r="E8" i="19"/>
  <c r="E99" i="19"/>
  <c r="E37" i="19"/>
  <c r="D11" i="20"/>
  <c r="D12" i="10" s="1"/>
  <c r="P73" i="19"/>
  <c r="Q73" i="19" s="1"/>
  <c r="D9" i="10"/>
  <c r="D6" i="10"/>
  <c r="P50" i="19"/>
  <c r="Q50" i="19" s="1"/>
  <c r="P24" i="19"/>
  <c r="Q24" i="19" s="1"/>
  <c r="P77" i="19"/>
  <c r="Q77" i="19" s="1"/>
  <c r="P57" i="19"/>
  <c r="Q57" i="19" s="1"/>
  <c r="P67" i="19"/>
  <c r="Q67" i="19" s="1"/>
  <c r="P13" i="19"/>
  <c r="Q13" i="19" s="1"/>
  <c r="P66" i="19"/>
  <c r="Q66" i="19" s="1"/>
  <c r="P53" i="19"/>
  <c r="Q53" i="19" s="1"/>
  <c r="P96" i="19"/>
  <c r="Q96" i="19" s="1"/>
  <c r="P14" i="19"/>
  <c r="Q14" i="19" s="1"/>
  <c r="P5" i="19"/>
  <c r="Q5" i="19" s="1"/>
  <c r="P15" i="19"/>
  <c r="Q15" i="19" s="1"/>
  <c r="P55" i="19"/>
  <c r="Q55" i="19" s="1"/>
  <c r="P54" i="19"/>
  <c r="Q54" i="19" s="1"/>
  <c r="P71" i="19"/>
  <c r="Q71" i="19" s="1"/>
  <c r="P56" i="19"/>
  <c r="Q56" i="19" s="1"/>
  <c r="P78" i="19"/>
  <c r="Q78" i="19" s="1"/>
  <c r="P19" i="19"/>
  <c r="Q19" i="19" s="1"/>
  <c r="P68" i="19"/>
  <c r="Q68" i="19" s="1"/>
  <c r="P64" i="19"/>
  <c r="Q64" i="19" s="1"/>
  <c r="P18" i="19"/>
  <c r="Q18" i="19" s="1"/>
  <c r="P25" i="19"/>
  <c r="Q25" i="19" s="1"/>
  <c r="P6" i="19"/>
  <c r="Q6" i="19" s="1"/>
  <c r="P4" i="19"/>
  <c r="Q4" i="19" s="1"/>
  <c r="D8" i="10"/>
  <c r="E64" i="19"/>
  <c r="E59" i="19"/>
  <c r="E53" i="19"/>
  <c r="E49" i="19"/>
  <c r="E56" i="19"/>
  <c r="E54" i="19"/>
  <c r="E15" i="19"/>
  <c r="P29" i="19"/>
  <c r="Q29" i="19" s="1"/>
  <c r="E5" i="19"/>
  <c r="E25" i="19"/>
  <c r="E13" i="19"/>
  <c r="E77" i="19"/>
  <c r="E58" i="19"/>
  <c r="E14" i="19"/>
  <c r="E57" i="19"/>
  <c r="E48" i="19"/>
  <c r="E7" i="19"/>
  <c r="E29" i="19"/>
  <c r="E66" i="19"/>
  <c r="E4" i="19"/>
  <c r="E63" i="19"/>
  <c r="E50" i="19"/>
  <c r="E72" i="19"/>
  <c r="E73" i="19"/>
  <c r="E67" i="19"/>
  <c r="E96" i="19"/>
  <c r="P20" i="19"/>
  <c r="Q20" i="19" s="1"/>
  <c r="P65" i="19"/>
  <c r="Q65" i="19" s="1"/>
  <c r="P7" i="19"/>
  <c r="Q7" i="19" s="1"/>
  <c r="P74" i="19"/>
  <c r="Q74" i="19" s="1"/>
  <c r="P72" i="19"/>
  <c r="Q72" i="19" s="1"/>
  <c r="P26" i="19"/>
  <c r="Q26" i="19" s="1"/>
  <c r="Q49" i="19"/>
  <c r="P52" i="19"/>
  <c r="Q52" i="19" s="1"/>
  <c r="P59" i="19"/>
  <c r="Q59" i="19" s="1"/>
  <c r="Q63" i="19"/>
  <c r="Q48" i="19"/>
  <c r="P58" i="19"/>
  <c r="Q58" i="19" s="1"/>
  <c r="E19" i="19"/>
  <c r="E55" i="19"/>
  <c r="E20" i="19"/>
  <c r="E51" i="19"/>
  <c r="E52" i="19"/>
  <c r="E6" i="19"/>
  <c r="E78" i="19"/>
  <c r="E26" i="19"/>
  <c r="E68" i="19"/>
  <c r="E65" i="19"/>
  <c r="E74" i="19"/>
  <c r="E71" i="19"/>
  <c r="E18" i="19"/>
  <c r="E76" i="19"/>
  <c r="H12" i="20"/>
  <c r="H4" i="20"/>
  <c r="I10" i="20"/>
  <c r="I5" i="20"/>
  <c r="I4" i="20"/>
  <c r="I12" i="20"/>
  <c r="H10" i="20"/>
  <c r="H8" i="20"/>
  <c r="I8" i="20"/>
  <c r="H6" i="20"/>
  <c r="H3" i="20"/>
  <c r="H11" i="20"/>
  <c r="I7" i="20"/>
  <c r="I13" i="20"/>
  <c r="H5" i="20"/>
  <c r="H13" i="20"/>
  <c r="H7" i="20"/>
  <c r="I3" i="20"/>
  <c r="I11" i="20"/>
  <c r="I6" i="20"/>
  <c r="I14" i="20"/>
  <c r="I9" i="20"/>
  <c r="H14" i="20"/>
  <c r="H9" i="20"/>
  <c r="P76" i="19"/>
  <c r="Q76" i="19" s="1"/>
  <c r="D13" i="20" l="1"/>
  <c r="D15" i="10" s="1"/>
  <c r="D12" i="20"/>
  <c r="D13" i="10" s="1"/>
  <c r="J11" i="20"/>
  <c r="G14" i="10" s="1"/>
  <c r="J3" i="20"/>
  <c r="G6" i="10" s="1"/>
  <c r="J5" i="20"/>
  <c r="G8" i="10" s="1"/>
  <c r="J10" i="20"/>
  <c r="G13" i="10" s="1"/>
  <c r="J4" i="20"/>
  <c r="G7" i="10" s="1"/>
  <c r="J12" i="20"/>
  <c r="G15" i="10" s="1"/>
  <c r="J13" i="20"/>
  <c r="G16" i="10" s="1"/>
  <c r="J14" i="20"/>
  <c r="J6" i="20"/>
  <c r="G9" i="10" s="1"/>
  <c r="J7" i="20"/>
  <c r="G10" i="10" s="1"/>
  <c r="J8" i="20"/>
  <c r="G11" i="10" s="1"/>
  <c r="J9" i="20"/>
  <c r="G12" i="10" s="1"/>
  <c r="G17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Jenna Valenti</author>
  </authors>
  <commentList>
    <comment ref="K1692" authorId="0" shapeId="0" xr:uid="{16E261B4-E84A-4C37-945D-663B0AF901F5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1693" authorId="0" shapeId="0" xr:uid="{189BAD96-E6F3-4F53-8548-A86F42536697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1" authorId="0" shapeId="0" xr:uid="{DCDE0EAD-F678-45FD-AC49-2B8A7A2DA41A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2" authorId="0" shapeId="0" xr:uid="{1CDD3C7F-A544-4067-89DC-97654312805B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6" authorId="0" shapeId="0" xr:uid="{D340F5FC-6EF6-4BB6-9BDC-2B76DEEA00B9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9" authorId="0" shapeId="0" xr:uid="{3DD0686B-0504-4134-9CDC-DF893809B8A8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77" authorId="0" shapeId="0" xr:uid="{092014D9-BFCD-496F-ABDE-5B175708CC49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79" authorId="0" shapeId="0" xr:uid="{016A38BD-82D5-4AD6-BD77-238BD3CFF5B8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89" authorId="0" shapeId="0" xr:uid="{F304B720-1306-405B-9CED-8A9DEA9FCFBA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90" authorId="0" shapeId="0" xr:uid="{A45EF651-5A04-4512-A594-81CA11BDD429}">
      <text>
        <r>
          <rPr>
            <sz val="9"/>
            <color indexed="81"/>
            <rFont val="Tahoma"/>
            <family val="2"/>
          </rPr>
          <t>Req001: Required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<sst xmlns="http://schemas.openxmlformats.org/spreadsheetml/2006/main" count="25176" uniqueCount="1435">
  <si>
    <t>MCAT</t>
  </si>
  <si>
    <t>Description</t>
  </si>
  <si>
    <t>Article</t>
  </si>
  <si>
    <t>Item</t>
  </si>
  <si>
    <t>Type</t>
  </si>
  <si>
    <t>DCI</t>
  </si>
  <si>
    <t>DEL</t>
  </si>
  <si>
    <t>Site</t>
  </si>
  <si>
    <t>Vendor</t>
  </si>
  <si>
    <t>Created on</t>
  </si>
  <si>
    <t>Deliv. Date</t>
  </si>
  <si>
    <t>Org.DelDat</t>
  </si>
  <si>
    <t>PO Quantity</t>
  </si>
  <si>
    <t>Qty Delivered</t>
  </si>
  <si>
    <t>OPEN</t>
  </si>
  <si>
    <t>Created by</t>
  </si>
  <si>
    <t>Inco</t>
  </si>
  <si>
    <t>SubInco</t>
  </si>
  <si>
    <t>EDI</t>
  </si>
  <si>
    <t>Orig CHO</t>
  </si>
  <si>
    <t>Rev CHO</t>
  </si>
  <si>
    <t>MoT</t>
  </si>
  <si>
    <t>Net Price</t>
  </si>
  <si>
    <t>Crcy</t>
  </si>
  <si>
    <t>Extended Cost</t>
  </si>
  <si>
    <t>Exch. Rate</t>
  </si>
  <si>
    <t>Retail Pr CAD</t>
  </si>
  <si>
    <t>Net Weight</t>
  </si>
  <si>
    <t>Un</t>
  </si>
  <si>
    <t>Volume</t>
  </si>
  <si>
    <t>VUn</t>
  </si>
  <si>
    <t>Vendor Article Number</t>
  </si>
  <si>
    <t>PGr</t>
  </si>
  <si>
    <t>Season code ID</t>
  </si>
  <si>
    <t>Season Code</t>
  </si>
  <si>
    <t>Status</t>
  </si>
  <si>
    <t>Brand</t>
  </si>
  <si>
    <t>Season Year</t>
  </si>
  <si>
    <t>Author / Artist name</t>
  </si>
  <si>
    <t>10</t>
  </si>
  <si>
    <t>ZNBI</t>
  </si>
  <si>
    <t>0956</t>
  </si>
  <si>
    <t>FOB</t>
  </si>
  <si>
    <t>CN,Shanghai,Shanghai</t>
  </si>
  <si>
    <t>0001</t>
  </si>
  <si>
    <t>1</t>
  </si>
  <si>
    <t>USD</t>
  </si>
  <si>
    <t>LB</t>
  </si>
  <si>
    <t>I3</t>
  </si>
  <si>
    <t>001</t>
  </si>
  <si>
    <t>0000000004</t>
  </si>
  <si>
    <t>Holiday</t>
  </si>
  <si>
    <t>Active</t>
  </si>
  <si>
    <t>FY22</t>
  </si>
  <si>
    <t>FALL</t>
  </si>
  <si>
    <t>30</t>
  </si>
  <si>
    <t>0970</t>
  </si>
  <si>
    <t>0988</t>
  </si>
  <si>
    <t>20</t>
  </si>
  <si>
    <t>50</t>
  </si>
  <si>
    <t>80</t>
  </si>
  <si>
    <t>90</t>
  </si>
  <si>
    <t>40</t>
  </si>
  <si>
    <t>DDP</t>
  </si>
  <si>
    <t>CA,Ontario,Brampton</t>
  </si>
  <si>
    <t>140</t>
  </si>
  <si>
    <t>120</t>
  </si>
  <si>
    <t>0004</t>
  </si>
  <si>
    <t>100</t>
  </si>
  <si>
    <t>180</t>
  </si>
  <si>
    <t>110</t>
  </si>
  <si>
    <t>70</t>
  </si>
  <si>
    <t>130</t>
  </si>
  <si>
    <t>220</t>
  </si>
  <si>
    <t>230</t>
  </si>
  <si>
    <t>150</t>
  </si>
  <si>
    <t>170</t>
  </si>
  <si>
    <t>240</t>
  </si>
  <si>
    <t>330</t>
  </si>
  <si>
    <t>250</t>
  </si>
  <si>
    <t>340</t>
  </si>
  <si>
    <t>260</t>
  </si>
  <si>
    <t>190</t>
  </si>
  <si>
    <t>310</t>
  </si>
  <si>
    <t>410</t>
  </si>
  <si>
    <t>210</t>
  </si>
  <si>
    <t>370</t>
  </si>
  <si>
    <t>470</t>
  </si>
  <si>
    <t>390</t>
  </si>
  <si>
    <t>270</t>
  </si>
  <si>
    <t>280</t>
  </si>
  <si>
    <t>400</t>
  </si>
  <si>
    <t>500</t>
  </si>
  <si>
    <t>420</t>
  </si>
  <si>
    <t>300</t>
  </si>
  <si>
    <t>430</t>
  </si>
  <si>
    <t>450</t>
  </si>
  <si>
    <t>460</t>
  </si>
  <si>
    <t>480</t>
  </si>
  <si>
    <t>360</t>
  </si>
  <si>
    <t>350</t>
  </si>
  <si>
    <t>490</t>
  </si>
  <si>
    <t>510</t>
  </si>
  <si>
    <t>520</t>
  </si>
  <si>
    <t>380</t>
  </si>
  <si>
    <t>440</t>
  </si>
  <si>
    <t>HOLIDAY</t>
  </si>
  <si>
    <t>60</t>
  </si>
  <si>
    <t>160</t>
  </si>
  <si>
    <t>200</t>
  </si>
  <si>
    <t>320</t>
  </si>
  <si>
    <t>290</t>
  </si>
  <si>
    <t>PO#</t>
  </si>
  <si>
    <t>CHO</t>
  </si>
  <si>
    <t>DEL. DATE</t>
  </si>
  <si>
    <t>Rev. CHO</t>
  </si>
  <si>
    <t>INCO</t>
  </si>
  <si>
    <t>EXW</t>
  </si>
  <si>
    <t>3</t>
  </si>
  <si>
    <t>CAD</t>
  </si>
  <si>
    <t xml:space="preserve"> 1,00000</t>
  </si>
  <si>
    <t>0000000003</t>
  </si>
  <si>
    <t>Fall</t>
  </si>
  <si>
    <t>Core</t>
  </si>
  <si>
    <t>CORE</t>
  </si>
  <si>
    <t>FY21</t>
  </si>
  <si>
    <t>0000000001</t>
  </si>
  <si>
    <t>Spring</t>
  </si>
  <si>
    <t>SPRING</t>
  </si>
  <si>
    <t>G10211</t>
  </si>
  <si>
    <t>713561</t>
  </si>
  <si>
    <t>CN,Zhejiang,Ningbo</t>
  </si>
  <si>
    <t>IN,Maharashtra,Mumbai</t>
  </si>
  <si>
    <t>NOTA</t>
  </si>
  <si>
    <t>716297</t>
  </si>
  <si>
    <t>FUJIFILM NORTH AMERICA CORPORATION</t>
  </si>
  <si>
    <t>0000000002</t>
  </si>
  <si>
    <t>Summer</t>
  </si>
  <si>
    <t>Not for Retail</t>
  </si>
  <si>
    <t>Fujifilm</t>
  </si>
  <si>
    <t>CA,Alberta,Calgary</t>
  </si>
  <si>
    <t>715979</t>
  </si>
  <si>
    <t>SHANGHAI SILK GROUP CO., LTD</t>
  </si>
  <si>
    <t>721311</t>
  </si>
  <si>
    <t>HOBBRY LTD</t>
  </si>
  <si>
    <t>Hobbry</t>
  </si>
  <si>
    <t>Ginger Ray</t>
  </si>
  <si>
    <t>G10207</t>
  </si>
  <si>
    <t>GBP</t>
  </si>
  <si>
    <t>G10202</t>
  </si>
  <si>
    <t>700194</t>
  </si>
  <si>
    <t>PAPYRUS</t>
  </si>
  <si>
    <t>Papyrus</t>
  </si>
  <si>
    <t>ORANGE CIRCLE STUDIO CORPORATION</t>
  </si>
  <si>
    <t>RIFLE INC DBA RIFLE PAPER CO.</t>
  </si>
  <si>
    <t>Peter Pauper Press</t>
  </si>
  <si>
    <t>SUMMER</t>
  </si>
  <si>
    <t>INDIGO ITEM NAME</t>
  </si>
  <si>
    <t>UPC</t>
  </si>
  <si>
    <t>TURNOVER SEASON</t>
  </si>
  <si>
    <t>VENDOR</t>
  </si>
  <si>
    <t>SEASON CODE</t>
  </si>
  <si>
    <t>SUBGROUP</t>
  </si>
  <si>
    <t>CHANNEL</t>
  </si>
  <si>
    <t>LAYOUT MODULE</t>
  </si>
  <si>
    <t>SEASONAL/ CORE</t>
  </si>
  <si>
    <t>COLLECTION</t>
  </si>
  <si>
    <t>Cards, Wrap &amp; Stationery</t>
  </si>
  <si>
    <t>ONLINE</t>
  </si>
  <si>
    <t>SEASONAL</t>
  </si>
  <si>
    <t>OMNI</t>
  </si>
  <si>
    <t>SOCIAL STATIONERY</t>
  </si>
  <si>
    <t>AFFIRMATION CARDS</t>
  </si>
  <si>
    <t>Pillow Talk</t>
  </si>
  <si>
    <t>PARTY SHOP</t>
  </si>
  <si>
    <t>GIFT BAGS</t>
  </si>
  <si>
    <t>RETAIL</t>
  </si>
  <si>
    <t>HOBBRY</t>
  </si>
  <si>
    <t>Cricut Maker 3</t>
  </si>
  <si>
    <t>093573796685</t>
  </si>
  <si>
    <t>074101203431</t>
  </si>
  <si>
    <t>FUJI INSTAX MINI 11 ICE WHITE</t>
  </si>
  <si>
    <t>074101202298</t>
  </si>
  <si>
    <t>FUJI INSTAX MINI 11 LILAC PURPLE</t>
  </si>
  <si>
    <t>074101202236</t>
  </si>
  <si>
    <t>FUJIFILM INSTAX SQUARE INSTANT FILM</t>
  </si>
  <si>
    <t>074101947816</t>
  </si>
  <si>
    <t>074101218343</t>
  </si>
  <si>
    <t>AGENDAS &amp; CALENDARS</t>
  </si>
  <si>
    <t>CALENDARS</t>
  </si>
  <si>
    <t>AGENDAS</t>
  </si>
  <si>
    <t>704716-POLESTAR CALENDARS LTD</t>
  </si>
  <si>
    <t>717540-ORANGE CIRCLE STUDIO CORPORATION</t>
  </si>
  <si>
    <t>ACADEMIC</t>
  </si>
  <si>
    <t>PETER PAUPER PRESS (EXW) INC</t>
  </si>
  <si>
    <t>Date updated</t>
  </si>
  <si>
    <t>0000000008</t>
  </si>
  <si>
    <t>FUJIFilm Pk Blue MarbleMacaron</t>
  </si>
  <si>
    <t>074101948950</t>
  </si>
  <si>
    <t>Collection</t>
  </si>
  <si>
    <t>G10227</t>
  </si>
  <si>
    <t>Change from LW</t>
  </si>
  <si>
    <t>PO % Received</t>
  </si>
  <si>
    <t>Total PO Qty by MCAT</t>
  </si>
  <si>
    <t>Total Delivered Qty by MCAT</t>
  </si>
  <si>
    <t>Date Updated</t>
  </si>
  <si>
    <t>A&amp;C, C&amp;W</t>
  </si>
  <si>
    <t>0000000007</t>
  </si>
  <si>
    <t>Fall/Holiday</t>
  </si>
  <si>
    <t>Category</t>
  </si>
  <si>
    <t>Paper (Rebecca)</t>
  </si>
  <si>
    <t xml:space="preserve">PO% </t>
  </si>
  <si>
    <t>PO%</t>
  </si>
  <si>
    <t>PO Key</t>
  </si>
  <si>
    <t>Late?</t>
  </si>
  <si>
    <t>Wyman</t>
  </si>
  <si>
    <t>Scanning in At Risk?</t>
  </si>
  <si>
    <t>2023 DLX ENV CANGEO CDN LANDSCAPES</t>
  </si>
  <si>
    <t>BTS</t>
  </si>
  <si>
    <t>WYMAN PUBLISHING LTD</t>
  </si>
  <si>
    <t xml:space="preserve">HOLIDAY </t>
  </si>
  <si>
    <t>TRADITIONAL WALL</t>
  </si>
  <si>
    <t>2023 MED ENV CANADA BILINGUAL</t>
  </si>
  <si>
    <t>2023 MED ENV CANGEO CDN SCENES</t>
  </si>
  <si>
    <t>2023 MEDENV GROUP OF SEVEN BIL</t>
  </si>
  <si>
    <t>Original Student Calendar</t>
  </si>
  <si>
    <t xml:space="preserve">BTS </t>
  </si>
  <si>
    <t>2023 Academic Agenda x Nota</t>
  </si>
  <si>
    <t xml:space="preserve">20222023 17M VT JUMBO WALL CAL - KRAFT </t>
  </si>
  <si>
    <t>Contemporary Wall</t>
  </si>
  <si>
    <t xml:space="preserve">17 MONTH </t>
  </si>
  <si>
    <t xml:space="preserve">20222023 17M VT JUMBO WALL CAL - WHITE </t>
  </si>
  <si>
    <t xml:space="preserve">20222023 17M DESK BLOTTER CAL - COGNAC PU </t>
  </si>
  <si>
    <t xml:space="preserve">Contempoary Desk </t>
  </si>
  <si>
    <t xml:space="preserve">20222023 17M DESK BLOTTER CAL- SKETCH FLORAL </t>
  </si>
  <si>
    <t xml:space="preserve">20222023 17M DESK BLOTTER CAL -  FLORAL </t>
  </si>
  <si>
    <t xml:space="preserve">20222023 17M HZ SPIRAL CAL -CLASSIC BLACK </t>
  </si>
  <si>
    <t xml:space="preserve">20222023 17M HZ SPIRAL CAL - CLASSIC GOLD </t>
  </si>
  <si>
    <t>20222023 17M HZ SPIRAL CAL - EUCALYPTUS</t>
  </si>
  <si>
    <t xml:space="preserve">20222023 17M VT SPIRAL CAL - BLACK FRAME </t>
  </si>
  <si>
    <t xml:space="preserve">20222023 VT SPIRAL CAL - LINE ART </t>
  </si>
  <si>
    <t>20222023 17M KIDS VT SPIRAL CALENDAR -INSPIRATIONAL QUOTES</t>
  </si>
  <si>
    <t>686010674136</t>
  </si>
  <si>
    <t>20222023 17M Magnetic - Classic Gold (10x12)</t>
  </si>
  <si>
    <t>CONTEMPORARY WALL</t>
  </si>
  <si>
    <t>20222023 17M DESK CAL- 3PG FLIP COMMAND CENTER</t>
  </si>
  <si>
    <t xml:space="preserve">CONTEMPORARY DESK </t>
  </si>
  <si>
    <t>20222023 17M MAGNETIC CALENDAR- BLACK &amp; WHITE 8.5x11</t>
  </si>
  <si>
    <t xml:space="preserve">20222023 17M 75x 6 DESK SPIRAL REFILL </t>
  </si>
  <si>
    <t xml:space="preserve">17M Weekly Desk Calendars - Turtle Garden </t>
  </si>
  <si>
    <t xml:space="preserve">17M Weekly Desk Calendars - Buzzy Bees </t>
  </si>
  <si>
    <t xml:space="preserve">17M Deluxe Wall Calendar Spiral - Fruit and Flora </t>
  </si>
  <si>
    <t xml:space="preserve">17M Deluxe Wall Calendar Spiral - Bella Flora </t>
  </si>
  <si>
    <t>20222023 17M DIA Wall Family</t>
  </si>
  <si>
    <t xml:space="preserve">17M Magnetic Monthly Pads- Flower Shoppe </t>
  </si>
  <si>
    <t>20222023 17M Bella Flora Mag Mnthly</t>
  </si>
  <si>
    <t>20222023 17M Plant Mag Mthly Pad</t>
  </si>
  <si>
    <t>CALENDAR HOOK STAND WHITE MARBLE</t>
  </si>
  <si>
    <t>FALL 1</t>
  </si>
  <si>
    <t>715712-STONEMEN CRAFTS INDIA PRIVATE</t>
  </si>
  <si>
    <t>PERPETUAL FLIP CALENDAR - METAL &amp; BLACK MARBLE</t>
  </si>
  <si>
    <t xml:space="preserve">KIDS WEEKLY DRY ERASE BOARD WITH MAGNETS </t>
  </si>
  <si>
    <t>686010674150</t>
  </si>
  <si>
    <t xml:space="preserve">KIDS DAILY TABLETOP ACTIVITY CALENDAR </t>
  </si>
  <si>
    <t>686010674143</t>
  </si>
  <si>
    <t xml:space="preserve">STICKER BOOKS - ACADEMIC </t>
  </si>
  <si>
    <t xml:space="preserve">STICKER BOOKS - APPOINTMENT </t>
  </si>
  <si>
    <t>CALENDAR FRAME W/PIN BOARD FSC PINE</t>
  </si>
  <si>
    <t xml:space="preserve">FALL 1 FLOWTHROUGH </t>
  </si>
  <si>
    <t>728258-GRANDURE INDUSTRY</t>
  </si>
  <si>
    <t>2023 SQR 12X12 TAYLOR SWIFT</t>
  </si>
  <si>
    <t>2023 DLX ENV COTTAGE COUNTRY</t>
  </si>
  <si>
    <t>2023 DLX ENV COUNTRY WELCOME</t>
  </si>
  <si>
    <t>2023 DLX ENV HEART &amp; HOME</t>
  </si>
  <si>
    <t>2023 DLX ENV LANG FOLK ART</t>
  </si>
  <si>
    <t>2023 DLX ENV TERRY REDLIN</t>
  </si>
  <si>
    <t>2023 SQR 12X12 FAMILY PLAN-IT</t>
  </si>
  <si>
    <t>2023 SQR 12X12 JAPANESE ART COLLECTION</t>
  </si>
  <si>
    <t>2023 SQR 12X12 PEANUTS</t>
  </si>
  <si>
    <t>2023 MINI 7X7 SIMPLICITY</t>
  </si>
  <si>
    <t>2023 DLX ENV BOUNTIFUL BLESSING</t>
  </si>
  <si>
    <t>2023 DLX ENV HOCKEY HOCKEY HOCKEY</t>
  </si>
  <si>
    <t>2023 DLX ENV HORSES IN THE MIST</t>
  </si>
  <si>
    <t>9781469423883</t>
  </si>
  <si>
    <t>2023 SQR 12X12 KLIMT</t>
  </si>
  <si>
    <t>2023 SQR 12X12 CAR LEGENDS</t>
  </si>
  <si>
    <t>2023 MINI CANADA E. COAST/COTE EST</t>
  </si>
  <si>
    <t>2023 MINI 7X7 CANADA ENGLISH FRENCH</t>
  </si>
  <si>
    <t>2023 MINI 7X7 CANGEO CANADIAN PARKS</t>
  </si>
  <si>
    <t>2023 MINI 7X7 CANADIAN WILDERNESS</t>
  </si>
  <si>
    <t>2023 MINI 7X7 COWS CREAMERY</t>
  </si>
  <si>
    <t>2023 MINI 7X7 MAUD LEWIS ENGLISH FRENCH</t>
  </si>
  <si>
    <t>2023 MINI 7X7 ONTARIO ENGLISH FRENCH</t>
  </si>
  <si>
    <t>2023 MINI GROUP OF SEVEN/GROUPE DES SEPT</t>
  </si>
  <si>
    <t>2023 SQR 12X12 CANADA ENGLISH FRENCH</t>
  </si>
  <si>
    <t>2023 SQR CANADA B&amp;W/CANADA N&amp;B BILINGUAL</t>
  </si>
  <si>
    <t>2023 SQR 12X12 CANADA'S EAST COAST</t>
  </si>
  <si>
    <t>2023 SQR 12X12 CANGEO BIRDS</t>
  </si>
  <si>
    <t>2023 SQR 12X12 CANGEO CANADIAN PARKS</t>
  </si>
  <si>
    <t>2023 SQR 12X12 CANGEO CANADIAN SCENES</t>
  </si>
  <si>
    <t>2023 SQR 12X12 CANGEO WEATHER</t>
  </si>
  <si>
    <t>2023 SQR 12X12 CANGEO WILDLIFE</t>
  </si>
  <si>
    <t>2023 SQR COTTAGE LIVING/LA VIE DE CHALET</t>
  </si>
  <si>
    <t>2023 SQR COWS CREAMERY ENGLISH FRENCH</t>
  </si>
  <si>
    <t>2023 SQR 12X12 MANITOBA</t>
  </si>
  <si>
    <t>2023 SQR 12X12 NEWFOUNDLAND &amp; LABRADOR</t>
  </si>
  <si>
    <t>2023 SQR N. LIGHTS/AURORES BOREALES BIL.</t>
  </si>
  <si>
    <t>2023 SQR 12X12 OKANAGAN VALLEY</t>
  </si>
  <si>
    <t>2023 SQR 12X12 ONTARIO ENGLISH FRENCH</t>
  </si>
  <si>
    <t>2023 SQR 12X12 OTTAWA ENGLISH FRENCH</t>
  </si>
  <si>
    <t>2023 SQR 12X12 SASKATCHEWAN</t>
  </si>
  <si>
    <t>2023 SQR GROUP OF SEVEN BIL</t>
  </si>
  <si>
    <t>2023 SQR 12X12 TOM THOMSON BIL</t>
  </si>
  <si>
    <t>2023 SQR VICTORIA &amp; VANCOUVER ISLAND</t>
  </si>
  <si>
    <t>2023 SQR 12X12 TROPICAL ISLANDS FOIL</t>
  </si>
  <si>
    <t>2023 SQR 12X12 VINTAGE GUITARS FOIL</t>
  </si>
  <si>
    <t>2023 SQR 12X12 YOGA CATS</t>
  </si>
  <si>
    <t>2023 SQR 12X12 YOGA DOGS</t>
  </si>
  <si>
    <t>9781975450205</t>
  </si>
  <si>
    <t>2023 MINI 7X7 CANADA'S WEST COAST</t>
  </si>
  <si>
    <t>2023 MINI 7X7 THE PRAIRIES</t>
  </si>
  <si>
    <t>2023 MINI 7X7 ALBERTA</t>
  </si>
  <si>
    <t>2023 MINI 7X7 BRITISH COLUMBIA</t>
  </si>
  <si>
    <t>2023 MINI 7X7 MAGNIFICENT ROCKIES</t>
  </si>
  <si>
    <t>2023 SQR 12X12 ALBERTA</t>
  </si>
  <si>
    <t>2023 SQR 12X12 BRITISH COLUMBIA</t>
  </si>
  <si>
    <t>2023 SQR 12X12 CANADA'S WEST COAST</t>
  </si>
  <si>
    <t>2023 SQR CDN TRAINS BIL</t>
  </si>
  <si>
    <t>2023 SQR 12X12 MAGNIFICENT ROCKIES</t>
  </si>
  <si>
    <t>2023 SQR 12X12 MAUD LEWIS ENGLISH FRENCH</t>
  </si>
  <si>
    <t>2023 SQR NEW BRUNSWICK/NOUVEAU-BRUNSWICK</t>
  </si>
  <si>
    <t>2023 SQR N. ONTARIO BIL</t>
  </si>
  <si>
    <t xml:space="preserve">2023 SQR NOVA SCOTIABIL </t>
  </si>
  <si>
    <t>2023 SQR 12X12 PRINCE EDWARD ISLAND</t>
  </si>
  <si>
    <t>2023 SQR 12X12 TORONTO</t>
  </si>
  <si>
    <t>2023 SQR 12X12 VANCOUVER</t>
  </si>
  <si>
    <t>2023 SQR WILDFLOWERS BIL</t>
  </si>
  <si>
    <t>2023 SQR 12X12 DOG MAN</t>
  </si>
  <si>
    <t>2023 Mayfair 12-Month Planner PLA007</t>
  </si>
  <si>
    <t>842967120007</t>
  </si>
  <si>
    <t>FALL 2</t>
  </si>
  <si>
    <t>716450- RIFLE INC DBA RIFLE PAPER CO.</t>
  </si>
  <si>
    <t xml:space="preserve">12 MONTH </t>
  </si>
  <si>
    <t>2023 Lea 12-Month Pocket Planner PLP007</t>
  </si>
  <si>
    <t>2023 SQR 12X12 MAUD LEWIS ENGLISH FR</t>
  </si>
  <si>
    <t>9781525610783</t>
  </si>
  <si>
    <t>4544753182</t>
  </si>
  <si>
    <t>701261</t>
  </si>
  <si>
    <t>SBURROWS</t>
  </si>
  <si>
    <t>FY23</t>
  </si>
  <si>
    <t>9781975448110</t>
  </si>
  <si>
    <t>4544767822</t>
  </si>
  <si>
    <t>BrownTrout</t>
  </si>
  <si>
    <t>9781664812345</t>
  </si>
  <si>
    <t>Graphique de France</t>
  </si>
  <si>
    <t>9781469423913</t>
  </si>
  <si>
    <t>Lang</t>
  </si>
  <si>
    <t>ORIGINAL STUDENT CALENDAR 20222023</t>
  </si>
  <si>
    <t>9781551861258</t>
  </si>
  <si>
    <t>4544000403</t>
  </si>
  <si>
    <t>704716</t>
  </si>
  <si>
    <t>POLESTAR CALENDARS LTD</t>
  </si>
  <si>
    <t>Polestar</t>
  </si>
  <si>
    <t>9781551861296</t>
  </si>
  <si>
    <t>4544753184</t>
  </si>
  <si>
    <t>9781525610394</t>
  </si>
  <si>
    <t>4544753176</t>
  </si>
  <si>
    <t>2023 MINI 7X7 MAUD LEWIS ENGLISH FR</t>
  </si>
  <si>
    <t>9781525610486</t>
  </si>
  <si>
    <t>9781525610936</t>
  </si>
  <si>
    <t>4544753179</t>
  </si>
  <si>
    <t>9781525610400</t>
  </si>
  <si>
    <t>2023 SQR 12X12 CANGEO CDN SCENES</t>
  </si>
  <si>
    <t>9781525610639</t>
  </si>
  <si>
    <t>9781525610332</t>
  </si>
  <si>
    <t>9781525610387</t>
  </si>
  <si>
    <t>20222023 17M HZ SPIRAL CAL CLASSIC BLK</t>
  </si>
  <si>
    <t>686010673993</t>
  </si>
  <si>
    <t>4543725757</t>
  </si>
  <si>
    <t xml:space="preserve"> 1,25450</t>
  </si>
  <si>
    <t>20222023 17M MagneticBlk &amp; Wht 85x11</t>
  </si>
  <si>
    <t>686010674068</t>
  </si>
  <si>
    <t>4544767824</t>
  </si>
  <si>
    <t>4544753178</t>
  </si>
  <si>
    <t>4544753181</t>
  </si>
  <si>
    <t>20222023 17M HZ SPIRAL CALCLASSIC GLD</t>
  </si>
  <si>
    <t>686010674006</t>
  </si>
  <si>
    <t>9781525610615</t>
  </si>
  <si>
    <t>9781975449803</t>
  </si>
  <si>
    <t>4544767813</t>
  </si>
  <si>
    <t>9781975450021</t>
  </si>
  <si>
    <t>4544767819</t>
  </si>
  <si>
    <t>9781975448929</t>
  </si>
  <si>
    <t>4544767816</t>
  </si>
  <si>
    <t>9781469423753</t>
  </si>
  <si>
    <t>9781469424170</t>
  </si>
  <si>
    <t>9781469423852</t>
  </si>
  <si>
    <t>20222023 17M VT SPIRAL CAL INSPO QUOTES</t>
  </si>
  <si>
    <t>20222023 17M 75x 6 DESK SPIRAL REFILL</t>
  </si>
  <si>
    <t>686010674129</t>
  </si>
  <si>
    <t>20222023 17M HZ SPIRAL CALEUCALYPTUS</t>
  </si>
  <si>
    <t>686010673986</t>
  </si>
  <si>
    <t>20222023 17M DESK BLOTTER CALFLORAL</t>
  </si>
  <si>
    <t>686010673955</t>
  </si>
  <si>
    <t>20222023 17M DESK BLTR CAL SKTCH FLRL</t>
  </si>
  <si>
    <t>686010673962</t>
  </si>
  <si>
    <t>4544000405</t>
  </si>
  <si>
    <t>20222023 VT SPIRAL CALLINE ART</t>
  </si>
  <si>
    <t>686010674020</t>
  </si>
  <si>
    <t>20222023 17M VT JUMBO WALL CALWHITE</t>
  </si>
  <si>
    <t>686010674051</t>
  </si>
  <si>
    <t>20222023 17M DESK CAL 3PG FLIP COMMAND</t>
  </si>
  <si>
    <t>686010674082</t>
  </si>
  <si>
    <t>2023 MINI GROUP OF SEVENGROUPE DES SEPT</t>
  </si>
  <si>
    <t>9781525610523</t>
  </si>
  <si>
    <t>2023 MINI 7X7 CANGEO CDN PARKS</t>
  </si>
  <si>
    <t>9781525610448</t>
  </si>
  <si>
    <t>CALENDAR HANGING STANDWHITE MARBLE</t>
  </si>
  <si>
    <t>882709658689</t>
  </si>
  <si>
    <t>4543671006</t>
  </si>
  <si>
    <t>715712</t>
  </si>
  <si>
    <t>STONEMEN CRAFTS INDIA PRIVATE</t>
  </si>
  <si>
    <t xml:space="preserve"> 1,28460</t>
  </si>
  <si>
    <t>2023 SQR 12X12 ONTARIO ENGLISH FR</t>
  </si>
  <si>
    <t>9781525610868</t>
  </si>
  <si>
    <t>9781525610950</t>
  </si>
  <si>
    <t>846307082666</t>
  </si>
  <si>
    <t>4543337295</t>
  </si>
  <si>
    <t>717540</t>
  </si>
  <si>
    <t>KR,Busan,Pusan</t>
  </si>
  <si>
    <t xml:space="preserve"> 1,28120</t>
  </si>
  <si>
    <t>Orange Circle Studio</t>
  </si>
  <si>
    <t>2023 SQR 12X12 CANGEO CDN PARKS</t>
  </si>
  <si>
    <t>9781525610622</t>
  </si>
  <si>
    <t>20222023 17M VT SPIRAL CALBLACK FRAME</t>
  </si>
  <si>
    <t>686010674013</t>
  </si>
  <si>
    <t>20222023 17M VT JUMBO WALL CALKRAFT</t>
  </si>
  <si>
    <t>686010674044</t>
  </si>
  <si>
    <t>20222023 17M DESK BLOTTER CALCOGNAC</t>
  </si>
  <si>
    <t>686010673979</t>
  </si>
  <si>
    <t>2023 MINI 7X7 CANADA ENGLISH FR</t>
  </si>
  <si>
    <t>9781525610431</t>
  </si>
  <si>
    <t>2023 SQR N LIGHTSAURORES BOREALES BIL</t>
  </si>
  <si>
    <t>9781525610820</t>
  </si>
  <si>
    <t>2023 SQR 12X12 CANADA ENGLISH FR</t>
  </si>
  <si>
    <t>9781525610578</t>
  </si>
  <si>
    <t>CALENDAR FRAME PIN BOARD</t>
  </si>
  <si>
    <t>882709658559</t>
  </si>
  <si>
    <t>4543672109</t>
  </si>
  <si>
    <t>728258</t>
  </si>
  <si>
    <t>GRANDURE INDUSTRY</t>
  </si>
  <si>
    <t xml:space="preserve"> 1,27140</t>
  </si>
  <si>
    <t>846307082673</t>
  </si>
  <si>
    <t>2023 MINI 7X7 ONTARIO ENGLISH FR</t>
  </si>
  <si>
    <t>9781525610509</t>
  </si>
  <si>
    <t>9781525610417</t>
  </si>
  <si>
    <t>20222023 17M MagneticClassic Gold</t>
  </si>
  <si>
    <t>686010674075</t>
  </si>
  <si>
    <t>DESK CALMARBLE WOOD PERPETUAL FLIP</t>
  </si>
  <si>
    <t>686010674099</t>
  </si>
  <si>
    <t>4544102191</t>
  </si>
  <si>
    <t xml:space="preserve"> 1,27020</t>
  </si>
  <si>
    <t>9781525611001</t>
  </si>
  <si>
    <t>4543725760</t>
  </si>
  <si>
    <t>KIDS WEEKLY DRY ERASE BOARD</t>
  </si>
  <si>
    <t>Wonder Co.</t>
  </si>
  <si>
    <t>APPOINTMENT STICKER BK 7X9</t>
  </si>
  <si>
    <t>686010674112</t>
  </si>
  <si>
    <t>ACADEMIC STICKER BK 7X9</t>
  </si>
  <si>
    <t>686010674105</t>
  </si>
  <si>
    <t>2023 MINI 7X7 CDN WILDERNESS</t>
  </si>
  <si>
    <t>9781525610455</t>
  </si>
  <si>
    <t>4544767815</t>
  </si>
  <si>
    <t>9781525610547</t>
  </si>
  <si>
    <t>4544767821</t>
  </si>
  <si>
    <t>9781525610769</t>
  </si>
  <si>
    <t>2023 Mayfair 12Month Planner PLA007</t>
  </si>
  <si>
    <t>4543382299</t>
  </si>
  <si>
    <t>716450</t>
  </si>
  <si>
    <t>US,Florida,Maitland</t>
  </si>
  <si>
    <t>Rifle Paper Co.</t>
  </si>
  <si>
    <t>4544102195</t>
  </si>
  <si>
    <t>9781525610660</t>
  </si>
  <si>
    <t>9781525610554</t>
  </si>
  <si>
    <t>9781664811744</t>
  </si>
  <si>
    <t>4544767818</t>
  </si>
  <si>
    <t>9781525610677</t>
  </si>
  <si>
    <t>4543671008</t>
  </si>
  <si>
    <t>2023 SQR 12X12 FAMILY PLANIT</t>
  </si>
  <si>
    <t>9781469424682</t>
  </si>
  <si>
    <t>9781469423715</t>
  </si>
  <si>
    <t>9781525610424</t>
  </si>
  <si>
    <t>KIDS DESKTOP DAILY CALENDAR</t>
  </si>
  <si>
    <t>2023 SQR 12X12 CANADAS WEST COAST</t>
  </si>
  <si>
    <t>9781525610608</t>
  </si>
  <si>
    <t>9781525610967</t>
  </si>
  <si>
    <t>4543672108</t>
  </si>
  <si>
    <t>2023 SQR 12X12 CANADAS EAST COAST</t>
  </si>
  <si>
    <t>9781525610592</t>
  </si>
  <si>
    <t>2023 MINI 7X7 CANADAS WEST COAST</t>
  </si>
  <si>
    <t>9781525610318</t>
  </si>
  <si>
    <t>4544753183</t>
  </si>
  <si>
    <t>9781525610325</t>
  </si>
  <si>
    <t>2023 Lea 12Month Pocket Planner PLP007</t>
  </si>
  <si>
    <t>810514029066</t>
  </si>
  <si>
    <t>4543725759</t>
  </si>
  <si>
    <t>4544102194</t>
  </si>
  <si>
    <t>9781525610974</t>
  </si>
  <si>
    <t>2023 SQR NOVA SCOTIABIL</t>
  </si>
  <si>
    <t>9781525610844</t>
  </si>
  <si>
    <t>2023 SQR CANADA B&amp;WCANADA N&amp;B BILINGUAL</t>
  </si>
  <si>
    <t>9781525610585</t>
  </si>
  <si>
    <t>9781525610462</t>
  </si>
  <si>
    <t>2023 SQR COTTAGE LIVINGLA VIE DE CHALET</t>
  </si>
  <si>
    <t>9781525610721</t>
  </si>
  <si>
    <t>4543725758</t>
  </si>
  <si>
    <t>4544767823</t>
  </si>
  <si>
    <t>9781525610912</t>
  </si>
  <si>
    <t>9781525610479</t>
  </si>
  <si>
    <t>9781525610684</t>
  </si>
  <si>
    <t>2023 SQR COWS CREAMERY ENGLISH FR</t>
  </si>
  <si>
    <t>9781525610738</t>
  </si>
  <si>
    <t>2023 SQR 12X12 OTTAWA ENGLISH FR</t>
  </si>
  <si>
    <t>9781525610875</t>
  </si>
  <si>
    <t>9781525610813</t>
  </si>
  <si>
    <t>4544753180</t>
  </si>
  <si>
    <t>2023 MINI CANADA E COASTCOTE EST</t>
  </si>
  <si>
    <t>9781525610301</t>
  </si>
  <si>
    <t>4544000404</t>
  </si>
  <si>
    <t>9781525610851</t>
  </si>
  <si>
    <t>4544767820</t>
  </si>
  <si>
    <t>9781525610776</t>
  </si>
  <si>
    <t>9781525610981</t>
  </si>
  <si>
    <t>4544102193</t>
  </si>
  <si>
    <t>9781469423654</t>
  </si>
  <si>
    <t>4543671007</t>
  </si>
  <si>
    <t>2023 SQR N ONTARIO BIL</t>
  </si>
  <si>
    <t>9781525610837</t>
  </si>
  <si>
    <t>4544767814</t>
  </si>
  <si>
    <t>4544767817</t>
  </si>
  <si>
    <t>9781525610882</t>
  </si>
  <si>
    <t>2023 SQR NEW BRUNSWICKNOUVBRUNSWICK</t>
  </si>
  <si>
    <t>9781525610806</t>
  </si>
  <si>
    <t>9781975450168</t>
  </si>
  <si>
    <t>9781664812307</t>
  </si>
  <si>
    <t>4544753177</t>
  </si>
  <si>
    <t>9781975450199</t>
  </si>
  <si>
    <t>4544102196</t>
  </si>
  <si>
    <t>9781469423876</t>
  </si>
  <si>
    <t>9781664810259</t>
  </si>
  <si>
    <t>4543672110</t>
  </si>
  <si>
    <t/>
  </si>
  <si>
    <t>Indigo 25 Velvet Gift Bag</t>
  </si>
  <si>
    <t>715979-SHANGHAI SILK GROUP CO., LTD</t>
  </si>
  <si>
    <t>REUSABLE WRAP</t>
  </si>
  <si>
    <t>INDIGO 25</t>
  </si>
  <si>
    <t>Mini Notecard Set Floral Notes</t>
  </si>
  <si>
    <t>846307077754</t>
  </si>
  <si>
    <t>SUMMER/FALL</t>
  </si>
  <si>
    <t>EVRYBOX01Z - EVERYDAY BOXED CARDS</t>
  </si>
  <si>
    <t>Mini Notecard Set Desert Skies</t>
  </si>
  <si>
    <t>846307077761</t>
  </si>
  <si>
    <t>Notecard Set Buzzy Bees</t>
  </si>
  <si>
    <t>846307070885</t>
  </si>
  <si>
    <t>WR Tool TrimandScoreBoardV3</t>
  </si>
  <si>
    <t>633356600718</t>
  </si>
  <si>
    <t xml:space="preserve">AMERICAN CRAFTS </t>
  </si>
  <si>
    <t xml:space="preserve">DIY CRAFTS </t>
  </si>
  <si>
    <t>CRAFTING</t>
  </si>
  <si>
    <t>WR TrimandScoreV3 ReplaceBlade</t>
  </si>
  <si>
    <t>633356602712</t>
  </si>
  <si>
    <t>WR  Foil Quill All-In-One Kit</t>
  </si>
  <si>
    <t>633356605799</t>
  </si>
  <si>
    <t xml:space="preserve">MAKERS GLUE GUN- GREY </t>
  </si>
  <si>
    <t>633356614739</t>
  </si>
  <si>
    <t>PrintMaker All-In-One Kit</t>
  </si>
  <si>
    <t>633356615309</t>
  </si>
  <si>
    <t>WR PrntMkr 6"" AlignmentGuide</t>
  </si>
  <si>
    <t>633356615415</t>
  </si>
  <si>
    <t>WR PrntMkr Washi&amp;RibbonGuide</t>
  </si>
  <si>
    <t>633356615422</t>
  </si>
  <si>
    <t>WR PrntMkr Printable Washi</t>
  </si>
  <si>
    <t>633356615460</t>
  </si>
  <si>
    <t>WR PrntMkrRbbn 15mmx9.15m 10y</t>
  </si>
  <si>
    <t>633356615484</t>
  </si>
  <si>
    <t>MAKERS GLUE GUN STICKS (30)</t>
  </si>
  <si>
    <t>633356620877</t>
  </si>
  <si>
    <t>MINI MAKERS TOOLKIT AQUA</t>
  </si>
  <si>
    <t>633356712787</t>
  </si>
  <si>
    <t>Pastel 12x12 Precision Crdstk</t>
  </si>
  <si>
    <t>718813541299</t>
  </si>
  <si>
    <t>FALL 2 FLOWTHRU</t>
  </si>
  <si>
    <t>Bright 12x12 Precision Crdstk</t>
  </si>
  <si>
    <t>718813541305</t>
  </si>
  <si>
    <t>WR ShotBox Photo Studio</t>
  </si>
  <si>
    <t>633356604068</t>
  </si>
  <si>
    <t>WR ShotBox Sideshot</t>
  </si>
  <si>
    <t>633356604082</t>
  </si>
  <si>
    <t>WR ShotBox ColorBackground Pck</t>
  </si>
  <si>
    <t>633356604112</t>
  </si>
  <si>
    <t>WR ShotBox PhotoBackground Pck</t>
  </si>
  <si>
    <t>633356604174</t>
  </si>
  <si>
    <t>WR ShotBox InfinityBckdrps G/G</t>
  </si>
  <si>
    <t>633356604372</t>
  </si>
  <si>
    <t>WR CCTrim&amp;Score Refill Blade</t>
  </si>
  <si>
    <t>633356605584</t>
  </si>
  <si>
    <t>WR TOOL The Works All In One</t>
  </si>
  <si>
    <t>633356605812</t>
  </si>
  <si>
    <t>WR Planner DiscsPearl 1.25 9pc</t>
  </si>
  <si>
    <t>633356611257</t>
  </si>
  <si>
    <t>WR TOOL  CCTrimScore Brd</t>
  </si>
  <si>
    <t>633356612247</t>
  </si>
  <si>
    <t>WR Planner Discs Gold 1.25 9pc</t>
  </si>
  <si>
    <t>633356612667</t>
  </si>
  <si>
    <t>WR TOOL Disc Cinch</t>
  </si>
  <si>
    <t>633356613107</t>
  </si>
  <si>
    <t>WR Disc Power Punch</t>
  </si>
  <si>
    <t>633356613671</t>
  </si>
  <si>
    <t>WR PrntMkr 12"" AlignmntGuide</t>
  </si>
  <si>
    <t>633356615408</t>
  </si>
  <si>
    <t>WR PrntMkr Magnetic Mat</t>
  </si>
  <si>
    <t>633356615439</t>
  </si>
  <si>
    <t>WR PrntMkr PrintableLabels</t>
  </si>
  <si>
    <t>633356615446</t>
  </si>
  <si>
    <t>WR PrntMkr Foiled Tags</t>
  </si>
  <si>
    <t>633356615453</t>
  </si>
  <si>
    <t>WR PrntMkrRbbn 25mmx9.15m 10y</t>
  </si>
  <si>
    <t>633356615477</t>
  </si>
  <si>
    <t>WR PrntMkrRbbn 10mmx9.15m 10y</t>
  </si>
  <si>
    <t>633356615552</t>
  </si>
  <si>
    <t>WRPrntMkr Replacment Ink&amp;Wipes</t>
  </si>
  <si>
    <t>633356615576</t>
  </si>
  <si>
    <t>WR Pink Crop-a-Dile</t>
  </si>
  <si>
    <t>633356616665</t>
  </si>
  <si>
    <t>WR CrftSrfc Silicone Mat</t>
  </si>
  <si>
    <t>633356620433</t>
  </si>
  <si>
    <t>WR Plastic Disc Set 54pk</t>
  </si>
  <si>
    <t>633356631903</t>
  </si>
  <si>
    <t>WR Print Maker Charging Base</t>
  </si>
  <si>
    <t>633356632719</t>
  </si>
  <si>
    <t>WR CADTool Eyelets InCase Pink</t>
  </si>
  <si>
    <t>633356709084</t>
  </si>
  <si>
    <t>WR CADII Big Bite Blue</t>
  </si>
  <si>
    <t>633356709114</t>
  </si>
  <si>
    <t>Neutral 12x12 Precision Crdstk</t>
  </si>
  <si>
    <t>718813541282</t>
  </si>
  <si>
    <t>White 12x12 Precision Cardstk</t>
  </si>
  <si>
    <t>718813541312</t>
  </si>
  <si>
    <t>Black 12x12 Precision Cardstk</t>
  </si>
  <si>
    <t>718813541329</t>
  </si>
  <si>
    <t>SmoothPrmary12x12PrecisionCstk</t>
  </si>
  <si>
    <t>718813557979</t>
  </si>
  <si>
    <t xml:space="preserve">2 TOP SELLERS - PUNCH BOARDS </t>
  </si>
  <si>
    <t xml:space="preserve">WR COMFORT CRAFT SPRING SCISSORS </t>
  </si>
  <si>
    <t>WR COMFORT CRAFT CRAFT KNIFE</t>
  </si>
  <si>
    <t xml:space="preserve">LIGHTED TWEEZERS </t>
  </si>
  <si>
    <t xml:space="preserve">3 WAY CORNER PUNCHES </t>
  </si>
  <si>
    <t>BUTTON PRESS BUNDLE</t>
  </si>
  <si>
    <t>BUTTON PRESS - REFILL PACK (SIZE?)</t>
  </si>
  <si>
    <t xml:space="preserve">MAKERS GLUE GUN- MINT </t>
  </si>
  <si>
    <t>WR Eyelets&amp;Storage - Pastel</t>
  </si>
  <si>
    <t>633356603832</t>
  </si>
  <si>
    <t>WR Eyelets&amp;Storage - Bright</t>
  </si>
  <si>
    <t>633356603849</t>
  </si>
  <si>
    <t>WR Eyelets&amp;Storage - Metallic</t>
  </si>
  <si>
    <t>633356603856</t>
  </si>
  <si>
    <t>WR  FoilFine Tip Pen</t>
  </si>
  <si>
    <t>633356606215</t>
  </si>
  <si>
    <t>WR  FoilBold Tip Pen</t>
  </si>
  <si>
    <t>633356606222</t>
  </si>
  <si>
    <t>WR Placement Tape 3pk</t>
  </si>
  <si>
    <t>633356606505</t>
  </si>
  <si>
    <t>WRFoilQuill4x6FoilGldFnch 30pk</t>
  </si>
  <si>
    <t>633356606673</t>
  </si>
  <si>
    <t>WRFoilQuill4x6FoilSlvrSwn 30pk</t>
  </si>
  <si>
    <t>633356606680</t>
  </si>
  <si>
    <t>WRFoilQuill4x6FoilPeacock30pk</t>
  </si>
  <si>
    <t>633356606734</t>
  </si>
  <si>
    <t>WR  FoilStandard Tip Pen</t>
  </si>
  <si>
    <t>633356606918</t>
  </si>
  <si>
    <t>WR FoilQuill Magnetic Mat 12x1</t>
  </si>
  <si>
    <t>633356610007</t>
  </si>
  <si>
    <t>WRFoilQuill FoilPeacock12x12</t>
  </si>
  <si>
    <t>633356610274</t>
  </si>
  <si>
    <t>WR Large Silicone Project Mat 17.7X25.2"</t>
  </si>
  <si>
    <t>633356632207</t>
  </si>
  <si>
    <t>WR Mini Tool Kit- Lilac</t>
  </si>
  <si>
    <t>633356633150</t>
  </si>
  <si>
    <t>WR CAD EyeletandSnap Punch</t>
  </si>
  <si>
    <t>633356709077</t>
  </si>
  <si>
    <t xml:space="preserve">CRICUT TABLE LAMP INDIGO 25 BLUE </t>
  </si>
  <si>
    <t>093573066702</t>
  </si>
  <si>
    <t xml:space="preserve">D&amp;H CANADA ULC </t>
  </si>
  <si>
    <t>CRICUT</t>
  </si>
  <si>
    <t xml:space="preserve">CRICUT </t>
  </si>
  <si>
    <t>Cricut Hat Press</t>
  </si>
  <si>
    <t>093573095603</t>
  </si>
  <si>
    <t>Joy Machine</t>
  </si>
  <si>
    <t>093573693335</t>
  </si>
  <si>
    <t>Essential Tool Set 13inch</t>
  </si>
  <si>
    <t>093573799983</t>
  </si>
  <si>
    <t>DEMO UNIT Hat Press</t>
  </si>
  <si>
    <t>093573558955</t>
  </si>
  <si>
    <t>STRONG HEAT RESISTANT TAPE 1INCHx33FT</t>
  </si>
  <si>
    <t>093573788079</t>
  </si>
  <si>
    <t>CRICUT CUTTING MAT 12X12 VARIETY 3PK</t>
  </si>
  <si>
    <t>093573859823</t>
  </si>
  <si>
    <t>INF INK MRMD RNBW 12X12 4</t>
  </si>
  <si>
    <t>093573389986</t>
  </si>
  <si>
    <t>INFUSIBLE INK PATTERN TRANSFER</t>
  </si>
  <si>
    <t>093573596841</t>
  </si>
  <si>
    <t>CRICUT VINYL TRANSFER TAPE (12"X12')</t>
  </si>
  <si>
    <t>093573890949</t>
  </si>
  <si>
    <t>INF INK BLNK RND CRMC CSTR 4</t>
  </si>
  <si>
    <t>093573367397</t>
  </si>
  <si>
    <t>INF INK PEN BASIC 0 4</t>
  </si>
  <si>
    <t>093573670800</t>
  </si>
  <si>
    <t>INF INK SLD BLK 12X12 2</t>
  </si>
  <si>
    <t>093573467622</t>
  </si>
  <si>
    <t>Cricut Joy Starter Tool Kit</t>
  </si>
  <si>
    <t>093573269127</t>
  </si>
  <si>
    <t>SMRT STKR CDSTK PASTELS 13X13</t>
  </si>
  <si>
    <t>093573887055</t>
  </si>
  <si>
    <t xml:space="preserve">Trucker Hat (1 Pack) </t>
  </si>
  <si>
    <t>093573479113</t>
  </si>
  <si>
    <t xml:space="preserve">Ball Cap(1 Pack) </t>
  </si>
  <si>
    <t>093573675638</t>
  </si>
  <si>
    <t>Joy STANDARDGRIP MAT LARGE EN FR</t>
  </si>
  <si>
    <t>093573532979</t>
  </si>
  <si>
    <t>HEAT RSTNT TAPE 75X521</t>
  </si>
  <si>
    <t>093573759567</t>
  </si>
  <si>
    <t>INFINKPTRN PURPLE WATERSPLASH</t>
  </si>
  <si>
    <t>093573316210</t>
  </si>
  <si>
    <t>INF INK SLD BLK</t>
  </si>
  <si>
    <t>093573379574</t>
  </si>
  <si>
    <t>SMRTVNL P RED VDRX 3 ft</t>
  </si>
  <si>
    <t>093573725920</t>
  </si>
  <si>
    <t>SMRTVNL P WHITE VDRX 3 ft</t>
  </si>
  <si>
    <t>093573788055</t>
  </si>
  <si>
    <t>SMRTVNL P BLACK VDRX 3 ft</t>
  </si>
  <si>
    <t>093573915017</t>
  </si>
  <si>
    <t>CricutJoyInsertCard Neutrals</t>
  </si>
  <si>
    <t>093573740848</t>
  </si>
  <si>
    <t>CRICUT JOY SMART VINYL PERMANENT (BLACK)</t>
  </si>
  <si>
    <t>093573246791</t>
  </si>
  <si>
    <t>CRICUT JOY SMART VINYL PERMANE (WHITE)</t>
  </si>
  <si>
    <t>093573854651</t>
  </si>
  <si>
    <t>CRICUT JOY CARD MAT 45X625 N</t>
  </si>
  <si>
    <t>093573932939</t>
  </si>
  <si>
    <t>Cricut Joy Transfer Tape 48 in</t>
  </si>
  <si>
    <t>093573630286</t>
  </si>
  <si>
    <t xml:space="preserve">Demo Unit Joy Machine </t>
  </si>
  <si>
    <t>093573656354</t>
  </si>
  <si>
    <t>DEMO UNIT Maker 3</t>
  </si>
  <si>
    <t>093573743863</t>
  </si>
  <si>
    <t xml:space="preserve">FUJIFILM INSTAX MINI FILM- SPRAY ART </t>
  </si>
  <si>
    <t>074101949490</t>
  </si>
  <si>
    <t xml:space="preserve">FUJIFILM </t>
  </si>
  <si>
    <t>FUJI</t>
  </si>
  <si>
    <t>QuckSnap Disposable Camera</t>
  </si>
  <si>
    <t>FUJFIILM INSTAX MINI LINK 2 PRINTER PINK</t>
  </si>
  <si>
    <t>074101206098</t>
  </si>
  <si>
    <t>FUJFIILM INSTAX MINI LINK 2 PRINTER WHITE</t>
  </si>
  <si>
    <t>074101206234</t>
  </si>
  <si>
    <t>FUJFIILM INSTAX MINI LINK 2 PRINTER BLUE</t>
  </si>
  <si>
    <t>074101205909</t>
  </si>
  <si>
    <t>FUJIFILM INSTAX SQUARE SQ1 CHALK WHITE</t>
  </si>
  <si>
    <t xml:space="preserve">PARTY DÉCOR </t>
  </si>
  <si>
    <t>FUJI MINI 11 WHITE EMPTY BOXES - 78 BOXES</t>
  </si>
  <si>
    <t xml:space="preserve">FUJI MINI 11 PINK EMPTY BOXES - 54 BOXES </t>
  </si>
  <si>
    <t>Fsc Giftbg Med Cool 6ct</t>
  </si>
  <si>
    <t>755979958431</t>
  </si>
  <si>
    <t xml:space="preserve">GARTNER </t>
  </si>
  <si>
    <t>Fsc Giftbg Med Warm 6ct</t>
  </si>
  <si>
    <t>755979958455</t>
  </si>
  <si>
    <t>Fsc Wrap Kraft Stripe Warm</t>
  </si>
  <si>
    <t>755979959292</t>
  </si>
  <si>
    <t>Fsc Wrap Kraft Stripe Cool</t>
  </si>
  <si>
    <t>755979959308</t>
  </si>
  <si>
    <t>Fsc Wrap Krat Stripe Multi</t>
  </si>
  <si>
    <t>755979959315</t>
  </si>
  <si>
    <t>Bundle Wrap Kraft Stripes 3ct</t>
  </si>
  <si>
    <t>755979960120</t>
  </si>
  <si>
    <t>Balloon Mosaic - Love Shaped</t>
  </si>
  <si>
    <t xml:space="preserve">GINGER RAY </t>
  </si>
  <si>
    <t xml:space="preserve">FALL </t>
  </si>
  <si>
    <t xml:space="preserve">DECORATIONS </t>
  </si>
  <si>
    <t>Alternative Guest Book - Frame with pegs, string and letter board</t>
  </si>
  <si>
    <t>Balloon Arch - Paper Fans - (baby shower) White &amp; Cream (pk of 80+ 5 paper fans)</t>
  </si>
  <si>
    <t>Ginger Ray -  Card Box - Acrylic Card Box</t>
  </si>
  <si>
    <t>Balloon Arch - White &amp; Sage Latex with White Fans (pk of 200)</t>
  </si>
  <si>
    <t>Ginger Ray -  Table Numbers - Wood &amp; Acrylic Table Numbers X 12 Per Pack</t>
  </si>
  <si>
    <t>Ginger Ray - Botanical Baby - Pop up baby Balloon blocks</t>
  </si>
  <si>
    <t>Balloon Arch - Pink, Cream &amp; White (pk of 75)</t>
  </si>
  <si>
    <t>Balloon Arch - Blue, Cream &amp; White (pk of 75)</t>
  </si>
  <si>
    <t>Ginger Ray Balloon Arch - Rainbow (pk of 70)</t>
  </si>
  <si>
    <t>Photobooth Frame - Card with brights balloons</t>
  </si>
  <si>
    <t>5056275192815</t>
  </si>
  <si>
    <t>Sign - XL Chalk Board</t>
  </si>
  <si>
    <t>Confetti Cannon - Biodegradable Confetti</t>
  </si>
  <si>
    <t>Balloon Bundle - Engagement Confetti &amp; Printed - White (pk of 5)</t>
  </si>
  <si>
    <t>Backdrop - Tissue Paper Discs - Brights</t>
  </si>
  <si>
    <t>Ginger Ray Balloon Arch Cream (bridal shower) (pk of 60)</t>
  </si>
  <si>
    <t>Balloon Pack - Bride Bedroom Decor Pack (pk of 17 +Bride)</t>
  </si>
  <si>
    <t>Ginger Ray Decorative Vines  - Beautiful Botanics</t>
  </si>
  <si>
    <t>5055995935399</t>
  </si>
  <si>
    <t>Ginger Ray White Peg Board With Gold Letters</t>
  </si>
  <si>
    <t>Ginger Ray Stencils - Wedding</t>
  </si>
  <si>
    <t>Balloon Bundle - Blue (pk 0f 10)</t>
  </si>
  <si>
    <t>Balloon Bundle - Happy Birthday - Double Stuffed - Blue (pk of 3)</t>
  </si>
  <si>
    <t xml:space="preserve">Balloon Bundle - Happy Birthday - Double Stuffed - Pink (pk of 3) </t>
  </si>
  <si>
    <t>Bunting - Just Married - Wooden</t>
  </si>
  <si>
    <t>Eco Bunting - Baby Shower - Taupe</t>
  </si>
  <si>
    <t>Ginger Ray Balloons - 36" Confetti - Gender Reveal (pk of 1)</t>
  </si>
  <si>
    <t xml:space="preserve">Ginger Ray -  Orb Balloon - Foliage Kit (pk of 1) </t>
  </si>
  <si>
    <t>Customisable Balloon Cluster - Foil Balloons - With Stickers (pk of 8)</t>
  </si>
  <si>
    <t>Ginger Ray -  Metal 'Bride To Be ' Headband</t>
  </si>
  <si>
    <t>Ginger Ray Bunting - From Miss To Mrs</t>
  </si>
  <si>
    <t xml:space="preserve">Ginger Ray -  Cake Topper - Metal Hoop With Wooden Script Writing </t>
  </si>
  <si>
    <t>Ginger Ray Thin Sash - Bride To Be - Meadow</t>
  </si>
  <si>
    <t>Ginger Ray Large Streamer Backdrop - Pastel - Pastel Foil</t>
  </si>
  <si>
    <t>Ginger Ray Bunting - Happy Birthday Multicoloured Flag - Gold Foiled</t>
  </si>
  <si>
    <t>Ginger Ray Bunting - Pastel Happy Birthday</t>
  </si>
  <si>
    <t>Bunting - The Bride Peg Bunting - Rose Gold</t>
  </si>
  <si>
    <t>Bunting - Happy Birthday with Tassels - Blue</t>
  </si>
  <si>
    <t>Cake Topper - Baby Bear Shaped - Wooden</t>
  </si>
  <si>
    <t xml:space="preserve">Ginger Ray -  Tall Ombre Cake Candles </t>
  </si>
  <si>
    <t>5056275156923</t>
  </si>
  <si>
    <t>Ginger Ray Cake Topper - Happy Birthday Pom Poms and Flags - Pastel -Foiled</t>
  </si>
  <si>
    <t>5056275157128</t>
  </si>
  <si>
    <t>Cake Topper - Happy Birthday - Silver</t>
  </si>
  <si>
    <t>5056567006998</t>
  </si>
  <si>
    <t>Cake Topper - Happy Birthday - Brights</t>
  </si>
  <si>
    <t>5056567007087</t>
  </si>
  <si>
    <t>Ginger Ray -  Balloons - Balloon Bundle (Wedding)</t>
  </si>
  <si>
    <t>5056275180850</t>
  </si>
  <si>
    <t xml:space="preserve">Ginger Ray Balloons - Flower Confetti Filled - Team Bride (pk of 5) </t>
  </si>
  <si>
    <t>Balloon Bundle - Hello Baby and Confetti Clouds (pk of 5)</t>
  </si>
  <si>
    <t>Balloon Arch - Bday Party Muted Pastel (pk of 75)</t>
  </si>
  <si>
    <t>Eco Paper Plates - Happy Birthday Rim - Mixed Colours</t>
  </si>
  <si>
    <t>Ginger Ray Headband - Floral with Embroidered Veil</t>
  </si>
  <si>
    <t>5056275164959</t>
  </si>
  <si>
    <t>Eco Paper Napkins - Happy Birthday - Coral</t>
  </si>
  <si>
    <t>Eco Paper Cups - Happy Birthday - Mixed Colours</t>
  </si>
  <si>
    <t>Balloon Arch - Hen Party - Printed, Foil &amp; Confetti Balloons (pk of 80 +5 pampass)</t>
  </si>
  <si>
    <t>Eco Paper Napkins - Happy Birthday - Navy &amp; Light Blue</t>
  </si>
  <si>
    <t>Eco Paper Cups - Mixed Pack - Blue</t>
  </si>
  <si>
    <t>Eco Paper Plates - Happy Birthday - Mixed Pack - Blue</t>
  </si>
  <si>
    <t>Eco Paper Cups - Hello Baby Speckle - Cream &amp; Grey</t>
  </si>
  <si>
    <t>Eco Paper Plates - Hello Baby Speckle - Cream &amp; Grey</t>
  </si>
  <si>
    <t>Eco Paper Napkins - Hello Baby Cloud and Speckle - Cream &amp; Grey</t>
  </si>
  <si>
    <t>Ginger Ray Candles - Multi Coloured Tall</t>
  </si>
  <si>
    <t>Balloon Bundle - 6Pk</t>
  </si>
  <si>
    <t>5056567000767</t>
  </si>
  <si>
    <t>HALLOWEEN</t>
  </si>
  <si>
    <t xml:space="preserve">HALLOWEEN </t>
  </si>
  <si>
    <t>Wall Decoration - Hanging Bats</t>
  </si>
  <si>
    <t>Hanging Witches Hats</t>
  </si>
  <si>
    <t>Balloon Arch - Black and White arch</t>
  </si>
  <si>
    <t>Bunting - Happy Halloween Multi Layer</t>
  </si>
  <si>
    <t>Balloons - with Webs</t>
  </si>
  <si>
    <t>Paper Dreams- Mini Fan Rainbow 6pk (3in)</t>
  </si>
  <si>
    <t>5060717340290</t>
  </si>
  <si>
    <t>PAPER DREAMS</t>
  </si>
  <si>
    <t>Paper Dreams- Honeycomb Ball Rainbow 10pk (3in)</t>
  </si>
  <si>
    <t>5060717340306</t>
  </si>
  <si>
    <t>Paper Dreams- Honeycomb Ball Pastel 10pk (3in)</t>
  </si>
  <si>
    <t>5060717341112</t>
  </si>
  <si>
    <t>Paper Dreams- Classic Garland Bright Yellow  (140in)</t>
  </si>
  <si>
    <t>5060717341464</t>
  </si>
  <si>
    <t>Paper Dreams- Classic Garland Bright Green  (140in)</t>
  </si>
  <si>
    <t>5060717341471</t>
  </si>
  <si>
    <t>Paper Dreams- Classic Garland Bright Blue (140in)</t>
  </si>
  <si>
    <t>5060717341488</t>
  </si>
  <si>
    <t>Paper Dreams- Classic Garland Bright Pink (140in)</t>
  </si>
  <si>
    <t>5060717341495</t>
  </si>
  <si>
    <t xml:space="preserve">Paper Dreams Honeycomb Ball Garland </t>
  </si>
  <si>
    <t>5060717340344</t>
  </si>
  <si>
    <t>Paper Dreams- Mini Fan Pastel 6pk (3in)</t>
  </si>
  <si>
    <t>5060717342034</t>
  </si>
  <si>
    <t>Paper Dreams-Honeycomb Balloon Bright Red (12in)</t>
  </si>
  <si>
    <t>5060717342164</t>
  </si>
  <si>
    <t>Paper Dreams-Honeycomb Balloon Bright Blue (12in)</t>
  </si>
  <si>
    <t>5060717342201</t>
  </si>
  <si>
    <t>Paper Dreams- Striped Fan Rainbow (15in)</t>
  </si>
  <si>
    <t>5060717342065</t>
  </si>
  <si>
    <t>Paper Dreams-Honeycomb Balloon Bright Orange  (12in)</t>
  </si>
  <si>
    <t>5060717342171</t>
  </si>
  <si>
    <t>Paper Dreams-Honeycomb Balloon Bright Pink (12in)</t>
  </si>
  <si>
    <t>5060717342218</t>
  </si>
  <si>
    <t>Paper Dreams- Honeycomb Ball Bright Blue Trio (6,10,13")</t>
  </si>
  <si>
    <t>5060717344052</t>
  </si>
  <si>
    <t>Paper Dreams-Honeycomb Balloon Bright Yellow (12in)</t>
  </si>
  <si>
    <t>5060717342188</t>
  </si>
  <si>
    <t>Paper Dreams-Honeycomb Balloon Bright Green  (12in)</t>
  </si>
  <si>
    <t>5060717342195</t>
  </si>
  <si>
    <t>Paper Dreams- Honeycomb Ball Bright Red Trio (6,10,13")</t>
  </si>
  <si>
    <t>5060717344069</t>
  </si>
  <si>
    <t>Paper Dreams- Flower Fan Two Tone -3pk (6in)</t>
  </si>
  <si>
    <t>5060717345127</t>
  </si>
  <si>
    <t>Paper Dreams- Honeycomb Balloon Rainbow 6pk (6in)</t>
  </si>
  <si>
    <t>5060717343956</t>
  </si>
  <si>
    <t>Paper Dreams- Sunset Fan Two Tone -3pk (6in)</t>
  </si>
  <si>
    <t>5060717347534</t>
  </si>
  <si>
    <t>Paper Dreams- Honeycomb Ball Bright Orange  Trio (6,10,13")</t>
  </si>
  <si>
    <t>5060717344021</t>
  </si>
  <si>
    <t>Paper Dreams- Honeycomb Ball Bright Yellow Trio (6,10,13")</t>
  </si>
  <si>
    <t>5060717344038</t>
  </si>
  <si>
    <t>Paper Dreams- Honeycomb Ball Bright Green Trio (6,10,13")</t>
  </si>
  <si>
    <t>5060717344045</t>
  </si>
  <si>
    <t>Paper Dreams- Honeycomb Ball Rainbow 6pk (6in)</t>
  </si>
  <si>
    <t>5060717344229</t>
  </si>
  <si>
    <t>Paper Dreams- Rainbow Bunting (120in)</t>
  </si>
  <si>
    <t>5060717345103</t>
  </si>
  <si>
    <t>Paper Dreams- Classic Garland Bright Red (140in)</t>
  </si>
  <si>
    <t>5060717349705</t>
  </si>
  <si>
    <t>Paper Dreams- Honeycomb Ball Bright Pink Trio (6,10,13")</t>
  </si>
  <si>
    <t>5060717349750</t>
  </si>
  <si>
    <t>Paper Dreams - Honeycomb Ball Black -Trio</t>
  </si>
  <si>
    <t>5060717341853</t>
  </si>
  <si>
    <t>Paper Dreams- Pumpkin Garland Orange (120in)</t>
  </si>
  <si>
    <t>5060717342447</t>
  </si>
  <si>
    <t>Paper Dreams- Ghost Garland White (120in)</t>
  </si>
  <si>
    <t>5060717342461</t>
  </si>
  <si>
    <t>Paper Dreams- Bat Garland Black (120in)</t>
  </si>
  <si>
    <t>5060717342478</t>
  </si>
  <si>
    <t xml:space="preserve">Paper Dreams - Honeycomb Pumpkin Orange (14in) </t>
  </si>
  <si>
    <t>5060717345196</t>
  </si>
  <si>
    <t xml:space="preserve">Paper Dreams - Honeycomb Pumpkin Orange- Duo (8in/12in) </t>
  </si>
  <si>
    <t>5060717345202</t>
  </si>
  <si>
    <t>Affirmations to Guide Your Journey Cards</t>
  </si>
  <si>
    <t>0746160036434</t>
  </si>
  <si>
    <t xml:space="preserve">FALL 1 FLOWTHRU </t>
  </si>
  <si>
    <t>728666-THE MESSENGER GROUP PTY LTD</t>
  </si>
  <si>
    <t>Deck of Discussion Card Deck</t>
  </si>
  <si>
    <t>9369998155613</t>
  </si>
  <si>
    <t>My Morning Mantras Card Deck</t>
  </si>
  <si>
    <t>9780645034035</t>
  </si>
  <si>
    <t>Gold Butterfly Thank You Notes</t>
  </si>
  <si>
    <t>THANK YOU BOXED CARDS</t>
  </si>
  <si>
    <t>Peony Garden Note Cards</t>
  </si>
  <si>
    <t>SIG THANK YOU MAGNOLIA SET 16</t>
  </si>
  <si>
    <t>PAPYRUS RECYCLED GREETINGS</t>
  </si>
  <si>
    <t>LETS GET CLOSER</t>
  </si>
  <si>
    <t>INTELLIGENT CHANGE LLC</t>
  </si>
  <si>
    <t>LETS GET CLOSER TABLE TALK</t>
  </si>
  <si>
    <t>CAMPUS LONDON LLP TA</t>
  </si>
  <si>
    <t>BOXED CARDS</t>
  </si>
  <si>
    <t>4544155567</t>
  </si>
  <si>
    <t>4544332988</t>
  </si>
  <si>
    <t>4543882338</t>
  </si>
  <si>
    <t>4544332992</t>
  </si>
  <si>
    <t>4544509166</t>
  </si>
  <si>
    <t>4544628914</t>
  </si>
  <si>
    <t>4544155566</t>
  </si>
  <si>
    <t>4544099563</t>
  </si>
  <si>
    <t>4544740041</t>
  </si>
  <si>
    <t>4543882337</t>
  </si>
  <si>
    <t>4544711743</t>
  </si>
  <si>
    <t>4544725099</t>
  </si>
  <si>
    <t>4544521064</t>
  </si>
  <si>
    <t>4544332989</t>
  </si>
  <si>
    <t>4544521074</t>
  </si>
  <si>
    <t>4544630022</t>
  </si>
  <si>
    <t>4544552131</t>
  </si>
  <si>
    <t>4544618267</t>
  </si>
  <si>
    <t>4544618269</t>
  </si>
  <si>
    <t>4544765962</t>
  </si>
  <si>
    <t>4544628913</t>
  </si>
  <si>
    <t>4544509168</t>
  </si>
  <si>
    <t>4544740043</t>
  </si>
  <si>
    <t>4544750391</t>
  </si>
  <si>
    <t>4544735551</t>
  </si>
  <si>
    <t>4544521066</t>
  </si>
  <si>
    <t>4544552132</t>
  </si>
  <si>
    <t>4544099564</t>
  </si>
  <si>
    <t>4544711745</t>
  </si>
  <si>
    <t>4544765958</t>
  </si>
  <si>
    <t>4544630021</t>
  </si>
  <si>
    <t>4544552133</t>
  </si>
  <si>
    <t>4544521076</t>
  </si>
  <si>
    <t>4544618268</t>
  </si>
  <si>
    <t>4544765963</t>
  </si>
  <si>
    <t>4544765959</t>
  </si>
  <si>
    <t>4544155568</t>
  </si>
  <si>
    <t>4543882339</t>
  </si>
  <si>
    <t>4544711742</t>
  </si>
  <si>
    <t>4544618271</t>
  </si>
  <si>
    <t>4544750393</t>
  </si>
  <si>
    <t>4544735550</t>
  </si>
  <si>
    <t>4544740044</t>
  </si>
  <si>
    <t>4544521065</t>
  </si>
  <si>
    <t>4544681272</t>
  </si>
  <si>
    <t>4544711744</t>
  </si>
  <si>
    <t>4544740042</t>
  </si>
  <si>
    <t>4544765960</t>
  </si>
  <si>
    <t>4544750392</t>
  </si>
  <si>
    <t>4544509167</t>
  </si>
  <si>
    <t>4544628915</t>
  </si>
  <si>
    <t>4544765961</t>
  </si>
  <si>
    <t>4544521075</t>
  </si>
  <si>
    <t>4544630019</t>
  </si>
  <si>
    <t>4544740046</t>
  </si>
  <si>
    <t>4544740045</t>
  </si>
  <si>
    <t>4544618270</t>
  </si>
  <si>
    <t>4544618245</t>
  </si>
  <si>
    <t>4544630018</t>
  </si>
  <si>
    <t>4544618246</t>
  </si>
  <si>
    <t>4544740643</t>
  </si>
  <si>
    <t>4544740644</t>
  </si>
  <si>
    <t>4544618244</t>
  </si>
  <si>
    <t>4544717577</t>
  </si>
  <si>
    <t>4544717578</t>
  </si>
  <si>
    <t>4544717579</t>
  </si>
  <si>
    <t>4544630029</t>
  </si>
  <si>
    <t>4544630030</t>
  </si>
  <si>
    <t>4544630031</t>
  </si>
  <si>
    <t>4544630032</t>
  </si>
  <si>
    <t>4544618243</t>
  </si>
  <si>
    <t>4544387581</t>
  </si>
  <si>
    <t>4544681270</t>
  </si>
  <si>
    <t>4544681271</t>
  </si>
  <si>
    <t>FSC WRAP KRAFT STRIPE MULTI</t>
  </si>
  <si>
    <t>STUDIOS-DIGITAL HOLDINGS, LLC</t>
  </si>
  <si>
    <t xml:space="preserve"> 1,27470</t>
  </si>
  <si>
    <t>95931</t>
  </si>
  <si>
    <t>FSC WRAP KRAFT STRIPE COOL</t>
  </si>
  <si>
    <t>95930</t>
  </si>
  <si>
    <t>FSC WRAP KRAFT STRIPE WARM</t>
  </si>
  <si>
    <t>95929</t>
  </si>
  <si>
    <t>FSC GIFTBG MED COOL 6CT</t>
  </si>
  <si>
    <t>95843</t>
  </si>
  <si>
    <t>FSC GIFTBG MED WARM 6CT</t>
  </si>
  <si>
    <t>95845</t>
  </si>
  <si>
    <t>GINGER RAY C&amp;LES MULTI COLOURED TALL</t>
  </si>
  <si>
    <t>5056275170127</t>
  </si>
  <si>
    <t>727406</t>
  </si>
  <si>
    <t>GINGER RAY INC - FOB</t>
  </si>
  <si>
    <t xml:space="preserve"> 1,27920</t>
  </si>
  <si>
    <t>MIX-299</t>
  </si>
  <si>
    <t>BLUSH HEN PARTYMETAL BRIDE HEADBAND</t>
  </si>
  <si>
    <t>5056275123727</t>
  </si>
  <si>
    <t>HN-819</t>
  </si>
  <si>
    <t>INDIGO 25 VELVET GIFT BAG</t>
  </si>
  <si>
    <t>882709790365</t>
  </si>
  <si>
    <t xml:space="preserve"> 1,27340</t>
  </si>
  <si>
    <t>BOTANIC WEDDINGACRYLIC TABLE NUMBERS</t>
  </si>
  <si>
    <t>5056275127305</t>
  </si>
  <si>
    <t>BR-316</t>
  </si>
  <si>
    <t>GINGER RAY THIN SASH BRIDE TO BE MEADOW</t>
  </si>
  <si>
    <t>5056275164935</t>
  </si>
  <si>
    <t>BOHO-304</t>
  </si>
  <si>
    <t>ECO PAPER CUPS HELLO BABY SPECKLE CREAM</t>
  </si>
  <si>
    <t>5056275192532</t>
  </si>
  <si>
    <t>HEB-101</t>
  </si>
  <si>
    <t>ECO PAPER PLATES HAPPY BIRTHDAY MIXED PA</t>
  </si>
  <si>
    <t>5056275192297</t>
  </si>
  <si>
    <t>MIX-612</t>
  </si>
  <si>
    <t>ECO PAPER PLATES HAPPY BIRTHDAY RIM MIXE</t>
  </si>
  <si>
    <t>5056275192235</t>
  </si>
  <si>
    <t>MIX-606</t>
  </si>
  <si>
    <t>ECO PAPER NAPKINS HAPPY BIRTHDAY NAVY &amp;</t>
  </si>
  <si>
    <t>5056275192273</t>
  </si>
  <si>
    <t>MIX-610</t>
  </si>
  <si>
    <t>GINGER RAY WHITE PEG BOARD WITH GOLD LET</t>
  </si>
  <si>
    <t>5055995984175</t>
  </si>
  <si>
    <t>GO-126</t>
  </si>
  <si>
    <t>Clearance</t>
  </si>
  <si>
    <t>FY20</t>
  </si>
  <si>
    <t>ECO PAPER CUPS MIXED PACK BLUE</t>
  </si>
  <si>
    <t>5056275192280</t>
  </si>
  <si>
    <t>MIX-611</t>
  </si>
  <si>
    <t>ECO PAPER CUPS HAPPY BIRTHDAY MIXED COLO</t>
  </si>
  <si>
    <t>5056275192259</t>
  </si>
  <si>
    <t>MIX-608</t>
  </si>
  <si>
    <t>ECO PAPER NAPKINS HAPPY BIRTHDAY CORAL</t>
  </si>
  <si>
    <t>5056275192242</t>
  </si>
  <si>
    <t>MIX-607</t>
  </si>
  <si>
    <t>ECO PAPER PLATES HELLO BABY SPECKLE CREA</t>
  </si>
  <si>
    <t>5056275192549</t>
  </si>
  <si>
    <t>HEB-102</t>
  </si>
  <si>
    <t>GINGER RAY DECORATIVE VINESBEAUTIFUL B</t>
  </si>
  <si>
    <t>BB-212</t>
  </si>
  <si>
    <t>ECO PAPER NAPKINS HELLO BABY CLOUD &amp; SPE</t>
  </si>
  <si>
    <t>5056275192556</t>
  </si>
  <si>
    <t>HEB-103</t>
  </si>
  <si>
    <t>9781593591083</t>
  </si>
  <si>
    <t>705051</t>
  </si>
  <si>
    <t>US,New York,Hawthorne</t>
  </si>
  <si>
    <t>5060825620246</t>
  </si>
  <si>
    <t>NB</t>
  </si>
  <si>
    <t>720295</t>
  </si>
  <si>
    <t>US,Ohio,Grove City</t>
  </si>
  <si>
    <t xml:space="preserve"> 1,28290</t>
  </si>
  <si>
    <t>Intelligent Change</t>
  </si>
  <si>
    <t>9781441336019</t>
  </si>
  <si>
    <t>5060825620031</t>
  </si>
  <si>
    <t>600018510</t>
  </si>
  <si>
    <t>FY18</t>
  </si>
  <si>
    <t>WR PRINTMAKER 6 ALIGNMENT GDE</t>
  </si>
  <si>
    <t>728820</t>
  </si>
  <si>
    <t>AMERICAN CRAFTS L.C.</t>
  </si>
  <si>
    <t>US,Utah,West Valley City</t>
  </si>
  <si>
    <t xml:space="preserve"> 1,27380</t>
  </si>
  <si>
    <t>60000092</t>
  </si>
  <si>
    <t>WE R MEMORY KEEPERS</t>
  </si>
  <si>
    <t>WR PRINTMAKER WASHI TAPE RIBBON GDE</t>
  </si>
  <si>
    <t>60000093</t>
  </si>
  <si>
    <t>WR MINI TOOL KIT AQUA</t>
  </si>
  <si>
    <t>71278-1</t>
  </si>
  <si>
    <t>GINGER RAY BALLOONS 36 CONFETTI GENDER</t>
  </si>
  <si>
    <t>5055995966003</t>
  </si>
  <si>
    <t>OB-115</t>
  </si>
  <si>
    <t>WR PRINTMAKER RIBBON 15MM X 915M</t>
  </si>
  <si>
    <t>60000099</t>
  </si>
  <si>
    <t>WR PRINTMAKER PRINTABLE WASHI TAPE 3SIZE</t>
  </si>
  <si>
    <t>60000097</t>
  </si>
  <si>
    <t>BOTANIC WEDDINGBOTANICAL CLEAR ORB</t>
  </si>
  <si>
    <t>5056275129149</t>
  </si>
  <si>
    <t>BR-373</t>
  </si>
  <si>
    <t>BALLOON ARCH PINK CREAM &amp; WHITE</t>
  </si>
  <si>
    <t>5056275192709</t>
  </si>
  <si>
    <t>BA-129</t>
  </si>
  <si>
    <t>WR TOOL TRIM &amp; SCORE BOARD</t>
  </si>
  <si>
    <t>660071</t>
  </si>
  <si>
    <t>WR PRINTMAKER ALLINONE KIT</t>
  </si>
  <si>
    <t>60000081</t>
  </si>
  <si>
    <t>RAINBOW BALLOON ARCH</t>
  </si>
  <si>
    <t>5055995995294</t>
  </si>
  <si>
    <t>BA-304</t>
  </si>
  <si>
    <t>BUNTING HAPPY BIRTHDAY MULTICOLOURED</t>
  </si>
  <si>
    <t>5056275170691</t>
  </si>
  <si>
    <t>MIX-421</t>
  </si>
  <si>
    <t>BUNTING HAPPY BIRTHDAY WITH TASSELS BLUE</t>
  </si>
  <si>
    <t>5056275191917</t>
  </si>
  <si>
    <t>MIX-523</t>
  </si>
  <si>
    <t>CAKE TOPPER BABY BEAR SHAPED WOODEN</t>
  </si>
  <si>
    <t>5056275193041</t>
  </si>
  <si>
    <t>TED-103</t>
  </si>
  <si>
    <t>BALLOON BUNDLE HELLO BABY &amp; CONFETTI CLO</t>
  </si>
  <si>
    <t>5056275192594</t>
  </si>
  <si>
    <t>HEB-108</t>
  </si>
  <si>
    <t>BUNTING THE BRIDE PEG BUNTING ROSE GOLD</t>
  </si>
  <si>
    <t>5056275190750</t>
  </si>
  <si>
    <t>HN-858</t>
  </si>
  <si>
    <t>BUNTING JUST MARRIED WOODEN</t>
  </si>
  <si>
    <t>5056275188863</t>
  </si>
  <si>
    <t>BRA-307</t>
  </si>
  <si>
    <t>GINGER RAYCAKE TOPPER METAL HOOP WITH</t>
  </si>
  <si>
    <t>5056275129187</t>
  </si>
  <si>
    <t>BR-377</t>
  </si>
  <si>
    <t>ECO BUNTING BABY SHOWER TAUPE</t>
  </si>
  <si>
    <t>5056275192600</t>
  </si>
  <si>
    <t>HEB-110</t>
  </si>
  <si>
    <t>BALLOON BUNDLE BIRTHDAY DOUBLE STU BLUE</t>
  </si>
  <si>
    <t>5056275191849</t>
  </si>
  <si>
    <t>MIX-513</t>
  </si>
  <si>
    <t>GINGER RAY BALLOON ARCH</t>
  </si>
  <si>
    <t>5056275174484</t>
  </si>
  <si>
    <t>BOHO-353</t>
  </si>
  <si>
    <t>GHOST GARLAND WHITE 120IN</t>
  </si>
  <si>
    <t>728947</t>
  </si>
  <si>
    <t>THE CONSCIOUS COLLECTIVE GROUP</t>
  </si>
  <si>
    <t>GB,Greater London,London</t>
  </si>
  <si>
    <t xml:space="preserve"> 1,60050</t>
  </si>
  <si>
    <t>PUMPKIN GARLAND ORANGE 120IN</t>
  </si>
  <si>
    <t>WALL DECORATIONHANGING BATS</t>
  </si>
  <si>
    <t>BREW-103</t>
  </si>
  <si>
    <t>BALLOON MOSAIC LOVE SHAPED</t>
  </si>
  <si>
    <t>5056275189136</t>
  </si>
  <si>
    <t>BRA-322</t>
  </si>
  <si>
    <t>WR TRIM &amp; SCORE BOARD REPLACEMENT BLADE</t>
  </si>
  <si>
    <t>660271</t>
  </si>
  <si>
    <t>LARGE STREAMER BACKDROP PASTEL</t>
  </si>
  <si>
    <t>5056275170660</t>
  </si>
  <si>
    <t>MIX-405</t>
  </si>
  <si>
    <t>HANGING WITCHES HATS</t>
  </si>
  <si>
    <t>BREW-142</t>
  </si>
  <si>
    <t>PHOTOBOOTH FRAME CARD WITH BRIGHTS BALLO</t>
  </si>
  <si>
    <t>MIX-650</t>
  </si>
  <si>
    <t>GINGER RAY BOTANICAL BABY POP UP BABY BA</t>
  </si>
  <si>
    <t>5056275130633</t>
  </si>
  <si>
    <t>BAB-113</t>
  </si>
  <si>
    <t>ALTERNATIVE GUEST BK FRAME WITH PEGS</t>
  </si>
  <si>
    <t>5056275189006</t>
  </si>
  <si>
    <t>BRA-313</t>
  </si>
  <si>
    <t>600021805</t>
  </si>
  <si>
    <t>BUNTINGHBD PASTEL</t>
  </si>
  <si>
    <t>5056275171223</t>
  </si>
  <si>
    <t>MIX-332</t>
  </si>
  <si>
    <t>GINGER RAY STENCILS WEDDING</t>
  </si>
  <si>
    <t>5056275171216</t>
  </si>
  <si>
    <t>PAM-542</t>
  </si>
  <si>
    <t>BALLOON BUNDLE BLUE</t>
  </si>
  <si>
    <t>5056275191795</t>
  </si>
  <si>
    <t>MIX-505</t>
  </si>
  <si>
    <t>BALLOONSWITH WEBS</t>
  </si>
  <si>
    <t>FRI-102</t>
  </si>
  <si>
    <t>Discontinued</t>
  </si>
  <si>
    <t>BUNTINGHAPPY HALLOWEEN MULTI LAYER</t>
  </si>
  <si>
    <t>FN-117</t>
  </si>
  <si>
    <t>BALLOON BUNDLE6PK</t>
  </si>
  <si>
    <t>PUM-101</t>
  </si>
  <si>
    <t>BALLOON ARCHBLACK &amp; WHITE ARCH</t>
  </si>
  <si>
    <t>FN-104</t>
  </si>
  <si>
    <t>QuickSnap Flash 40027 Camera</t>
  </si>
  <si>
    <t>7033661</t>
  </si>
  <si>
    <t>BALLOON ARCH PAPER FANS WHITE &amp; CREAM</t>
  </si>
  <si>
    <t>5056275192563</t>
  </si>
  <si>
    <t>BA-354</t>
  </si>
  <si>
    <t>BACKDROP TISSUE PAPER DISCS BRIGHTS</t>
  </si>
  <si>
    <t>5056275199012</t>
  </si>
  <si>
    <t>MIX-678</t>
  </si>
  <si>
    <t>BALLOON ARCH BLUE CREAM &amp; WHITE</t>
  </si>
  <si>
    <t>5056275192716</t>
  </si>
  <si>
    <t>BA-355</t>
  </si>
  <si>
    <t>SIGN XL CHALK BOARD</t>
  </si>
  <si>
    <t>5056275189150</t>
  </si>
  <si>
    <t>PAMA-121</t>
  </si>
  <si>
    <t>GINGER RAY BUNTINGFROM MISS TO MRS</t>
  </si>
  <si>
    <t>5055995984632</t>
  </si>
  <si>
    <t>FH-203</t>
  </si>
  <si>
    <t>BALLOONS 5PK CONFETTI TEAM BRIDE</t>
  </si>
  <si>
    <t>5056275164997</t>
  </si>
  <si>
    <t>BOHO-316</t>
  </si>
  <si>
    <t>CUSTOMISABLE BALLOON CLUSTER FOIL BALLOO</t>
  </si>
  <si>
    <t>5056275190729</t>
  </si>
  <si>
    <t>HN-855</t>
  </si>
  <si>
    <t>BALLOON BUNDLE BIRTHDAY DOUBLE STU PINK</t>
  </si>
  <si>
    <t>5056275191856</t>
  </si>
  <si>
    <t>MIX-514</t>
  </si>
  <si>
    <t>BALLOON PACK BRIDE BEDROOM DECOR PACK</t>
  </si>
  <si>
    <t>5056275190743</t>
  </si>
  <si>
    <t>HN-857</t>
  </si>
  <si>
    <t>DECK OF DISCUSSION CARD DECK</t>
  </si>
  <si>
    <t>728666</t>
  </si>
  <si>
    <t>THE MESSENGER GROUP PTY LTD</t>
  </si>
  <si>
    <t>AU,New South Wales,Sydney</t>
  </si>
  <si>
    <t>COLLECTIVE HUB</t>
  </si>
  <si>
    <t>HONEYCOMB PUMPKIN ORANGE DUO</t>
  </si>
  <si>
    <t>HONEYCOMB PUMPKIN ORANGE 14IN</t>
  </si>
  <si>
    <t>PAPER DREAMS SUNSET FAN TWO TONE 3PK</t>
  </si>
  <si>
    <t>PAPER DREAMS FLOWER FAN TWO TONE 3PK</t>
  </si>
  <si>
    <t>MINI FAN RAINBOW 6PK 3IN</t>
  </si>
  <si>
    <t>5060538150771</t>
  </si>
  <si>
    <t>727962</t>
  </si>
  <si>
    <t>School of Life</t>
  </si>
  <si>
    <t>727887</t>
  </si>
  <si>
    <t>D&amp;H CANADA ULC - DS</t>
  </si>
  <si>
    <t>2006257CA</t>
  </si>
  <si>
    <t>Cricut</t>
  </si>
  <si>
    <t>2006582CA</t>
  </si>
  <si>
    <t>Cricut Vinyl Transfer Tape 12x21</t>
  </si>
  <si>
    <t>2008937ca</t>
  </si>
  <si>
    <t>2006951CA</t>
  </si>
  <si>
    <t>2008760CA</t>
  </si>
  <si>
    <t>CRICUT BALL CAP BLANK GRAY</t>
  </si>
  <si>
    <t>CRICUT TRUCKER HAT BLANK</t>
  </si>
  <si>
    <t>PAPER DREAMSHONEYCOMB BALLOON BLUE</t>
  </si>
  <si>
    <t>PAPER DREAMSHONEYCOMB BALLOON PINK</t>
  </si>
  <si>
    <t>PAPER DREAMSHONEYCOMB BALLOON RED</t>
  </si>
  <si>
    <t>GINGER RAYCARD BOX ACRYLIC CARD BOX</t>
  </si>
  <si>
    <t>5056275127398</t>
  </si>
  <si>
    <t>BR-325</t>
  </si>
  <si>
    <t>INSTAX MINI SPRAY ART FILM 10 EXPOSURES</t>
  </si>
  <si>
    <t>600022657</t>
  </si>
  <si>
    <t>HONEYCOMB BALL GARLAND RAINBOW</t>
  </si>
  <si>
    <t>AFFIRMATIONS TO GDE YOUR JOURNEY CARDS</t>
  </si>
  <si>
    <t>MY MORNING MANTRAS CARD DECK</t>
  </si>
  <si>
    <t>PAPER DREAMS HONEYCOMB BALL PINK TRIO</t>
  </si>
  <si>
    <t>PAPER DREAMS HONEYCOMB BALL BLUE TRIO</t>
  </si>
  <si>
    <t>PAPER DREAMS HONEYCOMB BALL RED TRIO</t>
  </si>
  <si>
    <t>600021537</t>
  </si>
  <si>
    <t>2006784CA</t>
  </si>
  <si>
    <t>2006768CA</t>
  </si>
  <si>
    <t>2008890CA</t>
  </si>
  <si>
    <t>2008882CA</t>
  </si>
  <si>
    <t>2007508CA</t>
  </si>
  <si>
    <t>2007808CA</t>
  </si>
  <si>
    <t>CRICUT HAT PRESS</t>
  </si>
  <si>
    <t>2008321CA</t>
  </si>
  <si>
    <t>2008334CA</t>
  </si>
  <si>
    <t>2008506CA</t>
  </si>
  <si>
    <t>600021536</t>
  </si>
  <si>
    <t>2008507CA</t>
  </si>
  <si>
    <t>Cricut Joy STD Grip Mat Large</t>
  </si>
  <si>
    <t>2007932ca</t>
  </si>
  <si>
    <t>2003546CA</t>
  </si>
  <si>
    <t>2007991CA</t>
  </si>
  <si>
    <t>WR HOT GLUE STICKS 30 PK</t>
  </si>
  <si>
    <t>60000401</t>
  </si>
  <si>
    <t>2007253CA</t>
  </si>
  <si>
    <t>BUNDLE WRAP KRAFT STRIPES 3CT</t>
  </si>
  <si>
    <t>96012</t>
  </si>
  <si>
    <t>PAPER DREAMS CLASSIC GARLANDBLUE</t>
  </si>
  <si>
    <t>PAPER DREAMS CLASSIC GARLAND YELLOW</t>
  </si>
  <si>
    <t>PAPER DREAMSHONEYCOMB BALLOON YELLOW</t>
  </si>
  <si>
    <t>PAPER DREAMS CLASSIC GARLAND PINK</t>
  </si>
  <si>
    <t>PAPER DREAMS HONEYCOMB BALL PASTEL 10PK</t>
  </si>
  <si>
    <t>CLASSIC GARLAND BRIGHT GREEN140IN</t>
  </si>
  <si>
    <t>HONEYCOMB BALLOON BRIGHT GREEN12IN</t>
  </si>
  <si>
    <t>HONEYCOMB BALLOON BRIGHT ORANGE12IN</t>
  </si>
  <si>
    <t>AC PRECISION CARDSTOCK PACK 12X12 BRIGHT</t>
  </si>
  <si>
    <t>354130</t>
  </si>
  <si>
    <t>AC PRECISION CARDSTOCK PK12X12 PASTELS</t>
  </si>
  <si>
    <t>354129</t>
  </si>
  <si>
    <t>WR TOOL GLUE GUN KIT GRAY</t>
  </si>
  <si>
    <t>60000028</t>
  </si>
  <si>
    <t>PAPER DREAMS HONEYCOMB BLLN RAINBW 6PK</t>
  </si>
  <si>
    <t>605030254029</t>
  </si>
  <si>
    <t>PAPER DREAMS HONEYCOMB BALL RAINBOW 6PK</t>
  </si>
  <si>
    <t>PAPER DREAMS HONEYCOMB BALL YELLOW TRIO</t>
  </si>
  <si>
    <t>PAPER DREAMS MINI FAN PASTEL 6PK 3IN</t>
  </si>
  <si>
    <t>HONEYCOMB BALL BRIGHT ORANGE TRIO</t>
  </si>
  <si>
    <t>BAT GARLAND BLACK 120IN</t>
  </si>
  <si>
    <t>HONEYCOMB BALL BRIGHT GREEN TRIO</t>
  </si>
  <si>
    <t>WR FOIL QUILL ALLINONE KIT</t>
  </si>
  <si>
    <t>660579</t>
  </si>
  <si>
    <t>CRICUT JOY SMART VINYL PERMANE</t>
  </si>
  <si>
    <t>2007093CA</t>
  </si>
  <si>
    <t>2007809CA</t>
  </si>
  <si>
    <t>2007092CA</t>
  </si>
  <si>
    <t>2008508CA</t>
  </si>
  <si>
    <t>MINI LINK 2 SMARTPHONE PRINTERWHITE</t>
  </si>
  <si>
    <t>600022532</t>
  </si>
  <si>
    <t>MINI LINK 2 SMARTPHONE PRINTER SOFT PINK</t>
  </si>
  <si>
    <t>600022533</t>
  </si>
  <si>
    <t>PAPER DREAMS RAINBOW BUNTING 120IN</t>
  </si>
  <si>
    <t>PAPER DREAMS STRIPED FAN RAINBOW 15IN</t>
  </si>
  <si>
    <t>CRICUT JOY TRANSFER TAPE 55X</t>
  </si>
  <si>
    <t>2007373CA</t>
  </si>
  <si>
    <t>PAPER DREAMS HONEYCOMB BALL RAINBW 10PK</t>
  </si>
  <si>
    <t>PAPER DREAMS CLASSIC GARLAND RED</t>
  </si>
  <si>
    <t>HONEYCOMB BALL BLACK TRIO</t>
  </si>
  <si>
    <t>CRICUT HAT PRESS DEMO</t>
  </si>
  <si>
    <t>MINI LINK 2 SMARTPHONE PRINTER BLUE</t>
  </si>
  <si>
    <t>600022534</t>
  </si>
  <si>
    <t>Cricut Maker 3Demo Unit</t>
  </si>
  <si>
    <t>2008602</t>
  </si>
  <si>
    <t>Cricut Joy Demo Unit</t>
  </si>
  <si>
    <t>CRICUT BRIGHT 360 INDIGO LED TABLE LAMP</t>
  </si>
  <si>
    <t>X</t>
  </si>
  <si>
    <t>M10313</t>
  </si>
  <si>
    <t>FUJIFILM Instax SQUARE SQ1 Chalk White</t>
  </si>
  <si>
    <t>Key Dates</t>
  </si>
  <si>
    <t>INDC</t>
  </si>
  <si>
    <t>PICK DATE</t>
  </si>
  <si>
    <t>IN STORE</t>
  </si>
  <si>
    <t>TURNOVER</t>
  </si>
  <si>
    <t>Turnover</t>
  </si>
  <si>
    <t>TURN</t>
  </si>
  <si>
    <t>FUJI INSTAX MINI FILM20 PACK</t>
  </si>
  <si>
    <t>074101944686</t>
  </si>
  <si>
    <t>FY16</t>
  </si>
  <si>
    <t>GINGER RAYTALL OMBRE CAKE C&amp;LES</t>
  </si>
  <si>
    <t>5056275132118</t>
  </si>
  <si>
    <t>Mix-210</t>
  </si>
  <si>
    <t>FUJI INSTAX MINI FILMSINGLE PACK</t>
  </si>
  <si>
    <t>4547410304251</t>
  </si>
  <si>
    <t>600015425</t>
  </si>
  <si>
    <t>FUJI INSTAX MINI FILM 5 PK</t>
  </si>
  <si>
    <t>074101948820</t>
  </si>
  <si>
    <t>600021563</t>
  </si>
  <si>
    <t>GINGER RAYBALLOONSBALLOON BUNDLE</t>
  </si>
  <si>
    <t>5056275129156</t>
  </si>
  <si>
    <t>BR-374</t>
  </si>
  <si>
    <t>CAKE TOPPER HAPPY BIRTHDAY BRIGHTS</t>
  </si>
  <si>
    <t>5056275192099</t>
  </si>
  <si>
    <t>MIX-572</t>
  </si>
  <si>
    <t>CAKE TOPPER HAPPY BIRTHDAY SILVER</t>
  </si>
  <si>
    <t>5056275192075</t>
  </si>
  <si>
    <t>MIX-570</t>
  </si>
  <si>
    <t>GINGER RAY CAKE TOPPER HAPPY BIRTHDAY PO</t>
  </si>
  <si>
    <t>5056275170189</t>
  </si>
  <si>
    <t>MIX-318</t>
  </si>
  <si>
    <t>Cricut Vinyl Transfer Tape</t>
  </si>
  <si>
    <t>093573693236</t>
  </si>
  <si>
    <t>2002363CA</t>
  </si>
  <si>
    <t>2008937CA</t>
  </si>
  <si>
    <t>FUJI INSTAX MINI FILM MERMAID TAIL</t>
  </si>
  <si>
    <t>074101948813</t>
  </si>
  <si>
    <t>FUJIFILM INSTAX SQUARE SQ1 TERRACOTTA O</t>
  </si>
  <si>
    <t>074101203417</t>
  </si>
  <si>
    <t>600021804</t>
  </si>
  <si>
    <t>FUJI INSTAX MINI 11 BLUSH PINK</t>
  </si>
  <si>
    <t>074101202342</t>
  </si>
  <si>
    <t>600021529</t>
  </si>
  <si>
    <t>FUJI INSTAX MINI 11 SKY BLUE</t>
  </si>
  <si>
    <t>074101202441</t>
  </si>
  <si>
    <t>600021561</t>
  </si>
  <si>
    <t>FUJIFILM INSTAX FILM GLITTER</t>
  </si>
  <si>
    <t>074101040715</t>
  </si>
  <si>
    <t>600020823</t>
  </si>
  <si>
    <t>FUJIFILM Instax SQUARE SQ1 Glacier Blue</t>
  </si>
  <si>
    <t>074101203400</t>
  </si>
  <si>
    <t>600021803</t>
  </si>
  <si>
    <t>Fuji Instax Mini Rainbow Film  10 Pack</t>
  </si>
  <si>
    <t>074101944662</t>
  </si>
  <si>
    <t>600012871</t>
  </si>
  <si>
    <t>FUJIFILM INSTAX FILM PINK LEMONADE</t>
  </si>
  <si>
    <t>074101038132</t>
  </si>
  <si>
    <t>600021037</t>
  </si>
  <si>
    <t>FUJIFILM INSTAX WIDE 300TOFFEE</t>
  </si>
  <si>
    <t>074101202175</t>
  </si>
  <si>
    <t>600021638</t>
  </si>
  <si>
    <t>FUJI INSTAX MINI 11 CHARCOAL GRAY</t>
  </si>
  <si>
    <t>074101202304</t>
  </si>
  <si>
    <t>600021470</t>
  </si>
  <si>
    <t>FUJFIILM INSTAX MINI MONOCHROME INSTANT</t>
  </si>
  <si>
    <t>074101030990</t>
  </si>
  <si>
    <t>FY17</t>
  </si>
  <si>
    <t>FUJI INSTAX SQUARE FILM BLK BORDER</t>
  </si>
  <si>
    <t>4547410370010</t>
  </si>
  <si>
    <t>600020076</t>
  </si>
  <si>
    <t>FY19</t>
  </si>
  <si>
    <t>Instax Wide Film MultiPack 5x2pk100Exp</t>
  </si>
  <si>
    <t>074101946598</t>
  </si>
  <si>
    <t>600015615</t>
  </si>
  <si>
    <t>FUJIFILM Instax Wide 300Toffee</t>
  </si>
  <si>
    <t>FUJI INSTAX 300 WIDE CAMERA WOUT FILM</t>
  </si>
  <si>
    <t>074101162547</t>
  </si>
  <si>
    <t>600018074</t>
  </si>
  <si>
    <t>FUJI 100 INSTAX MINI FILM MULTI PAK</t>
  </si>
  <si>
    <t>074101946666</t>
  </si>
  <si>
    <t>600015771</t>
  </si>
  <si>
    <t>Fujifilm Instax Mini 11 Case Sky Blue</t>
  </si>
  <si>
    <t>074101948844</t>
  </si>
  <si>
    <t>600021614</t>
  </si>
  <si>
    <t>FUJIFILM Instax SQUARE SQ1 Terracotta O</t>
  </si>
  <si>
    <t>Turn</t>
  </si>
  <si>
    <t>po</t>
  </si>
  <si>
    <t>po_qty</t>
  </si>
  <si>
    <t>qty_delivered</t>
  </si>
  <si>
    <t>open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</si>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</sst>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_-* #,##0_-;\-* #,##0_-;_-* &quot;-&quot;??_-;_-@_-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A0101"/>
      <name val="Arial"/>
      <family val="2"/>
    </font>
    <font>
      <b/>
      <u/>
      <sz val="1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Segoe UI"/>
      <family val="2"/>
    </font>
    <font>
      <sz val="1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40404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BC5D3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dashed">
        <color rgb="FF0000FF"/>
      </left>
      <right style="dashed">
        <color rgb="FF0000FF"/>
      </right>
      <top/>
      <bottom/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CC00"/>
      </left>
      <right style="thick">
        <color rgb="FF00CC00"/>
      </right>
      <top style="thick">
        <color rgb="FF00CC00"/>
      </top>
      <bottom/>
      <diagonal/>
    </border>
    <border>
      <left style="thick">
        <color rgb="FF00CC00"/>
      </left>
      <right style="thick">
        <color rgb="FF00CC00"/>
      </right>
      <top style="thin">
        <color indexed="64"/>
      </top>
      <bottom style="thick">
        <color rgb="FF00CC00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7" fillId="0" borderId="0"/>
  </cellStyleXfs>
  <cellXfs count="223">
    <xf numFmtId="0" fontId="18" fillId="0" borderId="0" xfId="0" applyFont="1"/>
    <xf numFmtId="14" fontId="18" fillId="0" borderId="0" xfId="0" applyNumberFormat="1" applyFont="1"/>
    <xf numFmtId="0" fontId="18" fillId="0" borderId="10" xfId="0" applyFont="1" applyBorder="1"/>
    <xf numFmtId="14" fontId="18" fillId="0" borderId="10" xfId="0" applyNumberFormat="1" applyFont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/>
    <xf numFmtId="0" fontId="18" fillId="36" borderId="10" xfId="0" applyFont="1" applyFill="1" applyBorder="1"/>
    <xf numFmtId="0" fontId="21" fillId="0" borderId="11" xfId="0" applyFont="1" applyBorder="1" applyAlignment="1" applyProtection="1">
      <alignment horizontal="center"/>
      <protection locked="0"/>
    </xf>
    <xf numFmtId="1" fontId="21" fillId="0" borderId="11" xfId="0" applyNumberFormat="1" applyFont="1" applyBorder="1" applyAlignment="1" applyProtection="1">
      <alignment horizontal="center"/>
      <protection locked="0"/>
    </xf>
    <xf numFmtId="0" fontId="0" fillId="0" borderId="0" xfId="0"/>
    <xf numFmtId="0" fontId="22" fillId="0" borderId="12" xfId="0" applyFont="1" applyBorder="1"/>
    <xf numFmtId="0" fontId="22" fillId="0" borderId="11" xfId="0" applyFont="1" applyBorder="1"/>
    <xf numFmtId="0" fontId="22" fillId="0" borderId="0" xfId="0" applyFont="1"/>
    <xf numFmtId="1" fontId="21" fillId="33" borderId="11" xfId="0" quotePrefix="1" applyNumberFormat="1" applyFont="1" applyFill="1" applyBorder="1" applyAlignment="1" applyProtection="1">
      <alignment horizontal="center"/>
      <protection locked="0"/>
    </xf>
    <xf numFmtId="0" fontId="21" fillId="39" borderId="11" xfId="0" applyFont="1" applyFill="1" applyBorder="1" applyAlignment="1" applyProtection="1">
      <alignment horizontal="center"/>
      <protection locked="0"/>
    </xf>
    <xf numFmtId="1" fontId="21" fillId="0" borderId="11" xfId="0" quotePrefix="1" applyNumberFormat="1" applyFont="1" applyBorder="1" applyAlignment="1" applyProtection="1">
      <alignment horizontal="center"/>
      <protection locked="0"/>
    </xf>
    <xf numFmtId="0" fontId="23" fillId="40" borderId="11" xfId="0" applyFont="1" applyFill="1" applyBorder="1" applyAlignment="1" applyProtection="1">
      <alignment horizontal="center"/>
      <protection locked="0"/>
    </xf>
    <xf numFmtId="1" fontId="24" fillId="0" borderId="11" xfId="0" quotePrefix="1" applyNumberFormat="1" applyFont="1" applyBorder="1" applyAlignment="1" applyProtection="1">
      <alignment horizontal="center" vertical="center"/>
      <protection locked="0"/>
    </xf>
    <xf numFmtId="0" fontId="23" fillId="40" borderId="11" xfId="0" applyFont="1" applyFill="1" applyBorder="1" applyAlignment="1">
      <alignment horizontal="center"/>
    </xf>
    <xf numFmtId="1" fontId="0" fillId="0" borderId="11" xfId="0" quotePrefix="1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5" fillId="40" borderId="11" xfId="0" applyFont="1" applyFill="1" applyBorder="1" applyAlignment="1">
      <alignment horizontal="center"/>
    </xf>
    <xf numFmtId="0" fontId="23" fillId="40" borderId="13" xfId="0" applyFont="1" applyFill="1" applyBorder="1" applyAlignment="1" applyProtection="1">
      <alignment horizontal="center"/>
      <protection locked="0"/>
    </xf>
    <xf numFmtId="1" fontId="21" fillId="0" borderId="0" xfId="0" quotePrefix="1" applyNumberFormat="1" applyFont="1" applyAlignment="1" applyProtection="1">
      <alignment horizontal="center"/>
      <protection locked="0"/>
    </xf>
    <xf numFmtId="0" fontId="0" fillId="0" borderId="14" xfId="0" applyBorder="1"/>
    <xf numFmtId="0" fontId="0" fillId="0" borderId="11" xfId="0" applyBorder="1"/>
    <xf numFmtId="1" fontId="21" fillId="33" borderId="11" xfId="0" applyNumberFormat="1" applyFont="1" applyFill="1" applyBorder="1" applyAlignment="1" applyProtection="1">
      <alignment horizontal="center"/>
      <protection locked="0"/>
    </xf>
    <xf numFmtId="0" fontId="26" fillId="0" borderId="11" xfId="0" applyFont="1" applyBorder="1" applyAlignment="1" applyProtection="1">
      <alignment horizontal="center"/>
      <protection locked="0"/>
    </xf>
    <xf numFmtId="1" fontId="26" fillId="0" borderId="11" xfId="0" applyNumberFormat="1" applyFont="1" applyBorder="1" applyAlignment="1" applyProtection="1">
      <alignment horizontal="center"/>
      <protection locked="0"/>
    </xf>
    <xf numFmtId="0" fontId="28" fillId="0" borderId="11" xfId="43" applyFont="1" applyBorder="1" applyAlignment="1">
      <alignment horizontal="left"/>
    </xf>
    <xf numFmtId="1" fontId="28" fillId="41" borderId="11" xfId="43" applyNumberFormat="1" applyFont="1" applyFill="1" applyBorder="1" applyAlignment="1">
      <alignment horizontal="center" wrapText="1"/>
    </xf>
    <xf numFmtId="0" fontId="21" fillId="0" borderId="0" xfId="0" applyFont="1" applyAlignment="1" applyProtection="1">
      <alignment horizontal="center"/>
      <protection locked="0"/>
    </xf>
    <xf numFmtId="0" fontId="21" fillId="0" borderId="12" xfId="0" applyFont="1" applyBorder="1" applyAlignment="1" applyProtection="1">
      <alignment horizontal="center"/>
      <protection locked="0"/>
    </xf>
    <xf numFmtId="0" fontId="21" fillId="0" borderId="10" xfId="0" applyFont="1" applyBorder="1" applyAlignment="1">
      <alignment vertical="top"/>
    </xf>
    <xf numFmtId="0" fontId="0" fillId="0" borderId="0" xfId="0" quotePrefix="1" applyAlignment="1">
      <alignment horizontal="center"/>
    </xf>
    <xf numFmtId="0" fontId="21" fillId="0" borderId="15" xfId="0" applyFont="1" applyBorder="1" applyAlignment="1" applyProtection="1">
      <alignment horizontal="center"/>
      <protection locked="0"/>
    </xf>
    <xf numFmtId="0" fontId="22" fillId="0" borderId="15" xfId="0" applyFont="1" applyBorder="1"/>
    <xf numFmtId="0" fontId="0" fillId="42" borderId="10" xfId="0" applyFill="1" applyBorder="1" applyAlignment="1">
      <alignment horizontal="left" vertical="center" wrapText="1"/>
    </xf>
    <xf numFmtId="0" fontId="21" fillId="33" borderId="10" xfId="0" applyFont="1" applyFill="1" applyBorder="1" applyAlignment="1">
      <alignment vertical="top"/>
    </xf>
    <xf numFmtId="0" fontId="0" fillId="33" borderId="0" xfId="0" quotePrefix="1" applyFill="1" applyAlignment="1">
      <alignment horizontal="center"/>
    </xf>
    <xf numFmtId="0" fontId="0" fillId="42" borderId="10" xfId="0" quotePrefix="1" applyFill="1" applyBorder="1" applyAlignment="1">
      <alignment horizontal="center" vertical="center" wrapText="1"/>
    </xf>
    <xf numFmtId="0" fontId="21" fillId="0" borderId="16" xfId="0" applyFont="1" applyBorder="1" applyAlignment="1" applyProtection="1">
      <alignment horizontal="center"/>
      <protection locked="0"/>
    </xf>
    <xf numFmtId="0" fontId="29" fillId="0" borderId="17" xfId="0" applyFont="1" applyBorder="1" applyAlignment="1">
      <alignment vertical="center"/>
    </xf>
    <xf numFmtId="0" fontId="21" fillId="0" borderId="11" xfId="0" quotePrefix="1" applyFont="1" applyBorder="1" applyAlignment="1" applyProtection="1">
      <alignment horizontal="center"/>
      <protection locked="0"/>
    </xf>
    <xf numFmtId="0" fontId="30" fillId="0" borderId="11" xfId="0" applyFont="1" applyBorder="1" applyAlignment="1" applyProtection="1">
      <alignment horizontal="center"/>
      <protection locked="0"/>
    </xf>
    <xf numFmtId="0" fontId="21" fillId="0" borderId="13" xfId="0" applyFont="1" applyBorder="1" applyAlignment="1" applyProtection="1">
      <alignment horizontal="center"/>
      <protection locked="0"/>
    </xf>
    <xf numFmtId="0" fontId="28" fillId="43" borderId="0" xfId="0" applyFont="1" applyFill="1"/>
    <xf numFmtId="0" fontId="0" fillId="0" borderId="10" xfId="0" applyBorder="1"/>
    <xf numFmtId="0" fontId="21" fillId="0" borderId="10" xfId="0" quotePrefix="1" applyFont="1" applyBorder="1" applyAlignment="1" applyProtection="1">
      <alignment horizontal="center"/>
      <protection locked="0"/>
    </xf>
    <xf numFmtId="0" fontId="21" fillId="0" borderId="10" xfId="0" applyFont="1" applyBorder="1" applyAlignment="1" applyProtection="1">
      <alignment horizontal="center"/>
      <protection locked="0"/>
    </xf>
    <xf numFmtId="0" fontId="21" fillId="0" borderId="14" xfId="0" applyFont="1" applyBorder="1" applyAlignment="1" applyProtection="1">
      <alignment horizontal="center"/>
      <protection locked="0"/>
    </xf>
    <xf numFmtId="0" fontId="21" fillId="0" borderId="18" xfId="0" applyFont="1" applyBorder="1" applyAlignment="1" applyProtection="1">
      <alignment horizontal="center"/>
      <protection locked="0"/>
    </xf>
    <xf numFmtId="0" fontId="0" fillId="44" borderId="10" xfId="0" applyFill="1" applyBorder="1"/>
    <xf numFmtId="0" fontId="21" fillId="44" borderId="10" xfId="0" quotePrefix="1" applyFont="1" applyFill="1" applyBorder="1" applyAlignment="1" applyProtection="1">
      <alignment horizontal="center"/>
      <protection locked="0"/>
    </xf>
    <xf numFmtId="0" fontId="21" fillId="44" borderId="10" xfId="0" applyFont="1" applyFill="1" applyBorder="1" applyAlignment="1" applyProtection="1">
      <alignment horizontal="center"/>
      <protection locked="0"/>
    </xf>
    <xf numFmtId="0" fontId="21" fillId="44" borderId="14" xfId="0" applyFont="1" applyFill="1" applyBorder="1" applyAlignment="1" applyProtection="1">
      <alignment horizontal="center"/>
      <protection locked="0"/>
    </xf>
    <xf numFmtId="0" fontId="0" fillId="44" borderId="0" xfId="0" applyFill="1"/>
    <xf numFmtId="0" fontId="0" fillId="45" borderId="10" xfId="0" applyFill="1" applyBorder="1"/>
    <xf numFmtId="0" fontId="21" fillId="45" borderId="10" xfId="0" quotePrefix="1" applyFont="1" applyFill="1" applyBorder="1" applyAlignment="1" applyProtection="1">
      <alignment horizontal="center"/>
      <protection locked="0"/>
    </xf>
    <xf numFmtId="0" fontId="21" fillId="45" borderId="10" xfId="0" applyFont="1" applyFill="1" applyBorder="1" applyAlignment="1" applyProtection="1">
      <alignment horizontal="center"/>
      <protection locked="0"/>
    </xf>
    <xf numFmtId="0" fontId="21" fillId="45" borderId="14" xfId="0" applyFont="1" applyFill="1" applyBorder="1" applyAlignment="1" applyProtection="1">
      <alignment horizontal="center"/>
      <protection locked="0"/>
    </xf>
    <xf numFmtId="0" fontId="0" fillId="45" borderId="0" xfId="0" applyFill="1"/>
    <xf numFmtId="0" fontId="0" fillId="34" borderId="10" xfId="0" applyFill="1" applyBorder="1"/>
    <xf numFmtId="0" fontId="21" fillId="44" borderId="18" xfId="0" applyFont="1" applyFill="1" applyBorder="1" applyAlignment="1" applyProtection="1">
      <alignment horizontal="center"/>
      <protection locked="0"/>
    </xf>
    <xf numFmtId="0" fontId="0" fillId="38" borderId="10" xfId="0" applyFill="1" applyBorder="1"/>
    <xf numFmtId="0" fontId="0" fillId="46" borderId="10" xfId="0" applyFill="1" applyBorder="1"/>
    <xf numFmtId="1" fontId="21" fillId="0" borderId="10" xfId="0" applyNumberFormat="1" applyFont="1" applyBorder="1" applyAlignment="1" applyProtection="1">
      <alignment horizontal="center"/>
      <protection locked="0"/>
    </xf>
    <xf numFmtId="0" fontId="14" fillId="0" borderId="10" xfId="0" applyFont="1" applyBorder="1"/>
    <xf numFmtId="0" fontId="0" fillId="33" borderId="10" xfId="0" applyFill="1" applyBorder="1"/>
    <xf numFmtId="0" fontId="31" fillId="45" borderId="19" xfId="43" applyFont="1" applyFill="1" applyBorder="1" applyAlignment="1">
      <alignment horizontal="left"/>
    </xf>
    <xf numFmtId="1" fontId="27" fillId="0" borderId="19" xfId="43" applyNumberFormat="1" applyBorder="1" applyAlignment="1">
      <alignment horizontal="center" wrapText="1"/>
    </xf>
    <xf numFmtId="0" fontId="28" fillId="0" borderId="19" xfId="43" applyFont="1" applyBorder="1" applyAlignment="1">
      <alignment horizontal="left"/>
    </xf>
    <xf numFmtId="1" fontId="28" fillId="41" borderId="19" xfId="43" applyNumberFormat="1" applyFont="1" applyFill="1" applyBorder="1" applyAlignment="1">
      <alignment horizontal="center" wrapText="1"/>
    </xf>
    <xf numFmtId="0" fontId="21" fillId="0" borderId="19" xfId="0" applyFont="1" applyBorder="1" applyAlignment="1" applyProtection="1">
      <alignment horizontal="center"/>
      <protection locked="0"/>
    </xf>
    <xf numFmtId="1" fontId="21" fillId="0" borderId="19" xfId="0" applyNumberFormat="1" applyFont="1" applyBorder="1" applyAlignment="1" applyProtection="1">
      <alignment horizontal="center"/>
      <protection locked="0"/>
    </xf>
    <xf numFmtId="0" fontId="21" fillId="39" borderId="10" xfId="0" applyFont="1" applyFill="1" applyBorder="1" applyAlignment="1" applyProtection="1">
      <alignment horizontal="center"/>
      <protection locked="0"/>
    </xf>
    <xf numFmtId="0" fontId="28" fillId="45" borderId="19" xfId="43" applyFont="1" applyFill="1" applyBorder="1" applyAlignment="1">
      <alignment horizontal="left"/>
    </xf>
    <xf numFmtId="1" fontId="28" fillId="47" borderId="19" xfId="43" applyNumberFormat="1" applyFont="1" applyFill="1" applyBorder="1" applyAlignment="1">
      <alignment horizontal="center" wrapText="1"/>
    </xf>
    <xf numFmtId="1" fontId="27" fillId="45" borderId="19" xfId="43" applyNumberFormat="1" applyFill="1" applyBorder="1" applyAlignment="1">
      <alignment horizontal="center" wrapText="1"/>
    </xf>
    <xf numFmtId="1" fontId="0" fillId="0" borderId="13" xfId="0" applyNumberFormat="1" applyBorder="1" applyAlignment="1">
      <alignment horizontal="center" vertical="center"/>
    </xf>
    <xf numFmtId="0" fontId="24" fillId="0" borderId="13" xfId="0" applyFont="1" applyBorder="1"/>
    <xf numFmtId="49" fontId="21" fillId="0" borderId="13" xfId="0" applyNumberFormat="1" applyFont="1" applyBorder="1" applyAlignment="1" applyProtection="1">
      <alignment horizontal="center"/>
      <protection locked="0"/>
    </xf>
    <xf numFmtId="0" fontId="0" fillId="33" borderId="13" xfId="0" applyFill="1" applyBorder="1" applyProtection="1">
      <protection locked="0"/>
    </xf>
    <xf numFmtId="0" fontId="21" fillId="48" borderId="13" xfId="0" applyFont="1" applyFill="1" applyBorder="1" applyAlignment="1" applyProtection="1">
      <alignment horizontal="center"/>
      <protection locked="0"/>
    </xf>
    <xf numFmtId="0" fontId="21" fillId="49" borderId="13" xfId="0" applyFont="1" applyFill="1" applyBorder="1" applyAlignment="1" applyProtection="1">
      <alignment horizontal="center"/>
      <protection locked="0"/>
    </xf>
    <xf numFmtId="1" fontId="0" fillId="0" borderId="13" xfId="0" quotePrefix="1" applyNumberFormat="1" applyBorder="1" applyAlignment="1">
      <alignment horizontal="center" vertical="center"/>
    </xf>
    <xf numFmtId="0" fontId="21" fillId="33" borderId="13" xfId="0" applyFont="1" applyFill="1" applyBorder="1" applyAlignment="1" applyProtection="1">
      <alignment horizontal="center"/>
      <protection locked="0"/>
    </xf>
    <xf numFmtId="1" fontId="0" fillId="33" borderId="13" xfId="0" applyNumberFormat="1" applyFill="1" applyBorder="1" applyAlignment="1">
      <alignment horizontal="center" vertical="center"/>
    </xf>
    <xf numFmtId="1" fontId="21" fillId="0" borderId="13" xfId="0" applyNumberFormat="1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21" fillId="0" borderId="0" xfId="0" applyFont="1" applyAlignment="1" applyProtection="1">
      <alignment horizontal="center" vertical="center"/>
      <protection locked="0"/>
    </xf>
    <xf numFmtId="1" fontId="21" fillId="0" borderId="0" xfId="0" applyNumberFormat="1" applyFont="1" applyAlignment="1" applyProtection="1">
      <alignment horizontal="center" vertical="center"/>
      <protection locked="0"/>
    </xf>
    <xf numFmtId="0" fontId="0" fillId="0" borderId="13" xfId="0" applyBorder="1"/>
    <xf numFmtId="0" fontId="0" fillId="50" borderId="13" xfId="0" applyFill="1" applyBorder="1"/>
    <xf numFmtId="49" fontId="0" fillId="33" borderId="13" xfId="0" applyNumberFormat="1" applyFill="1" applyBorder="1"/>
    <xf numFmtId="0" fontId="0" fillId="51" borderId="13" xfId="0" applyFill="1" applyBorder="1"/>
    <xf numFmtId="0" fontId="0" fillId="0" borderId="13" xfId="0" quotePrefix="1" applyBorder="1"/>
    <xf numFmtId="0" fontId="0" fillId="0" borderId="0" xfId="0" quotePrefix="1"/>
    <xf numFmtId="1" fontId="21" fillId="0" borderId="0" xfId="0" quotePrefix="1" applyNumberFormat="1" applyFont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left"/>
      <protection locked="0"/>
    </xf>
    <xf numFmtId="1" fontId="21" fillId="0" borderId="13" xfId="0" quotePrefix="1" applyNumberFormat="1" applyFont="1" applyBorder="1" applyAlignment="1" applyProtection="1">
      <alignment horizontal="center" vertical="center"/>
      <protection locked="0"/>
    </xf>
    <xf numFmtId="1" fontId="21" fillId="34" borderId="0" xfId="0" quotePrefix="1" applyNumberFormat="1" applyFont="1" applyFill="1" applyAlignment="1" applyProtection="1">
      <alignment horizontal="center" vertical="center"/>
      <protection locked="0"/>
    </xf>
    <xf numFmtId="0" fontId="21" fillId="34" borderId="13" xfId="0" applyFont="1" applyFill="1" applyBorder="1" applyAlignment="1" applyProtection="1">
      <alignment horizontal="center"/>
      <protection locked="0"/>
    </xf>
    <xf numFmtId="49" fontId="0" fillId="0" borderId="13" xfId="0" applyNumberFormat="1" applyBorder="1"/>
    <xf numFmtId="0" fontId="21" fillId="50" borderId="13" xfId="0" applyFont="1" applyFill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46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1" fillId="52" borderId="0" xfId="0" applyFont="1" applyFill="1" applyAlignment="1" applyProtection="1">
      <alignment horizontal="center"/>
      <protection locked="0"/>
    </xf>
    <xf numFmtId="0" fontId="28" fillId="0" borderId="13" xfId="0" applyFont="1" applyBorder="1"/>
    <xf numFmtId="0" fontId="0" fillId="50" borderId="0" xfId="0" applyFill="1"/>
    <xf numFmtId="0" fontId="0" fillId="53" borderId="0" xfId="0" applyFill="1"/>
    <xf numFmtId="0" fontId="21" fillId="53" borderId="13" xfId="0" applyFont="1" applyFill="1" applyBorder="1" applyAlignment="1" applyProtection="1">
      <alignment horizontal="center" vertical="center"/>
      <protection locked="0"/>
    </xf>
    <xf numFmtId="0" fontId="21" fillId="45" borderId="13" xfId="0" applyFont="1" applyFill="1" applyBorder="1" applyAlignment="1" applyProtection="1">
      <alignment horizontal="center"/>
      <protection locked="0"/>
    </xf>
    <xf numFmtId="0" fontId="21" fillId="45" borderId="13" xfId="0" applyFont="1" applyFill="1" applyBorder="1" applyAlignment="1" applyProtection="1">
      <alignment horizontal="center" vertical="center"/>
      <protection locked="0"/>
    </xf>
    <xf numFmtId="0" fontId="0" fillId="45" borderId="13" xfId="0" applyFill="1" applyBorder="1"/>
    <xf numFmtId="0" fontId="21" fillId="45" borderId="0" xfId="0" applyFont="1" applyFill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1" fontId="26" fillId="0" borderId="13" xfId="0" applyNumberFormat="1" applyFont="1" applyBorder="1" applyAlignment="1" applyProtection="1">
      <alignment horizontal="center" vertical="center"/>
      <protection locked="0"/>
    </xf>
    <xf numFmtId="1" fontId="21" fillId="0" borderId="13" xfId="0" applyNumberFormat="1" applyFon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/>
    </xf>
    <xf numFmtId="0" fontId="30" fillId="0" borderId="13" xfId="0" applyFont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 vertical="center"/>
    </xf>
    <xf numFmtId="0" fontId="0" fillId="33" borderId="0" xfId="0" quotePrefix="1" applyFill="1"/>
    <xf numFmtId="0" fontId="0" fillId="54" borderId="0" xfId="0" applyFill="1"/>
    <xf numFmtId="1" fontId="21" fillId="34" borderId="13" xfId="0" applyNumberFormat="1" applyFont="1" applyFill="1" applyBorder="1" applyAlignment="1" applyProtection="1">
      <alignment horizontal="center" vertical="center"/>
      <protection locked="0"/>
    </xf>
    <xf numFmtId="0" fontId="26" fillId="34" borderId="13" xfId="0" applyFont="1" applyFill="1" applyBorder="1" applyAlignment="1" applyProtection="1">
      <alignment horizontal="center"/>
      <protection locked="0"/>
    </xf>
    <xf numFmtId="49" fontId="21" fillId="34" borderId="13" xfId="0" applyNumberFormat="1" applyFont="1" applyFill="1" applyBorder="1" applyAlignment="1" applyProtection="1">
      <alignment horizontal="center"/>
      <protection locked="0"/>
    </xf>
    <xf numFmtId="14" fontId="18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8" fillId="38" borderId="10" xfId="0" applyFont="1" applyFill="1" applyBorder="1"/>
    <xf numFmtId="0" fontId="33" fillId="0" borderId="10" xfId="0" applyFont="1" applyBorder="1"/>
    <xf numFmtId="1" fontId="18" fillId="0" borderId="0" xfId="0" applyNumberFormat="1" applyFont="1"/>
    <xf numFmtId="0" fontId="18" fillId="34" borderId="0" xfId="0" applyFont="1" applyFill="1"/>
    <xf numFmtId="0" fontId="18" fillId="56" borderId="0" xfId="0" applyFont="1" applyFill="1"/>
    <xf numFmtId="1" fontId="18" fillId="34" borderId="0" xfId="0" applyNumberFormat="1" applyFont="1" applyFill="1"/>
    <xf numFmtId="1" fontId="18" fillId="56" borderId="0" xfId="0" applyNumberFormat="1" applyFont="1" applyFill="1"/>
    <xf numFmtId="0" fontId="18" fillId="33" borderId="0" xfId="0" applyFont="1" applyFill="1"/>
    <xf numFmtId="0" fontId="18" fillId="34" borderId="22" xfId="0" applyFont="1" applyFill="1" applyBorder="1"/>
    <xf numFmtId="0" fontId="27" fillId="57" borderId="10" xfId="43" applyFill="1" applyBorder="1"/>
    <xf numFmtId="0" fontId="33" fillId="0" borderId="0" xfId="0" applyFont="1" applyFill="1" applyBorder="1"/>
    <xf numFmtId="0" fontId="33" fillId="34" borderId="26" xfId="0" applyFont="1" applyFill="1" applyBorder="1"/>
    <xf numFmtId="0" fontId="18" fillId="58" borderId="27" xfId="0" applyFont="1" applyFill="1" applyBorder="1"/>
    <xf numFmtId="0" fontId="33" fillId="58" borderId="28" xfId="0" applyFont="1" applyFill="1" applyBorder="1"/>
    <xf numFmtId="0" fontId="18" fillId="58" borderId="28" xfId="0" applyFont="1" applyFill="1" applyBorder="1"/>
    <xf numFmtId="0" fontId="18" fillId="58" borderId="29" xfId="0" applyFont="1" applyFill="1" applyBorder="1"/>
    <xf numFmtId="0" fontId="18" fillId="58" borderId="21" xfId="0" applyFont="1" applyFill="1" applyBorder="1"/>
    <xf numFmtId="0" fontId="18" fillId="58" borderId="0" xfId="0" applyFont="1" applyFill="1" applyBorder="1"/>
    <xf numFmtId="0" fontId="18" fillId="58" borderId="30" xfId="0" applyFont="1" applyFill="1" applyBorder="1"/>
    <xf numFmtId="0" fontId="18" fillId="58" borderId="23" xfId="0" applyFont="1" applyFill="1" applyBorder="1"/>
    <xf numFmtId="0" fontId="18" fillId="58" borderId="24" xfId="0" applyFont="1" applyFill="1" applyBorder="1"/>
    <xf numFmtId="0" fontId="18" fillId="58" borderId="31" xfId="0" applyFont="1" applyFill="1" applyBorder="1"/>
    <xf numFmtId="0" fontId="18" fillId="42" borderId="10" xfId="0" applyFont="1" applyFill="1" applyBorder="1"/>
    <xf numFmtId="0" fontId="0" fillId="42" borderId="10" xfId="0" applyFill="1" applyBorder="1"/>
    <xf numFmtId="0" fontId="0" fillId="0" borderId="11" xfId="0" applyBorder="1" applyAlignment="1" applyProtection="1">
      <alignment horizontal="left"/>
      <protection locked="0"/>
    </xf>
    <xf numFmtId="1" fontId="0" fillId="0" borderId="11" xfId="0" applyNumberForma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24" fillId="0" borderId="14" xfId="0" applyFon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locked="0"/>
    </xf>
    <xf numFmtId="0" fontId="24" fillId="0" borderId="11" xfId="0" applyFont="1" applyBorder="1" applyAlignment="1" applyProtection="1">
      <alignment horizontal="left"/>
      <protection locked="0"/>
    </xf>
    <xf numFmtId="49" fontId="0" fillId="0" borderId="11" xfId="0" applyNumberFormat="1" applyBorder="1" applyAlignment="1" applyProtection="1">
      <alignment horizontal="center"/>
      <protection locked="0"/>
    </xf>
    <xf numFmtId="1" fontId="24" fillId="0" borderId="11" xfId="0" applyNumberFormat="1" applyFont="1" applyBorder="1" applyAlignment="1" applyProtection="1">
      <alignment horizontal="center" vertical="center"/>
      <protection locked="0"/>
    </xf>
    <xf numFmtId="0" fontId="21" fillId="33" borderId="11" xfId="0" applyFont="1" applyFill="1" applyBorder="1" applyAlignment="1" applyProtection="1">
      <alignment horizontal="center"/>
      <protection locked="0"/>
    </xf>
    <xf numFmtId="0" fontId="26" fillId="0" borderId="14" xfId="0" applyFont="1" applyBorder="1" applyAlignment="1" applyProtection="1">
      <alignment horizontal="center"/>
      <protection locked="0"/>
    </xf>
    <xf numFmtId="9" fontId="21" fillId="33" borderId="11" xfId="0" applyNumberFormat="1" applyFont="1" applyFill="1" applyBorder="1" applyAlignment="1" applyProtection="1">
      <alignment horizontal="center"/>
      <protection locked="0"/>
    </xf>
    <xf numFmtId="0" fontId="24" fillId="0" borderId="11" xfId="0" applyFont="1" applyBorder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/>
    </xf>
    <xf numFmtId="165" fontId="24" fillId="0" borderId="11" xfId="0" applyNumberFormat="1" applyFont="1" applyBorder="1" applyAlignment="1" applyProtection="1">
      <alignment horizontal="center" vertical="center"/>
      <protection locked="0"/>
    </xf>
    <xf numFmtId="0" fontId="33" fillId="59" borderId="10" xfId="0" applyFont="1" applyFill="1" applyBorder="1"/>
    <xf numFmtId="9" fontId="18" fillId="0" borderId="10" xfId="0" applyNumberFormat="1" applyFont="1" applyBorder="1"/>
    <xf numFmtId="9" fontId="18" fillId="58" borderId="10" xfId="0" applyNumberFormat="1" applyFont="1" applyFill="1" applyBorder="1"/>
    <xf numFmtId="9" fontId="18" fillId="42" borderId="10" xfId="0" applyNumberFormat="1" applyFont="1" applyFill="1" applyBorder="1"/>
    <xf numFmtId="0" fontId="33" fillId="33" borderId="10" xfId="0" applyFont="1" applyFill="1" applyBorder="1"/>
    <xf numFmtId="14" fontId="33" fillId="33" borderId="10" xfId="0" applyNumberFormat="1" applyFont="1" applyFill="1" applyBorder="1"/>
    <xf numFmtId="0" fontId="33" fillId="33" borderId="10" xfId="42" applyFont="1" applyFill="1" applyBorder="1"/>
    <xf numFmtId="0" fontId="33" fillId="38" borderId="10" xfId="0" applyFont="1" applyFill="1" applyBorder="1"/>
    <xf numFmtId="14" fontId="33" fillId="55" borderId="10" xfId="0" applyNumberFormat="1" applyFont="1" applyFill="1" applyBorder="1"/>
    <xf numFmtId="0" fontId="18" fillId="0" borderId="0" xfId="0" applyFont="1" applyBorder="1"/>
    <xf numFmtId="0" fontId="21" fillId="0" borderId="34" xfId="0" applyFont="1" applyBorder="1" applyAlignment="1" applyProtection="1">
      <alignment horizontal="center"/>
      <protection locked="0"/>
    </xf>
    <xf numFmtId="0" fontId="19" fillId="0" borderId="33" xfId="0" applyFont="1" applyBorder="1"/>
    <xf numFmtId="0" fontId="19" fillId="0" borderId="33" xfId="0" applyFont="1" applyBorder="1" applyAlignment="1">
      <alignment horizontal="center" vertical="center"/>
    </xf>
    <xf numFmtId="0" fontId="0" fillId="33" borderId="0" xfId="0" applyFill="1"/>
    <xf numFmtId="1" fontId="28" fillId="0" borderId="35" xfId="0" applyNumberFormat="1" applyFont="1" applyBorder="1" applyAlignment="1">
      <alignment horizontal="right" vertical="center" wrapText="1"/>
    </xf>
    <xf numFmtId="1" fontId="28" fillId="0" borderId="36" xfId="0" applyNumberFormat="1" applyFont="1" applyBorder="1" applyAlignment="1">
      <alignment horizontal="right" vertical="center" wrapText="1"/>
    </xf>
    <xf numFmtId="1" fontId="0" fillId="0" borderId="0" xfId="0" applyNumberFormat="1"/>
    <xf numFmtId="1" fontId="28" fillId="0" borderId="36" xfId="0" applyNumberFormat="1" applyFont="1" applyFill="1" applyBorder="1" applyAlignment="1">
      <alignment horizontal="right" vertical="center" wrapText="1"/>
    </xf>
    <xf numFmtId="0" fontId="26" fillId="0" borderId="13" xfId="0" applyFont="1" applyBorder="1" applyAlignment="1" applyProtection="1">
      <alignment horizontal="center"/>
      <protection locked="0"/>
    </xf>
    <xf numFmtId="1" fontId="21" fillId="0" borderId="0" xfId="0" applyNumberFormat="1" applyFont="1" applyAlignment="1" applyProtection="1">
      <alignment horizontal="center"/>
      <protection locked="0"/>
    </xf>
    <xf numFmtId="0" fontId="24" fillId="0" borderId="0" xfId="0" applyFont="1" applyAlignment="1">
      <alignment horizontal="center"/>
    </xf>
    <xf numFmtId="1" fontId="21" fillId="34" borderId="0" xfId="0" applyNumberFormat="1" applyFont="1" applyFill="1" applyAlignment="1" applyProtection="1">
      <alignment horizontal="center"/>
      <protection locked="0"/>
    </xf>
    <xf numFmtId="0" fontId="21" fillId="39" borderId="37" xfId="0" applyFont="1" applyFill="1" applyBorder="1" applyAlignment="1" applyProtection="1">
      <alignment horizontal="center"/>
      <protection locked="0"/>
    </xf>
    <xf numFmtId="1" fontId="35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36" fillId="0" borderId="0" xfId="0" applyNumberFormat="1" applyFont="1" applyAlignment="1">
      <alignment horizontal="left" vertical="center"/>
    </xf>
    <xf numFmtId="0" fontId="21" fillId="38" borderId="13" xfId="0" applyFont="1" applyFill="1" applyBorder="1" applyAlignment="1" applyProtection="1">
      <alignment horizontal="center"/>
      <protection locked="0"/>
    </xf>
    <xf numFmtId="0" fontId="0" fillId="0" borderId="10" xfId="0" applyBorder="1" applyAlignment="1">
      <alignment horizontal="left"/>
    </xf>
    <xf numFmtId="1" fontId="0" fillId="0" borderId="10" xfId="0" applyNumberFormat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33" fillId="33" borderId="38" xfId="0" applyFont="1" applyFill="1" applyBorder="1"/>
    <xf numFmtId="0" fontId="18" fillId="0" borderId="38" xfId="0" applyFont="1" applyBorder="1"/>
    <xf numFmtId="0" fontId="20" fillId="35" borderId="0" xfId="0" applyFont="1" applyFill="1" applyBorder="1" applyAlignment="1">
      <alignment vertical="center"/>
    </xf>
    <xf numFmtId="3" fontId="18" fillId="0" borderId="0" xfId="0" applyNumberFormat="1" applyFont="1"/>
    <xf numFmtId="0" fontId="18" fillId="37" borderId="31" xfId="0" applyFont="1" applyFill="1" applyBorder="1"/>
    <xf numFmtId="0" fontId="33" fillId="33" borderId="39" xfId="0" applyFont="1" applyFill="1" applyBorder="1"/>
    <xf numFmtId="0" fontId="33" fillId="60" borderId="40" xfId="0" applyFont="1" applyFill="1" applyBorder="1"/>
    <xf numFmtId="0" fontId="33" fillId="0" borderId="41" xfId="0" applyFont="1" applyBorder="1"/>
    <xf numFmtId="0" fontId="18" fillId="0" borderId="0" xfId="0" applyFont="1" applyBorder="1" applyAlignment="1">
      <alignment horizontal="center"/>
    </xf>
    <xf numFmtId="0" fontId="18" fillId="61" borderId="32" xfId="0" applyFont="1" applyFill="1" applyBorder="1" applyAlignment="1">
      <alignment horizontal="center"/>
    </xf>
    <xf numFmtId="14" fontId="18" fillId="61" borderId="42" xfId="0" applyNumberFormat="1" applyFont="1" applyFill="1" applyBorder="1" applyAlignment="1">
      <alignment horizontal="center"/>
    </xf>
    <xf numFmtId="14" fontId="18" fillId="61" borderId="43" xfId="0" applyNumberFormat="1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33" fillId="34" borderId="25" xfId="0" applyFont="1" applyFill="1" applyBorder="1" applyAlignment="1">
      <alignment horizontal="center"/>
    </xf>
    <xf numFmtId="0" fontId="33" fillId="33" borderId="25" xfId="0" applyFont="1" applyFill="1" applyBorder="1"/>
    <xf numFmtId="14" fontId="33" fillId="0" borderId="25" xfId="0" applyNumberFormat="1" applyFont="1" applyBorder="1"/>
    <xf numFmtId="0" fontId="20" fillId="35" borderId="0" xfId="0" applyFont="1" applyFill="1" applyBorder="1" applyAlignment="1">
      <alignment horizontal="center" vertical="center"/>
    </xf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 xr:uid="{67903FE5-21E4-413B-A4EC-598485E572EC}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CBC5D3"/>
      <color rgb="FF9999FF"/>
      <color rgb="FFCCCCFF"/>
      <color rgb="FFCC99FF"/>
      <color rgb="FFFFFFCC"/>
      <color rgb="FFCCECFF"/>
      <color rgb="FFFFCCFF"/>
      <color rgb="FFCCFFCC"/>
      <color rgb="FF00CC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Valenti/Documents/PIM/Calendars/Fy22%20WillowCreek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Iseler/Desktop/d97e1420-62af-464a-a01f-ae1ab00009d5_0_ou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ept%20Gift%20and%20Paper/Sku%20Planning/Roll-Ups/FY22%20Roll-Ups/Q3%20Holiday%20Roll-up/Paper/FY22%20Q3%20Roll%20Up%20-%20Cards%20Wrap%20&amp;%20Stationery%20Revised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ept%20Gift%20and%20Paper/Sku%20Planning/Roll-Ups/FY22%20Roll-Ups/Q3%20Holiday%20Roll-up/Roll%20Ups/FY22%20Q3%20Roll%20Up%20-%20March%2025%20ROHO%20FIX%202.0%20-%20KM%20HANDOV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digoca-my.sharepoint.com/personal/lsobczak_indigo_ca/Documents/Desktop/PO/FA22_PO%20TRACKER/OPEN%20PO%20PRIORITY%20-%20FA22_6.13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Entities"/>
      <sheetName val="Relationships"/>
      <sheetName val="Model"/>
      <sheetName val="Reference Data"/>
      <sheetName val="mcat_182_mcatbelongstobuyerg"/>
      <sheetName val="layoutmodule_475_layoutmodul"/>
      <sheetName val="subbrand_304_subbrandbelongs"/>
      <sheetName val="Entities_comment"/>
    </sheetNames>
    <sheetDataSet>
      <sheetData sheetId="0"/>
      <sheetData sheetId="1"/>
      <sheetData sheetId="2"/>
      <sheetData sheetId="3"/>
      <sheetData sheetId="4">
        <row r="2">
          <cell r="M2" t="str">
            <v>#####</v>
          </cell>
        </row>
        <row r="3">
          <cell r="M3" t="str">
            <v>12 Month</v>
          </cell>
        </row>
        <row r="4">
          <cell r="M4" t="str">
            <v>16 Month</v>
          </cell>
        </row>
        <row r="5">
          <cell r="M5" t="str">
            <v>17 Month</v>
          </cell>
        </row>
        <row r="6">
          <cell r="M6" t="str">
            <v>18 Month</v>
          </cell>
        </row>
        <row r="7">
          <cell r="M7" t="str">
            <v>A Place to Create</v>
          </cell>
        </row>
        <row r="8">
          <cell r="M8" t="str">
            <v>ABC 123</v>
          </cell>
        </row>
        <row r="9">
          <cell r="M9" t="str">
            <v>Abstract</v>
          </cell>
        </row>
        <row r="10">
          <cell r="M10" t="str">
            <v>Academic</v>
          </cell>
        </row>
        <row r="11">
          <cell r="M11" t="str">
            <v>Activity Cal - Boxed</v>
          </cell>
        </row>
        <row r="12">
          <cell r="M12" t="str">
            <v>Activity Calendar</v>
          </cell>
        </row>
        <row r="13">
          <cell r="M13" t="str">
            <v>Admin Assist Day</v>
          </cell>
        </row>
        <row r="14">
          <cell r="M14" t="str">
            <v>Advent Calendars</v>
          </cell>
        </row>
        <row r="15">
          <cell r="M15" t="str">
            <v>Adventure Calling</v>
          </cell>
        </row>
        <row r="16">
          <cell r="M16" t="str">
            <v>Agenda Pens</v>
          </cell>
        </row>
        <row r="17">
          <cell r="M17" t="str">
            <v>Agents</v>
          </cell>
        </row>
        <row r="18">
          <cell r="M18" t="str">
            <v>All That Glitters</v>
          </cell>
        </row>
        <row r="19">
          <cell r="M19" t="str">
            <v>American Girl</v>
          </cell>
        </row>
        <row r="20">
          <cell r="M20" t="str">
            <v>Angry Birds</v>
          </cell>
        </row>
        <row r="21">
          <cell r="M21" t="str">
            <v>Animal Cal- Boxed</v>
          </cell>
        </row>
        <row r="22">
          <cell r="M22" t="str">
            <v>Animals Calendar</v>
          </cell>
        </row>
        <row r="23">
          <cell r="M23" t="str">
            <v>Archetype Collection</v>
          </cell>
        </row>
        <row r="24">
          <cell r="M24" t="str">
            <v>Architecture</v>
          </cell>
        </row>
        <row r="25">
          <cell r="M25" t="str">
            <v>Art Cal- Boxed</v>
          </cell>
        </row>
        <row r="26">
          <cell r="M26" t="str">
            <v>Art Calendar</v>
          </cell>
        </row>
        <row r="27">
          <cell r="M27" t="str">
            <v>Artisinal</v>
          </cell>
        </row>
        <row r="28">
          <cell r="M28" t="str">
            <v>Artist Collection</v>
          </cell>
        </row>
        <row r="29">
          <cell r="M29" t="str">
            <v>Author Collection</v>
          </cell>
        </row>
        <row r="30">
          <cell r="M30" t="str">
            <v>Autumn Floral</v>
          </cell>
        </row>
        <row r="31">
          <cell r="M31" t="str">
            <v>Autumn at the Vineyard</v>
          </cell>
        </row>
        <row r="32">
          <cell r="M32" t="str">
            <v>BTS</v>
          </cell>
        </row>
        <row r="33">
          <cell r="M33" t="str">
            <v>BTS Backpacks</v>
          </cell>
        </row>
        <row r="34">
          <cell r="M34" t="str">
            <v>BTS Basics</v>
          </cell>
        </row>
        <row r="35">
          <cell r="M35" t="str">
            <v>BTS Impulse</v>
          </cell>
        </row>
        <row r="36">
          <cell r="M36" t="str">
            <v>BTS Litterless Lunch</v>
          </cell>
        </row>
        <row r="37">
          <cell r="M37" t="str">
            <v>Baby</v>
          </cell>
        </row>
        <row r="38">
          <cell r="M38" t="str">
            <v>Baby Fall Feature</v>
          </cell>
        </row>
        <row r="39">
          <cell r="M39" t="str">
            <v>Baby Holiday Feature</v>
          </cell>
        </row>
        <row r="40">
          <cell r="M40" t="str">
            <v>Baby Shower</v>
          </cell>
        </row>
        <row r="41">
          <cell r="M41" t="str">
            <v>Baby Spring Feature</v>
          </cell>
        </row>
        <row r="42">
          <cell r="M42" t="str">
            <v>Baby Summer Feature</v>
          </cell>
        </row>
        <row r="43">
          <cell r="M43" t="str">
            <v>Baby Wrap</v>
          </cell>
        </row>
        <row r="44">
          <cell r="M44" t="str">
            <v>Babyshop - CORE</v>
          </cell>
        </row>
        <row r="45">
          <cell r="M45" t="str">
            <v>Babyshop - SEASONAL</v>
          </cell>
        </row>
        <row r="46">
          <cell r="M46" t="str">
            <v>Bachlorette Party</v>
          </cell>
        </row>
        <row r="47">
          <cell r="M47" t="str">
            <v>Back to Cool</v>
          </cell>
        </row>
        <row r="48">
          <cell r="M48" t="str">
            <v>Baking</v>
          </cell>
        </row>
        <row r="49">
          <cell r="M49" t="str">
            <v>Balloons</v>
          </cell>
        </row>
        <row r="50">
          <cell r="M50" t="str">
            <v>Ban.do Collection</v>
          </cell>
        </row>
        <row r="51">
          <cell r="M51" t="str">
            <v>Bandana Buddies</v>
          </cell>
        </row>
        <row r="52">
          <cell r="M52" t="str">
            <v>Barbeque</v>
          </cell>
        </row>
        <row r="53">
          <cell r="M53" t="str">
            <v>Baseball</v>
          </cell>
        </row>
        <row r="54">
          <cell r="M54" t="str">
            <v>Basic Everyday Wrap</v>
          </cell>
        </row>
        <row r="55">
          <cell r="M55" t="str">
            <v>Basketball</v>
          </cell>
        </row>
        <row r="56">
          <cell r="M56" t="str">
            <v>Beach</v>
          </cell>
        </row>
        <row r="57">
          <cell r="M57" t="str">
            <v>Beanie Boo Accessories</v>
          </cell>
        </row>
        <row r="58">
          <cell r="M58" t="str">
            <v>Beforever</v>
          </cell>
        </row>
        <row r="59">
          <cell r="M59" t="str">
            <v>Bibs</v>
          </cell>
        </row>
        <row r="60">
          <cell r="M60" t="str">
            <v>Bicycles</v>
          </cell>
        </row>
        <row r="61">
          <cell r="M61" t="str">
            <v>Bionicle</v>
          </cell>
        </row>
        <row r="62">
          <cell r="M62" t="str">
            <v>Birthday</v>
          </cell>
        </row>
        <row r="63">
          <cell r="M63" t="str">
            <v>Birthday Wrap</v>
          </cell>
        </row>
        <row r="64">
          <cell r="M64" t="str">
            <v>Bistro</v>
          </cell>
        </row>
        <row r="65">
          <cell r="M65" t="str">
            <v>Bitty Baby</v>
          </cell>
        </row>
        <row r="66">
          <cell r="M66" t="str">
            <v>Black Friday</v>
          </cell>
        </row>
        <row r="67">
          <cell r="M67" t="str">
            <v>Blanks</v>
          </cell>
        </row>
        <row r="68">
          <cell r="M68" t="str">
            <v>Bloom Baby</v>
          </cell>
        </row>
        <row r="69">
          <cell r="M69" t="str">
            <v>Boho Bright</v>
          </cell>
        </row>
        <row r="70">
          <cell r="M70" t="str">
            <v>Book Sleeves</v>
          </cell>
        </row>
        <row r="71">
          <cell r="M71" t="str">
            <v>Booklights</v>
          </cell>
        </row>
        <row r="72">
          <cell r="M72" t="str">
            <v>Bookmark Spinner</v>
          </cell>
        </row>
        <row r="73">
          <cell r="M73" t="str">
            <v>Boxing Day</v>
          </cell>
        </row>
        <row r="74">
          <cell r="M74" t="str">
            <v>Boxing Week</v>
          </cell>
        </row>
        <row r="75">
          <cell r="M75" t="str">
            <v>Breakfast</v>
          </cell>
        </row>
        <row r="76">
          <cell r="M76" t="str">
            <v>Bridal Shower</v>
          </cell>
        </row>
        <row r="77">
          <cell r="M77" t="str">
            <v>Bright Floral</v>
          </cell>
        </row>
        <row r="78">
          <cell r="M78" t="str">
            <v>CABIN GAMES</v>
          </cell>
        </row>
        <row r="79">
          <cell r="M79" t="str">
            <v>CANADIAN HOLID-EH</v>
          </cell>
        </row>
        <row r="80">
          <cell r="M80" t="str">
            <v>CREATIVITY MINDED</v>
          </cell>
        </row>
        <row r="81">
          <cell r="M81" t="str">
            <v>Cabin</v>
          </cell>
        </row>
        <row r="82">
          <cell r="M82" t="str">
            <v>Cabin Cozy</v>
          </cell>
        </row>
        <row r="83">
          <cell r="M83" t="str">
            <v>Cali Coast</v>
          </cell>
        </row>
        <row r="84">
          <cell r="M84" t="str">
            <v>Camp</v>
          </cell>
        </row>
        <row r="85">
          <cell r="M85" t="str">
            <v>Canada 150</v>
          </cell>
        </row>
        <row r="86">
          <cell r="M86" t="str">
            <v>Charcoal Blooms</v>
          </cell>
        </row>
        <row r="87">
          <cell r="M87" t="str">
            <v>Chima</v>
          </cell>
        </row>
        <row r="88">
          <cell r="M88" t="str">
            <v>Christmas</v>
          </cell>
        </row>
        <row r="89">
          <cell r="M89" t="str">
            <v>City</v>
          </cell>
        </row>
        <row r="90">
          <cell r="M90" t="str">
            <v>City Vibes</v>
          </cell>
        </row>
        <row r="91">
          <cell r="M91" t="str">
            <v>Classic</v>
          </cell>
        </row>
        <row r="92">
          <cell r="M92" t="str">
            <v>Colour Pop</v>
          </cell>
        </row>
        <row r="93">
          <cell r="M93" t="str">
            <v>Colouring Collection</v>
          </cell>
        </row>
        <row r="94">
          <cell r="M94" t="str">
            <v>Common Craft</v>
          </cell>
        </row>
        <row r="95">
          <cell r="M95" t="str">
            <v>Congratulations</v>
          </cell>
        </row>
        <row r="96">
          <cell r="M96" t="str">
            <v>Contemporary Cal 12M</v>
          </cell>
        </row>
        <row r="97">
          <cell r="M97" t="str">
            <v>Contemporary Cal 17M</v>
          </cell>
        </row>
        <row r="98">
          <cell r="M98" t="str">
            <v>Contemporary Cal Academic</v>
          </cell>
        </row>
        <row r="99">
          <cell r="M99" t="str">
            <v>Contemporary Cal Perpetual</v>
          </cell>
        </row>
        <row r="100">
          <cell r="M100" t="str">
            <v>Cottage</v>
          </cell>
        </row>
        <row r="101">
          <cell r="M101" t="str">
            <v>Cozy Cheer</v>
          </cell>
        </row>
        <row r="102">
          <cell r="M102" t="str">
            <v>Creative Minded</v>
          </cell>
        </row>
        <row r="103">
          <cell r="M103" t="str">
            <v>Creator</v>
          </cell>
        </row>
        <row r="104">
          <cell r="M104" t="str">
            <v>Dark Side</v>
          </cell>
        </row>
        <row r="105">
          <cell r="M105" t="str">
            <v>Day-of Decor</v>
          </cell>
        </row>
        <row r="106">
          <cell r="M106" t="str">
            <v>Desk Refresh</v>
          </cell>
        </row>
        <row r="107">
          <cell r="M107" t="str">
            <v>Disney Princess</v>
          </cell>
        </row>
        <row r="108">
          <cell r="M108" t="str">
            <v>Drawing Prompt</v>
          </cell>
        </row>
        <row r="109">
          <cell r="M109" t="str">
            <v>Duplo</v>
          </cell>
        </row>
        <row r="110">
          <cell r="M110" t="str">
            <v>Earth Awoken</v>
          </cell>
        </row>
        <row r="111">
          <cell r="M111" t="str">
            <v>Easter</v>
          </cell>
        </row>
        <row r="112">
          <cell r="M112" t="str">
            <v>Easter Build A Basket</v>
          </cell>
        </row>
        <row r="113">
          <cell r="M113" t="str">
            <v>Electric Sunset</v>
          </cell>
        </row>
        <row r="114">
          <cell r="M114" t="str">
            <v>Elevated Wrap</v>
          </cell>
        </row>
        <row r="115">
          <cell r="M115" t="str">
            <v>Elf Clothing</v>
          </cell>
        </row>
        <row r="116">
          <cell r="M116" t="str">
            <v>Elf Dolls</v>
          </cell>
        </row>
        <row r="117">
          <cell r="M117" t="str">
            <v>Elves</v>
          </cell>
        </row>
        <row r="118">
          <cell r="M118" t="str">
            <v>Engagement</v>
          </cell>
        </row>
        <row r="119">
          <cell r="M119" t="str">
            <v>Entertainment Cal - Boxed</v>
          </cell>
        </row>
        <row r="120">
          <cell r="M120" t="str">
            <v>Entertainment Calendar</v>
          </cell>
        </row>
        <row r="121">
          <cell r="M121" t="str">
            <v>Enthusiast Topic Cal- Boxed</v>
          </cell>
        </row>
        <row r="122">
          <cell r="M122" t="str">
            <v>Enthusiast Topic Calendar</v>
          </cell>
        </row>
        <row r="123">
          <cell r="M123" t="str">
            <v>Ever Bloom</v>
          </cell>
        </row>
        <row r="124">
          <cell r="M124" t="str">
            <v>Everday Writing</v>
          </cell>
        </row>
        <row r="125">
          <cell r="M125" t="str">
            <v>Explore &amp; More</v>
          </cell>
        </row>
        <row r="126">
          <cell r="M126" t="str">
            <v>Expression</v>
          </cell>
        </row>
        <row r="127">
          <cell r="M127" t="str">
            <v>FEMALE EMPOWERMENT</v>
          </cell>
        </row>
        <row r="128">
          <cell r="M128" t="str">
            <v>FSC Bag Collection</v>
          </cell>
        </row>
        <row r="129">
          <cell r="M129" t="str">
            <v>Fall Wrap</v>
          </cell>
        </row>
        <row r="130">
          <cell r="M130" t="str">
            <v>Family Calendar</v>
          </cell>
        </row>
        <row r="131">
          <cell r="M131" t="str">
            <v>Family Gifting</v>
          </cell>
        </row>
        <row r="132">
          <cell r="M132" t="str">
            <v>Fashion</v>
          </cell>
        </row>
        <row r="133">
          <cell r="M133" t="str">
            <v>Fast Food</v>
          </cell>
        </row>
        <row r="134">
          <cell r="M134" t="str">
            <v>Fathers Day</v>
          </cell>
        </row>
        <row r="135">
          <cell r="M135" t="str">
            <v>Fine Writing</v>
          </cell>
        </row>
        <row r="136">
          <cell r="M136" t="str">
            <v>First Frost</v>
          </cell>
        </row>
        <row r="137">
          <cell r="M137" t="str">
            <v>Fitness</v>
          </cell>
        </row>
        <row r="138">
          <cell r="M138" t="str">
            <v>Fixture</v>
          </cell>
        </row>
        <row r="139">
          <cell r="M139" t="str">
            <v>Floral</v>
          </cell>
        </row>
        <row r="140">
          <cell r="M140" t="str">
            <v>Friends</v>
          </cell>
        </row>
        <row r="141">
          <cell r="M141" t="str">
            <v>Friendship</v>
          </cell>
        </row>
        <row r="142">
          <cell r="M142" t="str">
            <v>Frozen</v>
          </cell>
        </row>
        <row r="143">
          <cell r="M143" t="str">
            <v>Functional Coffee</v>
          </cell>
        </row>
        <row r="144">
          <cell r="M144" t="str">
            <v>GILDED WINTERLUDE</v>
          </cell>
        </row>
        <row r="145">
          <cell r="M145" t="str">
            <v>Game Expansion Packs</v>
          </cell>
        </row>
        <row r="146">
          <cell r="M146" t="str">
            <v>Game of Thrones</v>
          </cell>
        </row>
        <row r="147">
          <cell r="M147" t="str">
            <v>Games Calendar</v>
          </cell>
        </row>
        <row r="148">
          <cell r="M148" t="str">
            <v>Garden</v>
          </cell>
        </row>
        <row r="149">
          <cell r="M149" t="str">
            <v>Georgia Peach</v>
          </cell>
        </row>
        <row r="150">
          <cell r="M150" t="str">
            <v>Get Outside</v>
          </cell>
        </row>
        <row r="151">
          <cell r="M151" t="str">
            <v>Gifting</v>
          </cell>
        </row>
        <row r="152">
          <cell r="M152" t="str">
            <v>Girl of the Year</v>
          </cell>
        </row>
        <row r="153">
          <cell r="M153" t="str">
            <v>Golden Hour</v>
          </cell>
        </row>
        <row r="154">
          <cell r="M154" t="str">
            <v>Good Earth</v>
          </cell>
        </row>
        <row r="155">
          <cell r="M155" t="str">
            <v>Grad</v>
          </cell>
        </row>
        <row r="156">
          <cell r="M156" t="str">
            <v>Great Canadian Summer</v>
          </cell>
        </row>
        <row r="157">
          <cell r="M157" t="str">
            <v>Halloween</v>
          </cell>
        </row>
        <row r="158">
          <cell r="M158" t="str">
            <v>Hanukkah</v>
          </cell>
        </row>
        <row r="159">
          <cell r="M159" t="str">
            <v>Harry Potter</v>
          </cell>
        </row>
        <row r="160">
          <cell r="M160" t="str">
            <v>Harvest Moon</v>
          </cell>
        </row>
        <row r="161">
          <cell r="M161" t="str">
            <v>Hasbro Gaming</v>
          </cell>
        </row>
        <row r="162">
          <cell r="M162" t="str">
            <v>Hinterland</v>
          </cell>
        </row>
        <row r="163">
          <cell r="M163" t="str">
            <v>Hockey</v>
          </cell>
        </row>
        <row r="164">
          <cell r="M164" t="str">
            <v>Holiday</v>
          </cell>
        </row>
        <row r="165">
          <cell r="M165" t="str">
            <v>Holiday Boxed Cards</v>
          </cell>
        </row>
        <row r="166">
          <cell r="M166" t="str">
            <v>Holiday Crackers</v>
          </cell>
        </row>
        <row r="167">
          <cell r="M167" t="str">
            <v>Holiday Feature</v>
          </cell>
        </row>
        <row r="168">
          <cell r="M168" t="str">
            <v>Holiday Games</v>
          </cell>
        </row>
        <row r="169">
          <cell r="M169" t="str">
            <v>Holiday Wrap</v>
          </cell>
        </row>
        <row r="170">
          <cell r="M170" t="str">
            <v>Humor Calendar</v>
          </cell>
        </row>
        <row r="171">
          <cell r="M171" t="str">
            <v>Iced Coffee</v>
          </cell>
        </row>
        <row r="172">
          <cell r="M172" t="str">
            <v>Iced Tea</v>
          </cell>
        </row>
        <row r="173">
          <cell r="M173" t="str">
            <v>Ideas</v>
          </cell>
        </row>
        <row r="174">
          <cell r="M174" t="str">
            <v>Illustration</v>
          </cell>
        </row>
        <row r="175">
          <cell r="M175" t="str">
            <v>Indigo Collection</v>
          </cell>
        </row>
        <row r="176">
          <cell r="M176" t="str">
            <v>Indigo Experiences</v>
          </cell>
        </row>
        <row r="177">
          <cell r="M177" t="str">
            <v>Indigo Gift Boxes</v>
          </cell>
        </row>
        <row r="178">
          <cell r="M178" t="str">
            <v>IndigoBaby Basics</v>
          </cell>
        </row>
        <row r="179">
          <cell r="M179" t="str">
            <v>International Womens Day</v>
          </cell>
        </row>
        <row r="180">
          <cell r="M180" t="str">
            <v>JOIE DE VIVRE</v>
          </cell>
        </row>
        <row r="181">
          <cell r="M181" t="str">
            <v>Japonica</v>
          </cell>
        </row>
        <row r="182">
          <cell r="M182" t="str">
            <v>Jewish New Year</v>
          </cell>
        </row>
        <row r="183">
          <cell r="M183" t="str">
            <v>Jillian Harris</v>
          </cell>
        </row>
        <row r="184">
          <cell r="M184" t="str">
            <v>Journals and Notebooks Blue &amp; Purple</v>
          </cell>
        </row>
        <row r="185">
          <cell r="M185" t="str">
            <v>Journals and Notebooks Everyday</v>
          </cell>
        </row>
        <row r="186">
          <cell r="M186" t="str">
            <v>Journals and Notebooks Green &amp; Black</v>
          </cell>
        </row>
        <row r="187">
          <cell r="M187" t="str">
            <v>Journals and Notebooks Leather</v>
          </cell>
        </row>
        <row r="188">
          <cell r="M188" t="str">
            <v>Journals and Notebooks Red &amp; Pink</v>
          </cell>
        </row>
        <row r="189">
          <cell r="M189" t="str">
            <v>Juniors</v>
          </cell>
        </row>
        <row r="190">
          <cell r="M190" t="str">
            <v>Jurassic</v>
          </cell>
        </row>
        <row r="191">
          <cell r="M191" t="str">
            <v>Juvenile Wrap</v>
          </cell>
        </row>
        <row r="192">
          <cell r="M192" t="str">
            <v>Kate Spade AIGT</v>
          </cell>
        </row>
        <row r="193">
          <cell r="M193" t="str">
            <v>Kate Spade Paper</v>
          </cell>
        </row>
        <row r="194">
          <cell r="M194" t="str">
            <v>Kate Spade by Keds</v>
          </cell>
        </row>
        <row r="195">
          <cell r="M195" t="str">
            <v>Kids Advent Calendars</v>
          </cell>
        </row>
        <row r="196">
          <cell r="M196" t="str">
            <v>Kids Calendars</v>
          </cell>
        </row>
        <row r="197">
          <cell r="M197" t="str">
            <v>Kids Games Pallet</v>
          </cell>
        </row>
        <row r="198">
          <cell r="M198" t="str">
            <v>Kids Wrap</v>
          </cell>
        </row>
        <row r="199">
          <cell r="M199" t="str">
            <v>LA DOLCE VITA</v>
          </cell>
        </row>
        <row r="200">
          <cell r="M200" t="str">
            <v>LEGO Batman Movie</v>
          </cell>
        </row>
        <row r="201">
          <cell r="M201" t="str">
            <v>LOVE LINES</v>
          </cell>
        </row>
        <row r="202">
          <cell r="M202" t="str">
            <v>Lacrosse</v>
          </cell>
        </row>
        <row r="203">
          <cell r="M203" t="str">
            <v>Landscape</v>
          </cell>
        </row>
        <row r="204">
          <cell r="M204" t="str">
            <v>Landscape Cal- Boxed</v>
          </cell>
        </row>
        <row r="205">
          <cell r="M205" t="str">
            <v>Landscape Calendar</v>
          </cell>
        </row>
        <row r="206">
          <cell r="M206" t="str">
            <v>Layettes</v>
          </cell>
        </row>
        <row r="207">
          <cell r="M207" t="str">
            <v>Licensed Games</v>
          </cell>
        </row>
        <row r="208">
          <cell r="M208" t="str">
            <v>Lost in Siena</v>
          </cell>
        </row>
        <row r="209">
          <cell r="M209" t="str">
            <v>Lunar Aura</v>
          </cell>
        </row>
        <row r="210">
          <cell r="M210" t="str">
            <v>MEMPHIS</v>
          </cell>
        </row>
        <row r="211">
          <cell r="M211" t="str">
            <v>MORNING DEW</v>
          </cell>
        </row>
        <row r="212">
          <cell r="M212" t="str">
            <v>Made X Outdoors</v>
          </cell>
        </row>
        <row r="213">
          <cell r="M213" t="str">
            <v>Maison Blanc</v>
          </cell>
        </row>
        <row r="214">
          <cell r="M214" t="str">
            <v>Maison Holiday</v>
          </cell>
        </row>
        <row r="215">
          <cell r="M215" t="str">
            <v>Maison Jardin</v>
          </cell>
        </row>
        <row r="216">
          <cell r="M216" t="str">
            <v>Maison Noir</v>
          </cell>
        </row>
        <row r="217">
          <cell r="M217" t="str">
            <v>Marble</v>
          </cell>
        </row>
        <row r="218">
          <cell r="M218" t="str">
            <v>Masculine Wrap</v>
          </cell>
        </row>
        <row r="219">
          <cell r="M219" t="str">
            <v>Men's Gifting</v>
          </cell>
        </row>
        <row r="220">
          <cell r="M220" t="str">
            <v>Mid Year</v>
          </cell>
        </row>
        <row r="221">
          <cell r="M221" t="str">
            <v>Midnight Floral</v>
          </cell>
        </row>
        <row r="222">
          <cell r="M222" t="str">
            <v>Mind Body and Spirit Cal - Boxed</v>
          </cell>
        </row>
        <row r="223">
          <cell r="M223" t="str">
            <v>Mind Body and Spirit Calendars</v>
          </cell>
        </row>
        <row r="224">
          <cell r="M224" t="str">
            <v>Mindstorms</v>
          </cell>
        </row>
        <row r="225">
          <cell r="M225" t="str">
            <v>Minecraft</v>
          </cell>
        </row>
        <row r="226">
          <cell r="M226" t="str">
            <v>Minifigures</v>
          </cell>
        </row>
        <row r="227">
          <cell r="M227" t="str">
            <v>Mixels</v>
          </cell>
        </row>
        <row r="228">
          <cell r="M228" t="str">
            <v>Modern Femme</v>
          </cell>
        </row>
        <row r="229">
          <cell r="M229" t="str">
            <v>Modern Femme Watercolour</v>
          </cell>
        </row>
        <row r="230">
          <cell r="M230" t="str">
            <v>Modernist</v>
          </cell>
        </row>
        <row r="231">
          <cell r="M231" t="str">
            <v>Moleskine Accessories</v>
          </cell>
        </row>
        <row r="232">
          <cell r="M232" t="str">
            <v>Moleskine Agendas</v>
          </cell>
        </row>
        <row r="233">
          <cell r="M233" t="str">
            <v>Moleskine Bags</v>
          </cell>
        </row>
        <row r="234">
          <cell r="M234" t="str">
            <v>Moleskine Cahier Journals</v>
          </cell>
        </row>
        <row r="235">
          <cell r="M235" t="str">
            <v>Moleskine Classic Journals</v>
          </cell>
        </row>
        <row r="236">
          <cell r="M236" t="str">
            <v>Moleskine Coloured Journals</v>
          </cell>
        </row>
        <row r="237">
          <cell r="M237" t="str">
            <v>Moleskine Limited Editions</v>
          </cell>
        </row>
        <row r="238">
          <cell r="M238" t="str">
            <v>Moleskine Professional Journals</v>
          </cell>
        </row>
        <row r="239">
          <cell r="M239" t="str">
            <v>Moleskine Volant Journals</v>
          </cell>
        </row>
        <row r="240">
          <cell r="M240" t="str">
            <v>Monogram</v>
          </cell>
        </row>
        <row r="241">
          <cell r="M241" t="str">
            <v>Morning Glory</v>
          </cell>
        </row>
        <row r="242">
          <cell r="M242" t="str">
            <v>Moroccan Rose</v>
          </cell>
        </row>
        <row r="243">
          <cell r="M243" t="str">
            <v>Mothers Day</v>
          </cell>
        </row>
        <row r="244">
          <cell r="M244" t="str">
            <v>Motivational Calendar</v>
          </cell>
        </row>
        <row r="245">
          <cell r="M245" t="str">
            <v>Multi-Packs</v>
          </cell>
        </row>
        <row r="246">
          <cell r="M246" t="str">
            <v>NHL</v>
          </cell>
        </row>
        <row r="247">
          <cell r="M247" t="str">
            <v>Napkin Spinner Collection</v>
          </cell>
        </row>
        <row r="248">
          <cell r="M248" t="str">
            <v>Natures Serenity</v>
          </cell>
        </row>
        <row r="249">
          <cell r="M249" t="str">
            <v>New Found Land</v>
          </cell>
        </row>
        <row r="250">
          <cell r="M250" t="str">
            <v>New Nordic</v>
          </cell>
        </row>
        <row r="251">
          <cell r="M251" t="str">
            <v>New Years</v>
          </cell>
        </row>
        <row r="252">
          <cell r="M252" t="str">
            <v>Nexo Knights</v>
          </cell>
        </row>
        <row r="253">
          <cell r="M253" t="str">
            <v>Ninjago</v>
          </cell>
        </row>
        <row r="254">
          <cell r="M254" t="str">
            <v>No Collection</v>
          </cell>
        </row>
        <row r="255">
          <cell r="M255" t="str">
            <v>Non Dated</v>
          </cell>
        </row>
        <row r="256">
          <cell r="M256" t="str">
            <v>Novelty</v>
          </cell>
        </row>
        <row r="257">
          <cell r="M257" t="str">
            <v>Nursery</v>
          </cell>
        </row>
        <row r="258">
          <cell r="M258" t="str">
            <v>On the Go</v>
          </cell>
        </row>
        <row r="259">
          <cell r="M259" t="str">
            <v>Onesies</v>
          </cell>
        </row>
        <row r="260">
          <cell r="M260" t="str">
            <v>Opportunity Buy</v>
          </cell>
        </row>
        <row r="261">
          <cell r="M261" t="str">
            <v>Out of Africa</v>
          </cell>
        </row>
        <row r="262">
          <cell r="M262" t="str">
            <v>PD Promotional</v>
          </cell>
        </row>
        <row r="263">
          <cell r="M263" t="str">
            <v>PUCK YEAH!</v>
          </cell>
        </row>
        <row r="264">
          <cell r="M264" t="str">
            <v>Passe-Partout</v>
          </cell>
        </row>
        <row r="265">
          <cell r="M265" t="str">
            <v>Passover</v>
          </cell>
        </row>
        <row r="266">
          <cell r="M266" t="str">
            <v>Pastel Pop</v>
          </cell>
        </row>
        <row r="267">
          <cell r="M267" t="str">
            <v>Paw Patrol</v>
          </cell>
        </row>
        <row r="268">
          <cell r="M268" t="str">
            <v>Peppa</v>
          </cell>
        </row>
        <row r="269">
          <cell r="M269" t="str">
            <v>Petal Perfect</v>
          </cell>
        </row>
        <row r="270">
          <cell r="M270" t="str">
            <v>Petite Triangles</v>
          </cell>
        </row>
        <row r="271">
          <cell r="M271" t="str">
            <v>Philosopher Journals</v>
          </cell>
        </row>
        <row r="272">
          <cell r="M272" t="str">
            <v>Photo Albums</v>
          </cell>
        </row>
        <row r="273">
          <cell r="M273" t="str">
            <v>Photography</v>
          </cell>
        </row>
        <row r="274">
          <cell r="M274" t="str">
            <v>Pirates</v>
          </cell>
        </row>
        <row r="275">
          <cell r="M275" t="str">
            <v>Plaid</v>
          </cell>
        </row>
        <row r="276">
          <cell r="M276" t="str">
            <v>Playmobil 1.2.3</v>
          </cell>
        </row>
        <row r="277">
          <cell r="M277" t="str">
            <v>Playmobil City Action</v>
          </cell>
        </row>
        <row r="278">
          <cell r="M278" t="str">
            <v>Playmobil City Life</v>
          </cell>
        </row>
        <row r="279">
          <cell r="M279" t="str">
            <v>Playmobil Knights</v>
          </cell>
        </row>
        <row r="280">
          <cell r="M280" t="str">
            <v>Playmobil Pirates</v>
          </cell>
        </row>
        <row r="281">
          <cell r="M281" t="str">
            <v>Playmobil Princess</v>
          </cell>
        </row>
        <row r="282">
          <cell r="M282" t="str">
            <v>Playmobil Summer Fun</v>
          </cell>
        </row>
        <row r="283">
          <cell r="M283" t="str">
            <v>Portico</v>
          </cell>
        </row>
        <row r="284">
          <cell r="M284" t="str">
            <v>Portugal Please</v>
          </cell>
        </row>
        <row r="285">
          <cell r="M285" t="str">
            <v>Preframed Art</v>
          </cell>
        </row>
        <row r="286">
          <cell r="M286" t="str">
            <v>Reading</v>
          </cell>
        </row>
        <row r="287">
          <cell r="M287" t="str">
            <v>Recipe &amp; Accessories</v>
          </cell>
        </row>
        <row r="288">
          <cell r="M288" t="str">
            <v>Regional Calendar</v>
          </cell>
        </row>
        <row r="289">
          <cell r="M289" t="str">
            <v>Religion</v>
          </cell>
        </row>
        <row r="290">
          <cell r="M290" t="str">
            <v>Religious Calendar</v>
          </cell>
        </row>
        <row r="291">
          <cell r="M291" t="str">
            <v>Rifle</v>
          </cell>
        </row>
        <row r="292">
          <cell r="M292" t="str">
            <v>Road Trip</v>
          </cell>
        </row>
        <row r="293">
          <cell r="M293" t="str">
            <v>Russel+Hazel</v>
          </cell>
        </row>
        <row r="294">
          <cell r="M294" t="str">
            <v>Russell+Hazel</v>
          </cell>
        </row>
        <row r="295">
          <cell r="M295" t="str">
            <v>Rustic Femme</v>
          </cell>
        </row>
        <row r="296">
          <cell r="M296" t="str">
            <v>Rustic Holiday Wrap</v>
          </cell>
        </row>
        <row r="297">
          <cell r="M297" t="str">
            <v>SOCal</v>
          </cell>
        </row>
        <row r="298">
          <cell r="M298" t="str">
            <v>Sand &amp; Water</v>
          </cell>
        </row>
        <row r="299">
          <cell r="M299" t="str">
            <v>Scandi Style</v>
          </cell>
        </row>
        <row r="300">
          <cell r="M300" t="str">
            <v>Scooby Doo</v>
          </cell>
        </row>
        <row r="301">
          <cell r="M301" t="str">
            <v>Scooters</v>
          </cell>
        </row>
        <row r="302">
          <cell r="M302" t="str">
            <v>Seashore Edge</v>
          </cell>
        </row>
        <row r="303">
          <cell r="M303" t="str">
            <v>Secret Garden</v>
          </cell>
        </row>
        <row r="304">
          <cell r="M304" t="str">
            <v>Sherway IndigoBaby Shop</v>
          </cell>
        </row>
        <row r="305">
          <cell r="M305" t="str">
            <v>Skateboards</v>
          </cell>
        </row>
        <row r="306">
          <cell r="M306" t="str">
            <v>Slime</v>
          </cell>
        </row>
        <row r="307">
          <cell r="M307" t="str">
            <v>Snow</v>
          </cell>
        </row>
        <row r="308">
          <cell r="M308" t="str">
            <v>Soccer</v>
          </cell>
        </row>
        <row r="309">
          <cell r="M309" t="str">
            <v>Soft Focus</v>
          </cell>
        </row>
        <row r="310">
          <cell r="M310" t="str">
            <v>Soho Tables</v>
          </cell>
        </row>
        <row r="311">
          <cell r="M311" t="str">
            <v>Soup</v>
          </cell>
        </row>
        <row r="312">
          <cell r="M312" t="str">
            <v>Sports Cal - Boxed</v>
          </cell>
        </row>
        <row r="313">
          <cell r="M313" t="str">
            <v>Sports Calendar</v>
          </cell>
        </row>
        <row r="314">
          <cell r="M314" t="str">
            <v>Spring Awakening</v>
          </cell>
        </row>
        <row r="315">
          <cell r="M315" t="str">
            <v>Spring Marble</v>
          </cell>
        </row>
        <row r="316">
          <cell r="M316" t="str">
            <v>Spring Neon</v>
          </cell>
        </row>
        <row r="317">
          <cell r="M317" t="str">
            <v>Spring Wrap Floral</v>
          </cell>
        </row>
        <row r="318">
          <cell r="M318" t="str">
            <v>Spring Wrap Watercolour</v>
          </cell>
        </row>
        <row r="319">
          <cell r="M319" t="str">
            <v>Star Struck</v>
          </cell>
        </row>
        <row r="320">
          <cell r="M320" t="str">
            <v>Star Wars</v>
          </cell>
        </row>
        <row r="321">
          <cell r="M321" t="str">
            <v>Starry Chevron</v>
          </cell>
        </row>
        <row r="322">
          <cell r="M322" t="str">
            <v>Stickers</v>
          </cell>
        </row>
        <row r="323">
          <cell r="M323" t="str">
            <v>Stocking Stuffers</v>
          </cell>
        </row>
        <row r="324">
          <cell r="M324" t="str">
            <v>Sugar Plum</v>
          </cell>
        </row>
        <row r="325">
          <cell r="M325" t="str">
            <v>Summer Marble</v>
          </cell>
        </row>
        <row r="326">
          <cell r="M326" t="str">
            <v>Summer Reflections</v>
          </cell>
        </row>
        <row r="327">
          <cell r="M327" t="str">
            <v>Summer Wrap 1</v>
          </cell>
        </row>
        <row r="328">
          <cell r="M328" t="str">
            <v>Summer Wrap 2</v>
          </cell>
        </row>
        <row r="329">
          <cell r="M329" t="str">
            <v>Super Heroes</v>
          </cell>
        </row>
        <row r="330">
          <cell r="M330" t="str">
            <v>Swan Lake</v>
          </cell>
        </row>
        <row r="331">
          <cell r="M331" t="str">
            <v>Sympathy</v>
          </cell>
        </row>
        <row r="332">
          <cell r="M332" t="str">
            <v>THE CORE MARBLE COLLECTION</v>
          </cell>
        </row>
        <row r="333">
          <cell r="M333" t="str">
            <v>TRUE NORTH</v>
          </cell>
        </row>
        <row r="334">
          <cell r="M334" t="str">
            <v>Taylor Swift Collection by Papyrus</v>
          </cell>
        </row>
        <row r="335">
          <cell r="M335" t="str">
            <v>Teacher</v>
          </cell>
        </row>
        <row r="336">
          <cell r="M336" t="str">
            <v>Tech Obsessed</v>
          </cell>
        </row>
        <row r="337">
          <cell r="M337" t="str">
            <v>Technic</v>
          </cell>
        </row>
        <row r="338">
          <cell r="M338" t="str">
            <v>Teeny Tys</v>
          </cell>
        </row>
        <row r="339">
          <cell r="M339" t="str">
            <v>Tents</v>
          </cell>
        </row>
        <row r="340">
          <cell r="M340" t="str">
            <v>Terrazzo</v>
          </cell>
        </row>
        <row r="341">
          <cell r="M341" t="str">
            <v>Thank You</v>
          </cell>
        </row>
        <row r="342">
          <cell r="M342" t="str">
            <v>Thanksgiving</v>
          </cell>
        </row>
        <row r="343">
          <cell r="M343" t="str">
            <v>The Great Bright North</v>
          </cell>
        </row>
        <row r="344">
          <cell r="M344" t="str">
            <v>The World Needs More Canada</v>
          </cell>
        </row>
        <row r="345">
          <cell r="M345" t="str">
            <v>Thomas &amp; Friends Engines</v>
          </cell>
        </row>
        <row r="346">
          <cell r="M346" t="str">
            <v>Thomas &amp; Friends Plastic</v>
          </cell>
        </row>
        <row r="347">
          <cell r="M347" t="str">
            <v>Train Your Brain</v>
          </cell>
        </row>
        <row r="348">
          <cell r="M348" t="str">
            <v>Travel</v>
          </cell>
        </row>
        <row r="349">
          <cell r="M349" t="str">
            <v>Treetop</v>
          </cell>
        </row>
        <row r="350">
          <cell r="M350" t="str">
            <v>Trend Calendars</v>
          </cell>
        </row>
        <row r="351">
          <cell r="M351" t="str">
            <v>Tropical</v>
          </cell>
        </row>
        <row r="352">
          <cell r="M352" t="str">
            <v>Tropicale</v>
          </cell>
        </row>
        <row r="353">
          <cell r="M353" t="str">
            <v>Truly me</v>
          </cell>
        </row>
        <row r="354">
          <cell r="M354" t="str">
            <v>Typography</v>
          </cell>
        </row>
        <row r="355">
          <cell r="M355" t="str">
            <v>Urban Overlay</v>
          </cell>
        </row>
        <row r="356">
          <cell r="M356" t="str">
            <v>VITAMIN SEA</v>
          </cell>
        </row>
        <row r="357">
          <cell r="M357" t="str">
            <v>Valentines</v>
          </cell>
        </row>
        <row r="358">
          <cell r="M358" t="str">
            <v>Valentines Kid’s Packs</v>
          </cell>
        </row>
        <row r="359">
          <cell r="M359" t="str">
            <v>Vermeil</v>
          </cell>
        </row>
        <row r="360">
          <cell r="M360" t="str">
            <v>Vintage</v>
          </cell>
        </row>
        <row r="361">
          <cell r="M361" t="str">
            <v>Wagons</v>
          </cell>
        </row>
        <row r="362">
          <cell r="M362" t="str">
            <v>Wedding</v>
          </cell>
        </row>
        <row r="363">
          <cell r="M363" t="str">
            <v>Wellie Wishers</v>
          </cell>
        </row>
        <row r="364">
          <cell r="M364" t="str">
            <v>Wellness</v>
          </cell>
        </row>
        <row r="365">
          <cell r="M365" t="str">
            <v>Whatever Forever</v>
          </cell>
        </row>
        <row r="366">
          <cell r="M366" t="str">
            <v>Wheels Pallet</v>
          </cell>
        </row>
        <row r="367">
          <cell r="M367" t="str">
            <v>Whimsical Holiday Wrap</v>
          </cell>
        </row>
        <row r="368">
          <cell r="M368" t="str">
            <v>White Label</v>
          </cell>
        </row>
        <row r="369">
          <cell r="M369" t="str">
            <v>Wilderness</v>
          </cell>
        </row>
        <row r="370">
          <cell r="M370" t="str">
            <v>Winter Adventure</v>
          </cell>
        </row>
        <row r="371">
          <cell r="M371" t="str">
            <v>Winter Garden</v>
          </cell>
        </row>
        <row r="372">
          <cell r="M372" t="str">
            <v>Winter Pastels Wrap</v>
          </cell>
        </row>
        <row r="373">
          <cell r="M373" t="str">
            <v>Winter Wonderland</v>
          </cell>
        </row>
        <row r="374">
          <cell r="M374" t="str">
            <v>Winterland</v>
          </cell>
        </row>
        <row r="375">
          <cell r="M375" t="str">
            <v>Wispy Wildflowers</v>
          </cell>
        </row>
        <row r="376">
          <cell r="M376" t="str">
            <v>Writing Fixture</v>
          </cell>
        </row>
        <row r="377">
          <cell r="M377" t="str">
            <v>Writing Prompt</v>
          </cell>
        </row>
        <row r="378">
          <cell r="M378" t="str">
            <v>Zodiac</v>
          </cell>
        </row>
        <row r="379">
          <cell r="M379" t="str">
            <v>Zoo</v>
          </cell>
        </row>
        <row r="380">
          <cell r="M380" t="str">
            <v>[DELETE]</v>
          </cell>
        </row>
        <row r="381">
          <cell r="M381" t="str">
            <v>[NULL]</v>
          </cell>
        </row>
        <row r="382">
          <cell r="M382" t="str">
            <v>fidget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Entities"/>
      <sheetName val="Model"/>
      <sheetName val="Reference Data"/>
      <sheetName val="layoutmodule_311_layoutmodul"/>
      <sheetName val="Entities_comment"/>
    </sheetNames>
    <sheetDataSet>
      <sheetData sheetId="0"/>
      <sheetData sheetId="1"/>
      <sheetData sheetId="2"/>
      <sheetData sheetId="3">
        <row r="2">
          <cell r="C2" t="str">
            <v>700008-(DO NOT USE) DUNDURN GROUP</v>
          </cell>
        </row>
        <row r="3">
          <cell r="C3" t="str">
            <v>700009-(DO NOT USE) DAN-DEE IMPORTS CAN</v>
          </cell>
        </row>
        <row r="4">
          <cell r="C4" t="str">
            <v>700022-PRONTO INNOVATIONS</v>
          </cell>
        </row>
        <row r="5">
          <cell r="C5" t="str">
            <v>700035-GRANET PUBLISHING INC.</v>
          </cell>
        </row>
        <row r="6">
          <cell r="C6" t="str">
            <v>700043-PRODUCTIONS CLAUDE BOUCHARD</v>
          </cell>
        </row>
        <row r="7">
          <cell r="C7" t="str">
            <v>700074-SCB DISTRIBUTORS</v>
          </cell>
        </row>
        <row r="8">
          <cell r="C8" t="str">
            <v>700099-SPRINGER</v>
          </cell>
        </row>
        <row r="9">
          <cell r="C9" t="str">
            <v>700123-HERE &amp; THERE PUBLISHING</v>
          </cell>
        </row>
        <row r="10">
          <cell r="C10" t="str">
            <v>700136-TC MEDIA LIVRES</v>
          </cell>
        </row>
        <row r="11">
          <cell r="C11" t="str">
            <v>700150-SONY MUSIC ENTERTAINMENT CANADA INC</v>
          </cell>
        </row>
        <row r="12">
          <cell r="C12" t="str">
            <v>700165-ESTELLE DESIGNS &amp; SALES LTD</v>
          </cell>
        </row>
        <row r="13">
          <cell r="C13" t="str">
            <v>700194-PAPYRUS</v>
          </cell>
        </row>
        <row r="14">
          <cell r="C14" t="str">
            <v>700233-LONG BEACH PRESS</v>
          </cell>
        </row>
        <row r="15">
          <cell r="C15" t="str">
            <v>700291-TEXAS BOOKMAN</v>
          </cell>
        </row>
        <row r="16">
          <cell r="C16" t="str">
            <v>700295-DAEDALUS BOOKS</v>
          </cell>
        </row>
        <row r="17">
          <cell r="C17" t="str">
            <v>700383-PERPETUAL BOOKS</v>
          </cell>
        </row>
        <row r="18">
          <cell r="C18" t="str">
            <v>700425-WEIGL EDUCATIONAL PUBLISHERS</v>
          </cell>
        </row>
        <row r="19">
          <cell r="C19" t="str">
            <v>700465-PATHWAY BOOK SERVICE</v>
          </cell>
        </row>
        <row r="20">
          <cell r="C20" t="str">
            <v>700477-F &amp; W MEDIA</v>
          </cell>
        </row>
        <row r="21">
          <cell r="C21" t="str">
            <v>700513-ROWMAN &amp; LITTLEFIELD PUB. GROUP</v>
          </cell>
        </row>
        <row r="22">
          <cell r="C22" t="str">
            <v>700521-(DO NOT USE) HARRY N ABRAMS</v>
          </cell>
        </row>
        <row r="23">
          <cell r="C23" t="str">
            <v>700530-MESSAGERIES ADP INC</v>
          </cell>
        </row>
        <row r="24">
          <cell r="C24" t="str">
            <v>700552-PUBLISHERS GROUP WEST (REMAINDERS)</v>
          </cell>
        </row>
        <row r="25">
          <cell r="C25" t="str">
            <v>700577-CERIPH PRESS</v>
          </cell>
        </row>
        <row r="26">
          <cell r="C26" t="str">
            <v>700606-PUBLICATIONS ONTARIO</v>
          </cell>
        </row>
        <row r="27">
          <cell r="C27" t="str">
            <v>700662-J. CLINTON MORRISON</v>
          </cell>
        </row>
        <row r="28">
          <cell r="C28" t="str">
            <v>700713-DARTMOUTH HISTORICAL ASSOCIATION</v>
          </cell>
        </row>
        <row r="29">
          <cell r="C29" t="str">
            <v>700763-NORTH AMERICAN PEN CO 1995</v>
          </cell>
        </row>
        <row r="30">
          <cell r="C30" t="str">
            <v>700772-EDIPRESSE INC</v>
          </cell>
        </row>
        <row r="31">
          <cell r="C31" t="str">
            <v>700818-(DO NOT USE) HAVOC CANADA</v>
          </cell>
        </row>
        <row r="32">
          <cell r="C32" t="str">
            <v>700847-JH. FINE ART PHOTO LTD.</v>
          </cell>
        </row>
        <row r="33">
          <cell r="C33" t="str">
            <v>700853-PAMELA WILLIAMS</v>
          </cell>
        </row>
        <row r="34">
          <cell r="C34" t="str">
            <v>700904-THARPA PUBLICATIONS</v>
          </cell>
        </row>
        <row r="35">
          <cell r="C35" t="str">
            <v>700906-WILSON &amp; LAFLEUR</v>
          </cell>
        </row>
        <row r="36">
          <cell r="C36" t="str">
            <v>700946-HAL LEONARD PUBLISHING</v>
          </cell>
        </row>
        <row r="37">
          <cell r="C37" t="str">
            <v>700955-PAST FORWARD HERITAGE LIMITED</v>
          </cell>
        </row>
        <row r="38">
          <cell r="C38" t="str">
            <v>700966-PUBLICATIONS DU GRAAL/GRAIL BOOKS</v>
          </cell>
        </row>
        <row r="39">
          <cell r="C39" t="str">
            <v>700974-(DO NOT USE)TEACHER CREATED RESOURC</v>
          </cell>
        </row>
        <row r="40">
          <cell r="C40" t="str">
            <v>701038-HIKINGCAMPING. COM</v>
          </cell>
        </row>
        <row r="41">
          <cell r="C41" t="str">
            <v>701063-TANGLE LANE C/O DAVID WEALE</v>
          </cell>
        </row>
        <row r="42">
          <cell r="C42" t="str">
            <v>701107-CULMER PEN COMPANY INC.</v>
          </cell>
        </row>
        <row r="43">
          <cell r="C43" t="str">
            <v>701124-(DO NOT USE)(REMAINDERS) WHITECAP</v>
          </cell>
        </row>
        <row r="44">
          <cell r="C44" t="str">
            <v>701128-THE WEISDORF GROUP OF COMPANIES</v>
          </cell>
        </row>
        <row r="45">
          <cell r="C45" t="str">
            <v>701129-(DO NOT USE)ANTIOCH PUBLISHING COMP</v>
          </cell>
        </row>
        <row r="46">
          <cell r="C46" t="str">
            <v>701130-SIMON &amp; SCHUSTER CANADA</v>
          </cell>
        </row>
        <row r="47">
          <cell r="C47" t="str">
            <v>701133-ALBERTA COLOUR PRODUCTIONS</v>
          </cell>
        </row>
        <row r="48">
          <cell r="C48" t="str">
            <v>701143-(do not use)HARVARD UNIVERSITY</v>
          </cell>
        </row>
        <row r="49">
          <cell r="C49" t="str">
            <v>701153-QUO VADIS INTERNATIONAL</v>
          </cell>
        </row>
        <row r="50">
          <cell r="C50" t="str">
            <v>701157-PUBLICATIONS INTERNATIONAL LTD</v>
          </cell>
        </row>
        <row r="51">
          <cell r="C51" t="str">
            <v>701166-MAP ART PUBLISHING</v>
          </cell>
        </row>
        <row r="52">
          <cell r="C52" t="str">
            <v>701167-SANDHILL BOOK MARKETING</v>
          </cell>
        </row>
        <row r="53">
          <cell r="C53" t="str">
            <v>701170-LION RAMPANT IMPORTS LTD.</v>
          </cell>
        </row>
        <row r="54">
          <cell r="C54" t="str">
            <v>701177-BIC INC.</v>
          </cell>
        </row>
        <row r="55">
          <cell r="C55" t="str">
            <v>701204-LLEWELLYN</v>
          </cell>
        </row>
        <row r="56">
          <cell r="C56" t="str">
            <v>701208-PARASOURCE MARKETING AND DISTRIBUTI</v>
          </cell>
        </row>
        <row r="57">
          <cell r="C57" t="str">
            <v>701210-BROADVIEW PRESS</v>
          </cell>
        </row>
        <row r="58">
          <cell r="C58" t="str">
            <v>701215-BAKER &amp; TAYLOR  PUBLISHING GROUP</v>
          </cell>
        </row>
        <row r="59">
          <cell r="C59" t="str">
            <v>701225-CHARLES LETTS (CANADA) LTD</v>
          </cell>
        </row>
        <row r="60">
          <cell r="C60" t="str">
            <v>701240-CALEGO INTERNATIONAL INC.</v>
          </cell>
        </row>
        <row r="61">
          <cell r="C61" t="str">
            <v>701247-FORMAC PUBLISHING LTD.</v>
          </cell>
        </row>
        <row r="62">
          <cell r="C62" t="str">
            <v>701251-HERITAGE GROUP DISTRIBUTION</v>
          </cell>
        </row>
        <row r="63">
          <cell r="C63" t="str">
            <v>701253-ADA INC.</v>
          </cell>
        </row>
        <row r="64">
          <cell r="C64" t="str">
            <v>701254-EDITIONS MEDIASPAUL</v>
          </cell>
        </row>
        <row r="65">
          <cell r="C65" t="str">
            <v>701261-WYMAN PUBLISHING LTD</v>
          </cell>
        </row>
        <row r="66">
          <cell r="C66" t="str">
            <v>701281-LOGIN BROTHERS CANADA</v>
          </cell>
        </row>
        <row r="67">
          <cell r="C67" t="str">
            <v>701289-CARLTON CARDS LTD</v>
          </cell>
        </row>
        <row r="68">
          <cell r="C68" t="str">
            <v>701296-SMART SHOPPING MONTREAL</v>
          </cell>
        </row>
        <row r="69">
          <cell r="C69" t="str">
            <v>701299-(do not use)SENTOR MEDIA INC.</v>
          </cell>
        </row>
        <row r="70">
          <cell r="C70" t="str">
            <v>701306-CANADIAN PRESS</v>
          </cell>
        </row>
        <row r="71">
          <cell r="C71" t="str">
            <v>701316-DOMINION BLUELINE INC</v>
          </cell>
        </row>
        <row r="72">
          <cell r="C72" t="str">
            <v>701334-AGENCE DU LIVRE</v>
          </cell>
        </row>
        <row r="73">
          <cell r="C73" t="str">
            <v>701339-BOOK SALES INC</v>
          </cell>
        </row>
        <row r="74">
          <cell r="C74" t="str">
            <v>701347-SONO NIS PRESS</v>
          </cell>
        </row>
        <row r="75">
          <cell r="C75" t="str">
            <v>701352-PLAYWRIGHTS CAD  PRESS</v>
          </cell>
        </row>
        <row r="76">
          <cell r="C76" t="str">
            <v>701355-(DO NOT USE) OPTION 2</v>
          </cell>
        </row>
        <row r="77">
          <cell r="C77" t="str">
            <v>701367-UNIVERSITY OF ALBERTA</v>
          </cell>
        </row>
        <row r="78">
          <cell r="C78" t="str">
            <v>701371-THE ESTATE OF GEORGE C. PRZYBYCIEN</v>
          </cell>
        </row>
        <row r="79">
          <cell r="C79" t="str">
            <v>701375-PAPER E.CLIPS</v>
          </cell>
        </row>
        <row r="80">
          <cell r="C80" t="str">
            <v>701388-ARTISTICA INC</v>
          </cell>
        </row>
        <row r="81">
          <cell r="C81" t="str">
            <v>701393-GALISON</v>
          </cell>
        </row>
        <row r="82">
          <cell r="C82" t="str">
            <v>701410-XONEX INTERNATIONAL</v>
          </cell>
        </row>
        <row r="83">
          <cell r="C83" t="str">
            <v>701418-WORD ALIVE PRESS</v>
          </cell>
        </row>
        <row r="84">
          <cell r="C84" t="str">
            <v>701435-(DO NOT USE) DISTICOR DIRECT - BOOK</v>
          </cell>
        </row>
        <row r="85">
          <cell r="C85" t="str">
            <v>701437-BARNES &amp; NOBLE INC</v>
          </cell>
        </row>
        <row r="86">
          <cell r="C86" t="str">
            <v>701455-THOMSON CARSWELL</v>
          </cell>
        </row>
        <row r="87">
          <cell r="C87" t="str">
            <v>701468-SCANTRADE INTERNATIONAL</v>
          </cell>
        </row>
        <row r="88">
          <cell r="C88" t="str">
            <v>701542-ZIBBERS INC.</v>
          </cell>
        </row>
        <row r="89">
          <cell r="C89" t="str">
            <v>701562-NATIONAL GALLERY OF CANADA</v>
          </cell>
        </row>
        <row r="90">
          <cell r="C90" t="str">
            <v>701594-NIMBUS PUBLISHING LIMITED</v>
          </cell>
        </row>
        <row r="91">
          <cell r="C91" t="str">
            <v>701603-GASPEREAU PRESS</v>
          </cell>
        </row>
        <row r="92">
          <cell r="C92" t="str">
            <v>701707-BLUE DOOR PUBLISHING</v>
          </cell>
        </row>
        <row r="93">
          <cell r="C93" t="str">
            <v>701725-INFINITEBOOKS LIVRESINFINIS</v>
          </cell>
        </row>
        <row r="94">
          <cell r="C94" t="str">
            <v>701747-PENNY PRESS</v>
          </cell>
        </row>
        <row r="95">
          <cell r="C95" t="str">
            <v>701765-CRAYOLA CANADA</v>
          </cell>
        </row>
        <row r="96">
          <cell r="C96" t="str">
            <v>701779-CREATIVE BOOK PUB.</v>
          </cell>
        </row>
        <row r="97">
          <cell r="C97" t="str">
            <v>701780-DOVE TALE COLLECTIONS</v>
          </cell>
        </row>
        <row r="98">
          <cell r="C98" t="str">
            <v>701796-GRAPHIC IMAGE, INC.</v>
          </cell>
        </row>
        <row r="99">
          <cell r="C99" t="str">
            <v>701798-(DO NOT USE) MUDLARK PAPERS INC.</v>
          </cell>
        </row>
        <row r="100">
          <cell r="C100" t="str">
            <v>701799-BELA BALIKO PHOTOGRAPHY &amp;</v>
          </cell>
        </row>
        <row r="101">
          <cell r="C101" t="str">
            <v>701870-(DO NOT USE) SOMERVILLE DISTRIBUTOR</v>
          </cell>
        </row>
        <row r="102">
          <cell r="C102" t="str">
            <v>701891-BELLA FLOR ENTERPRISES INC.</v>
          </cell>
        </row>
        <row r="103">
          <cell r="C103" t="str">
            <v>701978-DOWNHOME</v>
          </cell>
        </row>
        <row r="104">
          <cell r="C104" t="str">
            <v>701998-MUSIQUE SELECT INC</v>
          </cell>
        </row>
        <row r="105">
          <cell r="C105" t="str">
            <v>702012-KOCH ENTERTAINMENT INC.</v>
          </cell>
        </row>
        <row r="106">
          <cell r="C106" t="str">
            <v>702014-UNIVERSAL MUSIC CANADA INC</v>
          </cell>
        </row>
        <row r="107">
          <cell r="C107" t="str">
            <v>702016-OUTSIDE MUSIC</v>
          </cell>
        </row>
        <row r="108">
          <cell r="C108" t="str">
            <v>702019-WARNER MUSIC CANADA</v>
          </cell>
        </row>
        <row r="109">
          <cell r="C109" t="str">
            <v>702034-CROCODILE CREEK INC - EXW</v>
          </cell>
        </row>
        <row r="110">
          <cell r="C110" t="str">
            <v>702039-PARKLAND PUBLISHING</v>
          </cell>
        </row>
        <row r="111">
          <cell r="C111" t="str">
            <v>702042-WREBBIT INC.</v>
          </cell>
        </row>
        <row r="112">
          <cell r="C112" t="str">
            <v>702063-PROMOTION WORKS</v>
          </cell>
        </row>
        <row r="113">
          <cell r="C113" t="str">
            <v>702121-CAVALLINI PAPER &amp; COINC</v>
          </cell>
        </row>
        <row r="114">
          <cell r="C114" t="str">
            <v>702124-FLANKER PRESS</v>
          </cell>
        </row>
        <row r="115">
          <cell r="C115" t="str">
            <v>702140-LES EDITIONS HERITAGE INC.</v>
          </cell>
        </row>
        <row r="116">
          <cell r="C116" t="str">
            <v>702222-PARRAGON INC</v>
          </cell>
        </row>
        <row r="117">
          <cell r="C117" t="str">
            <v>702224-KUDZU BOOK TRADERS</v>
          </cell>
        </row>
        <row r="118">
          <cell r="C118" t="str">
            <v>702294-MATTEL CANADA</v>
          </cell>
        </row>
        <row r="119">
          <cell r="C119" t="str">
            <v>702443-TRUDEAU</v>
          </cell>
        </row>
        <row r="120">
          <cell r="C120" t="str">
            <v>702574-PATHFINDER BOOKS</v>
          </cell>
        </row>
        <row r="121">
          <cell r="C121" t="str">
            <v>702647-AMERICAN BOOK COMPANY</v>
          </cell>
        </row>
        <row r="122">
          <cell r="C122" t="str">
            <v>702753-STERLING PUBLISHING CO.</v>
          </cell>
        </row>
        <row r="123">
          <cell r="C123" t="str">
            <v>702767-ION PRINT SOLUTIONS</v>
          </cell>
        </row>
        <row r="124">
          <cell r="C124" t="str">
            <v>702818-(DO NOT USE) ABBOTT OF ENGLAND 1981</v>
          </cell>
        </row>
        <row r="125">
          <cell r="C125" t="str">
            <v>702820-SELLERS PUBLISHING INC.</v>
          </cell>
        </row>
        <row r="126">
          <cell r="C126" t="str">
            <v>702832-DRC PUBLISHING</v>
          </cell>
        </row>
        <row r="127">
          <cell r="C127" t="str">
            <v>702854-(DO NOT USE) QUANTA DISTRIBUTION</v>
          </cell>
        </row>
        <row r="128">
          <cell r="C128" t="str">
            <v>702868-MULBERRY BOOKS</v>
          </cell>
        </row>
        <row r="129">
          <cell r="C129" t="str">
            <v>702987-AURA ONE ENTERPRISES INC.</v>
          </cell>
        </row>
        <row r="130">
          <cell r="C130" t="str">
            <v>703000-NEW WORLD PUBLISHING</v>
          </cell>
        </row>
        <row r="131">
          <cell r="C131" t="str">
            <v>703013-PEACEABLE KINGDOM PRESS</v>
          </cell>
        </row>
        <row r="132">
          <cell r="C132" t="str">
            <v>703014-WILLOW CREEK PRESS</v>
          </cell>
        </row>
        <row r="133">
          <cell r="C133" t="str">
            <v>703039-GLADSTONE MEDIA CORP.</v>
          </cell>
        </row>
        <row r="134">
          <cell r="C134" t="str">
            <v>703118-(DO NOT USE) LINEA MARKETING GROUP</v>
          </cell>
        </row>
        <row r="135">
          <cell r="C135" t="str">
            <v>703223-EDITIONS CEC INC.</v>
          </cell>
        </row>
        <row r="136">
          <cell r="C136" t="str">
            <v>703268-(DO NOT USE) LEEBER LIMITED</v>
          </cell>
        </row>
        <row r="137">
          <cell r="C137" t="str">
            <v>703270-CONCEPTS 401</v>
          </cell>
        </row>
        <row r="138">
          <cell r="C138" t="str">
            <v>703305-PERSEUS DISTRIBUTION</v>
          </cell>
        </row>
        <row r="139">
          <cell r="C139" t="str">
            <v>703330-SAMACO TRADING</v>
          </cell>
        </row>
        <row r="140">
          <cell r="C140" t="str">
            <v>703389-FRONTENAC HOUSE LTD</v>
          </cell>
        </row>
        <row r="141">
          <cell r="C141" t="str">
            <v>703416-INDIGO BOOKS</v>
          </cell>
        </row>
        <row r="142">
          <cell r="C142" t="str">
            <v>703424-BROWNTROUT PUBLISHERS INC.(CAN)</v>
          </cell>
        </row>
        <row r="143">
          <cell r="C143" t="str">
            <v>703458-(DO NOT USE) STEWART HOUSE DIST.</v>
          </cell>
        </row>
        <row r="144">
          <cell r="C144" t="str">
            <v>703489-SWING LTD</v>
          </cell>
        </row>
        <row r="145">
          <cell r="C145" t="str">
            <v>703490-JAMEY AEBERSOLD JAZZ, INC.</v>
          </cell>
        </row>
        <row r="146">
          <cell r="C146" t="str">
            <v>703514-HINKLER PTY LTD</v>
          </cell>
        </row>
        <row r="147">
          <cell r="C147" t="str">
            <v>703522-THE THYMES</v>
          </cell>
        </row>
        <row r="148">
          <cell r="C148" t="str">
            <v>703523-MUTI &amp; CO. LTD.</v>
          </cell>
        </row>
        <row r="149">
          <cell r="C149" t="str">
            <v>703591-A.G. CITY WHOLESALE</v>
          </cell>
        </row>
        <row r="150">
          <cell r="C150" t="str">
            <v>703600-TORRE AND TAGUS DESIGNS LTD</v>
          </cell>
        </row>
        <row r="151">
          <cell r="C151" t="str">
            <v>703601-ECOJOT INC.</v>
          </cell>
        </row>
        <row r="152">
          <cell r="C152" t="str">
            <v>703610-STREAMLINE IMPORTING INC.</v>
          </cell>
        </row>
        <row r="153">
          <cell r="C153" t="str">
            <v>703613-GALLERY LEATHER CO. INC</v>
          </cell>
        </row>
        <row r="154">
          <cell r="C154" t="str">
            <v>703630-SAXON CHOCOLATES</v>
          </cell>
        </row>
        <row r="155">
          <cell r="C155" t="str">
            <v>703631-DO NOT USE (DO NOT USE) GLITTERWRAP</v>
          </cell>
        </row>
        <row r="156">
          <cell r="C156" t="str">
            <v>703632-PAPER PRODUCTS DESIGN US INC</v>
          </cell>
        </row>
        <row r="157">
          <cell r="C157" t="str">
            <v>703637-ROBERT YOUNG</v>
          </cell>
        </row>
        <row r="158">
          <cell r="C158" t="str">
            <v>703642-JEANNE LOTTIE'S FASHION INC.</v>
          </cell>
        </row>
        <row r="159">
          <cell r="C159" t="str">
            <v>703713-MANHATTAN GROUP LLC</v>
          </cell>
        </row>
        <row r="160">
          <cell r="C160" t="str">
            <v>703721-HOUSE OF MARBLES</v>
          </cell>
        </row>
        <row r="161">
          <cell r="C161" t="str">
            <v>703723-D.C. THOMSON &amp; CO.</v>
          </cell>
        </row>
        <row r="162">
          <cell r="C162" t="str">
            <v>703734-(DO NOT USE) THOMAS ALLEN &amp; SON (GI</v>
          </cell>
        </row>
        <row r="163">
          <cell r="C163" t="str">
            <v>703736-MARKETING RESOURCES</v>
          </cell>
        </row>
        <row r="164">
          <cell r="C164" t="str">
            <v>703750-DO NOT USE (VMI) BARNETT GLOBAL</v>
          </cell>
        </row>
        <row r="165">
          <cell r="C165" t="str">
            <v>703781-HARTLEY &amp; MARKS PUBLISHING</v>
          </cell>
        </row>
        <row r="166">
          <cell r="C166" t="str">
            <v>703794-PROGRESS PACKAGING LTD</v>
          </cell>
        </row>
        <row r="167">
          <cell r="C167" t="str">
            <v>703810-BERTELSMANN DIRECT NORTH AMERICA</v>
          </cell>
        </row>
        <row r="168">
          <cell r="C168" t="str">
            <v>703811-PIERRE BELVEDERE INC</v>
          </cell>
        </row>
        <row r="169">
          <cell r="C169" t="str">
            <v>703816-QUEBEC AMERIQUE INTERNATIONAL</v>
          </cell>
        </row>
        <row r="170">
          <cell r="C170" t="str">
            <v>703828-CANDYM ENTERPRISES LTD</v>
          </cell>
        </row>
        <row r="171">
          <cell r="C171" t="str">
            <v>703832-EDITIONS PHIDAL INC</v>
          </cell>
        </row>
        <row r="172">
          <cell r="C172" t="str">
            <v>703835-OUTSET MEDIA CORPORATION</v>
          </cell>
        </row>
        <row r="173">
          <cell r="C173" t="str">
            <v>703839-CENTRE FOR ADDICTION AND MENTAL</v>
          </cell>
        </row>
        <row r="174">
          <cell r="C174" t="str">
            <v>703878-(DO NOT USE)V &amp; L INFORMATION RES.</v>
          </cell>
        </row>
        <row r="175">
          <cell r="C175" t="str">
            <v>703890-BROWNTROUT PUBLISHERS</v>
          </cell>
        </row>
        <row r="176">
          <cell r="C176" t="str">
            <v>703931-HAVOC GIFTS (CANADA) INC</v>
          </cell>
        </row>
        <row r="177">
          <cell r="C177" t="str">
            <v>703947-WILTON INDUSTRIES CANADA LTD.</v>
          </cell>
        </row>
        <row r="178">
          <cell r="C178" t="str">
            <v>703984-TRENDS INTERNATIONAL PUBLISHING COR</v>
          </cell>
        </row>
        <row r="179">
          <cell r="C179" t="str">
            <v>704041-DESPUB/DAVID E. SCOTT</v>
          </cell>
        </row>
        <row r="180">
          <cell r="C180" t="str">
            <v>704079-AMBER LOTUS PUBLISHING</v>
          </cell>
        </row>
        <row r="181">
          <cell r="C181" t="str">
            <v>704101-(REMAINDERS) BARRONS (US$)</v>
          </cell>
        </row>
        <row r="182">
          <cell r="C182" t="str">
            <v>704105-DESIGN HOME ASSOCIATES</v>
          </cell>
        </row>
        <row r="183">
          <cell r="C183" t="str">
            <v>704120-DURVILE PUBLICATIONS LTD</v>
          </cell>
        </row>
        <row r="184">
          <cell r="C184" t="str">
            <v>704121-BUFFALO GAMES LLC</v>
          </cell>
        </row>
        <row r="185">
          <cell r="C185" t="str">
            <v>704122-ZEBRA PUBLISHING</v>
          </cell>
        </row>
        <row r="186">
          <cell r="C186" t="str">
            <v>704160-LAMPLIGHTER BOOKS</v>
          </cell>
        </row>
        <row r="187">
          <cell r="C187" t="str">
            <v>704184-WILDLY DELICIOUS PRESERVE CO. LTD</v>
          </cell>
        </row>
        <row r="188">
          <cell r="C188" t="str">
            <v>704192-TRI COASTAL DESIGN GROUP INC.</v>
          </cell>
        </row>
        <row r="189">
          <cell r="C189" t="str">
            <v>704211-LINDT &amp; SPRUNGLI</v>
          </cell>
        </row>
        <row r="190">
          <cell r="C190" t="str">
            <v>704217-GRANDMAS KITCHEN</v>
          </cell>
        </row>
        <row r="191">
          <cell r="C191" t="str">
            <v>704248-B.E.S. PUBLISHING</v>
          </cell>
        </row>
        <row r="192">
          <cell r="C192" t="str">
            <v>704326-I. F. PRODUCTIONS, INC.</v>
          </cell>
        </row>
        <row r="193">
          <cell r="C193" t="str">
            <v>704327-SCHOLARLY BOOK SERVICES INC (CAD)</v>
          </cell>
        </row>
        <row r="194">
          <cell r="C194" t="str">
            <v>704338-SHAMBHALA PRODUCTIONS INC.</v>
          </cell>
        </row>
        <row r="195">
          <cell r="C195" t="str">
            <v>704358-FAB IND (JULMAR)</v>
          </cell>
        </row>
        <row r="196">
          <cell r="C196" t="str">
            <v>704424-3430685 CANADA INC QHOUSE KIDS</v>
          </cell>
        </row>
        <row r="197">
          <cell r="C197" t="str">
            <v>704473-SELECT PUBLICATIONS LTD</v>
          </cell>
        </row>
        <row r="198">
          <cell r="C198" t="str">
            <v>704501-MARY'S GOURMET INC.</v>
          </cell>
        </row>
        <row r="199">
          <cell r="C199" t="str">
            <v>704504-MIQUEL-RIUS USA LTD</v>
          </cell>
        </row>
        <row r="200">
          <cell r="C200" t="str">
            <v>704513-FOUNDATION FOR INNER PEACE</v>
          </cell>
        </row>
        <row r="201">
          <cell r="C201" t="str">
            <v>704514-ALBERTA COLOR PRODUCT</v>
          </cell>
        </row>
        <row r="202">
          <cell r="C202" t="str">
            <v>704557-(VMI) TNG - CANADA</v>
          </cell>
        </row>
        <row r="203">
          <cell r="C203" t="str">
            <v>704566-ARCADIA PUBLISHING</v>
          </cell>
        </row>
        <row r="204">
          <cell r="C204" t="str">
            <v>704642-PROMOTION DU LIVRE SDM</v>
          </cell>
        </row>
        <row r="205">
          <cell r="C205" t="str">
            <v>704659-PRESENT LIVING &amp; LEARNING, INC.</v>
          </cell>
        </row>
        <row r="206">
          <cell r="C206" t="str">
            <v>704672-JOHN MCQUARRIE PHOTOGRAPHY</v>
          </cell>
        </row>
        <row r="207">
          <cell r="C207" t="str">
            <v>704673-GLEN MARGARET PUBLISHING</v>
          </cell>
        </row>
        <row r="208">
          <cell r="C208" t="str">
            <v>704687-HASBRO CANADA CORPORATION</v>
          </cell>
        </row>
        <row r="209">
          <cell r="C209" t="str">
            <v>704695-MADRONA BOOKS &amp; PUBLICATIONS</v>
          </cell>
        </row>
        <row r="210">
          <cell r="C210" t="str">
            <v>704709-(DO NOT USE)RUMBA MARKETING</v>
          </cell>
        </row>
        <row r="211">
          <cell r="C211" t="str">
            <v>704715-TENEUES PUBLISHING</v>
          </cell>
        </row>
        <row r="212">
          <cell r="C212" t="str">
            <v>704716-POLESTAR CALENDARS LTD</v>
          </cell>
        </row>
        <row r="213">
          <cell r="C213" t="str">
            <v>704729-BOOKSMART</v>
          </cell>
        </row>
        <row r="214">
          <cell r="C214" t="str">
            <v>704732-EMOND MONTGOMERY PUBLICATIONS</v>
          </cell>
        </row>
        <row r="215">
          <cell r="C215" t="str">
            <v>704741-CHARLTON PRESS</v>
          </cell>
        </row>
        <row r="216">
          <cell r="C216" t="str">
            <v>704747-TRILITERAL INC</v>
          </cell>
        </row>
        <row r="217">
          <cell r="C217" t="str">
            <v>704770-MCGILL-QUEEN'S UNIVERSITY PR</v>
          </cell>
        </row>
        <row r="218">
          <cell r="C218" t="str">
            <v>704804-UMBRA LTD CAN</v>
          </cell>
        </row>
        <row r="219">
          <cell r="C219" t="str">
            <v>704860-VANCE KITIRA INTERNATIONAL</v>
          </cell>
        </row>
        <row r="220">
          <cell r="C220" t="str">
            <v>704890-PRESTEL PUBLISHING</v>
          </cell>
        </row>
        <row r="221">
          <cell r="C221" t="str">
            <v>704907-PUBLISHERS OVERSTOCK UNLIM.INC</v>
          </cell>
        </row>
        <row r="222">
          <cell r="C222" t="str">
            <v>704923-SALEM BAKING COMPANY</v>
          </cell>
        </row>
        <row r="223">
          <cell r="C223" t="str">
            <v>704931-PUBLICATIONS DU QUEBEC</v>
          </cell>
        </row>
        <row r="224">
          <cell r="C224" t="str">
            <v>704933-MERRYMAKERS INC</v>
          </cell>
        </row>
        <row r="225">
          <cell r="C225" t="str">
            <v>704969-DANESCO INC.</v>
          </cell>
        </row>
        <row r="226">
          <cell r="C226" t="str">
            <v>704984-BAICO PUBLISHING</v>
          </cell>
        </row>
        <row r="227">
          <cell r="C227" t="str">
            <v>704997-(do not use)MANOR HOUSE PUBLISHING</v>
          </cell>
        </row>
        <row r="228">
          <cell r="C228" t="str">
            <v>705011-NORTHERN GAMES COMPANY</v>
          </cell>
        </row>
        <row r="229">
          <cell r="C229" t="str">
            <v>705023-KISS THAT FROG INC.</v>
          </cell>
        </row>
        <row r="230">
          <cell r="C230" t="str">
            <v>705044-GEORGETOWN PUBLICATIONS</v>
          </cell>
        </row>
        <row r="231">
          <cell r="C231" t="str">
            <v>705051-PETER PAUPER PRESS (EXW) INC</v>
          </cell>
        </row>
        <row r="232">
          <cell r="C232" t="str">
            <v>705052-BOULDER BOOKS</v>
          </cell>
        </row>
        <row r="233">
          <cell r="C233" t="str">
            <v>705094-GARFINKEL PUBLICATIONS INC.</v>
          </cell>
        </row>
        <row r="234">
          <cell r="C234" t="str">
            <v>705106-NATIONAL BOOK NETWORK INC</v>
          </cell>
        </row>
        <row r="235">
          <cell r="C235" t="str">
            <v>705114-YOUR NICKEL'S WORTH PUBLISHING</v>
          </cell>
        </row>
        <row r="236">
          <cell r="C236" t="str">
            <v>705126-DEMPSEY AND ASSOCIATES</v>
          </cell>
        </row>
        <row r="237">
          <cell r="C237" t="str">
            <v>705131-(DO NOT USE)PIERRE BELVEDERE GAMES</v>
          </cell>
        </row>
        <row r="238">
          <cell r="C238" t="str">
            <v>705134-(DO NOT USE)CHOCOLATE FISH</v>
          </cell>
        </row>
        <row r="239">
          <cell r="C239" t="str">
            <v>705140-(DO NOT USE) PSI</v>
          </cell>
        </row>
        <row r="240">
          <cell r="C240" t="str">
            <v>705143-BOSTON INTERNATIONAL INC.</v>
          </cell>
        </row>
        <row r="241">
          <cell r="C241" t="str">
            <v>705144-PELICAN BAY</v>
          </cell>
        </row>
        <row r="242">
          <cell r="C242" t="str">
            <v>705161-PEARLESSENCE LTD</v>
          </cell>
        </row>
        <row r="243">
          <cell r="C243" t="str">
            <v>705162-(REMAINDERS) RANDOM HOUSE US</v>
          </cell>
        </row>
        <row r="244">
          <cell r="C244" t="str">
            <v>705170-GOURMET TRADING CO LIMITED</v>
          </cell>
        </row>
        <row r="245">
          <cell r="C245" t="str">
            <v>705173-STERLING MARKING PRODUCTS INC</v>
          </cell>
        </row>
        <row r="246">
          <cell r="C246" t="str">
            <v>705210-LEAP FROG CANADA</v>
          </cell>
        </row>
        <row r="247">
          <cell r="C247" t="str">
            <v>705254-LITDISTCO</v>
          </cell>
        </row>
        <row r="248">
          <cell r="C248" t="str">
            <v>705260-STRICTLY BY-THE BOOK</v>
          </cell>
        </row>
        <row r="249">
          <cell r="C249" t="str">
            <v>705291-(DO NOT USE) TOPICS ENTERTAINMENT</v>
          </cell>
        </row>
        <row r="250">
          <cell r="C250" t="str">
            <v>705293-DISTRIBUTION FILIGRANE INC</v>
          </cell>
        </row>
        <row r="251">
          <cell r="C251" t="str">
            <v>705332-DOVER PUBLICATIONS</v>
          </cell>
        </row>
        <row r="252">
          <cell r="C252" t="str">
            <v>705336-BEAD BAZAAR USA INC</v>
          </cell>
        </row>
        <row r="253">
          <cell r="C253" t="str">
            <v>705339-WORD ALIVE INC</v>
          </cell>
        </row>
        <row r="254">
          <cell r="C254" t="str">
            <v>705348-RE-MARKS INC</v>
          </cell>
        </row>
        <row r="255">
          <cell r="C255" t="str">
            <v>705357-(REMAINDERS) GROVE ATLANTIC</v>
          </cell>
        </row>
        <row r="256">
          <cell r="C256" t="str">
            <v>705395-OUTSET MEDIA CO</v>
          </cell>
        </row>
        <row r="257">
          <cell r="C257" t="str">
            <v>705437-PATHFINDER FOODS INC.</v>
          </cell>
        </row>
        <row r="258">
          <cell r="C258" t="str">
            <v>705446-SLANGMAN PUBLISHING</v>
          </cell>
        </row>
        <row r="259">
          <cell r="C259" t="str">
            <v>705456-COCOMIRA CONFECTIONS INC.</v>
          </cell>
        </row>
        <row r="260">
          <cell r="C260" t="str">
            <v>705458-VOLUMES PUBLISHING</v>
          </cell>
        </row>
        <row r="261">
          <cell r="C261" t="str">
            <v>705459-ALEX BRANDS</v>
          </cell>
        </row>
        <row r="262">
          <cell r="C262" t="str">
            <v>705468-CHERISON ENTERPRISES INC</v>
          </cell>
        </row>
        <row r="263">
          <cell r="C263" t="str">
            <v>705538-THE REPUBLIC OF TEA</v>
          </cell>
        </row>
        <row r="264">
          <cell r="C264" t="str">
            <v>705546-ECSTASY CRAFTS INC</v>
          </cell>
        </row>
        <row r="265">
          <cell r="C265" t="str">
            <v>705569-FOSSIL CANADA INC.</v>
          </cell>
        </row>
        <row r="266">
          <cell r="C266" t="str">
            <v>705578-CONCEPT GOURMET DU VILLAGE ULC</v>
          </cell>
        </row>
        <row r="267">
          <cell r="C267" t="str">
            <v>705585-MOTEL DELUXE INC.</v>
          </cell>
        </row>
        <row r="268">
          <cell r="C268" t="str">
            <v>705626-TOO GOOD GOURMET INC.</v>
          </cell>
        </row>
        <row r="269">
          <cell r="C269" t="str">
            <v>705658-SUMMER KITCHEN FINE FOODS INC</v>
          </cell>
        </row>
        <row r="270">
          <cell r="C270" t="str">
            <v>705659-A COUPLE OF SQUARES</v>
          </cell>
        </row>
        <row r="271">
          <cell r="C271" t="str">
            <v>705678-ORE ORIGINALS INC</v>
          </cell>
        </row>
        <row r="272">
          <cell r="C272" t="str">
            <v>705679-SEDA FRANCE</v>
          </cell>
        </row>
        <row r="273">
          <cell r="C273" t="str">
            <v>705689-ONLY ACCESSORIES</v>
          </cell>
        </row>
        <row r="274">
          <cell r="C274" t="str">
            <v>705719-SMILING PLANET INC</v>
          </cell>
        </row>
        <row r="275">
          <cell r="C275" t="str">
            <v>705736-(DO NOT USE )RAINCOAST BOOKS PAPER</v>
          </cell>
        </row>
        <row r="276">
          <cell r="C276" t="str">
            <v>705746-GLOBE PEQUOT PRESS (CAN)</v>
          </cell>
        </row>
        <row r="277">
          <cell r="C277" t="str">
            <v>705756-MERBEN INTERNATIONAL INC</v>
          </cell>
        </row>
        <row r="278">
          <cell r="C278" t="str">
            <v>705765-ZOBMONDO ENTERTAINMENT</v>
          </cell>
        </row>
        <row r="279">
          <cell r="C279" t="str">
            <v>705825-SANDRA CAMPBELL</v>
          </cell>
        </row>
        <row r="280">
          <cell r="C280" t="str">
            <v>705827-ILLUMIERE 14, INC. DBA MINE DESIGN</v>
          </cell>
        </row>
        <row r="281">
          <cell r="C281" t="str">
            <v>705828-QVS GROUP</v>
          </cell>
        </row>
        <row r="282">
          <cell r="C282" t="str">
            <v>705836-EDITIONS DU CHIEN ROUGE</v>
          </cell>
        </row>
        <row r="283">
          <cell r="C283" t="str">
            <v>705840-B &amp; M MARKETING (CANADA) INC.</v>
          </cell>
        </row>
        <row r="284">
          <cell r="C284" t="str">
            <v>705872-RAINCOAST BOOK DISTRIBUTION.</v>
          </cell>
        </row>
        <row r="285">
          <cell r="C285" t="str">
            <v>705874-DECOR CRAFTS INC</v>
          </cell>
        </row>
        <row r="286">
          <cell r="C286" t="str">
            <v>705886-JOHN G. HOFLAND LTD</v>
          </cell>
        </row>
        <row r="287">
          <cell r="C287" t="str">
            <v>705919-ZEBRA PEN CANADA CORP</v>
          </cell>
        </row>
        <row r="288">
          <cell r="C288" t="str">
            <v>705921-SeaChange Savouries Canada Ltd.</v>
          </cell>
        </row>
        <row r="289">
          <cell r="C289" t="str">
            <v>705926-(DO NOT USE) MC PRODUCTSOFT INC.</v>
          </cell>
        </row>
        <row r="290">
          <cell r="C290" t="str">
            <v>705969-POMEGRANATE COMMUNICATIONS, INC.</v>
          </cell>
        </row>
        <row r="291">
          <cell r="C291" t="str">
            <v>705972-1576676 ONTARIO LIMITED</v>
          </cell>
        </row>
        <row r="292">
          <cell r="C292" t="str">
            <v>705973-KINNAIRD BAGPIPES &amp; REEDS INC.</v>
          </cell>
        </row>
        <row r="293">
          <cell r="C293" t="str">
            <v>705982-MOOSE ENTERPRISE</v>
          </cell>
        </row>
        <row r="294">
          <cell r="C294" t="str">
            <v>705983-ADVANTICA, INC</v>
          </cell>
        </row>
        <row r="295">
          <cell r="C295" t="str">
            <v>705997-TOM AND SALLY'S HOMEMADE CHOCOLATE</v>
          </cell>
        </row>
        <row r="296">
          <cell r="C296" t="str">
            <v>706000-DIFFUSION DIMEDIA INC.</v>
          </cell>
        </row>
        <row r="297">
          <cell r="C297" t="str">
            <v>706015-QUARTO PUBLISHING GROUP USA INC</v>
          </cell>
        </row>
        <row r="298">
          <cell r="C298" t="str">
            <v>706055-PACIFICA</v>
          </cell>
        </row>
        <row r="299">
          <cell r="C299" t="str">
            <v>706059-ALL THINGS EQUAL</v>
          </cell>
        </row>
        <row r="300">
          <cell r="C300" t="str">
            <v>706069-FOUR FOUR FOUR</v>
          </cell>
        </row>
        <row r="301">
          <cell r="C301" t="str">
            <v>706096-FANTASY CHOCOLATES INC</v>
          </cell>
        </row>
        <row r="302">
          <cell r="C302" t="str">
            <v>706099-KITO DESIGN</v>
          </cell>
        </row>
        <row r="303">
          <cell r="C303" t="str">
            <v>706111-THE NS GROUP (ORDERING ONLY)</v>
          </cell>
        </row>
        <row r="304">
          <cell r="C304" t="str">
            <v>706127-POTTING SHED CREATIONS</v>
          </cell>
        </row>
        <row r="305">
          <cell r="C305" t="str">
            <v>706128-MCBLOOMS</v>
          </cell>
        </row>
        <row r="306">
          <cell r="C306" t="str">
            <v>706136-MEADOWSWEET KITCHENS</v>
          </cell>
        </row>
        <row r="307">
          <cell r="C307" t="str">
            <v>706149-JBS PUBLISHING</v>
          </cell>
        </row>
        <row r="308">
          <cell r="C308" t="str">
            <v>706166-KOPPERS CHOCOLATE</v>
          </cell>
        </row>
        <row r="309">
          <cell r="C309" t="str">
            <v>706167-DISTRIBUTION HMH INC</v>
          </cell>
        </row>
        <row r="310">
          <cell r="C310" t="str">
            <v>706183-IRWIN LAW</v>
          </cell>
        </row>
        <row r="311">
          <cell r="C311" t="str">
            <v>706195-TEA FORTE</v>
          </cell>
        </row>
        <row r="312">
          <cell r="C312" t="str">
            <v>706205-UNIVERSITY GAMES CORPORATION</v>
          </cell>
        </row>
        <row r="313">
          <cell r="C313" t="str">
            <v>706208-TAYLOR MARKETING</v>
          </cell>
        </row>
        <row r="314">
          <cell r="C314" t="str">
            <v>706218-TRAVERSE BAY CONFECTIONS</v>
          </cell>
        </row>
        <row r="315">
          <cell r="C315" t="str">
            <v>706234-SPLASH INTERNATIONAL MARKETING INC</v>
          </cell>
        </row>
        <row r="316">
          <cell r="C316" t="str">
            <v>706246-EDITIONS REYNALD GOULET</v>
          </cell>
        </row>
        <row r="317">
          <cell r="C317" t="str">
            <v>706273-BIG SKY BRANDS INC.</v>
          </cell>
        </row>
        <row r="318">
          <cell r="C318" t="str">
            <v>706280-SCM DISTRIBUTORS/ZENZATION</v>
          </cell>
        </row>
        <row r="319">
          <cell r="C319" t="str">
            <v>706301-MUD PUDDLE INC</v>
          </cell>
        </row>
        <row r="320">
          <cell r="C320" t="str">
            <v>706302-COTT BEVERAGES CANADA INC</v>
          </cell>
        </row>
        <row r="321">
          <cell r="C321" t="str">
            <v>706304-HARNEY &amp; SONS TEA CORP.</v>
          </cell>
        </row>
        <row r="322">
          <cell r="C322" t="str">
            <v>706333-THE METROPOLITAN TEA COMPANY LTD</v>
          </cell>
        </row>
        <row r="323">
          <cell r="C323" t="str">
            <v>706365-JAGUAR BOOK GROUP</v>
          </cell>
        </row>
        <row r="324">
          <cell r="C324" t="str">
            <v>706366-IPG ( INDEPENDENT PUBLISHERS</v>
          </cell>
        </row>
        <row r="325">
          <cell r="C325" t="str">
            <v>706369-COOKING FOR THE RUSHED INC.</v>
          </cell>
        </row>
        <row r="326">
          <cell r="C326" t="str">
            <v>706380-MJ ZOOM</v>
          </cell>
        </row>
        <row r="327">
          <cell r="C327" t="str">
            <v>706381-STICHLER PRODUCTS INC.</v>
          </cell>
        </row>
        <row r="328">
          <cell r="C328" t="str">
            <v>706383-KUMON PUBLISHING NORTH AMERICA</v>
          </cell>
        </row>
        <row r="329">
          <cell r="C329" t="str">
            <v>706404-THATCHERS GOURMET SPECIALTIES</v>
          </cell>
        </row>
        <row r="330">
          <cell r="C330" t="str">
            <v>706485-FUJIFILM</v>
          </cell>
        </row>
        <row r="331">
          <cell r="C331" t="str">
            <v>706486-FINANCIAL AWARENESS CORPORATION</v>
          </cell>
        </row>
        <row r="332">
          <cell r="C332" t="str">
            <v>706494-LEMBALLAGE TOUT</v>
          </cell>
        </row>
        <row r="333">
          <cell r="C333" t="str">
            <v>706554-(VMI) TRENDS INTERNATIONAL LLC</v>
          </cell>
        </row>
        <row r="334">
          <cell r="C334" t="str">
            <v>706560-DO NOT USE (VMI) JANNEX ENTERPRISES</v>
          </cell>
        </row>
        <row r="335">
          <cell r="C335" t="str">
            <v>706561-DO NOT USE (VMI) PIERRE BELVEDERE</v>
          </cell>
        </row>
        <row r="336">
          <cell r="C336" t="str">
            <v>706562-(VMI) PAPER E CLIPS</v>
          </cell>
        </row>
        <row r="337">
          <cell r="C337" t="str">
            <v>706563-DO NOT USE (VMI) VIGO PRODUCTIONS</v>
          </cell>
        </row>
        <row r="338">
          <cell r="C338" t="str">
            <v>706564-(DO NOT USE)(VMI) PAPYRUS</v>
          </cell>
        </row>
        <row r="339">
          <cell r="C339" t="str">
            <v>706571-(VMI) MAP ART PUBLISHING</v>
          </cell>
        </row>
        <row r="340">
          <cell r="C340" t="str">
            <v>706573-HARLEQUIN BOOKS</v>
          </cell>
        </row>
        <row r="341">
          <cell r="C341" t="str">
            <v>706582-COASTAL COCKTAIL, INC</v>
          </cell>
        </row>
        <row r="342">
          <cell r="C342" t="str">
            <v>706590-HAMMOND'S CANDIES SINCE 1920 LLC</v>
          </cell>
        </row>
        <row r="343">
          <cell r="C343" t="str">
            <v>706592-CRANIUM INC</v>
          </cell>
        </row>
        <row r="344">
          <cell r="C344" t="str">
            <v>706605-XCELL INTERNATIONAL CORP</v>
          </cell>
        </row>
        <row r="345">
          <cell r="C345" t="str">
            <v>706609-ROGERS CHOCOLATES</v>
          </cell>
        </row>
        <row r="346">
          <cell r="C346" t="str">
            <v>706646-FIREFLY BOOKS LTD</v>
          </cell>
        </row>
        <row r="347">
          <cell r="C347" t="str">
            <v>706647-FITZHENRY &amp; WHITESIDE LTD</v>
          </cell>
        </row>
        <row r="348">
          <cell r="C348" t="str">
            <v>706649-ERPI</v>
          </cell>
        </row>
        <row r="349">
          <cell r="C349" t="str">
            <v>706689-WORLD PUBLICATIONS INC.</v>
          </cell>
        </row>
        <row r="350">
          <cell r="C350" t="str">
            <v>706717-ENTERTAINMENT ONE</v>
          </cell>
        </row>
        <row r="351">
          <cell r="C351" t="str">
            <v>706718-TRENDS INTERNATIONAL CORP.</v>
          </cell>
        </row>
        <row r="352">
          <cell r="C352" t="str">
            <v>706728-UNITED CHURCH PUBLISHING HOUSE</v>
          </cell>
        </row>
        <row r="353">
          <cell r="C353" t="str">
            <v>706729-GORDON SOULES BOOK PUBLISHERS</v>
          </cell>
        </row>
        <row r="354">
          <cell r="C354" t="str">
            <v>706739-CANAV BOOKS</v>
          </cell>
        </row>
        <row r="355">
          <cell r="C355" t="str">
            <v>706768-CANADIAN SCHOLARS' PRESS</v>
          </cell>
        </row>
        <row r="356">
          <cell r="C356" t="str">
            <v>706827-NEARLY FAMOUS ENT. INC</v>
          </cell>
        </row>
        <row r="357">
          <cell r="C357" t="str">
            <v>706844-GODIVA CHOCOLATIER OF CANADA LTD</v>
          </cell>
        </row>
        <row r="358">
          <cell r="C358" t="str">
            <v>706845-HARBOUR PUBLISHING</v>
          </cell>
        </row>
        <row r="359">
          <cell r="C359" t="str">
            <v>706847-PORTAGE &amp; MAIN PRESS</v>
          </cell>
        </row>
        <row r="360">
          <cell r="C360" t="str">
            <v>706848-(VMI) HARLEQUIN HARPER COLLINS</v>
          </cell>
        </row>
        <row r="361">
          <cell r="C361" t="str">
            <v>706849-HK BOOK DISTRIBUTORS INC</v>
          </cell>
        </row>
        <row r="362">
          <cell r="C362" t="str">
            <v>706858-READ ON PUBLICATIONS INC.</v>
          </cell>
        </row>
        <row r="363">
          <cell r="C363" t="str">
            <v>706870-LAMARCHE IMPORTATION</v>
          </cell>
        </row>
        <row r="364">
          <cell r="C364" t="str">
            <v>706911-SECRETAN CENTER INC</v>
          </cell>
        </row>
        <row r="365">
          <cell r="C365" t="str">
            <v>706934-JANNEX ENTERPRISES</v>
          </cell>
        </row>
        <row r="366">
          <cell r="C366" t="str">
            <v>706954-INGRAM INTERNATIONAL INC</v>
          </cell>
        </row>
        <row r="367">
          <cell r="C367" t="str">
            <v>706988-FEDERATION OF ALBERTA NATURALISTS</v>
          </cell>
        </row>
        <row r="368">
          <cell r="C368" t="str">
            <v>707001-ORCA BOOK PUBLISHERS</v>
          </cell>
        </row>
        <row r="369">
          <cell r="C369" t="str">
            <v>707015-HOPKINS FULFILLMENT SERVICE (HFS)</v>
          </cell>
        </row>
        <row r="370">
          <cell r="C370" t="str">
            <v>707016-JOHN WILEY &amp; SONS CANADA LTD</v>
          </cell>
        </row>
        <row r="371">
          <cell r="C371" t="str">
            <v>707072-LONE PINE PUBLISHING LTD.</v>
          </cell>
        </row>
        <row r="372">
          <cell r="C372" t="str">
            <v>707075-BRUCE TRAIL ASSOC.</v>
          </cell>
        </row>
        <row r="373">
          <cell r="C373" t="str">
            <v>707081-FINANCIAL SUCCESS STRATEGIES</v>
          </cell>
        </row>
        <row r="374">
          <cell r="C374" t="str">
            <v>707084-(DO NOT USE) SANDYLION CANADIAN</v>
          </cell>
        </row>
        <row r="375">
          <cell r="C375" t="str">
            <v>707095-GANZ BROS. LTD</v>
          </cell>
        </row>
        <row r="376">
          <cell r="C376" t="str">
            <v>707102-PETER PAUPER PRESS INC - FOB</v>
          </cell>
        </row>
        <row r="377">
          <cell r="C377" t="str">
            <v>707104-SAUNDERS BOOK COMPANY</v>
          </cell>
        </row>
        <row r="378">
          <cell r="C378" t="str">
            <v>707118-McGRAW-HILL EDUCATION LTD</v>
          </cell>
        </row>
        <row r="379">
          <cell r="C379" t="str">
            <v>707120-PROLOGUE INC.</v>
          </cell>
        </row>
        <row r="380">
          <cell r="C380" t="str">
            <v>707126-(DO NOT USE)MONARCH BOOKS OF CANADA</v>
          </cell>
        </row>
        <row r="381">
          <cell r="C381" t="str">
            <v>707132-NEW STAR BOOKS</v>
          </cell>
        </row>
        <row r="382">
          <cell r="C382" t="str">
            <v>707137-OBERON PRESS</v>
          </cell>
        </row>
        <row r="383">
          <cell r="C383" t="str">
            <v>707140-OXFORD UNIVERSITY PRESS</v>
          </cell>
        </row>
        <row r="384">
          <cell r="C384" t="str">
            <v>707142-BRUNSWICK BOOKS</v>
          </cell>
        </row>
        <row r="385">
          <cell r="C385" t="str">
            <v>707148-PENGUIN RANDOM HOUSE</v>
          </cell>
        </row>
        <row r="386">
          <cell r="C386" t="str">
            <v>707154-PEARSON EDUCATION CANADA</v>
          </cell>
        </row>
        <row r="387">
          <cell r="C387" t="str">
            <v>707166-AMRAMS</v>
          </cell>
        </row>
        <row r="388">
          <cell r="C388" t="str">
            <v>707173-SCHOLASTIC BOOK SERVICES</v>
          </cell>
        </row>
        <row r="389">
          <cell r="C389" t="str">
            <v>707176-SOCADIS</v>
          </cell>
        </row>
        <row r="390">
          <cell r="C390" t="str">
            <v>707181-SOMABEC LTEE.</v>
          </cell>
        </row>
        <row r="391">
          <cell r="C391" t="str">
            <v>707187-SUMMERTHOUGHT LTD</v>
          </cell>
        </row>
        <row r="392">
          <cell r="C392" t="str">
            <v>707188-HUTCHINGS &amp; PATRICK LTD.</v>
          </cell>
        </row>
        <row r="393">
          <cell r="C393" t="str">
            <v>707194-THOMAS ALLEN &amp; SON LTD</v>
          </cell>
        </row>
        <row r="394">
          <cell r="C394" t="str">
            <v>707195-NELSON EDUCATION LTD</v>
          </cell>
        </row>
        <row r="395">
          <cell r="C395" t="str">
            <v>707198-(VMI) DYNAMIQUE</v>
          </cell>
        </row>
        <row r="396">
          <cell r="C396" t="str">
            <v>707201-MILE OAK PUBLISHING INC.</v>
          </cell>
        </row>
        <row r="397">
          <cell r="C397" t="str">
            <v>707202-NOVALIS</v>
          </cell>
        </row>
        <row r="398">
          <cell r="C398" t="str">
            <v>707208-UNIVERSITY OF TORONTO PRESS</v>
          </cell>
        </row>
        <row r="399">
          <cell r="C399" t="str">
            <v>707211-KEY PORTER BOOKS (REM)</v>
          </cell>
        </row>
        <row r="400">
          <cell r="C400" t="str">
            <v>707220-HARPER COLLINS CANADA LTD.</v>
          </cell>
        </row>
        <row r="401">
          <cell r="C401" t="str">
            <v>707226-W.W. NORTON AND COMPANY INC</v>
          </cell>
        </row>
        <row r="402">
          <cell r="C402" t="str">
            <v>707228-CANDYM ENTERPRISES LTD.</v>
          </cell>
        </row>
        <row r="403">
          <cell r="C403" t="str">
            <v>707232-(DO NOT USE) GIFTCRAFT LIMITED CAD</v>
          </cell>
        </row>
        <row r="404">
          <cell r="C404" t="str">
            <v>707254-HANCOCK HOUSE PUBLISHERS LTD.</v>
          </cell>
        </row>
        <row r="405">
          <cell r="C405" t="str">
            <v>707257-UNIVERSITY OF CALGARY PRESS</v>
          </cell>
        </row>
        <row r="406">
          <cell r="C406" t="str">
            <v>707260-CHAIN SALES MARKETING INC.</v>
          </cell>
        </row>
        <row r="407">
          <cell r="C407" t="str">
            <v>707265-UPPER CANADA SOAP &amp; CANDLE MAKER</v>
          </cell>
        </row>
        <row r="408">
          <cell r="C408" t="str">
            <v>707268-ALBERT WHITMAN &amp; COMPANY</v>
          </cell>
        </row>
        <row r="409">
          <cell r="C409" t="str">
            <v>707270-MORE TIME MOMS</v>
          </cell>
        </row>
        <row r="410">
          <cell r="C410" t="str">
            <v>707281-(DO NOT USE) FAIRMOUNT BOOKS LTD.</v>
          </cell>
        </row>
        <row r="411">
          <cell r="C411" t="str">
            <v>707321-COLUMBIA MARKETING LTD</v>
          </cell>
        </row>
        <row r="412">
          <cell r="C412" t="str">
            <v>707325-BIGSO AB</v>
          </cell>
        </row>
        <row r="413">
          <cell r="C413" t="str">
            <v>707330-H.F.ULLMANN IN DER TANDEM VERLAG</v>
          </cell>
        </row>
        <row r="414">
          <cell r="C414" t="str">
            <v>707337-IVY PRESS LIMITED</v>
          </cell>
        </row>
        <row r="415">
          <cell r="C415" t="str">
            <v>707362-ARCTURUS PUBLISHING LIMITED</v>
          </cell>
        </row>
        <row r="416">
          <cell r="C416" t="str">
            <v>707368-CAXTON BOOK COMPANY</v>
          </cell>
        </row>
        <row r="417">
          <cell r="C417" t="str">
            <v>707376-GRANGE BOOKS</v>
          </cell>
        </row>
        <row r="418">
          <cell r="C418" t="str">
            <v>707385-AMBER BOOKS</v>
          </cell>
        </row>
        <row r="419">
          <cell r="C419" t="str">
            <v>707417-WORTH PRESS</v>
          </cell>
        </row>
        <row r="420">
          <cell r="C420" t="str">
            <v>707421-CICO BOOKS</v>
          </cell>
        </row>
        <row r="421">
          <cell r="C421" t="str">
            <v>707429-REBO INTERNATIONAL</v>
          </cell>
        </row>
        <row r="422">
          <cell r="C422" t="str">
            <v>707529-SCHYLLING INC.</v>
          </cell>
        </row>
        <row r="423">
          <cell r="C423" t="str">
            <v>707535-BUDDHA BOARD INC.</v>
          </cell>
        </row>
        <row r="424">
          <cell r="C424" t="str">
            <v>707540-INOXCROM INC.</v>
          </cell>
        </row>
        <row r="425">
          <cell r="C425" t="str">
            <v>707542-GRAPHIQUE DE FRANCE</v>
          </cell>
        </row>
        <row r="426">
          <cell r="C426" t="str">
            <v>707544-SIN'SATIONAL SWEETS</v>
          </cell>
        </row>
        <row r="427">
          <cell r="C427" t="str">
            <v>707550-FINDERS FORUM INC.</v>
          </cell>
        </row>
        <row r="428">
          <cell r="C428" t="str">
            <v>707555-DO NOT USE (VMI) WEISDORF GROUP</v>
          </cell>
        </row>
        <row r="429">
          <cell r="C429" t="str">
            <v>707556-GSM, LLC</v>
          </cell>
        </row>
        <row r="430">
          <cell r="C430" t="str">
            <v>707560-(DO NOT USE) TNG -DUMMY VENDOR</v>
          </cell>
        </row>
        <row r="431">
          <cell r="C431" t="str">
            <v>707561-(DO NOT USE) G&amp; GOTCH -DUMMY VENDOR</v>
          </cell>
        </row>
        <row r="432">
          <cell r="C432" t="str">
            <v>707571-DEKALAM HIRE LEARNING INC</v>
          </cell>
        </row>
        <row r="433">
          <cell r="C433" t="str">
            <v>707580-GOLDEN WALNUT SPECIALTY FOODS</v>
          </cell>
        </row>
        <row r="434">
          <cell r="C434" t="str">
            <v>707582-URBAN ACCENTS</v>
          </cell>
        </row>
        <row r="435">
          <cell r="C435" t="str">
            <v>707601-CHOCOLATE SIGNATURES</v>
          </cell>
        </row>
        <row r="436">
          <cell r="C436" t="str">
            <v>707602-NORTHBRIDGE FITNESS AND LEISURE</v>
          </cell>
        </row>
        <row r="437">
          <cell r="C437" t="str">
            <v>707606-FOXMIND CANADA ENTERPRISED LTD.</v>
          </cell>
        </row>
        <row r="438">
          <cell r="C438" t="str">
            <v>707615-BYRD COOKIE CO</v>
          </cell>
        </row>
        <row r="439">
          <cell r="C439" t="str">
            <v>707627-DIAMOND BOOK DISTRIBUTOR</v>
          </cell>
        </row>
        <row r="440">
          <cell r="C440" t="str">
            <v>707629-iSeek Ltd</v>
          </cell>
        </row>
        <row r="441">
          <cell r="C441" t="str">
            <v>707630-(DO NOT USE) SCHURMAN FINE PAPERS</v>
          </cell>
        </row>
        <row r="442">
          <cell r="C442" t="str">
            <v>707636-ELIZABETH KESSLER SALES</v>
          </cell>
        </row>
        <row r="443">
          <cell r="C443" t="str">
            <v>707637-BOOKS FOR LESS INTERNATIONAL CORP</v>
          </cell>
        </row>
        <row r="444">
          <cell r="C444" t="str">
            <v>707652-(VMI) TNG IMPORT</v>
          </cell>
        </row>
        <row r="445">
          <cell r="C445" t="str">
            <v>707661-RED CANOE-NATIONAL HERITAGE BRANDS,</v>
          </cell>
        </row>
        <row r="446">
          <cell r="C446" t="str">
            <v>707685-PEAK TIME TRADING CORP</v>
          </cell>
        </row>
        <row r="447">
          <cell r="C447" t="str">
            <v>707690-CUPINI DESIGNS</v>
          </cell>
        </row>
        <row r="448">
          <cell r="C448" t="str">
            <v>707692-APPLE CANADA</v>
          </cell>
        </row>
        <row r="449">
          <cell r="C449" t="str">
            <v>707696-GALLEON SPORTSWEAR INC.</v>
          </cell>
        </row>
        <row r="450">
          <cell r="C450" t="str">
            <v>707735-BASIC FUN, INC.</v>
          </cell>
        </row>
        <row r="451">
          <cell r="C451" t="str">
            <v>707745-VERISOURCE LTD</v>
          </cell>
        </row>
        <row r="452">
          <cell r="C452" t="str">
            <v>707747-GEORDAN IMPORTS</v>
          </cell>
        </row>
        <row r="453">
          <cell r="C453" t="str">
            <v>707751-USAOPOLY INC</v>
          </cell>
        </row>
        <row r="454">
          <cell r="C454" t="str">
            <v>707757-BOARD'N BATTEN INC</v>
          </cell>
        </row>
        <row r="455">
          <cell r="C455" t="str">
            <v>707772-ANGLO CANADIAN HWI</v>
          </cell>
        </row>
        <row r="456">
          <cell r="C456" t="str">
            <v>707775-JANE INCORPORATED</v>
          </cell>
        </row>
        <row r="457">
          <cell r="C457" t="str">
            <v>707783-FOLKMANIS INC</v>
          </cell>
        </row>
        <row r="458">
          <cell r="C458" t="str">
            <v>707796-PINT SIZE PRODUCTIONS INC</v>
          </cell>
        </row>
        <row r="459">
          <cell r="C459" t="str">
            <v>707800-SCHLEICH USA INC</v>
          </cell>
        </row>
        <row r="460">
          <cell r="C460" t="str">
            <v>707803-HAGENSBORG CHOCOLATES LTD</v>
          </cell>
        </row>
        <row r="461">
          <cell r="C461" t="str">
            <v>707804-LOTHANTIQUE INC.</v>
          </cell>
        </row>
        <row r="462">
          <cell r="C462" t="str">
            <v>707805-TEVROW + CHASE INC</v>
          </cell>
        </row>
        <row r="463">
          <cell r="C463" t="str">
            <v>707815-GOLD CREST LLC</v>
          </cell>
        </row>
        <row r="464">
          <cell r="C464" t="str">
            <v>707823-CREATIVE EDUCATION OF CANADA INC</v>
          </cell>
        </row>
        <row r="465">
          <cell r="C465" t="str">
            <v>707827-155030 CANADA INC / FAMILY GAMES</v>
          </cell>
        </row>
        <row r="466">
          <cell r="C466" t="str">
            <v>707829-KIKKERLAND DESIGN INC</v>
          </cell>
        </row>
        <row r="467">
          <cell r="C467" t="str">
            <v>707830-PRESSMAN TOY CORP DBA GOLIATH</v>
          </cell>
        </row>
        <row r="468">
          <cell r="C468" t="str">
            <v>707866-DANAWARES CORP. CAD</v>
          </cell>
        </row>
        <row r="469">
          <cell r="C469" t="str">
            <v>707883-WOLVERINE</v>
          </cell>
        </row>
        <row r="470">
          <cell r="C470" t="str">
            <v>707887-MESSAGERIES BENJAMIN - LIVRES</v>
          </cell>
        </row>
        <row r="471">
          <cell r="C471" t="str">
            <v>707891-MRIDUL INTERNATIONAL PVT LTD</v>
          </cell>
        </row>
        <row r="472">
          <cell r="C472" t="str">
            <v>707897-SARNA EXPORTS &amp; EXPORTER</v>
          </cell>
        </row>
        <row r="473">
          <cell r="C473" t="str">
            <v>707902-THREE BY THREE SEATTLE</v>
          </cell>
        </row>
        <row r="474">
          <cell r="C474" t="str">
            <v>707904-GREAT JONES BOOKS</v>
          </cell>
        </row>
        <row r="475">
          <cell r="C475" t="str">
            <v>707905-FANSHAW BOOKS</v>
          </cell>
        </row>
        <row r="476">
          <cell r="C476" t="str">
            <v>707906-BRADLEYS BOOKS</v>
          </cell>
        </row>
        <row r="477">
          <cell r="C477" t="str">
            <v>707907-MAXIMUS BOOKS</v>
          </cell>
        </row>
        <row r="478">
          <cell r="C478" t="str">
            <v>707930-PHILIP J BRUNO</v>
          </cell>
        </row>
        <row r="479">
          <cell r="C479" t="str">
            <v>707934-MERA INTERNATIONAL LTD</v>
          </cell>
        </row>
        <row r="480">
          <cell r="C480" t="str">
            <v>707978-BABY NEEDS INC</v>
          </cell>
        </row>
        <row r="481">
          <cell r="C481" t="str">
            <v>707980-TWO LOOPS</v>
          </cell>
        </row>
        <row r="482">
          <cell r="C482" t="str">
            <v>707985-BONNIE KOGOS</v>
          </cell>
        </row>
        <row r="483">
          <cell r="C483" t="str">
            <v>708040-FLAME &amp; WAX INC DBA VOLUSPA</v>
          </cell>
        </row>
        <row r="484">
          <cell r="C484" t="str">
            <v>708048-(DO NOT USE) BRIARPATCH</v>
          </cell>
        </row>
        <row r="485">
          <cell r="C485" t="str">
            <v>708053-PANABO SALES LTD</v>
          </cell>
        </row>
        <row r="486">
          <cell r="C486" t="str">
            <v>708073-DO GREE FASHIONS LTD</v>
          </cell>
        </row>
        <row r="487">
          <cell r="C487" t="str">
            <v>708085-FOSTER, UNDERHILL FINANCIAL PRESS</v>
          </cell>
        </row>
        <row r="488">
          <cell r="C488" t="str">
            <v>708099-HAINAN ZHEJIN FOREIGN TRADE CO</v>
          </cell>
        </row>
        <row r="489">
          <cell r="C489" t="str">
            <v>708100-WAI LANA PRODUCTIONS</v>
          </cell>
        </row>
        <row r="490">
          <cell r="C490" t="str">
            <v>708120-ACCENTS DE VILLE</v>
          </cell>
        </row>
        <row r="491">
          <cell r="C491" t="str">
            <v>708185-CHURCHILL'S CONFECTIONERY PIC</v>
          </cell>
        </row>
        <row r="492">
          <cell r="C492" t="str">
            <v>708192-PRO PACIFIC CORP</v>
          </cell>
        </row>
        <row r="493">
          <cell r="C493" t="str">
            <v>708195-EEBOO</v>
          </cell>
        </row>
        <row r="494">
          <cell r="C494" t="str">
            <v>708196-DMW CANDLES</v>
          </cell>
        </row>
        <row r="495">
          <cell r="C495" t="str">
            <v>708255-DANICA</v>
          </cell>
        </row>
        <row r="496">
          <cell r="C496" t="str">
            <v>708291-MCSTEVEN'S INC</v>
          </cell>
        </row>
        <row r="497">
          <cell r="C497" t="str">
            <v>708292-INTERNATIONAL PLAYING CARD CO. LTD</v>
          </cell>
        </row>
        <row r="498">
          <cell r="C498" t="str">
            <v>708297-ERGO INDUSTRIES LTD</v>
          </cell>
        </row>
        <row r="499">
          <cell r="C499" t="str">
            <v>708298-TRUMPETTE</v>
          </cell>
        </row>
        <row r="500">
          <cell r="C500" t="str">
            <v>708299-IGLOO BOOKS LTD</v>
          </cell>
        </row>
        <row r="501">
          <cell r="C501" t="str">
            <v>708313-HOLIDAY GROUP INC</v>
          </cell>
        </row>
        <row r="502">
          <cell r="C502" t="str">
            <v>708353-DWELL HOME FURNISHINGS</v>
          </cell>
        </row>
        <row r="503">
          <cell r="C503" t="str">
            <v>708354-(VMI) FISHER SPACE PEN (CAN) INC</v>
          </cell>
        </row>
        <row r="504">
          <cell r="C504" t="str">
            <v>708387-WATSON GLOVES</v>
          </cell>
        </row>
        <row r="505">
          <cell r="C505" t="str">
            <v>708388-DIANA DOLLS FASHIONS INC.</v>
          </cell>
        </row>
        <row r="506">
          <cell r="C506" t="str">
            <v>708390-THE PASTA SHOPPE</v>
          </cell>
        </row>
        <row r="507">
          <cell r="C507" t="str">
            <v>708396-KNOCK KNOCK</v>
          </cell>
        </row>
        <row r="508">
          <cell r="C508" t="str">
            <v>708397-DUFFLET SMALL INDULGENCES INC</v>
          </cell>
        </row>
        <row r="509">
          <cell r="C509" t="str">
            <v>708433-RP TOYS LTD</v>
          </cell>
        </row>
        <row r="510">
          <cell r="C510" t="str">
            <v>708436-132297 ONTARIO INC</v>
          </cell>
        </row>
        <row r="511">
          <cell r="C511" t="str">
            <v>708437-TOMY CANADA LTD</v>
          </cell>
        </row>
        <row r="512">
          <cell r="C512" t="str">
            <v>708438-E WIGHTMAN &amp; CO</v>
          </cell>
        </row>
        <row r="513">
          <cell r="C513" t="str">
            <v>708440-LUG CANADA INC.</v>
          </cell>
        </row>
        <row r="514">
          <cell r="C514" t="str">
            <v>708457-BAREFOOT VENUS</v>
          </cell>
        </row>
        <row r="515">
          <cell r="C515" t="str">
            <v>708460-(DO NOT USE) MADE BY HUMANS</v>
          </cell>
        </row>
        <row r="516">
          <cell r="C516" t="str">
            <v>708465-GOOSE LANE EDITIONS (BARGAIN ONLY)</v>
          </cell>
        </row>
        <row r="517">
          <cell r="C517" t="str">
            <v>708477-FRED</v>
          </cell>
        </row>
        <row r="518">
          <cell r="C518" t="str">
            <v>708482-KROEGER INC</v>
          </cell>
        </row>
        <row r="519">
          <cell r="C519" t="str">
            <v>708489-NMR DISTRIBUTION (AMERICA) INC.</v>
          </cell>
        </row>
        <row r="520">
          <cell r="C520" t="str">
            <v>708515-ENTERTAINMENT LIQUIDATORS OF CANADA</v>
          </cell>
        </row>
        <row r="521">
          <cell r="C521" t="str">
            <v>708535-JAM INDUSTRIES LTD</v>
          </cell>
        </row>
        <row r="522">
          <cell r="C522" t="str">
            <v>708557-PORT STYLE ENTERPRISES</v>
          </cell>
        </row>
        <row r="523">
          <cell r="C523" t="str">
            <v>708604-RUBIES COSTUME CO CANADA</v>
          </cell>
        </row>
        <row r="524">
          <cell r="C524" t="str">
            <v>708606-VersoBrand Holdings LLC D.B.A LIGHT</v>
          </cell>
        </row>
        <row r="525">
          <cell r="C525" t="str">
            <v>708629-THREE'S COMPANY SALES AGENCY</v>
          </cell>
        </row>
        <row r="526">
          <cell r="C526" t="str">
            <v>708705-ACTION PRODUCTS INTERNATIONAL INC</v>
          </cell>
        </row>
        <row r="527">
          <cell r="C527" t="str">
            <v>708711-BIG BOING</v>
          </cell>
        </row>
        <row r="528">
          <cell r="C528" t="str">
            <v>708715-EDUCATIONAL INSIGHTS (TOYS) (US)</v>
          </cell>
        </row>
        <row r="529">
          <cell r="C529" t="str">
            <v>708720-IMAGINATIVE MINDS</v>
          </cell>
        </row>
        <row r="530">
          <cell r="C530" t="str">
            <v>708722-BACON BASKETWARE LIMITED</v>
          </cell>
        </row>
        <row r="531">
          <cell r="C531" t="str">
            <v>708725-BAYVIEW FUNDING/ KIDZMOUSE INC</v>
          </cell>
        </row>
        <row r="532">
          <cell r="C532" t="str">
            <v>708776-CATHERINE MACDONALD</v>
          </cell>
        </row>
        <row r="533">
          <cell r="C533" t="str">
            <v>708800-GODINGER</v>
          </cell>
        </row>
        <row r="534">
          <cell r="C534" t="str">
            <v>708805-A1 OVERSTOCK</v>
          </cell>
        </row>
        <row r="535">
          <cell r="C535" t="str">
            <v>708806-BARGAIN BOOKS WHOLESALE</v>
          </cell>
        </row>
        <row r="536">
          <cell r="C536" t="str">
            <v>708807-BOOK DEPOT</v>
          </cell>
        </row>
        <row r="537">
          <cell r="C537" t="str">
            <v>708808-PR BOOKS</v>
          </cell>
        </row>
        <row r="538">
          <cell r="C538" t="str">
            <v>708811-IMAGABILITY INC</v>
          </cell>
        </row>
        <row r="539">
          <cell r="C539" t="str">
            <v>708870-AGENDAS &amp; MORE INC</v>
          </cell>
        </row>
        <row r="540">
          <cell r="C540" t="str">
            <v>708875-ENDEAVOUR LONDON LTD</v>
          </cell>
        </row>
        <row r="541">
          <cell r="C541" t="str">
            <v>708880-HIP MOMMIES &amp; PHAT BABIES INC</v>
          </cell>
        </row>
        <row r="542">
          <cell r="C542" t="str">
            <v>708895-PACIFIC AVENUE LIMITED</v>
          </cell>
        </row>
        <row r="543">
          <cell r="C543" t="str">
            <v>708920-WARWICK COMMUNICATIONS GROUP</v>
          </cell>
        </row>
        <row r="544">
          <cell r="C544" t="str">
            <v>708921-ECCOLO LTD</v>
          </cell>
        </row>
        <row r="545">
          <cell r="C545" t="str">
            <v>708940-POWELLS BOOKS WHOLESALE</v>
          </cell>
        </row>
        <row r="546">
          <cell r="C546" t="str">
            <v>708941-RANDOM HOUSE VALUE</v>
          </cell>
        </row>
        <row r="547">
          <cell r="C547" t="str">
            <v>708945-KUTOKA INTERACTIVE INC.</v>
          </cell>
        </row>
        <row r="548">
          <cell r="C548" t="str">
            <v>708975-TOSS</v>
          </cell>
        </row>
        <row r="549">
          <cell r="C549" t="str">
            <v>708980-LEEBER LIMITED</v>
          </cell>
        </row>
        <row r="550">
          <cell r="C550" t="str">
            <v>708985-EAST ASIA ORNAMENT IND. CO., LTD.</v>
          </cell>
        </row>
        <row r="551">
          <cell r="C551" t="str">
            <v>708992-KINGKING A.C.CO. LTD</v>
          </cell>
        </row>
        <row r="552">
          <cell r="C552" t="str">
            <v>709013-SHAKIN</v>
          </cell>
        </row>
        <row r="553">
          <cell r="C553" t="str">
            <v>709030-PEACHTREE MARKETING INC</v>
          </cell>
        </row>
        <row r="554">
          <cell r="C554" t="str">
            <v>709059-EJAS INTERNATIONAL LTD</v>
          </cell>
        </row>
        <row r="555">
          <cell r="C555" t="str">
            <v>709061-CHOCOLATE TRAVELER</v>
          </cell>
        </row>
        <row r="556">
          <cell r="C556" t="str">
            <v>709070-A S BATLE CO.</v>
          </cell>
        </row>
        <row r="557">
          <cell r="C557" t="str">
            <v>709076-C-ME, LLC</v>
          </cell>
        </row>
        <row r="558">
          <cell r="C558" t="str">
            <v>709135-FUN-N-NUF INC</v>
          </cell>
        </row>
        <row r="559">
          <cell r="C559" t="str">
            <v>709150-PASTERKAMP</v>
          </cell>
        </row>
        <row r="560">
          <cell r="C560" t="str">
            <v>709205-(DO NOT USE)EVEREST WHOLESALE (CAD)</v>
          </cell>
        </row>
        <row r="561">
          <cell r="C561" t="str">
            <v>709225-LADY JAYNE LTD</v>
          </cell>
        </row>
        <row r="562">
          <cell r="C562" t="str">
            <v>709279-THE TOY WORKSHOP</v>
          </cell>
        </row>
        <row r="563">
          <cell r="C563" t="str">
            <v>709281-ALLIED PRODUCTS CORPORATION</v>
          </cell>
        </row>
        <row r="564">
          <cell r="C564" t="str">
            <v>709282-GIVEX CANADA CORP</v>
          </cell>
        </row>
        <row r="565">
          <cell r="C565" t="str">
            <v>709283-TOMAURI</v>
          </cell>
        </row>
        <row r="566">
          <cell r="C566" t="str">
            <v>709300-ALARY GAMES</v>
          </cell>
        </row>
        <row r="567">
          <cell r="C567" t="str">
            <v>709395-CHOCOHOLICS DIVINE DESSERTS</v>
          </cell>
        </row>
        <row r="568">
          <cell r="C568" t="str">
            <v>709416-TIGO ENTERPRISES INC.</v>
          </cell>
        </row>
        <row r="569">
          <cell r="C569" t="str">
            <v>709422-TY CANADA LLC</v>
          </cell>
        </row>
        <row r="570">
          <cell r="C570" t="str">
            <v>709527-DIE CUTS WITH A VIEW</v>
          </cell>
        </row>
        <row r="571">
          <cell r="C571" t="str">
            <v>709540-FUNDEX GAMES</v>
          </cell>
        </row>
        <row r="572">
          <cell r="C572" t="str">
            <v>709551-WAZIR CHAND EXPORTS</v>
          </cell>
        </row>
        <row r="573">
          <cell r="C573" t="str">
            <v>709621-BURNEY GIFTWARE</v>
          </cell>
        </row>
        <row r="574">
          <cell r="C574" t="str">
            <v>709630-BOUGIES LA FRANCAISE</v>
          </cell>
        </row>
        <row r="575">
          <cell r="C575" t="str">
            <v>709632-CRYSTAL TEMPTATIONS</v>
          </cell>
        </row>
        <row r="576">
          <cell r="C576" t="str">
            <v>709633-NIKKIS COOKIES</v>
          </cell>
        </row>
        <row r="577">
          <cell r="C577" t="str">
            <v>709634-SERACON PRODUCTS INC.</v>
          </cell>
        </row>
        <row r="578">
          <cell r="C578" t="str">
            <v>709635-(REMAINDERS) HAY HOUSE</v>
          </cell>
        </row>
        <row r="579">
          <cell r="C579" t="str">
            <v>709657-MARICH CONFECTIONARY</v>
          </cell>
        </row>
        <row r="580">
          <cell r="C580" t="str">
            <v>709662-NANCY CRAFT CO</v>
          </cell>
        </row>
        <row r="581">
          <cell r="C581" t="str">
            <v>709666-B-BEL INC</v>
          </cell>
        </row>
        <row r="582">
          <cell r="C582" t="str">
            <v>709683-BUMKINS FINER BABY PRODUCTS</v>
          </cell>
        </row>
        <row r="583">
          <cell r="C583" t="str">
            <v>709684-GREEK GOURMET LTD</v>
          </cell>
        </row>
        <row r="584">
          <cell r="C584" t="str">
            <v>709685-JACK RABBIT CREATIONS</v>
          </cell>
        </row>
        <row r="585">
          <cell r="C585" t="str">
            <v>709686-ARSENAL PULP PRESS (Remainders)</v>
          </cell>
        </row>
        <row r="586">
          <cell r="C586" t="str">
            <v>709690-INGRAM PUBLISHER SERVICES (IPS)</v>
          </cell>
        </row>
        <row r="587">
          <cell r="C587" t="str">
            <v>709691-LONG GROVE CONFECTIONERY COMPANY</v>
          </cell>
        </row>
        <row r="588">
          <cell r="C588" t="str">
            <v>709693-ONE OF THE BOYS</v>
          </cell>
        </row>
        <row r="589">
          <cell r="C589" t="str">
            <v>709695-TRANSCONTINENTAL PLM INC</v>
          </cell>
        </row>
        <row r="590">
          <cell r="C590" t="str">
            <v>709703-IMAGINATION INTERNATIONAL CORP</v>
          </cell>
        </row>
        <row r="591">
          <cell r="C591" t="str">
            <v>709767-FIRE THE IMAGINATION INC</v>
          </cell>
        </row>
        <row r="592">
          <cell r="C592" t="str">
            <v>709770-INFANTINO LLC</v>
          </cell>
        </row>
        <row r="593">
          <cell r="C593" t="str">
            <v>709771-KIDS PREFERRED LLC</v>
          </cell>
        </row>
        <row r="594">
          <cell r="C594" t="str">
            <v>709772-NORTH AMERICAN BEAR CO. INC</v>
          </cell>
        </row>
        <row r="595">
          <cell r="C595" t="str">
            <v>709775-TWELVE</v>
          </cell>
        </row>
        <row r="596">
          <cell r="C596" t="str">
            <v>709776-MOVIE GAME INC</v>
          </cell>
        </row>
        <row r="597">
          <cell r="C597" t="str">
            <v>709780-JOCAPA PRODUCTS</v>
          </cell>
        </row>
        <row r="598">
          <cell r="C598" t="str">
            <v>709781-SANRIO</v>
          </cell>
        </row>
        <row r="599">
          <cell r="C599" t="str">
            <v>709783-THE ORB FACTORY LTD.</v>
          </cell>
        </row>
        <row r="600">
          <cell r="C600" t="str">
            <v>709785-ICON INTERNATIONAL</v>
          </cell>
        </row>
        <row r="601">
          <cell r="C601" t="str">
            <v>709789-NEW LINE BOOKS LTD</v>
          </cell>
        </row>
        <row r="602">
          <cell r="C602" t="str">
            <v>709795-ENESCO CANADA CORPORATION</v>
          </cell>
        </row>
        <row r="603">
          <cell r="C603" t="str">
            <v>709798-EDENBOROUGH LTD</v>
          </cell>
        </row>
        <row r="604">
          <cell r="C604" t="str">
            <v>709824-COMPENDIUM PUBLISHING</v>
          </cell>
        </row>
        <row r="605">
          <cell r="C605" t="str">
            <v>709855-(DO NOT USE)DOVER PUBLICATIONS</v>
          </cell>
        </row>
        <row r="606">
          <cell r="C606" t="str">
            <v>709861-V. FRAAS MFG. INC</v>
          </cell>
        </row>
        <row r="607">
          <cell r="C607" t="str">
            <v>709867-MANIFATTURA CBM DI PAOLO CHITI</v>
          </cell>
        </row>
        <row r="608">
          <cell r="C608" t="str">
            <v>709868-5514 KM CORPORATION</v>
          </cell>
        </row>
        <row r="609">
          <cell r="C609" t="str">
            <v>709869-LISCIOUS INC.</v>
          </cell>
        </row>
        <row r="610">
          <cell r="C610" t="str">
            <v>709873-BLOOMING ROSE</v>
          </cell>
        </row>
        <row r="611">
          <cell r="C611" t="str">
            <v>709877-D'ARTAGNAN DISTRIBUTION</v>
          </cell>
        </row>
        <row r="612">
          <cell r="C612" t="str">
            <v>709878-PLASMART INC</v>
          </cell>
        </row>
        <row r="613">
          <cell r="C613" t="str">
            <v>709882-BORGFELDT (CANADA) LIMITED TYPE</v>
          </cell>
        </row>
        <row r="614">
          <cell r="C614" t="str">
            <v>709909-(DO NOT USE) DARON WORLDWIDE TRADIN</v>
          </cell>
        </row>
        <row r="615">
          <cell r="C615" t="str">
            <v>709951-SUPREME CHOCOLATIER, LLC.</v>
          </cell>
        </row>
        <row r="616">
          <cell r="C616" t="str">
            <v>709953-REPLOGLE GLOBES PARTNERS LLC</v>
          </cell>
        </row>
        <row r="617">
          <cell r="C617" t="str">
            <v>709955-YUREKA</v>
          </cell>
        </row>
        <row r="618">
          <cell r="C618" t="str">
            <v>709956-NORMIK IMPORTS</v>
          </cell>
        </row>
        <row r="619">
          <cell r="C619" t="str">
            <v>709958-WESTERN TEXTILE &amp; MANUFACTURING</v>
          </cell>
        </row>
        <row r="620">
          <cell r="C620" t="str">
            <v>709961-BLANKETS AND BEYOND</v>
          </cell>
        </row>
        <row r="621">
          <cell r="C621" t="str">
            <v>709962-AXIS IMEX INC</v>
          </cell>
        </row>
        <row r="622">
          <cell r="C622" t="str">
            <v>709964-AM PRODUCTIONS</v>
          </cell>
        </row>
        <row r="623">
          <cell r="C623" t="str">
            <v>709965-JIM OLDROYD BOOKS</v>
          </cell>
        </row>
        <row r="624">
          <cell r="C624" t="str">
            <v>709966-SPECTRUM DIVERSIFIED DESIGNS INC</v>
          </cell>
        </row>
        <row r="625">
          <cell r="C625" t="str">
            <v>709967-HRS ENTERPRISES LTD</v>
          </cell>
        </row>
        <row r="626">
          <cell r="C626" t="str">
            <v>709971-BLOOMSBURY PUBLISHING INC</v>
          </cell>
        </row>
        <row r="627">
          <cell r="C627" t="str">
            <v>710009-HONGGUANG CRAFT&amp;TRADE CO.,LTD</v>
          </cell>
        </row>
        <row r="628">
          <cell r="C628" t="str">
            <v>710036-MEGA BLOKS INC</v>
          </cell>
        </row>
        <row r="629">
          <cell r="C629" t="str">
            <v>710038-EDUSHAPE LTD</v>
          </cell>
        </row>
        <row r="630">
          <cell r="C630" t="str">
            <v>710039-VALIANT CREATIVE AGENCY INC.</v>
          </cell>
        </row>
        <row r="631">
          <cell r="C631" t="str">
            <v>710040-DOC &amp; ASSOCIATES INC.</v>
          </cell>
        </row>
        <row r="632">
          <cell r="C632" t="str">
            <v>710041-COROLLE (BLOCKED)</v>
          </cell>
        </row>
        <row r="633">
          <cell r="C633" t="str">
            <v>710042-(DO NOT USE) K'NEX INDUSTRIES, INC.</v>
          </cell>
        </row>
        <row r="634">
          <cell r="C634" t="str">
            <v>710043-DYNATECH ACTION INC</v>
          </cell>
        </row>
        <row r="635">
          <cell r="C635" t="str">
            <v>710047-COURAGE USA</v>
          </cell>
        </row>
        <row r="636">
          <cell r="C636" t="str">
            <v>710048-XS OVERSTOCKS</v>
          </cell>
        </row>
        <row r="637">
          <cell r="C637" t="str">
            <v>710049-LEGO CANADA INC</v>
          </cell>
        </row>
        <row r="638">
          <cell r="C638" t="str">
            <v>710050-BRUDER TOYS AMERICA, INC.</v>
          </cell>
        </row>
        <row r="639">
          <cell r="C639" t="str">
            <v>710051-GILL-MAX INCORPORATED</v>
          </cell>
        </row>
        <row r="640">
          <cell r="C640" t="str">
            <v>710052-A.W. FABER-CASTELL USA INC.</v>
          </cell>
        </row>
        <row r="641">
          <cell r="C641" t="str">
            <v>710053-THAMES &amp; KOSMOS, LLC</v>
          </cell>
        </row>
        <row r="642">
          <cell r="C642" t="str">
            <v>710054-HAPE INTERNATIONAL INC CAD</v>
          </cell>
        </row>
        <row r="643">
          <cell r="C643" t="str">
            <v>710055-DARON WORLDWIDE TRADING INC.</v>
          </cell>
        </row>
        <row r="644">
          <cell r="C644" t="str">
            <v>710057-PLAYWELL ENTERPRISES LTD CAD</v>
          </cell>
        </row>
        <row r="645">
          <cell r="C645" t="str">
            <v>710058-KIDKRAFT INC. USD</v>
          </cell>
        </row>
        <row r="646">
          <cell r="C646" t="str">
            <v>710059-LES EDITIONS PASSE-TEMPS INC.</v>
          </cell>
        </row>
        <row r="647">
          <cell r="C647" t="str">
            <v>710061-PLAYMOBIL CANADA INC</v>
          </cell>
        </row>
        <row r="648">
          <cell r="C648" t="str">
            <v>710062-SMARTSCO</v>
          </cell>
        </row>
        <row r="649">
          <cell r="C649" t="str">
            <v>710064-PURE LIVING INC</v>
          </cell>
        </row>
        <row r="650">
          <cell r="C650" t="str">
            <v>710065-BEADS-IN-A-BOX</v>
          </cell>
        </row>
        <row r="651">
          <cell r="C651" t="str">
            <v>710066-CUSTOM ART CONCEPTS LIMITED</v>
          </cell>
        </row>
        <row r="652">
          <cell r="C652" t="str">
            <v>710071-TOMY CANADA LIMITED</v>
          </cell>
        </row>
        <row r="653">
          <cell r="C653" t="str">
            <v>710078-EPOCH EVERLASTING PLAY LLC</v>
          </cell>
        </row>
        <row r="654">
          <cell r="C654" t="str">
            <v>710079-BAUDELAIRE</v>
          </cell>
        </row>
        <row r="655">
          <cell r="C655" t="str">
            <v>710080-WONDERCHESS LLC</v>
          </cell>
        </row>
        <row r="656">
          <cell r="C656" t="str">
            <v>710083-CAKE BEAUTY INC</v>
          </cell>
        </row>
        <row r="657">
          <cell r="C657" t="str">
            <v>710119-ANN CLARK LTD</v>
          </cell>
        </row>
        <row r="658">
          <cell r="C658" t="str">
            <v>710128-CHH QUALITY PRODUCTS INC</v>
          </cell>
        </row>
        <row r="659">
          <cell r="C659" t="str">
            <v>710146-ENCHANTE ACCESSORIES</v>
          </cell>
        </row>
        <row r="660">
          <cell r="C660" t="str">
            <v>710148-CCR GIFTS</v>
          </cell>
        </row>
        <row r="661">
          <cell r="C661" t="str">
            <v>710173-(DO NOT USE)INTERNATIONAL PLAYTHING</v>
          </cell>
        </row>
        <row r="662">
          <cell r="C662" t="str">
            <v>710174-SUSAN MURRAY INTERNATIONAL</v>
          </cell>
        </row>
        <row r="663">
          <cell r="C663" t="str">
            <v>710175-GOUDURIX</v>
          </cell>
        </row>
        <row r="664">
          <cell r="C664" t="str">
            <v>710176-SPIN MASTER LTD</v>
          </cell>
        </row>
        <row r="665">
          <cell r="C665" t="str">
            <v>710177-GREAT WEST WHOLESALE LTD</v>
          </cell>
        </row>
        <row r="666">
          <cell r="C666" t="str">
            <v>710178-CAMAC ENTERPRISES</v>
          </cell>
        </row>
        <row r="667">
          <cell r="C667" t="str">
            <v>710179-Nuvango</v>
          </cell>
        </row>
        <row r="668">
          <cell r="C668" t="str">
            <v>710180-KIDS COOKING KITS</v>
          </cell>
        </row>
        <row r="669">
          <cell r="C669" t="str">
            <v>710181-ONLY HEARTS CLUB</v>
          </cell>
        </row>
        <row r="670">
          <cell r="C670" t="str">
            <v>710182-ALEXANDER DOLL COMPANY INC</v>
          </cell>
        </row>
        <row r="671">
          <cell r="C671" t="str">
            <v>710184-PADDYWAX LLC</v>
          </cell>
        </row>
        <row r="672">
          <cell r="C672" t="str">
            <v>710186-KARA CHOCOLATES</v>
          </cell>
        </row>
        <row r="673">
          <cell r="C673" t="str">
            <v>710187-SWADDLE DESIGNS</v>
          </cell>
        </row>
        <row r="674">
          <cell r="C674" t="str">
            <v>710188-OYACO PRODUCTS INC.</v>
          </cell>
        </row>
        <row r="675">
          <cell r="C675" t="str">
            <v>710189-PLANET DOG</v>
          </cell>
        </row>
        <row r="676">
          <cell r="C676" t="str">
            <v>710190-COROLLE (US)</v>
          </cell>
        </row>
        <row r="677">
          <cell r="C677" t="str">
            <v>710192-PEPPER CREEK FARMS</v>
          </cell>
        </row>
        <row r="678">
          <cell r="C678" t="str">
            <v>710193-SISTERS GOURMET</v>
          </cell>
        </row>
        <row r="679">
          <cell r="C679" t="str">
            <v>710202-KENNEDY GOURMET INC</v>
          </cell>
        </row>
        <row r="680">
          <cell r="C680" t="str">
            <v>710233-HARRY BARKER INC</v>
          </cell>
        </row>
        <row r="681">
          <cell r="C681" t="str">
            <v>710248-LEARNING RESOURCES INC</v>
          </cell>
        </row>
        <row r="682">
          <cell r="C682" t="str">
            <v>710249-RADIO FLYER</v>
          </cell>
        </row>
        <row r="683">
          <cell r="C683" t="str">
            <v>710251-ACTION PRODUCT INTERNATIONAL INC</v>
          </cell>
        </row>
        <row r="684">
          <cell r="C684" t="str">
            <v>710252-FAVUZZI INTERNATIONAL INC.</v>
          </cell>
        </row>
        <row r="685">
          <cell r="C685" t="str">
            <v>710253-LOLLIPOP TREE</v>
          </cell>
        </row>
        <row r="686">
          <cell r="C686" t="str">
            <v>710256-AIMEE BAJAJ INTERNATIONAL</v>
          </cell>
        </row>
        <row r="687">
          <cell r="C687" t="str">
            <v>710257-STORTZ INC</v>
          </cell>
        </row>
        <row r="688">
          <cell r="C688" t="str">
            <v>710258-MCSWEENEYS BARGAIN</v>
          </cell>
        </row>
        <row r="689">
          <cell r="C689" t="str">
            <v>710259-DANCING DEER BAKING COMPANY</v>
          </cell>
        </row>
        <row r="690">
          <cell r="C690" t="str">
            <v>710260-FIERRO PAPER INDUSTRIES</v>
          </cell>
        </row>
        <row r="691">
          <cell r="C691" t="str">
            <v>710261-BREAD &amp; CHOCOLATE</v>
          </cell>
        </row>
        <row r="692">
          <cell r="C692" t="str">
            <v>710269-GASSHO BODY &amp; MIND</v>
          </cell>
        </row>
        <row r="693">
          <cell r="C693" t="str">
            <v>710270-(DO NOT USE) WHITE KNIGHT BOOK DIST</v>
          </cell>
        </row>
        <row r="694">
          <cell r="C694" t="str">
            <v>710276-GEOMAG USA</v>
          </cell>
        </row>
        <row r="695">
          <cell r="C695" t="str">
            <v>710277-ELMERS PRODUCTS</v>
          </cell>
        </row>
        <row r="696">
          <cell r="C696" t="str">
            <v>710309-MG PARTNERS LLP</v>
          </cell>
        </row>
        <row r="697">
          <cell r="C697" t="str">
            <v>710310-REEVES &amp; POOLE GROUP</v>
          </cell>
        </row>
        <row r="698">
          <cell r="C698" t="str">
            <v>710325-CHANNEL CRAFT</v>
          </cell>
        </row>
        <row r="699">
          <cell r="C699" t="str">
            <v>710336-MASTERPIECES PUZZLE COMPANY INC</v>
          </cell>
        </row>
        <row r="700">
          <cell r="C700" t="str">
            <v>710338-KID GALAXY INC</v>
          </cell>
        </row>
        <row r="701">
          <cell r="C701" t="str">
            <v>710356-BABYLICIOUS GEAR LTD</v>
          </cell>
        </row>
        <row r="702">
          <cell r="C702" t="str">
            <v>710357-RESTAURANT AU PIED DE COCHON</v>
          </cell>
        </row>
        <row r="703">
          <cell r="C703" t="str">
            <v>710358-3M CANADA COMPANY</v>
          </cell>
        </row>
        <row r="704">
          <cell r="C704" t="str">
            <v>710361-THE FITNESS CHALLENGE INC</v>
          </cell>
        </row>
        <row r="705">
          <cell r="C705" t="str">
            <v>710381-FORLIFE HANDICRAFT</v>
          </cell>
        </row>
        <row r="706">
          <cell r="C706" t="str">
            <v>710382-ROSANNA IMPORTS</v>
          </cell>
        </row>
        <row r="707">
          <cell r="C707" t="str">
            <v>710393-JAZLYN J AND COMPANY INC</v>
          </cell>
        </row>
        <row r="708">
          <cell r="C708" t="str">
            <v>710407-SYMPOSIUM BOOKS</v>
          </cell>
        </row>
        <row r="709">
          <cell r="C709" t="str">
            <v>710408-MOONRAKER BOOKS LTD</v>
          </cell>
        </row>
        <row r="710">
          <cell r="C710" t="str">
            <v>710415-GLOBAL STATE LIMITED</v>
          </cell>
        </row>
        <row r="711">
          <cell r="C711" t="str">
            <v>710416-SAMORA'S FINE FOODS</v>
          </cell>
        </row>
        <row r="712">
          <cell r="C712" t="str">
            <v>710417-SMARTER THAN JACK</v>
          </cell>
        </row>
        <row r="713">
          <cell r="C713" t="str">
            <v>710425-KAVSET EXPORTS</v>
          </cell>
        </row>
        <row r="714">
          <cell r="C714" t="str">
            <v>710426-WORKPLACE HEALTH SERVICES INC.</v>
          </cell>
        </row>
        <row r="715">
          <cell r="C715" t="str">
            <v>710430-MONTE DESIGN GROUP INC</v>
          </cell>
        </row>
        <row r="716">
          <cell r="C716" t="str">
            <v>710440-ORCA SPIRIT PUBLISING &amp; COMMUN</v>
          </cell>
        </row>
        <row r="717">
          <cell r="C717" t="str">
            <v>710448-PRESENT TIME INC. (CAD)</v>
          </cell>
        </row>
        <row r="718">
          <cell r="C718" t="str">
            <v>710515-COASTAL GOODS</v>
          </cell>
        </row>
        <row r="719">
          <cell r="C719" t="str">
            <v>710520-PRESENT TIME INC. (USD)</v>
          </cell>
        </row>
        <row r="720">
          <cell r="C720" t="str">
            <v>710527-NEXTQUISITE LTD</v>
          </cell>
        </row>
        <row r="721">
          <cell r="C721" t="str">
            <v>710528-THE INNOVATIVE ALLIANCE</v>
          </cell>
        </row>
        <row r="722">
          <cell r="C722" t="str">
            <v>710551-F2Z ENTERTAINMENT INC.</v>
          </cell>
        </row>
        <row r="723">
          <cell r="C723" t="str">
            <v>710552-(DO NOT USE) POOF-SLINKY INC</v>
          </cell>
        </row>
        <row r="724">
          <cell r="C724" t="str">
            <v>710553-PEER-X INT'L</v>
          </cell>
        </row>
        <row r="725">
          <cell r="C725" t="str">
            <v>710554-JINGLE METAL PRODUCTS CO LTD</v>
          </cell>
        </row>
        <row r="726">
          <cell r="C726" t="str">
            <v>710555-ITTY BITTY BABY CLOTHING COMPANY</v>
          </cell>
        </row>
        <row r="727">
          <cell r="C727" t="str">
            <v>710556-THE WORLDWIDE NATURE COMPANY</v>
          </cell>
        </row>
        <row r="728">
          <cell r="C728" t="str">
            <v>710575-GS SALES, INC</v>
          </cell>
        </row>
        <row r="729">
          <cell r="C729" t="str">
            <v>710581-FORTIS DESIGN</v>
          </cell>
        </row>
        <row r="730">
          <cell r="C730" t="str">
            <v>710582-UNEMPLOYED PHILOSOPHERS INC.</v>
          </cell>
        </row>
        <row r="731">
          <cell r="C731" t="str">
            <v>710660-AUTHOR HOUSE</v>
          </cell>
        </row>
        <row r="732">
          <cell r="C732" t="str">
            <v>710662-LOGITECH ELECTRONCS</v>
          </cell>
        </row>
        <row r="733">
          <cell r="C733" t="str">
            <v>710665-MALDEN INTERNATIONAL DESIGNS</v>
          </cell>
        </row>
        <row r="734">
          <cell r="C734" t="str">
            <v>710672-FILOSOFIA (LIVRES)</v>
          </cell>
        </row>
        <row r="735">
          <cell r="C735" t="str">
            <v>710674-MELISSA &amp; DOUG LLC</v>
          </cell>
        </row>
        <row r="736">
          <cell r="C736" t="str">
            <v>710677-4378814 CANADA INC.</v>
          </cell>
        </row>
        <row r="737">
          <cell r="C737" t="str">
            <v>710695-RED &amp; GREEN COMPANY</v>
          </cell>
        </row>
        <row r="738">
          <cell r="C738" t="str">
            <v>710700-PANAXIS</v>
          </cell>
        </row>
        <row r="739">
          <cell r="C739" t="str">
            <v>710705-PICNIC AT ASCOT INC</v>
          </cell>
        </row>
        <row r="740">
          <cell r="C740" t="str">
            <v>710712-WHOLESOME CLASSICS</v>
          </cell>
        </row>
        <row r="741">
          <cell r="C741" t="str">
            <v>710715-ANETTE'S CHOCOLATE FACTORY</v>
          </cell>
        </row>
        <row r="742">
          <cell r="C742" t="str">
            <v>710716-WINE THINGS UNLIMITED</v>
          </cell>
        </row>
        <row r="743">
          <cell r="C743" t="str">
            <v>710748-US MEDIA PARTNERS</v>
          </cell>
        </row>
        <row r="744">
          <cell r="C744" t="str">
            <v>710750-TREE BY KERRI LEE LLC</v>
          </cell>
        </row>
        <row r="745">
          <cell r="C745" t="str">
            <v>710751-PACIFIC GOLD MARKETING INC.</v>
          </cell>
        </row>
        <row r="746">
          <cell r="C746" t="str">
            <v>710752-(DO NOT USE) WORLD WONDERS</v>
          </cell>
        </row>
        <row r="747">
          <cell r="C747" t="str">
            <v>710753-MAPED CANADA INC</v>
          </cell>
        </row>
        <row r="748">
          <cell r="C748" t="str">
            <v>710756-PREMIER GIFT LTD</v>
          </cell>
        </row>
        <row r="749">
          <cell r="C749" t="str">
            <v>710760-(REMAINDERS USD) PERSEUS DIST</v>
          </cell>
        </row>
        <row r="750">
          <cell r="C750" t="str">
            <v>710770-BEAD BAZAAR CANADA</v>
          </cell>
        </row>
        <row r="751">
          <cell r="C751" t="str">
            <v>710771-BLUE WATER CREATIONS INC.</v>
          </cell>
        </row>
        <row r="752">
          <cell r="C752" t="str">
            <v>710854-KENCRAFT CONFECTIONS</v>
          </cell>
        </row>
        <row r="753">
          <cell r="C753" t="str">
            <v>710856-CLAY COMPANY</v>
          </cell>
        </row>
        <row r="754">
          <cell r="C754" t="str">
            <v>710857-ROKENBOK TOY COMPANY</v>
          </cell>
        </row>
        <row r="755">
          <cell r="C755" t="str">
            <v>710858-LITTLE FOLK VISUALS</v>
          </cell>
        </row>
        <row r="756">
          <cell r="C756" t="str">
            <v>710859-MIMA DESIGN</v>
          </cell>
        </row>
        <row r="757">
          <cell r="C757" t="str">
            <v>710860-CONIFER SPECIALTIES</v>
          </cell>
        </row>
        <row r="758">
          <cell r="C758" t="str">
            <v>710861-PLENTIFUL PANTRY INC</v>
          </cell>
        </row>
        <row r="759">
          <cell r="C759" t="str">
            <v>710862-STEP 2</v>
          </cell>
        </row>
        <row r="760">
          <cell r="C760" t="str">
            <v>710864-GREEN MARKET</v>
          </cell>
        </row>
        <row r="761">
          <cell r="C761" t="str">
            <v>710866-NPW USA INC</v>
          </cell>
        </row>
        <row r="762">
          <cell r="C762" t="str">
            <v>710867-ON THE RIGHT TRACK INC</v>
          </cell>
        </row>
        <row r="763">
          <cell r="C763" t="str">
            <v>710871-DISTRIBUTIONS JULIA</v>
          </cell>
        </row>
        <row r="764">
          <cell r="C764" t="str">
            <v>710873-DVA INC</v>
          </cell>
        </row>
        <row r="765">
          <cell r="C765" t="str">
            <v>710878-THE PARTY KIT</v>
          </cell>
        </row>
        <row r="766">
          <cell r="C766" t="str">
            <v>710880-HEAVENLY SWEETS BY HELI INC</v>
          </cell>
        </row>
        <row r="767">
          <cell r="C767" t="str">
            <v>710935-(DO NOT USE) QUAYSIDE PUBLISHING GR</v>
          </cell>
        </row>
        <row r="768">
          <cell r="C768" t="str">
            <v>710936-LION &amp; MOUSE TALES</v>
          </cell>
        </row>
        <row r="769">
          <cell r="C769" t="str">
            <v>710940-ZABAZOO CORPORATION</v>
          </cell>
        </row>
        <row r="770">
          <cell r="C770" t="str">
            <v>710942-CHOCOLATE CONCEPTS INC.</v>
          </cell>
        </row>
        <row r="771">
          <cell r="C771" t="str">
            <v>710943-LI &amp; FUNG (TRADING) LIMITED</v>
          </cell>
        </row>
        <row r="772">
          <cell r="C772" t="str">
            <v>710945-ILOT 307 INC.</v>
          </cell>
        </row>
        <row r="773">
          <cell r="C773" t="str">
            <v>710948-PINCH PLUS LLC</v>
          </cell>
        </row>
        <row r="774">
          <cell r="C774" t="str">
            <v>710999-PRINCE LIONHEART INC</v>
          </cell>
        </row>
        <row r="775">
          <cell r="C775" t="str">
            <v>711000-THOMPSON PRODUCTS</v>
          </cell>
        </row>
        <row r="776">
          <cell r="C776" t="str">
            <v>711002-TDC GAMES INC</v>
          </cell>
        </row>
        <row r="777">
          <cell r="C777" t="str">
            <v>711005-DORETHEA KNITTING MILLS</v>
          </cell>
        </row>
        <row r="778">
          <cell r="C778" t="str">
            <v>711006-DYNAMIC LEARNING TOYS</v>
          </cell>
        </row>
        <row r="779">
          <cell r="C779" t="str">
            <v>711049-NIRMALA'S KITCHEN INC.</v>
          </cell>
        </row>
        <row r="780">
          <cell r="C780" t="str">
            <v>711071-FAT BRAIN TOY CO</v>
          </cell>
        </row>
        <row r="781">
          <cell r="C781" t="str">
            <v>711075-SPICEBOX PRODUCT DEVELOPMENT LTD.</v>
          </cell>
        </row>
        <row r="782">
          <cell r="C782" t="str">
            <v>711077-MOMENTA, INC.</v>
          </cell>
        </row>
        <row r="783">
          <cell r="C783" t="str">
            <v>711079-FIBERLINKS TEXTILES INC.</v>
          </cell>
        </row>
        <row r="784">
          <cell r="C784" t="str">
            <v>711080-NAFECS CORPORATION LTD</v>
          </cell>
        </row>
        <row r="785">
          <cell r="C785" t="str">
            <v>711086-BLOCO TOYS INC</v>
          </cell>
        </row>
        <row r="786">
          <cell r="C786" t="str">
            <v>711111-COLUMBIA MARKETING LTD</v>
          </cell>
        </row>
        <row r="787">
          <cell r="C787" t="str">
            <v>711116-SHANDONG YUANHUA INTERNATIONAL</v>
          </cell>
        </row>
        <row r="788">
          <cell r="C788" t="str">
            <v>711120-THE CHENILLE KRAFT COMPANY</v>
          </cell>
        </row>
        <row r="789">
          <cell r="C789" t="str">
            <v>711121-YUMMY EARTH</v>
          </cell>
        </row>
        <row r="790">
          <cell r="C790" t="str">
            <v>711131-ENO</v>
          </cell>
        </row>
        <row r="791">
          <cell r="C791" t="str">
            <v>711151-CODY KRAMER IMPORTS</v>
          </cell>
        </row>
        <row r="792">
          <cell r="C792" t="str">
            <v>711152-K'NEX INDUSTRIES  INC.</v>
          </cell>
        </row>
        <row r="793">
          <cell r="C793" t="str">
            <v>711169-BUSINESS IMPROVEMENT SOLUTIONS INC.</v>
          </cell>
        </row>
        <row r="794">
          <cell r="C794" t="str">
            <v>711195-ELENCO</v>
          </cell>
        </row>
        <row r="795">
          <cell r="C795" t="str">
            <v>711206-JEM PHOTOGRAPHY &amp; CONSULTING</v>
          </cell>
        </row>
        <row r="796">
          <cell r="C796" t="str">
            <v>711211-GREY GOURMENT INC.</v>
          </cell>
        </row>
        <row r="797">
          <cell r="C797" t="str">
            <v>711235-ALAN GRATIAS</v>
          </cell>
        </row>
        <row r="798">
          <cell r="C798" t="str">
            <v>711237-HERITAGE SHORTBREAD</v>
          </cell>
        </row>
        <row r="799">
          <cell r="C799" t="str">
            <v>711240-PHARMTEC CORPORATION</v>
          </cell>
        </row>
        <row r="800">
          <cell r="C800" t="str">
            <v>711241-ERABLIERE GEORGES LEVESQUE</v>
          </cell>
        </row>
        <row r="801">
          <cell r="C801" t="str">
            <v>711245-CUTE-TURE</v>
          </cell>
        </row>
        <row r="802">
          <cell r="C802" t="str">
            <v>711273-UMBRA HK LTD</v>
          </cell>
        </row>
        <row r="803">
          <cell r="C803" t="str">
            <v>711282-SCHLEEH DESIGN</v>
          </cell>
        </row>
        <row r="804">
          <cell r="C804" t="str">
            <v>711283-EARTHWORKS PRODUCTS, INC</v>
          </cell>
        </row>
        <row r="805">
          <cell r="C805" t="str">
            <v>711284-THE BOX GIRLS</v>
          </cell>
        </row>
        <row r="806">
          <cell r="C806" t="str">
            <v>711285-BIEDERMANN &amp; SONS</v>
          </cell>
        </row>
        <row r="807">
          <cell r="C807" t="str">
            <v>711315-JAKKS PACIFIC  CANADA INC</v>
          </cell>
        </row>
        <row r="808">
          <cell r="C808" t="str">
            <v>711320-S.F.T.O. 1842 - THEODOR</v>
          </cell>
        </row>
        <row r="809">
          <cell r="C809" t="str">
            <v>711327-PARICON, INC.</v>
          </cell>
        </row>
        <row r="810">
          <cell r="C810" t="str">
            <v>711328-BODUM USA  INC.</v>
          </cell>
        </row>
        <row r="811">
          <cell r="C811" t="str">
            <v>711329-CODINGER SILVER ART</v>
          </cell>
        </row>
        <row r="812">
          <cell r="C812" t="str">
            <v>711330-GODINGER SILVER ART</v>
          </cell>
        </row>
        <row r="813">
          <cell r="C813" t="str">
            <v>711355-TALUS CORP</v>
          </cell>
        </row>
        <row r="814">
          <cell r="C814" t="str">
            <v>711356-OMNIPLAST INC</v>
          </cell>
        </row>
        <row r="815">
          <cell r="C815" t="str">
            <v>711385-THE ORIGINAL TOY CORP</v>
          </cell>
        </row>
        <row r="816">
          <cell r="C816" t="str">
            <v>711391-DESIGN INT'L GROUP</v>
          </cell>
        </row>
        <row r="817">
          <cell r="C817" t="str">
            <v>711392-MALDEN INTERNATIONAL DESIGNS</v>
          </cell>
        </row>
        <row r="818">
          <cell r="C818" t="str">
            <v>711395-THE TATE GROUP</v>
          </cell>
        </row>
        <row r="819">
          <cell r="C819" t="str">
            <v>711396-WEE GALLERY INC.</v>
          </cell>
        </row>
        <row r="820">
          <cell r="C820" t="str">
            <v>711400-DO NOT USE (DO NOT USE) JELLYCAT</v>
          </cell>
        </row>
        <row r="821">
          <cell r="C821" t="str">
            <v>711402-FANSHAW BOOKS</v>
          </cell>
        </row>
        <row r="822">
          <cell r="C822" t="str">
            <v>711421-EDITIONS CARACTERE INC</v>
          </cell>
        </row>
        <row r="823">
          <cell r="C823" t="str">
            <v>711423-CJAY DISTRIBUTORS</v>
          </cell>
        </row>
        <row r="824">
          <cell r="C824" t="str">
            <v>711424-AROMA HOME</v>
          </cell>
        </row>
        <row r="825">
          <cell r="C825" t="str">
            <v>711431-BURNELL CREIGHTON PUBLISHING</v>
          </cell>
        </row>
        <row r="826">
          <cell r="C826" t="str">
            <v>711435-LOZE-DION EDITEUR</v>
          </cell>
        </row>
        <row r="827">
          <cell r="C827" t="str">
            <v>711437-BOB'S YOUR UNCLE</v>
          </cell>
        </row>
        <row r="828">
          <cell r="C828" t="str">
            <v>711438-SINDEN HOME</v>
          </cell>
        </row>
        <row r="829">
          <cell r="C829" t="str">
            <v>711440-GREAT IN INTERNATIONAL IMPORT</v>
          </cell>
        </row>
        <row r="830">
          <cell r="C830" t="str">
            <v>711442-DESIGNROOM GROUP INC</v>
          </cell>
        </row>
        <row r="831">
          <cell r="C831" t="str">
            <v>711459-BAG LADIES TEA</v>
          </cell>
        </row>
        <row r="832">
          <cell r="C832" t="str">
            <v>711468-ESCENTS BODY PRODUCTS INC.</v>
          </cell>
        </row>
        <row r="833">
          <cell r="C833" t="str">
            <v>711495-(DO NOT USE) BACON BASKETWARE LTD</v>
          </cell>
        </row>
        <row r="834">
          <cell r="C834" t="str">
            <v>711496-PIONEER PHOTO ALBUMS</v>
          </cell>
        </row>
        <row r="835">
          <cell r="C835" t="str">
            <v>711505-AMES INTERNATIONAL INC.</v>
          </cell>
        </row>
        <row r="836">
          <cell r="C836" t="str">
            <v>711583-WILDBERRY HEALTH INC</v>
          </cell>
        </row>
        <row r="837">
          <cell r="C837" t="str">
            <v>711606-LES IMPORTATIONS NICOLE MARCIANO</v>
          </cell>
        </row>
        <row r="838">
          <cell r="C838" t="str">
            <v>711610-CRANE STATIONERY LLC</v>
          </cell>
        </row>
        <row r="839">
          <cell r="C839" t="str">
            <v>711616-BAYARD</v>
          </cell>
        </row>
        <row r="840">
          <cell r="C840" t="str">
            <v>711617-TWINSKI PUBLICATIONS</v>
          </cell>
        </row>
        <row r="841">
          <cell r="C841" t="str">
            <v>711667-APEGO INC.</v>
          </cell>
        </row>
        <row r="842">
          <cell r="C842" t="str">
            <v>711673-LORALIN DESIGN</v>
          </cell>
        </row>
        <row r="843">
          <cell r="C843" t="str">
            <v>711674-JUPITER INDUSTRIES INC.</v>
          </cell>
        </row>
        <row r="844">
          <cell r="C844" t="str">
            <v>711696-ILLUME HOLDING COMPANY, LLC EXW</v>
          </cell>
        </row>
        <row r="845">
          <cell r="C845" t="str">
            <v>711697-RELIANCE ARTWARES PVT LTD</v>
          </cell>
        </row>
        <row r="846">
          <cell r="C846" t="str">
            <v>711698-MOTHERS CHOICE PRODUCTS LTD</v>
          </cell>
        </row>
        <row r="847">
          <cell r="C847" t="str">
            <v>711700-SAVANNAH BEE COMPANY</v>
          </cell>
        </row>
        <row r="848">
          <cell r="C848" t="str">
            <v>711701-MADRONA SPECIALTY FOODS, LLC</v>
          </cell>
        </row>
        <row r="849">
          <cell r="C849" t="str">
            <v>711702-MIGHTY LEAF TEA</v>
          </cell>
        </row>
        <row r="850">
          <cell r="C850" t="str">
            <v>711703-THINKING GIFTS COMPANY LTD</v>
          </cell>
        </row>
        <row r="851">
          <cell r="C851" t="str">
            <v>711704-LOUISE LATREMOUILLE</v>
          </cell>
        </row>
        <row r="852">
          <cell r="C852" t="str">
            <v>711708-PACIFIC CORNETTA, INC</v>
          </cell>
        </row>
        <row r="853">
          <cell r="C853" t="str">
            <v>711736-FAUCHON SAS</v>
          </cell>
        </row>
        <row r="854">
          <cell r="C854" t="str">
            <v>711737-DULCET CUISINE, LLC</v>
          </cell>
        </row>
        <row r="855">
          <cell r="C855" t="str">
            <v>711786-SCS DIRECT INC.</v>
          </cell>
        </row>
        <row r="856">
          <cell r="C856" t="str">
            <v>711787-KLEAN KANTEEN</v>
          </cell>
        </row>
        <row r="857">
          <cell r="C857" t="str">
            <v>711791-THE NICHE MARKETING GROUP</v>
          </cell>
        </row>
        <row r="858">
          <cell r="C858" t="str">
            <v>711792-BERGINO</v>
          </cell>
        </row>
        <row r="859">
          <cell r="C859" t="str">
            <v>711793-RISHI TEA</v>
          </cell>
        </row>
        <row r="860">
          <cell r="C860" t="str">
            <v>711794-FASTACHI</v>
          </cell>
        </row>
        <row r="861">
          <cell r="C861" t="str">
            <v>711795-BLACK &amp; BLUM LTD</v>
          </cell>
        </row>
        <row r="862">
          <cell r="C862" t="str">
            <v>711801-MARY LAKE THOMPSON LTD.</v>
          </cell>
        </row>
        <row r="863">
          <cell r="C863" t="str">
            <v>711803-THE FRENCH FARM</v>
          </cell>
        </row>
        <row r="864">
          <cell r="C864" t="str">
            <v>711805-EL PASO CHILE COMPANY</v>
          </cell>
        </row>
        <row r="865">
          <cell r="C865" t="str">
            <v>711806-TD INNOVATIONS</v>
          </cell>
        </row>
        <row r="866">
          <cell r="C866" t="str">
            <v>711807-SYNERGY LAB LTD</v>
          </cell>
        </row>
        <row r="867">
          <cell r="C867" t="str">
            <v>711817-COSMIQUE GLOBAL</v>
          </cell>
        </row>
        <row r="868">
          <cell r="C868" t="str">
            <v>711818-BRITISH WHOLESALE IMPORTS</v>
          </cell>
        </row>
        <row r="869">
          <cell r="C869" t="str">
            <v>711819-TEALISH INC</v>
          </cell>
        </row>
        <row r="870">
          <cell r="C870" t="str">
            <v>711860-AUX ANYSETIERS DU ROY</v>
          </cell>
        </row>
        <row r="871">
          <cell r="C871" t="str">
            <v>711865-ALWAYS A GIRL'S GIRL</v>
          </cell>
        </row>
        <row r="872">
          <cell r="C872" t="str">
            <v>711867-AUTRUCHE VARIETES INC</v>
          </cell>
        </row>
        <row r="873">
          <cell r="C873" t="str">
            <v>711871-(DO NOT USE) (VMI) DANIADOWN QUILTS</v>
          </cell>
        </row>
        <row r="874">
          <cell r="C874" t="str">
            <v>711873-CRICKLE COMPANY</v>
          </cell>
        </row>
        <row r="875">
          <cell r="C875" t="str">
            <v>711875-CATHERINE LILLYWHITES</v>
          </cell>
        </row>
        <row r="876">
          <cell r="C876" t="str">
            <v>711877-BRIEN PRODUITS FINS D'ERABLE</v>
          </cell>
        </row>
        <row r="877">
          <cell r="C877" t="str">
            <v>711878-BOOMERDOG LLC</v>
          </cell>
        </row>
        <row r="878">
          <cell r="C878" t="str">
            <v>711879-On Route Products</v>
          </cell>
        </row>
        <row r="879">
          <cell r="C879" t="str">
            <v>711898-THE McCALL PATTERN COMPANY</v>
          </cell>
        </row>
        <row r="880">
          <cell r="C880" t="str">
            <v>711899-HIP PRODUCT FACTORY</v>
          </cell>
        </row>
        <row r="881">
          <cell r="C881" t="str">
            <v>711901-FUSION INTERNATIONAL</v>
          </cell>
        </row>
        <row r="882">
          <cell r="C882" t="str">
            <v>711902-INUKIE COOKIE CO</v>
          </cell>
        </row>
        <row r="883">
          <cell r="C883" t="str">
            <v>711903-INSTORE PRODUCTS</v>
          </cell>
        </row>
        <row r="884">
          <cell r="C884" t="str">
            <v>711928-AUTHENTIC MODELS INC</v>
          </cell>
        </row>
        <row r="885">
          <cell r="C885" t="str">
            <v>711938-(DO NOT USE) HOLIDAY UMBRELLAS</v>
          </cell>
        </row>
        <row r="886">
          <cell r="C886" t="str">
            <v>711939-AUSTIN HOUSE</v>
          </cell>
        </row>
        <row r="887">
          <cell r="C887" t="str">
            <v>711940-HEALTH RISK NAVIGATION INC</v>
          </cell>
        </row>
        <row r="888">
          <cell r="C888" t="str">
            <v>711941-FISHS EDDY INC</v>
          </cell>
        </row>
        <row r="889">
          <cell r="C889" t="str">
            <v>711946-SHELCORE CANADA</v>
          </cell>
        </row>
        <row r="890">
          <cell r="C890" t="str">
            <v>711981-(DO NOT USE) WALLACE DESIGNS GROUP</v>
          </cell>
        </row>
        <row r="891">
          <cell r="C891" t="str">
            <v>711982-MONKEY BUSINESS SPORTS</v>
          </cell>
        </row>
        <row r="892">
          <cell r="C892" t="str">
            <v>711991-GRENADINE APPAREL INC. (DBA 3 SPROU</v>
          </cell>
        </row>
        <row r="893">
          <cell r="C893" t="str">
            <v>712003-ROOTS CANADA LTD.</v>
          </cell>
        </row>
        <row r="894">
          <cell r="C894" t="str">
            <v>712028-RAVETTE PUBLISHING LTD</v>
          </cell>
        </row>
        <row r="895">
          <cell r="C895" t="str">
            <v>712030-STRATEBRAND MARKETING &amp; SALES INC</v>
          </cell>
        </row>
        <row r="896">
          <cell r="C896" t="str">
            <v>712031-BRUCE MCGAW GRAPHICS</v>
          </cell>
        </row>
        <row r="897">
          <cell r="C897" t="str">
            <v>712032-ABC CORK CO</v>
          </cell>
        </row>
        <row r="898">
          <cell r="C898" t="str">
            <v>712035-PURE FUN CONFECTIONS INC TYPE</v>
          </cell>
        </row>
        <row r="899">
          <cell r="C899" t="str">
            <v>712040-TREE FREE GREETINGS</v>
          </cell>
        </row>
        <row r="900">
          <cell r="C900" t="str">
            <v>712041-CATCH INTERNATIONAL INC</v>
          </cell>
        </row>
        <row r="901">
          <cell r="C901" t="str">
            <v>712043-BOOKSELLERS LTD</v>
          </cell>
        </row>
        <row r="902">
          <cell r="C902" t="str">
            <v>712044-CRAZYFORTS INC.</v>
          </cell>
        </row>
        <row r="903">
          <cell r="C903" t="str">
            <v>712045-CREATIONS ROBO INC</v>
          </cell>
        </row>
        <row r="904">
          <cell r="C904" t="str">
            <v>712049-GREEN TOYS INC</v>
          </cell>
        </row>
        <row r="905">
          <cell r="C905" t="str">
            <v>712084-YELLOW BIRD PAPER GREETINGS</v>
          </cell>
        </row>
        <row r="906">
          <cell r="C906" t="str">
            <v>712085-RED BOX HOLDINGS USA, INC</v>
          </cell>
        </row>
        <row r="907">
          <cell r="C907" t="str">
            <v>712102-W2 PRODUCTS LTD</v>
          </cell>
        </row>
        <row r="908">
          <cell r="C908" t="str">
            <v>712103-CANADIAN HOSPITAL SPECIALTIES LTD.</v>
          </cell>
        </row>
        <row r="909">
          <cell r="C909" t="str">
            <v>712104-QUALIFIRST FOODS LTD.</v>
          </cell>
        </row>
        <row r="910">
          <cell r="C910" t="str">
            <v>712107-ANGEL DEAR INC.</v>
          </cell>
        </row>
        <row r="911">
          <cell r="C911" t="str">
            <v>712108-CLASSIC HOUSEWARES DISTRIBUTION INC</v>
          </cell>
        </row>
        <row r="912">
          <cell r="C912" t="str">
            <v>712109-LUMIERE CANDLE CO.</v>
          </cell>
        </row>
        <row r="913">
          <cell r="C913" t="str">
            <v>712112-UNITED ARTS CO.,LTD.</v>
          </cell>
        </row>
        <row r="914">
          <cell r="C914" t="str">
            <v>712113-ERBAVIVA</v>
          </cell>
        </row>
        <row r="915">
          <cell r="C915" t="str">
            <v>712115-SAMPAO888 CO, LTH</v>
          </cell>
        </row>
        <row r="916">
          <cell r="C916" t="str">
            <v>712116-CSM PHILIPPINES INC.</v>
          </cell>
        </row>
        <row r="917">
          <cell r="C917" t="str">
            <v>712117-THE SOAP AND PAPER FACTORY</v>
          </cell>
        </row>
        <row r="918">
          <cell r="C918" t="str">
            <v>712118-LEI ELECTRONICS INC</v>
          </cell>
        </row>
        <row r="919">
          <cell r="C919" t="str">
            <v>712119-SKINNYSKINNY</v>
          </cell>
        </row>
        <row r="920">
          <cell r="C920" t="str">
            <v>712120-NATURE CRAFT INC</v>
          </cell>
        </row>
        <row r="921">
          <cell r="C921" t="str">
            <v>712123-NOON BOOKS</v>
          </cell>
        </row>
        <row r="922">
          <cell r="C922" t="str">
            <v>712124-ICE WATER PRESS PTY LTD.</v>
          </cell>
        </row>
        <row r="923">
          <cell r="C923" t="str">
            <v>712131-VALLEY TOYS</v>
          </cell>
        </row>
        <row r="924">
          <cell r="C924" t="str">
            <v>712132-RAG &amp; BONE BINDERY</v>
          </cell>
        </row>
        <row r="925">
          <cell r="C925" t="str">
            <v>712134-JASPER + BLACK, LLC</v>
          </cell>
        </row>
        <row r="926">
          <cell r="C926" t="str">
            <v>712173-SUNOPTA FOOD DISTRIBUTION</v>
          </cell>
        </row>
        <row r="927">
          <cell r="C927" t="str">
            <v>712174-MOINHOS VELHOS</v>
          </cell>
        </row>
        <row r="928">
          <cell r="C928" t="str">
            <v>712176-DORSEY MARKETING</v>
          </cell>
        </row>
        <row r="929">
          <cell r="C929" t="str">
            <v>712177-DANBURY</v>
          </cell>
        </row>
        <row r="930">
          <cell r="C930" t="str">
            <v>712199-NASSAU CANDY</v>
          </cell>
        </row>
        <row r="931">
          <cell r="C931" t="str">
            <v>712200-WITH LOVE CHOCOLATES</v>
          </cell>
        </row>
        <row r="932">
          <cell r="C932" t="str">
            <v>712201-MONARCH DISTRIBUTING LTD</v>
          </cell>
        </row>
        <row r="933">
          <cell r="C933" t="str">
            <v>712202-DRMC ITF DISTILLERY DISTRICT</v>
          </cell>
        </row>
        <row r="934">
          <cell r="C934" t="str">
            <v>712204-ITOYS USA LTD</v>
          </cell>
        </row>
        <row r="935">
          <cell r="C935" t="str">
            <v>712210-BELGRAVIA IMPORTS</v>
          </cell>
        </row>
        <row r="936">
          <cell r="C936" t="str">
            <v>712211-66 BOOKS LTD</v>
          </cell>
        </row>
        <row r="937">
          <cell r="C937" t="str">
            <v>712212-DI CAMILLO BAKING CO., INC.</v>
          </cell>
        </row>
        <row r="938">
          <cell r="C938" t="str">
            <v>712213-ACME UNITED LIMITED</v>
          </cell>
        </row>
        <row r="939">
          <cell r="C939" t="str">
            <v>712215-EXCEPTIONAL PLAYTHINGS LLC</v>
          </cell>
        </row>
        <row r="940">
          <cell r="C940" t="str">
            <v>712216-THE PEANUT PATCH INC DBA FERIDIES</v>
          </cell>
        </row>
        <row r="941">
          <cell r="C941" t="str">
            <v>712217-EPICUREAN INTERNATIONAL LTD.</v>
          </cell>
        </row>
        <row r="942">
          <cell r="C942" t="str">
            <v>712268-COOUNTERPOINT (REMAINDERS ONLY)</v>
          </cell>
        </row>
        <row r="943">
          <cell r="C943" t="str">
            <v>712270-QUAYSIDE PUBLISHING GROUP -</v>
          </cell>
        </row>
        <row r="944">
          <cell r="C944" t="str">
            <v>712271-QUAYSIDE PUBLISHING GROUP -</v>
          </cell>
        </row>
        <row r="945">
          <cell r="C945" t="str">
            <v>712273-AVIV JUDAICA IMPORTS LTD</v>
          </cell>
        </row>
        <row r="946">
          <cell r="C946" t="str">
            <v>712274-PISTACHIO</v>
          </cell>
        </row>
        <row r="947">
          <cell r="C947" t="str">
            <v>712275-BOKKX CONFECTIONERY CORPORATION</v>
          </cell>
        </row>
        <row r="948">
          <cell r="C948" t="str">
            <v>712276-CARDEW DESIGN NORTH AMERICA INC.</v>
          </cell>
        </row>
        <row r="949">
          <cell r="C949" t="str">
            <v>712320-HIGHER GROUND HOMES AND GARDENS</v>
          </cell>
        </row>
        <row r="950">
          <cell r="C950" t="str">
            <v>712321-RIVER ROCKS PUBLISHING</v>
          </cell>
        </row>
        <row r="951">
          <cell r="C951" t="str">
            <v>712327-PRIME SOURCE ACCESSORIES</v>
          </cell>
        </row>
        <row r="952">
          <cell r="C952" t="str">
            <v>712328-ARCADIA HOME</v>
          </cell>
        </row>
        <row r="953">
          <cell r="C953" t="str">
            <v>712333-NAPOLEON &amp; CO (REMAINDERS)</v>
          </cell>
        </row>
        <row r="954">
          <cell r="C954" t="str">
            <v>712334-LEXON. US</v>
          </cell>
        </row>
        <row r="955">
          <cell r="C955" t="str">
            <v>712335-JANE MARVEL</v>
          </cell>
        </row>
        <row r="956">
          <cell r="C956" t="str">
            <v>712340-MOMS DADS AND KIDS</v>
          </cell>
        </row>
        <row r="957">
          <cell r="C957" t="str">
            <v>712342-GAMAGO</v>
          </cell>
        </row>
        <row r="958">
          <cell r="C958" t="str">
            <v>712345-EUROGRAPHICS INC</v>
          </cell>
        </row>
        <row r="959">
          <cell r="C959" t="str">
            <v>712350-SKIP HOP INC.</v>
          </cell>
        </row>
        <row r="960">
          <cell r="C960" t="str">
            <v>712351-DANIADOWN QUILTS</v>
          </cell>
        </row>
        <row r="961">
          <cell r="C961" t="str">
            <v>712355-MASCAGNI S.P.A.</v>
          </cell>
        </row>
        <row r="962">
          <cell r="C962" t="str">
            <v>712379-TEN STAR PRODUCTIONS INC.</v>
          </cell>
        </row>
        <row r="963">
          <cell r="C963" t="str">
            <v>712380-ENVIROSAX LLC</v>
          </cell>
        </row>
        <row r="964">
          <cell r="C964" t="str">
            <v>712381-CALDREA COMPANY</v>
          </cell>
        </row>
        <row r="965">
          <cell r="C965" t="str">
            <v>712382-PLAYWELL ENTERPRISES LTD USD</v>
          </cell>
        </row>
        <row r="966">
          <cell r="C966" t="str">
            <v>712383-PHARMACOPIA</v>
          </cell>
        </row>
        <row r="967">
          <cell r="C967" t="str">
            <v>712384-LEAF PRESS</v>
          </cell>
        </row>
        <row r="968">
          <cell r="C968" t="str">
            <v>712391-NYLON INTERNATIONAL</v>
          </cell>
        </row>
        <row r="969">
          <cell r="C969" t="str">
            <v>712398-TFB &amp; ASSOCIATES LIMITED</v>
          </cell>
        </row>
        <row r="970">
          <cell r="C970" t="str">
            <v>712399-PRINZ LTD</v>
          </cell>
        </row>
        <row r="971">
          <cell r="C971" t="str">
            <v>712431-QINGDAO JIERLU ARTS &amp; CRAFTS</v>
          </cell>
        </row>
        <row r="972">
          <cell r="C972" t="str">
            <v>712439-INTERNATIONAL GREETINGS</v>
          </cell>
        </row>
        <row r="973">
          <cell r="C973" t="str">
            <v>712440-AURORA IMPORTING &amp; DISTRIBUTING</v>
          </cell>
        </row>
        <row r="974">
          <cell r="C974" t="str">
            <v>712441-SILKTEX EXPORTS</v>
          </cell>
        </row>
        <row r="975">
          <cell r="C975" t="str">
            <v>712443-WHOMI, INC.</v>
          </cell>
        </row>
        <row r="976">
          <cell r="C976" t="str">
            <v>712444-ARTEX D&amp;T</v>
          </cell>
        </row>
        <row r="977">
          <cell r="C977" t="str">
            <v>712447-ROGITEX INC</v>
          </cell>
        </row>
        <row r="978">
          <cell r="C978" t="str">
            <v>712450-MY CUP OF TEA INC</v>
          </cell>
        </row>
        <row r="979">
          <cell r="C979" t="str">
            <v>712451-BASE BRANDS, LLC</v>
          </cell>
        </row>
        <row r="980">
          <cell r="C980" t="str">
            <v>712452-NATURE GUIDES BC</v>
          </cell>
        </row>
        <row r="981">
          <cell r="C981" t="str">
            <v>712453-UMI, LLC</v>
          </cell>
        </row>
        <row r="982">
          <cell r="C982" t="str">
            <v>712495-CATHAY IMPORTERS</v>
          </cell>
        </row>
        <row r="983">
          <cell r="C983" t="str">
            <v>712504-SELTZER GOODS LLC</v>
          </cell>
        </row>
        <row r="984">
          <cell r="C984" t="str">
            <v>712507-HACHETTE BOOK GROUP</v>
          </cell>
        </row>
        <row r="985">
          <cell r="C985" t="str">
            <v>712512-F+W MEDIA (US)</v>
          </cell>
        </row>
        <row r="986">
          <cell r="C986" t="str">
            <v>712513-HARRY N ABRAMS, INC</v>
          </cell>
        </row>
        <row r="987">
          <cell r="C987" t="str">
            <v>712525-HARMONY BALL INC</v>
          </cell>
        </row>
        <row r="988">
          <cell r="C988" t="str">
            <v>712528-FARLEYCO MARKETING LTD</v>
          </cell>
        </row>
        <row r="989">
          <cell r="C989" t="str">
            <v>712530-SUSANNE LANG FRAGRANCE INC.</v>
          </cell>
        </row>
        <row r="990">
          <cell r="C990" t="str">
            <v>712545-DAYDREAM DESIGNS</v>
          </cell>
        </row>
        <row r="991">
          <cell r="C991" t="str">
            <v>712546-DANICA IMPORTS LTD</v>
          </cell>
        </row>
        <row r="992">
          <cell r="C992" t="str">
            <v>712552-AROMASOURCE/PURE LIVING</v>
          </cell>
        </row>
        <row r="993">
          <cell r="C993" t="str">
            <v>712582-EDITIONS ET DIFFUSIONS</v>
          </cell>
        </row>
        <row r="994">
          <cell r="C994" t="str">
            <v>712584-INTEGRAL SENSE BRANDS INC.</v>
          </cell>
        </row>
        <row r="995">
          <cell r="C995" t="str">
            <v>712588-DWELL BABY</v>
          </cell>
        </row>
        <row r="996">
          <cell r="C996" t="str">
            <v>712610-LAKE CHAMPLAIN CHOCOLATES</v>
          </cell>
        </row>
        <row r="997">
          <cell r="C997" t="str">
            <v>712613-FIORENTINA LLC</v>
          </cell>
        </row>
        <row r="998">
          <cell r="C998" t="str">
            <v>712619-S.J. Decoys and Other Treasures LTD</v>
          </cell>
        </row>
        <row r="999">
          <cell r="C999" t="str">
            <v>712642-FLOWER IMPORT GROUP INC.</v>
          </cell>
        </row>
        <row r="1000">
          <cell r="C1000" t="str">
            <v>712644-AUTHENTIC ESSENCE</v>
          </cell>
        </row>
        <row r="1001">
          <cell r="C1001" t="str">
            <v>712650-OLIVINA NAPA VALLEY, LLC</v>
          </cell>
        </row>
        <row r="1002">
          <cell r="C1002" t="str">
            <v>712655-THE CANADIAN TRADE HOUSE LTD.</v>
          </cell>
        </row>
        <row r="1003">
          <cell r="C1003" t="str">
            <v>712660-PURITY LIFE HEALTH PRODUCTS LIMITED</v>
          </cell>
        </row>
        <row r="1004">
          <cell r="C1004" t="str">
            <v>712668-SANCTUS MUNDO</v>
          </cell>
        </row>
        <row r="1005">
          <cell r="C1005" t="str">
            <v>712714-DEEP STEEP</v>
          </cell>
        </row>
        <row r="1006">
          <cell r="C1006" t="str">
            <v>712735-FREUND-MAYER &amp; CO.INC</v>
          </cell>
        </row>
        <row r="1007">
          <cell r="C1007" t="str">
            <v>712736-LUNARES</v>
          </cell>
        </row>
        <row r="1008">
          <cell r="C1008" t="str">
            <v>712767-SCREECH OWL DESIGN LLC</v>
          </cell>
        </row>
        <row r="1009">
          <cell r="C1009" t="str">
            <v>712770-FORLIFE</v>
          </cell>
        </row>
        <row r="1010">
          <cell r="C1010" t="str">
            <v>712771-ECOSOURCE HOME &amp; GARDEN</v>
          </cell>
        </row>
        <row r="1011">
          <cell r="C1011" t="str">
            <v>712806-COLT'S CHOCOLATES</v>
          </cell>
        </row>
        <row r="1012">
          <cell r="C1012" t="str">
            <v>712807-CRACOCARTE</v>
          </cell>
        </row>
        <row r="1013">
          <cell r="C1013" t="str">
            <v>712810-GALERIE AU CHOCOLAT INC</v>
          </cell>
        </row>
        <row r="1014">
          <cell r="C1014" t="str">
            <v>712812-BISSINGER'S HANDCRAFTED CHOCOLATIER</v>
          </cell>
        </row>
        <row r="1015">
          <cell r="C1015" t="str">
            <v>712814-PERFORMANCE COACHING INC.</v>
          </cell>
        </row>
        <row r="1016">
          <cell r="C1016" t="str">
            <v>712831-DRIVERWORKS INK</v>
          </cell>
        </row>
        <row r="1017">
          <cell r="C1017" t="str">
            <v>712848-ESSCHERT DESIGN USA, LLC.</v>
          </cell>
        </row>
        <row r="1018">
          <cell r="C1018" t="str">
            <v>712850-ENCHANTE ACCESSORIES</v>
          </cell>
        </row>
        <row r="1019">
          <cell r="C1019" t="str">
            <v>712852-ALLISON'S FINE FOODS</v>
          </cell>
        </row>
        <row r="1020">
          <cell r="C1020" t="str">
            <v>712856-PACIFIC MERCHANTS TRADING COMPANY</v>
          </cell>
        </row>
        <row r="1021">
          <cell r="C1021" t="str">
            <v>712857-ECKHART TEACHINGS INC</v>
          </cell>
        </row>
        <row r="1022">
          <cell r="C1022" t="str">
            <v>712858-YEDI INC.</v>
          </cell>
        </row>
        <row r="1023">
          <cell r="C1023" t="str">
            <v>712860-TATE'S BAKE SHOP</v>
          </cell>
        </row>
        <row r="1024">
          <cell r="C1024" t="str">
            <v>712926-TOTALLY BAMBOO</v>
          </cell>
        </row>
        <row r="1025">
          <cell r="C1025" t="str">
            <v>712927-ANDREWS + BLAINE LTD</v>
          </cell>
        </row>
        <row r="1026">
          <cell r="C1026" t="str">
            <v>712985-MOZI DESIGNS PTY LTD</v>
          </cell>
        </row>
        <row r="1027">
          <cell r="C1027" t="str">
            <v>712995-SACCHI DESIGN LTD.</v>
          </cell>
        </row>
        <row r="1028">
          <cell r="C1028" t="str">
            <v>712997-NEAL BROTHERS FOODS</v>
          </cell>
        </row>
        <row r="1029">
          <cell r="C1029" t="str">
            <v>713050-G.O.A ENTREPRISES</v>
          </cell>
        </row>
        <row r="1030">
          <cell r="C1030" t="str">
            <v>713056-HACHETTE US REMAINDERS</v>
          </cell>
        </row>
        <row r="1031">
          <cell r="C1031" t="str">
            <v>713060-OCCASIONALLY MADE</v>
          </cell>
        </row>
        <row r="1032">
          <cell r="C1032" t="str">
            <v>713101-LAUREL TTI CO., LTD.</v>
          </cell>
        </row>
        <row r="1033">
          <cell r="C1033" t="str">
            <v>713102-SLIM, INC. DBA STEPHANIE JOHNSON</v>
          </cell>
        </row>
        <row r="1034">
          <cell r="C1034" t="str">
            <v>713103-KETTLER INTERNATIONAL</v>
          </cell>
        </row>
        <row r="1035">
          <cell r="C1035" t="str">
            <v>713105-HOLLAND DRIED FLOWERS LTD.</v>
          </cell>
        </row>
        <row r="1036">
          <cell r="C1036" t="str">
            <v>713160-MISS MATCHED INC</v>
          </cell>
        </row>
        <row r="1037">
          <cell r="C1037" t="str">
            <v>713162-JELLYCAT, INC</v>
          </cell>
        </row>
        <row r="1038">
          <cell r="C1038" t="str">
            <v>713170-MERKURY INNOVATIONS LLC</v>
          </cell>
        </row>
        <row r="1039">
          <cell r="C1039" t="str">
            <v>713217-HUNTER AMENITIES INT LTD</v>
          </cell>
        </row>
        <row r="1040">
          <cell r="C1040" t="str">
            <v>713218-SUMMERWILD PRODUCTIONS</v>
          </cell>
        </row>
        <row r="1041">
          <cell r="C1041" t="str">
            <v>713220-HAMA</v>
          </cell>
        </row>
        <row r="1042">
          <cell r="C1042" t="str">
            <v>713254-GCW VENTURES LTD</v>
          </cell>
        </row>
        <row r="1043">
          <cell r="C1043" t="str">
            <v>713255-AMERICAN INNOVATIVE, LLC</v>
          </cell>
        </row>
        <row r="1044">
          <cell r="C1044" t="str">
            <v>713259-INDABA TRADING LTD.</v>
          </cell>
        </row>
        <row r="1045">
          <cell r="C1045" t="str">
            <v>713270-KID O PRODUCTS</v>
          </cell>
        </row>
        <row r="1046">
          <cell r="C1046" t="str">
            <v>713276-BEDOL INTERNATIONAL GROUP, INC</v>
          </cell>
        </row>
        <row r="1047">
          <cell r="C1047" t="str">
            <v>713283-MOMAGENDA</v>
          </cell>
        </row>
        <row r="1048">
          <cell r="C1048" t="str">
            <v>713284-PACIFIC MARKET INTERNATIONAL ,LLC</v>
          </cell>
        </row>
        <row r="1049">
          <cell r="C1049" t="str">
            <v>713285-SOME PUBLISHING LTD</v>
          </cell>
        </row>
        <row r="1050">
          <cell r="C1050" t="str">
            <v>713291-GLORIOUS ARTS &amp; CRAFTS CO, LIMITED</v>
          </cell>
        </row>
        <row r="1051">
          <cell r="C1051" t="str">
            <v>713294-BURWELL INDUSTRIES</v>
          </cell>
        </row>
        <row r="1052">
          <cell r="C1052" t="str">
            <v>713300-LUPRINTS HOME TEXTILES (ULLA CLARK)</v>
          </cell>
        </row>
        <row r="1053">
          <cell r="C1053" t="str">
            <v>713341-SON SCHEIN PRESS</v>
          </cell>
        </row>
        <row r="1054">
          <cell r="C1054" t="str">
            <v>713352-CHOCOLOVE</v>
          </cell>
        </row>
        <row r="1055">
          <cell r="C1055" t="str">
            <v>713354-BRIX CHOCOLATE,INC</v>
          </cell>
        </row>
        <row r="1056">
          <cell r="C1056" t="str">
            <v>713356-KOTOBUKI TRADING</v>
          </cell>
        </row>
        <row r="1057">
          <cell r="C1057" t="str">
            <v>713361-MATTER COMPANY</v>
          </cell>
        </row>
        <row r="1058">
          <cell r="C1058" t="str">
            <v>713362-ETON CORPORATION</v>
          </cell>
        </row>
        <row r="1059">
          <cell r="C1059" t="str">
            <v>713375-(VMI) PAPYRUS RECYCLED GREETINGS</v>
          </cell>
        </row>
        <row r="1060">
          <cell r="C1060" t="str">
            <v>713404-AWARD PUBLICATIONS LTD</v>
          </cell>
        </row>
        <row r="1061">
          <cell r="C1061" t="str">
            <v>713405-KEYPORT LLC</v>
          </cell>
        </row>
        <row r="1062">
          <cell r="C1062" t="str">
            <v>713424-KIS GLOBAL FLAVORS INC</v>
          </cell>
        </row>
        <row r="1063">
          <cell r="C1063" t="str">
            <v>713425-THE BEANBAG FACTORY INC</v>
          </cell>
        </row>
        <row r="1064">
          <cell r="C1064" t="str">
            <v>713430-(DO NOT USE) KID GALAXY INC</v>
          </cell>
        </row>
        <row r="1065">
          <cell r="C1065" t="str">
            <v>713431-PURE HOME LIMITED</v>
          </cell>
        </row>
        <row r="1066">
          <cell r="C1066" t="str">
            <v>713432-CRASH CANDLES</v>
          </cell>
        </row>
        <row r="1067">
          <cell r="C1067" t="str">
            <v>713435-COASTAL WEST</v>
          </cell>
        </row>
        <row r="1068">
          <cell r="C1068" t="str">
            <v>713461-LUMIERE KIDS INC</v>
          </cell>
        </row>
        <row r="1069">
          <cell r="C1069" t="str">
            <v>713478-MOONJAR CANADA</v>
          </cell>
        </row>
        <row r="1070">
          <cell r="C1070" t="str">
            <v>713480-IMAGINE NATION BOOKS</v>
          </cell>
        </row>
        <row r="1071">
          <cell r="C1071" t="str">
            <v>713508-BAZZINI HOLDING LLC</v>
          </cell>
        </row>
        <row r="1072">
          <cell r="C1072" t="str">
            <v>713509-BUDGET PUBLISHING CO. LTD.</v>
          </cell>
        </row>
        <row r="1073">
          <cell r="C1073" t="str">
            <v>713510-VTECH TECHNOLOGIES CANADA LTD</v>
          </cell>
        </row>
        <row r="1074">
          <cell r="C1074" t="str">
            <v>713516-ENESCO CANADA CORPORATION</v>
          </cell>
        </row>
        <row r="1075">
          <cell r="C1075" t="str">
            <v>713517-THE CANDY BASKET</v>
          </cell>
        </row>
        <row r="1076">
          <cell r="C1076" t="str">
            <v>713547-JO'S CANDIES</v>
          </cell>
        </row>
        <row r="1077">
          <cell r="C1077" t="str">
            <v>713556-F.LLI BONCI SNC</v>
          </cell>
        </row>
        <row r="1078">
          <cell r="C1078" t="str">
            <v>713557-KIDSGIVE LLC</v>
          </cell>
        </row>
        <row r="1079">
          <cell r="C1079" t="str">
            <v>713560-FLYING FROG PUBLISHING</v>
          </cell>
        </row>
        <row r="1080">
          <cell r="C1080" t="str">
            <v>713561-GARTNER STUDIOS LLC</v>
          </cell>
        </row>
        <row r="1081">
          <cell r="C1081" t="str">
            <v>713566-MOUNTAINVIEW MARKETING</v>
          </cell>
        </row>
        <row r="1082">
          <cell r="C1082" t="str">
            <v>713570-GOLDA &amp; I CHOCOLATIER</v>
          </cell>
        </row>
        <row r="1083">
          <cell r="C1083" t="str">
            <v>713575-CHESTER A ASHER INC DBA</v>
          </cell>
        </row>
        <row r="1084">
          <cell r="C1084" t="str">
            <v>713601-PARADISE KIDS LLC</v>
          </cell>
        </row>
        <row r="1085">
          <cell r="C1085" t="str">
            <v>713602-THE BOOK SOURCE</v>
          </cell>
        </row>
        <row r="1086">
          <cell r="C1086" t="str">
            <v>713606-THEO KLEIN (H.K.) LTD</v>
          </cell>
        </row>
        <row r="1087">
          <cell r="C1087" t="str">
            <v>713615-FARMHOUSE BISCUITS LIMITED</v>
          </cell>
        </row>
        <row r="1088">
          <cell r="C1088" t="str">
            <v>713616-SEVY LTD</v>
          </cell>
        </row>
        <row r="1089">
          <cell r="C1089" t="str">
            <v>713618-NORTHERN GIFTS SPECIALTIES INC.</v>
          </cell>
        </row>
        <row r="1090">
          <cell r="C1090" t="str">
            <v>713620-THE ECONOMIST</v>
          </cell>
        </row>
        <row r="1091">
          <cell r="C1091" t="str">
            <v>713641-NEW  WORLD LIBRATY</v>
          </cell>
        </row>
        <row r="1092">
          <cell r="C1092" t="str">
            <v>713671-STOCKS MANCHESTER (CANADA) LTD</v>
          </cell>
        </row>
        <row r="1093">
          <cell r="C1093" t="str">
            <v>713698-CUPECOY HOME FASHION,INC</v>
          </cell>
        </row>
        <row r="1094">
          <cell r="C1094" t="str">
            <v>713700-NEST FRAGRANCES</v>
          </cell>
        </row>
        <row r="1095">
          <cell r="C1095" t="str">
            <v>713735-EASY-READ CANADA</v>
          </cell>
        </row>
        <row r="1096">
          <cell r="C1096" t="str">
            <v>713745-CONCEPTS IN TIME LLC</v>
          </cell>
        </row>
        <row r="1097">
          <cell r="C1097" t="str">
            <v>713746-ARGENTO SC BY SICURA INC.</v>
          </cell>
        </row>
        <row r="1098">
          <cell r="C1098" t="str">
            <v>713753-(VMI) ARNOLDO MONDADORI EDITORE</v>
          </cell>
        </row>
        <row r="1099">
          <cell r="C1099" t="str">
            <v>713755-SPRUCE RIDGE PUBLISHING</v>
          </cell>
        </row>
        <row r="1100">
          <cell r="C1100" t="str">
            <v>713786-(DO NOT USE) XURBIA</v>
          </cell>
        </row>
        <row r="1101">
          <cell r="C1101" t="str">
            <v>713787-MARIEBELLE SWEETS</v>
          </cell>
        </row>
        <row r="1102">
          <cell r="C1102" t="str">
            <v>713808-BAGGU INC</v>
          </cell>
        </row>
        <row r="1103">
          <cell r="C1103" t="str">
            <v>713809-TOBY PRESS (REMAINDERS)</v>
          </cell>
        </row>
        <row r="1104">
          <cell r="C1104" t="str">
            <v>713830-M&amp;G PARTNERS LLP dba FASHION ANGELS</v>
          </cell>
        </row>
        <row r="1105">
          <cell r="C1105" t="str">
            <v>713855-MILLENNIUM HOUSE</v>
          </cell>
        </row>
        <row r="1106">
          <cell r="C1106" t="str">
            <v>713856-CHINASPROUT, INC.</v>
          </cell>
        </row>
        <row r="1107">
          <cell r="C1107" t="str">
            <v>713860-NATURAL HEALTH DISTRIBUTION</v>
          </cell>
        </row>
        <row r="1108">
          <cell r="C1108" t="str">
            <v>713861-XIAMEN GOLD EAGLE ARTIFICIAL FLOWER</v>
          </cell>
        </row>
        <row r="1109">
          <cell r="C1109" t="str">
            <v>713893-PLUM ISLAND SOAP COMPANY</v>
          </cell>
        </row>
        <row r="1110">
          <cell r="C1110" t="str">
            <v>713914-FREEDOM PRESS CANADA INC</v>
          </cell>
        </row>
        <row r="1111">
          <cell r="C1111" t="str">
            <v>713915-V-ASIA</v>
          </cell>
        </row>
        <row r="1112">
          <cell r="C1112" t="str">
            <v>713916-ASMODEE CANADA INC</v>
          </cell>
        </row>
        <row r="1113">
          <cell r="C1113" t="str">
            <v>713926-NATURAL LIFE</v>
          </cell>
        </row>
        <row r="1114">
          <cell r="C1114" t="str">
            <v>713945-KIDKRAFT INC. CAD</v>
          </cell>
        </row>
        <row r="1115">
          <cell r="C1115" t="str">
            <v>713948-AERO TRADING INC.</v>
          </cell>
        </row>
        <row r="1116">
          <cell r="C1116" t="str">
            <v>713970-TORSTAR SYNDICATION SERVICES</v>
          </cell>
        </row>
        <row r="1117">
          <cell r="C1117" t="str">
            <v>713973-SUMMERSDALE PUBLISHERS LTD</v>
          </cell>
        </row>
        <row r="1118">
          <cell r="C1118" t="str">
            <v>713985-CEPIA LLC</v>
          </cell>
        </row>
        <row r="1119">
          <cell r="C1119" t="str">
            <v>713987-HOMART</v>
          </cell>
        </row>
        <row r="1120">
          <cell r="C1120" t="str">
            <v>713988-9135 3904 QUEBEC INC</v>
          </cell>
        </row>
        <row r="1121">
          <cell r="C1121" t="str">
            <v>714025-MGA ENTERTAINMENT CANADA</v>
          </cell>
        </row>
        <row r="1122">
          <cell r="C1122" t="str">
            <v>714026-HENTON INTERNATIONAL LTD</v>
          </cell>
        </row>
        <row r="1123">
          <cell r="C1123" t="str">
            <v>714027-BLEU LAVANDE</v>
          </cell>
        </row>
        <row r="1124">
          <cell r="C1124" t="str">
            <v>714035-RAZOR USA LLC</v>
          </cell>
        </row>
        <row r="1125">
          <cell r="C1125" t="str">
            <v>714038-(DO NOT USE) MGA ENTERTAINMENT CANA</v>
          </cell>
        </row>
        <row r="1126">
          <cell r="C1126" t="str">
            <v>714045-OFESS</v>
          </cell>
        </row>
        <row r="1127">
          <cell r="C1127" t="str">
            <v>714054-TRAVELLERS DECK LTD.</v>
          </cell>
        </row>
        <row r="1128">
          <cell r="C1128" t="str">
            <v>714076-ALFABET DI SGARBOSSA SANTE &amp; C. SNC</v>
          </cell>
        </row>
        <row r="1129">
          <cell r="C1129" t="str">
            <v>714077-THE SUGAR DIVA</v>
          </cell>
        </row>
        <row r="1130">
          <cell r="C1130" t="str">
            <v>714078-CHEEKY MONKEY PUBLISHING LIMITED</v>
          </cell>
        </row>
        <row r="1131">
          <cell r="C1131" t="str">
            <v>714080-SOKO DISTRIBUTION INC</v>
          </cell>
        </row>
        <row r="1132">
          <cell r="C1132" t="str">
            <v>714085-GIFTCRAFT LIMITED USD</v>
          </cell>
        </row>
        <row r="1133">
          <cell r="C1133" t="str">
            <v>714109-ADELFES</v>
          </cell>
        </row>
        <row r="1134">
          <cell r="C1134" t="str">
            <v>714113-THE VANCOUVER COURIER</v>
          </cell>
        </row>
        <row r="1135">
          <cell r="C1135" t="str">
            <v>714115-AMETHYST HOUSE BOOK PUBLISHERS</v>
          </cell>
        </row>
        <row r="1136">
          <cell r="C1136" t="str">
            <v>714120-HIGGINS BROTHERS INC.</v>
          </cell>
        </row>
        <row r="1137">
          <cell r="C1137" t="str">
            <v>714128-KEEP LEAF INC</v>
          </cell>
        </row>
        <row r="1138">
          <cell r="C1138" t="str">
            <v>714131-(DO NOT USE)PHOTOGRAPHY BY SPIKE</v>
          </cell>
        </row>
        <row r="1139">
          <cell r="C1139" t="str">
            <v>714171-CONSONANT PRODUCTS CORPORATION</v>
          </cell>
        </row>
        <row r="1140">
          <cell r="C1140" t="str">
            <v>714173-COLORBOK INC.</v>
          </cell>
        </row>
        <row r="1141">
          <cell r="C1141" t="str">
            <v>714217-VIRTUAL OUTDOOR ADVENTURES</v>
          </cell>
        </row>
        <row r="1142">
          <cell r="C1142" t="str">
            <v>714225-KOBO GASSHO MIND AND BODY</v>
          </cell>
        </row>
        <row r="1143">
          <cell r="C1143" t="str">
            <v>714235-OGD Bicycle Accessories LTD</v>
          </cell>
        </row>
        <row r="1144">
          <cell r="C1144" t="str">
            <v>714254-KOBO INC</v>
          </cell>
        </row>
        <row r="1145">
          <cell r="C1145" t="str">
            <v>714272-COMMONS PARK ENTERPRISES LLC DBA BR</v>
          </cell>
        </row>
        <row r="1146">
          <cell r="C1146" t="str">
            <v>714273-SERENDIPITY 3/JOE CALDERONE</v>
          </cell>
        </row>
        <row r="1147">
          <cell r="C1147" t="str">
            <v>714275-GIFFORD'S ICE CREAM &amp; CANDY CO.</v>
          </cell>
        </row>
        <row r="1148">
          <cell r="C1148" t="str">
            <v>714276-C&amp;D VISIONARY INC.</v>
          </cell>
        </row>
        <row r="1149">
          <cell r="C1149" t="str">
            <v>714277-INNOVATION FIRST LABS</v>
          </cell>
        </row>
        <row r="1150">
          <cell r="C1150" t="str">
            <v>714280-DRAGON-I TOYS LTD.</v>
          </cell>
        </row>
        <row r="1151">
          <cell r="C1151" t="str">
            <v>714285-GUANGDONG STATIONERY &amp; SPORTING GDS</v>
          </cell>
        </row>
        <row r="1152">
          <cell r="C1152" t="str">
            <v>714286-PRINTING BAY CO. LTD.</v>
          </cell>
        </row>
        <row r="1153">
          <cell r="C1153" t="str">
            <v>714287-EM TOYS INC</v>
          </cell>
        </row>
        <row r="1154">
          <cell r="C1154" t="str">
            <v>714288-TIME WARNER RETAIL</v>
          </cell>
        </row>
        <row r="1155">
          <cell r="C1155" t="str">
            <v>714290-INDUSTRIAL REVOLUTION, INC</v>
          </cell>
        </row>
        <row r="1156">
          <cell r="C1156" t="str">
            <v>714295-MAHAJAN CANADA LTD CAD (INDIA)</v>
          </cell>
        </row>
        <row r="1157">
          <cell r="C1157" t="str">
            <v>714296-LEAP YEAR PUBLISHING LLC</v>
          </cell>
        </row>
        <row r="1158">
          <cell r="C1158" t="str">
            <v>714297-BLACKSTONE AUDIO, INC.</v>
          </cell>
        </row>
        <row r="1159">
          <cell r="C1159" t="str">
            <v>714300-OZWEST, INC.</v>
          </cell>
        </row>
        <row r="1160">
          <cell r="C1160" t="str">
            <v>714306-TASIA INTERNATIONAL CO., LTD.</v>
          </cell>
        </row>
        <row r="1161">
          <cell r="C1161" t="str">
            <v>714310-BERTINI CREATIONS INC</v>
          </cell>
        </row>
        <row r="1162">
          <cell r="C1162" t="str">
            <v>714395-SAPOTA INTERNATIONAL LTD.</v>
          </cell>
        </row>
        <row r="1163">
          <cell r="C1163" t="str">
            <v>714400-MIQUELRIUS DIFFUSION,S.A.</v>
          </cell>
        </row>
        <row r="1164">
          <cell r="C1164" t="str">
            <v>714401-KENNEX (HONGKONG) Ltd.</v>
          </cell>
        </row>
        <row r="1165">
          <cell r="C1165" t="str">
            <v>714405-CANOVA GIFTS LTD</v>
          </cell>
        </row>
        <row r="1166">
          <cell r="C1166" t="str">
            <v>714406-BRADLEY SALES INC    HANSA</v>
          </cell>
        </row>
        <row r="1167">
          <cell r="C1167" t="str">
            <v>714407-J-ME</v>
          </cell>
        </row>
        <row r="1168">
          <cell r="C1168" t="str">
            <v>714408-SUCK UK LTD.</v>
          </cell>
        </row>
        <row r="1169">
          <cell r="C1169" t="str">
            <v>714426-(DO NOT USE) BWL PUBLISHING INC.</v>
          </cell>
        </row>
        <row r="1170">
          <cell r="C1170" t="str">
            <v>714439-NAGA AS</v>
          </cell>
        </row>
        <row r="1171">
          <cell r="C1171" t="str">
            <v>714440-GROSNOR DISTRIBUTION AJAX INC.</v>
          </cell>
        </row>
        <row r="1172">
          <cell r="C1172" t="str">
            <v>714441-HOME TOYS AND GAMES INC.</v>
          </cell>
        </row>
        <row r="1173">
          <cell r="C1173" t="str">
            <v>714442-DISCOVERY BAY GAMES INC.</v>
          </cell>
        </row>
        <row r="1174">
          <cell r="C1174" t="str">
            <v>714446-ELEPHANT BOOK COMPANY LTD</v>
          </cell>
        </row>
        <row r="1175">
          <cell r="C1175" t="str">
            <v>714447-GALAXY PRESS USD REMAINDERS</v>
          </cell>
        </row>
        <row r="1176">
          <cell r="C1176" t="str">
            <v>714448-TGL (HK) LTD.</v>
          </cell>
        </row>
        <row r="1177">
          <cell r="C1177" t="str">
            <v>714449-LEATHER MINE CO., LTD.</v>
          </cell>
        </row>
        <row r="1178">
          <cell r="C1178" t="str">
            <v>714450-FRINGE STUDIO LLC</v>
          </cell>
        </row>
        <row r="1179">
          <cell r="C1179" t="str">
            <v>714455-JABCO CANADA INC</v>
          </cell>
        </row>
        <row r="1180">
          <cell r="C1180" t="str">
            <v>714456-(DO NOT USE) OPTION 2 LTD.</v>
          </cell>
        </row>
        <row r="1181">
          <cell r="C1181" t="str">
            <v>714464-MAX ELEGANT LIMITED</v>
          </cell>
        </row>
        <row r="1182">
          <cell r="C1182" t="str">
            <v>714479-WEAVER DISTRIBUTION AGENCIES LTD</v>
          </cell>
        </row>
        <row r="1183">
          <cell r="C1183" t="str">
            <v>714504-WINSCOTT CORPORATION</v>
          </cell>
        </row>
        <row r="1184">
          <cell r="C1184" t="str">
            <v>714505-Q-MAX INNOVATION LIMITED</v>
          </cell>
        </row>
        <row r="1185">
          <cell r="C1185" t="str">
            <v>714510-GP (HONG KONG) LTD</v>
          </cell>
        </row>
        <row r="1186">
          <cell r="C1186" t="str">
            <v>714546-LOCOMOCEAN LTD</v>
          </cell>
        </row>
        <row r="1187">
          <cell r="C1187" t="str">
            <v>714547-SUNDAY INTERNATIONAL B.V.</v>
          </cell>
        </row>
        <row r="1188">
          <cell r="C1188" t="str">
            <v>714548-STITCHY LIZARD</v>
          </cell>
        </row>
        <row r="1189">
          <cell r="C1189" t="str">
            <v>714549-SPP CERAMIC CO., LTD</v>
          </cell>
        </row>
        <row r="1190">
          <cell r="C1190" t="str">
            <v>714555-POOF-SLINKY LLC</v>
          </cell>
        </row>
        <row r="1191">
          <cell r="C1191" t="str">
            <v>714556-JIRA FACTORY LIMITED PARTNERSHIP</v>
          </cell>
        </row>
        <row r="1192">
          <cell r="C1192" t="str">
            <v>714561-REISENTHEL ACCESSOIRES</v>
          </cell>
        </row>
        <row r="1193">
          <cell r="C1193" t="str">
            <v>714562-JAMES CANDY COMPANY</v>
          </cell>
        </row>
        <row r="1194">
          <cell r="C1194" t="str">
            <v>714565-DORA DESIGNS LTD</v>
          </cell>
        </row>
        <row r="1195">
          <cell r="C1195" t="str">
            <v>714566-OCEAN PRINTING INDUSTRIAL (HK) LTD</v>
          </cell>
        </row>
        <row r="1196">
          <cell r="C1196" t="str">
            <v>714587-TMP International B.V.</v>
          </cell>
        </row>
        <row r="1197">
          <cell r="C1197" t="str">
            <v>714607-DONGGUAN GUANG LONG PAPER PRODUCTS</v>
          </cell>
        </row>
        <row r="1198">
          <cell r="C1198" t="str">
            <v>714608-GRACE GOURMET</v>
          </cell>
        </row>
        <row r="1199">
          <cell r="C1199" t="str">
            <v>714610-MADRONA SPECIALTY FOODS</v>
          </cell>
        </row>
        <row r="1200">
          <cell r="C1200" t="str">
            <v>714611-BUCHASE (HK) LTD.</v>
          </cell>
        </row>
        <row r="1201">
          <cell r="C1201" t="str">
            <v>714612-REXON INTERNATIONAL LIMITED</v>
          </cell>
        </row>
        <row r="1202">
          <cell r="C1202" t="str">
            <v>714613-(VMI) TRADER CORPORATION</v>
          </cell>
        </row>
        <row r="1203">
          <cell r="C1203" t="str">
            <v>714614-CARTERS CERAMIC DESIGNS LTD</v>
          </cell>
        </row>
        <row r="1204">
          <cell r="C1204" t="str">
            <v>714615-CANTINA ARREDO SRL - UNICO SOCIO</v>
          </cell>
        </row>
        <row r="1205">
          <cell r="C1205" t="str">
            <v>714616-MAX FORTUNE INDUSTRIAL LIMITED</v>
          </cell>
        </row>
        <row r="1206">
          <cell r="C1206" t="str">
            <v>714617-BRISTOL PARK BOOKS, INC.</v>
          </cell>
        </row>
        <row r="1207">
          <cell r="C1207" t="str">
            <v>714630-CARPENTERS MANUFACTORY LIMITED</v>
          </cell>
        </row>
        <row r="1208">
          <cell r="C1208" t="str">
            <v>714631-COWLEY ROBINSON PUBLISHING LTD</v>
          </cell>
        </row>
        <row r="1209">
          <cell r="C1209" t="str">
            <v>714651-MAUYISING ENTERPRISE CORPORATION</v>
          </cell>
        </row>
        <row r="1210">
          <cell r="C1210" t="str">
            <v>714656-CHURCHILL CHINA (UK) LTD</v>
          </cell>
        </row>
        <row r="1211">
          <cell r="C1211" t="str">
            <v>714657-LONG KING PRINTING HK CO., LTD</v>
          </cell>
        </row>
        <row r="1212">
          <cell r="C1212" t="str">
            <v>714660-DYNASTY WORLD LIMITED</v>
          </cell>
        </row>
        <row r="1213">
          <cell r="C1213" t="str">
            <v>714661-H.M.I. MANUFACTURING CO.</v>
          </cell>
        </row>
        <row r="1214">
          <cell r="C1214" t="str">
            <v>714662-(DO NOT USE) LONG KING PRINTING CO</v>
          </cell>
        </row>
        <row r="1215">
          <cell r="C1215" t="str">
            <v>714663-HIPPO LTD</v>
          </cell>
        </row>
        <row r="1216">
          <cell r="C1216" t="str">
            <v>714664-MOLESKINE S.R.L.</v>
          </cell>
        </row>
        <row r="1217">
          <cell r="C1217" t="str">
            <v>714665-Passion Accession Co. Ltd</v>
          </cell>
        </row>
        <row r="1218">
          <cell r="C1218" t="str">
            <v>714666-TAIWAN NOVELTY LTD.</v>
          </cell>
        </row>
        <row r="1219">
          <cell r="C1219" t="str">
            <v>714667-IDEAMORE INTERNATIONAL LTD</v>
          </cell>
        </row>
        <row r="1220">
          <cell r="C1220" t="str">
            <v>714670-JOYFUL HABITAT</v>
          </cell>
        </row>
        <row r="1221">
          <cell r="C1221" t="str">
            <v>714671-ALCA DISTRIBUTION INC</v>
          </cell>
        </row>
        <row r="1222">
          <cell r="C1222" t="str">
            <v>714717-TECTUM PUBLISHERS NV</v>
          </cell>
        </row>
        <row r="1223">
          <cell r="C1223" t="str">
            <v>714722-SMITH TEAMAKER</v>
          </cell>
        </row>
        <row r="1224">
          <cell r="C1224" t="str">
            <v>714725-NEAT-OH! INTERNATIONAL, LLC</v>
          </cell>
        </row>
        <row r="1225">
          <cell r="C1225" t="str">
            <v>714726-SOUND N LIGHT ANIMATRONICS CO. LTD.</v>
          </cell>
        </row>
        <row r="1226">
          <cell r="C1226" t="str">
            <v>714728-WHITEWAY PUBLICATIONS LTD</v>
          </cell>
        </row>
        <row r="1227">
          <cell r="C1227" t="str">
            <v>714729-SWISSMAR LTD</v>
          </cell>
        </row>
        <row r="1228">
          <cell r="C1228" t="str">
            <v>714730-CHU KWUN KEE METAL MFY LTD</v>
          </cell>
        </row>
        <row r="1229">
          <cell r="C1229" t="str">
            <v>714740-FOLEY BOOKS LTD</v>
          </cell>
        </row>
        <row r="1230">
          <cell r="C1230" t="str">
            <v>714741-LAIYA LIMITED PARTNERSHIP</v>
          </cell>
        </row>
        <row r="1231">
          <cell r="C1231" t="str">
            <v>714780-KING YOUNG ENTERPRISE CO., LTD.</v>
          </cell>
        </row>
        <row r="1232">
          <cell r="C1232" t="str">
            <v>714785-BLUERED PRESS LTD</v>
          </cell>
        </row>
        <row r="1233">
          <cell r="C1233" t="str">
            <v>714786-WAVERLEY BOOKS</v>
          </cell>
        </row>
        <row r="1234">
          <cell r="C1234" t="str">
            <v>714790-MERCHANT AMBASSADOR (HOLDINGS) LTD</v>
          </cell>
        </row>
        <row r="1235">
          <cell r="C1235" t="str">
            <v>714791-INTERGLOBAL  MANUFACTORY  LIMITED</v>
          </cell>
        </row>
        <row r="1236">
          <cell r="C1236" t="str">
            <v>714792-SUN POINT CO. LTD.</v>
          </cell>
        </row>
        <row r="1237">
          <cell r="C1237" t="str">
            <v>714793-WELLBEST INDUSTRIES LTD.</v>
          </cell>
        </row>
        <row r="1238">
          <cell r="C1238" t="str">
            <v>714798-ELSA L INC</v>
          </cell>
        </row>
        <row r="1239">
          <cell r="C1239" t="str">
            <v>714799-SPIN MASTER TOYS FAR EAST LIMITED</v>
          </cell>
        </row>
        <row r="1240">
          <cell r="C1240" t="str">
            <v>714800-BLUEPRINT COLLECTIONS LTD</v>
          </cell>
        </row>
        <row r="1241">
          <cell r="C1241" t="str">
            <v>714805-CS INTERNATIONAL (H.K.)</v>
          </cell>
        </row>
        <row r="1242">
          <cell r="C1242" t="str">
            <v>714806-GREETING HOUSE ENTERPRICE INC.</v>
          </cell>
        </row>
        <row r="1243">
          <cell r="C1243" t="str">
            <v>714807-MAHAJAN CANADA LTD USD (INDIA)</v>
          </cell>
        </row>
        <row r="1244">
          <cell r="C1244" t="str">
            <v>714826-APO (HONG KONG) LTD</v>
          </cell>
        </row>
        <row r="1245">
          <cell r="C1245" t="str">
            <v>714827-WALTHER DESIGN GMBH &amp; CO KG</v>
          </cell>
        </row>
        <row r="1246">
          <cell r="C1246" t="str">
            <v>714830-HONEYDUMPLINGS</v>
          </cell>
        </row>
        <row r="1247">
          <cell r="C1247" t="str">
            <v>714843-SCHOENHUT PIANO COMPANY</v>
          </cell>
        </row>
        <row r="1248">
          <cell r="C1248" t="str">
            <v>714846-MOMAGENDA (USD)</v>
          </cell>
        </row>
        <row r="1249">
          <cell r="C1249" t="str">
            <v>714867-JUST FOR KIDS PRESS</v>
          </cell>
        </row>
        <row r="1250">
          <cell r="C1250" t="str">
            <v>714868-AMPLIS FOTO INC.</v>
          </cell>
        </row>
        <row r="1251">
          <cell r="C1251" t="str">
            <v>714869-WILD AND WOLF INC</v>
          </cell>
        </row>
        <row r="1252">
          <cell r="C1252" t="str">
            <v>714870-VISTEK LTD</v>
          </cell>
        </row>
        <row r="1253">
          <cell r="C1253" t="str">
            <v>714872-KAIA NATURALS INC</v>
          </cell>
        </row>
        <row r="1254">
          <cell r="C1254" t="str">
            <v>714876-TWENTY 10 LICENSING</v>
          </cell>
        </row>
        <row r="1255">
          <cell r="C1255" t="str">
            <v>714877-LANE SALES DEVELOPMENT GROUP</v>
          </cell>
        </row>
        <row r="1256">
          <cell r="C1256" t="str">
            <v>714886-PRIESTMAN ELECTRONICS CORPORATION</v>
          </cell>
        </row>
        <row r="1257">
          <cell r="C1257" t="str">
            <v>714896-HUNTAR COMPANY, INC.</v>
          </cell>
        </row>
        <row r="1258">
          <cell r="C1258" t="str">
            <v>714897-RITE LITE LTD.</v>
          </cell>
        </row>
        <row r="1259">
          <cell r="C1259" t="str">
            <v>714898-MARDIN &amp; BURDICK BOOK CO.</v>
          </cell>
        </row>
        <row r="1260">
          <cell r="C1260" t="str">
            <v>714899-PLACE DES EDITEURS</v>
          </cell>
        </row>
        <row r="1261">
          <cell r="C1261" t="str">
            <v>714900-KOBAL SALES &amp; MARKETING LTD.</v>
          </cell>
        </row>
        <row r="1262">
          <cell r="C1262" t="str">
            <v>714925-TRI RUSS INTERNATIONAL (HK) LTD.</v>
          </cell>
        </row>
        <row r="1263">
          <cell r="C1263" t="str">
            <v>714926-RIEDEL CRYSTAL OF CANADA</v>
          </cell>
        </row>
        <row r="1264">
          <cell r="C1264" t="str">
            <v>714927-GOLDBUCH GEORG BRUCKNER GMBH</v>
          </cell>
        </row>
        <row r="1265">
          <cell r="C1265" t="str">
            <v>714978-ARTISAN WORKSHOP INT'L CORP.</v>
          </cell>
        </row>
        <row r="1266">
          <cell r="C1266" t="str">
            <v>714979-GILLYBOO CORPORATION</v>
          </cell>
        </row>
        <row r="1267">
          <cell r="C1267" t="str">
            <v>714980-MAKE BELIEVE IDEAS</v>
          </cell>
        </row>
        <row r="1268">
          <cell r="C1268" t="str">
            <v>714985-GATOGI</v>
          </cell>
        </row>
        <row r="1269">
          <cell r="C1269" t="str">
            <v>714986-FLUF</v>
          </cell>
        </row>
        <row r="1270">
          <cell r="C1270" t="str">
            <v>714987-(do not use)THE SPICE HUNTER</v>
          </cell>
        </row>
        <row r="1271">
          <cell r="C1271" t="str">
            <v>714988-THE SPICE HUNTER INC</v>
          </cell>
        </row>
        <row r="1272">
          <cell r="C1272" t="str">
            <v>715008-SENDALL CHOCOLATES</v>
          </cell>
        </row>
        <row r="1273">
          <cell r="C1273" t="str">
            <v>715009-C.R. GIBSON LLC</v>
          </cell>
        </row>
        <row r="1274">
          <cell r="C1274" t="str">
            <v>715010-MUDLARK (USD)</v>
          </cell>
        </row>
        <row r="1275">
          <cell r="C1275" t="str">
            <v>715011-ROGER LA BORDE (GBP)</v>
          </cell>
        </row>
        <row r="1276">
          <cell r="C1276" t="str">
            <v>715015-PRIME BOOKS</v>
          </cell>
        </row>
        <row r="1277">
          <cell r="C1277" t="str">
            <v>715021-ITART'S INTERNATIONAL CO., LTD.</v>
          </cell>
        </row>
        <row r="1278">
          <cell r="C1278" t="str">
            <v>715022-PIO-SEELOS BOOKS</v>
          </cell>
        </row>
        <row r="1279">
          <cell r="C1279" t="str">
            <v>715023-KORU DISTRIBUTION LTD</v>
          </cell>
        </row>
        <row r="1280">
          <cell r="C1280" t="str">
            <v>715025-ILA SECURITY LTD.</v>
          </cell>
        </row>
        <row r="1281">
          <cell r="C1281" t="str">
            <v>715026-TORN RANCH</v>
          </cell>
        </row>
        <row r="1282">
          <cell r="C1282" t="str">
            <v>715027-SOLUTIONS 2 GO INC.</v>
          </cell>
        </row>
        <row r="1283">
          <cell r="C1283" t="str">
            <v>715028-9046-4579 QUE INC (KISS NATURALS)</v>
          </cell>
        </row>
        <row r="1284">
          <cell r="C1284" t="str">
            <v>715029-BONNIE MARCUS COLLECTION</v>
          </cell>
        </row>
        <row r="1285">
          <cell r="C1285" t="str">
            <v>715035-WALPERT INDUSTRIES LTD. (USD)</v>
          </cell>
        </row>
        <row r="1286">
          <cell r="C1286" t="str">
            <v>715036-KATALYST LICENSING &amp; PROMOTIONS P</v>
          </cell>
        </row>
        <row r="1287">
          <cell r="C1287" t="str">
            <v>715037-VISION / ELEVEN APPAREL MANAGEMENT</v>
          </cell>
        </row>
        <row r="1288">
          <cell r="C1288" t="str">
            <v>715038-TRILLIUM SALES GROUP INC</v>
          </cell>
        </row>
        <row r="1289">
          <cell r="C1289" t="str">
            <v>715089-POPCAKES (7589182 CANADA INC.)</v>
          </cell>
        </row>
        <row r="1290">
          <cell r="C1290" t="str">
            <v>715090-GOOD THINGS INTERNATIONAL LTD.</v>
          </cell>
        </row>
        <row r="1291">
          <cell r="C1291" t="str">
            <v>715091-EVERY BABY COMPANY, LLC</v>
          </cell>
        </row>
        <row r="1292">
          <cell r="C1292" t="str">
            <v>715092-KHEPER GAMES</v>
          </cell>
        </row>
        <row r="1293">
          <cell r="C1293" t="str">
            <v>715093-THE CANADIAN GROUP</v>
          </cell>
        </row>
        <row r="1294">
          <cell r="C1294" t="str">
            <v>715095-INDIAN HANDICRAFTS</v>
          </cell>
        </row>
        <row r="1295">
          <cell r="C1295" t="str">
            <v>715096-PICTURE IT IMAGINATION PROD</v>
          </cell>
        </row>
        <row r="1296">
          <cell r="C1296" t="str">
            <v>715097-(DO NOT USE) CANADA-CHINA BOOK BRID</v>
          </cell>
        </row>
        <row r="1297">
          <cell r="C1297" t="str">
            <v>715098-SMITTEN KITTEN</v>
          </cell>
        </row>
        <row r="1298">
          <cell r="C1298" t="str">
            <v>715100-ANITA</v>
          </cell>
        </row>
        <row r="1299">
          <cell r="C1299" t="str">
            <v>715107-TEA AURA INC.</v>
          </cell>
        </row>
        <row r="1300">
          <cell r="C1300" t="str">
            <v>715108-(DO NOT USE) BANDAI AMERICA</v>
          </cell>
        </row>
        <row r="1301">
          <cell r="C1301" t="str">
            <v>715117-DAVID LESTER</v>
          </cell>
        </row>
        <row r="1302">
          <cell r="C1302" t="str">
            <v>715136-MACPHERSON'S</v>
          </cell>
        </row>
        <row r="1303">
          <cell r="C1303" t="str">
            <v>715138-LOVEFRESH</v>
          </cell>
        </row>
        <row r="1304">
          <cell r="C1304" t="str">
            <v>715140-PLAYMAISCANADA INC.</v>
          </cell>
        </row>
        <row r="1305">
          <cell r="C1305" t="str">
            <v>715150-TASHODI</v>
          </cell>
        </row>
        <row r="1306">
          <cell r="C1306" t="str">
            <v>715151-KATE &amp; BIRDIE PAPER CO.</v>
          </cell>
        </row>
        <row r="1307">
          <cell r="C1307" t="str">
            <v>715155-STING IN THE TAIL</v>
          </cell>
        </row>
        <row r="1308">
          <cell r="C1308" t="str">
            <v>715185-(VMI) IWEAR INC</v>
          </cell>
        </row>
        <row r="1309">
          <cell r="C1309" t="str">
            <v>715186-FORTUNE INDUSTRIAL LIMITED</v>
          </cell>
        </row>
        <row r="1310">
          <cell r="C1310" t="str">
            <v>715226-(VMI) FGX INTERNATIONAL</v>
          </cell>
        </row>
        <row r="1311">
          <cell r="C1311" t="str">
            <v>715240-BMB DISTRIBUTION</v>
          </cell>
        </row>
        <row r="1312">
          <cell r="C1312" t="str">
            <v>715250-VIRAL BRANDS LTD T/A MUSTARD</v>
          </cell>
        </row>
        <row r="1313">
          <cell r="C1313" t="str">
            <v>715255-MOR COSMETICS</v>
          </cell>
        </row>
        <row r="1314">
          <cell r="C1314" t="str">
            <v>715256-GUANGDONG NEW CENTURY CERAMICS INDU</v>
          </cell>
        </row>
        <row r="1315">
          <cell r="C1315" t="str">
            <v>715257-ACTIVE PLAY</v>
          </cell>
        </row>
        <row r="1316">
          <cell r="C1316" t="str">
            <v>715258-(DO NOT USE) MAFE MEDIA LTD.</v>
          </cell>
        </row>
        <row r="1317">
          <cell r="C1317" t="str">
            <v>715291-FAR EAST (WU'S) INDUSTRIAL COMPANY</v>
          </cell>
        </row>
        <row r="1318">
          <cell r="C1318" t="str">
            <v>715292-ASIADIRECT PRODUCTIONS INC.</v>
          </cell>
        </row>
        <row r="1319">
          <cell r="C1319" t="str">
            <v>715293-URBAN INSPIRATIONS INC.</v>
          </cell>
        </row>
        <row r="1320">
          <cell r="C1320" t="str">
            <v>715313-CANOPY</v>
          </cell>
        </row>
        <row r="1321">
          <cell r="C1321" t="str">
            <v>715321-(DO NOT USE) BURGON &amp; BALL LTD</v>
          </cell>
        </row>
        <row r="1322">
          <cell r="C1322" t="str">
            <v>715329-LAKAPOOKI INC</v>
          </cell>
        </row>
        <row r="1323">
          <cell r="C1323" t="str">
            <v>715331-HAUSER CHOCOLATIER</v>
          </cell>
        </row>
        <row r="1324">
          <cell r="C1324" t="str">
            <v>715335-BG DISTRIBUTION &amp; MARKETING</v>
          </cell>
        </row>
        <row r="1325">
          <cell r="C1325" t="str">
            <v>715336-SALLY WILLIAMS FINE FOODS (PTY) LTD</v>
          </cell>
        </row>
        <row r="1326">
          <cell r="C1326" t="str">
            <v>715340-(DO NOT USE) MANHATTAN TOY</v>
          </cell>
        </row>
        <row r="1327">
          <cell r="C1327" t="str">
            <v>715341-B&amp;H PUBLISHING GROUP</v>
          </cell>
        </row>
        <row r="1328">
          <cell r="C1328" t="str">
            <v>715373-PIONEER GIFT CO., LTD</v>
          </cell>
        </row>
        <row r="1329">
          <cell r="C1329" t="str">
            <v>715408-SUSY JACK CONTEMPRARY PAPER, LLC</v>
          </cell>
        </row>
        <row r="1330">
          <cell r="C1330" t="str">
            <v>715409-FLEMING INTERNATIONAL, LTD</v>
          </cell>
        </row>
        <row r="1331">
          <cell r="C1331" t="str">
            <v>715425-WOOSTER AND PRINCE PAPERS / THE MAD</v>
          </cell>
        </row>
        <row r="1332">
          <cell r="C1332" t="str">
            <v>715427-TAJ BOOKS INTERNATIONAL LLP</v>
          </cell>
        </row>
        <row r="1333">
          <cell r="C1333" t="str">
            <v>715429-BLEND DI SARA BRESCIANI</v>
          </cell>
        </row>
        <row r="1334">
          <cell r="C1334" t="str">
            <v>715432-MOLECULE R</v>
          </cell>
        </row>
        <row r="1335">
          <cell r="C1335" t="str">
            <v>715433-LODGER B.V.</v>
          </cell>
        </row>
        <row r="1336">
          <cell r="C1336" t="str">
            <v>715434-BRIDGE DIRECT (HONG KONG) LIMITED</v>
          </cell>
        </row>
        <row r="1337">
          <cell r="C1337" t="str">
            <v>715435-DIVINE CHOCOLATE</v>
          </cell>
        </row>
        <row r="1338">
          <cell r="C1338" t="str">
            <v>715436-ALQUIMIA MURCIA S.</v>
          </cell>
        </row>
        <row r="1339">
          <cell r="C1339" t="str">
            <v>715440-THE AQUASTONE GROUP</v>
          </cell>
        </row>
        <row r="1340">
          <cell r="C1340" t="str">
            <v>715445-PANORAMA PRESS</v>
          </cell>
        </row>
        <row r="1341">
          <cell r="C1341" t="str">
            <v>715446-CANADIAN GEOGRAPHIC</v>
          </cell>
        </row>
        <row r="1342">
          <cell r="C1342" t="str">
            <v>715448-JONIC DISTRIBUTION NORTH AMERICA IN</v>
          </cell>
        </row>
        <row r="1343">
          <cell r="C1343" t="str">
            <v>715449-33 POINT 3 EXPORTS, INC</v>
          </cell>
        </row>
        <row r="1344">
          <cell r="C1344" t="str">
            <v>715475-INDO KERAMIK INTI WIDYA, PT.</v>
          </cell>
        </row>
        <row r="1345">
          <cell r="C1345" t="str">
            <v>715476-FAME SUMMIT LTD</v>
          </cell>
        </row>
        <row r="1346">
          <cell r="C1346" t="str">
            <v>715477-3 BLUE EGGS, INC</v>
          </cell>
        </row>
        <row r="1347">
          <cell r="C1347" t="str">
            <v>715478-GAGOSIAN GALLERY INC</v>
          </cell>
        </row>
        <row r="1348">
          <cell r="C1348" t="str">
            <v>715487-MADE 4 1 INC</v>
          </cell>
        </row>
        <row r="1349">
          <cell r="C1349" t="str">
            <v>715488-Hester &amp; Cook Design Group Inc</v>
          </cell>
        </row>
        <row r="1350">
          <cell r="C1350" t="str">
            <v>715489-CREATIONS FOR CHILDREN</v>
          </cell>
        </row>
        <row r="1351">
          <cell r="C1351" t="str">
            <v>715496-THE PINK DOOR PAPER COMPANY</v>
          </cell>
        </row>
        <row r="1352">
          <cell r="C1352" t="str">
            <v>715506-APPLE PARK, LLC</v>
          </cell>
        </row>
        <row r="1353">
          <cell r="C1353" t="str">
            <v>715508-ACTIVE AMERICA CORP.</v>
          </cell>
        </row>
        <row r="1354">
          <cell r="C1354" t="str">
            <v>715509-TRI-CONNECT, INC.</v>
          </cell>
        </row>
        <row r="1355">
          <cell r="C1355" t="str">
            <v>715510-BIG RIVER BOOKS</v>
          </cell>
        </row>
        <row r="1356">
          <cell r="C1356" t="str">
            <v>715511-WEIHAI ZHUOYI IMP.&amp; EXP. CO., LTD</v>
          </cell>
        </row>
        <row r="1357">
          <cell r="C1357" t="str">
            <v>715512-BEIJING TOP STYLE HOME DECORATION</v>
          </cell>
        </row>
        <row r="1358">
          <cell r="C1358" t="str">
            <v>715513-UNION &amp; FILLMORE DBA SOCIAL COUTURE</v>
          </cell>
        </row>
        <row r="1359">
          <cell r="C1359" t="str">
            <v>715514-ABLEMAX/PERZONI INC.</v>
          </cell>
        </row>
        <row r="1360">
          <cell r="C1360" t="str">
            <v>715525-ZEBI LLC</v>
          </cell>
        </row>
        <row r="1361">
          <cell r="C1361" t="str">
            <v>715526-MOYDART PRESS</v>
          </cell>
        </row>
        <row r="1362">
          <cell r="C1362" t="str">
            <v>715527-NIAGARA COOKS</v>
          </cell>
        </row>
        <row r="1363">
          <cell r="C1363" t="str">
            <v>715560-TEROFORMA</v>
          </cell>
        </row>
        <row r="1364">
          <cell r="C1364" t="str">
            <v>715568-CONVERSECANADA CORP</v>
          </cell>
        </row>
        <row r="1365">
          <cell r="C1365" t="str">
            <v>715576-CASACHINE  CO.,LTD</v>
          </cell>
        </row>
        <row r="1366">
          <cell r="C1366" t="str">
            <v>715577-EASYFIL HONG KONG COMPANY LIMITED</v>
          </cell>
        </row>
        <row r="1367">
          <cell r="C1367" t="str">
            <v>715578-THERMOR LTD</v>
          </cell>
        </row>
        <row r="1368">
          <cell r="C1368" t="str">
            <v>715580-GREEN &amp; ASSOCIATES (HK) LTD.</v>
          </cell>
        </row>
        <row r="1369">
          <cell r="C1369" t="str">
            <v>715581-WOODMAN INDUSTRIES CO., LTD</v>
          </cell>
        </row>
        <row r="1370">
          <cell r="C1370" t="str">
            <v>715582-ANVIL PRESS (REMAINDERS)</v>
          </cell>
        </row>
        <row r="1371">
          <cell r="C1371" t="str">
            <v>715593-PICNIC TIME INC</v>
          </cell>
        </row>
        <row r="1372">
          <cell r="C1372" t="str">
            <v>715601-VENUS INDIA</v>
          </cell>
        </row>
        <row r="1373">
          <cell r="C1373" t="str">
            <v>715602-CASANSA DESIGN INC</v>
          </cell>
        </row>
        <row r="1374">
          <cell r="C1374" t="str">
            <v>715603-OTTO RICHTER AND SONS LIMITED</v>
          </cell>
        </row>
        <row r="1375">
          <cell r="C1375" t="str">
            <v>715604-RICHLAND. COM INC</v>
          </cell>
        </row>
        <row r="1376">
          <cell r="C1376" t="str">
            <v>715610-LTS INTERNATIONAL</v>
          </cell>
        </row>
        <row r="1377">
          <cell r="C1377" t="str">
            <v>715611-CREATIVE DESIGN LTD.</v>
          </cell>
        </row>
        <row r="1378">
          <cell r="C1378" t="str">
            <v>715612-WABASH VALLEY FARMS</v>
          </cell>
        </row>
        <row r="1379">
          <cell r="C1379" t="str">
            <v>715613-LAKE PRESS</v>
          </cell>
        </row>
        <row r="1380">
          <cell r="C1380" t="str">
            <v>715616-GLOBALMAX PRODUCTS INC.</v>
          </cell>
        </row>
        <row r="1381">
          <cell r="C1381" t="str">
            <v>715617-CLIC TIME LLC</v>
          </cell>
        </row>
        <row r="1382">
          <cell r="C1382" t="str">
            <v>715630-JOHN BEAUFOY PUBLISHING LIMITED</v>
          </cell>
        </row>
        <row r="1383">
          <cell r="C1383" t="str">
            <v>715636-ANNA GRIFFIN INC.</v>
          </cell>
        </row>
        <row r="1384">
          <cell r="C1384" t="str">
            <v>715637-NANDA HOME</v>
          </cell>
        </row>
        <row r="1385">
          <cell r="C1385" t="str">
            <v>715640-OVER AND BACK, LLC</v>
          </cell>
        </row>
        <row r="1386">
          <cell r="C1386" t="str">
            <v>715657-MIKES SUNDANCE SEAFOOD LTD</v>
          </cell>
        </row>
        <row r="1387">
          <cell r="C1387" t="str">
            <v>715658-BRASSEX INDIA</v>
          </cell>
        </row>
        <row r="1388">
          <cell r="C1388" t="str">
            <v>715659-C.L.GUPTA EXPORTS LIMITED</v>
          </cell>
        </row>
        <row r="1389">
          <cell r="C1389" t="str">
            <v>715699-ECO-KIDS</v>
          </cell>
        </row>
        <row r="1390">
          <cell r="C1390" t="str">
            <v>715704-K.T.THAI LOCAL PRODUCTS CO.,LTD.</v>
          </cell>
        </row>
        <row r="1391">
          <cell r="C1391" t="str">
            <v>715705-ATP GIFTS LTD</v>
          </cell>
        </row>
        <row r="1392">
          <cell r="C1392" t="str">
            <v>715707-ACTION CANDY COMPANY</v>
          </cell>
        </row>
        <row r="1393">
          <cell r="C1393" t="str">
            <v>715710-KOHINOOR CRAFTS</v>
          </cell>
        </row>
        <row r="1394">
          <cell r="C1394" t="str">
            <v>715711-MARQUE IMPEX</v>
          </cell>
        </row>
        <row r="1395">
          <cell r="C1395" t="str">
            <v>715712-STONEMEN CRAFTS INDIA PRIVATE</v>
          </cell>
        </row>
        <row r="1396">
          <cell r="C1396" t="str">
            <v>715715-COBALT INDUSTRIAL CO.LTD</v>
          </cell>
        </row>
        <row r="1397">
          <cell r="C1397" t="str">
            <v>715720-CELESTIAL ARTS, INC.</v>
          </cell>
        </row>
        <row r="1398">
          <cell r="C1398" t="str">
            <v>715725-WINSCOTT CORPORATION</v>
          </cell>
        </row>
        <row r="1399">
          <cell r="C1399" t="str">
            <v>715727-KNIPSCHILDT CHOCOLATIER</v>
          </cell>
        </row>
        <row r="1400">
          <cell r="C1400" t="str">
            <v>715728-DYNOMIGHTY</v>
          </cell>
        </row>
        <row r="1401">
          <cell r="C1401" t="str">
            <v>715745-MICHAEL ROGER PRESS, INC.</v>
          </cell>
        </row>
        <row r="1402">
          <cell r="C1402" t="str">
            <v>715746-SHELLEY CASE</v>
          </cell>
        </row>
        <row r="1403">
          <cell r="C1403" t="str">
            <v>715747-JRC TOYS</v>
          </cell>
        </row>
        <row r="1404">
          <cell r="C1404" t="str">
            <v>715750-ALUNG CO., LTD</v>
          </cell>
        </row>
        <row r="1405">
          <cell r="C1405" t="str">
            <v>715752-GAURAV INTERNATIONAL</v>
          </cell>
        </row>
        <row r="1406">
          <cell r="C1406" t="str">
            <v>715753-(DO NOT USE) PALM FIBRE (INDIA)</v>
          </cell>
        </row>
        <row r="1407">
          <cell r="C1407" t="str">
            <v>715754-Kanodia International (P) Ltd</v>
          </cell>
        </row>
        <row r="1408">
          <cell r="C1408" t="str">
            <v>715755-LAILA'S INC.</v>
          </cell>
        </row>
        <row r="1409">
          <cell r="C1409" t="str">
            <v>715757-RENUKA INC</v>
          </cell>
        </row>
        <row r="1410">
          <cell r="C1410" t="str">
            <v>715758-AESTHETIC LIVING MERCHANTS PVT LTD</v>
          </cell>
        </row>
        <row r="1411">
          <cell r="C1411" t="str">
            <v>715759-COMMA</v>
          </cell>
        </row>
        <row r="1412">
          <cell r="C1412" t="str">
            <v>715760-YOGITOES</v>
          </cell>
        </row>
        <row r="1413">
          <cell r="C1413" t="str">
            <v>715761-ANAND TEXTILES</v>
          </cell>
        </row>
        <row r="1414">
          <cell r="C1414" t="str">
            <v>715765-WHITE CAT POPCORN, INC.</v>
          </cell>
        </row>
        <row r="1415">
          <cell r="C1415" t="str">
            <v>715766-MIYANBAZAZ IMPEX</v>
          </cell>
        </row>
        <row r="1416">
          <cell r="C1416" t="str">
            <v>715767-RATAN TEXTILES PVT. LTD.</v>
          </cell>
        </row>
        <row r="1417">
          <cell r="C1417" t="str">
            <v>715768-PORTMEIRION CANADA INC.</v>
          </cell>
        </row>
        <row r="1418">
          <cell r="C1418" t="str">
            <v>715769-ROYAL SELANGOR INC.</v>
          </cell>
        </row>
        <row r="1419">
          <cell r="C1419" t="str">
            <v>715770-ART HOUSE 7, INC.</v>
          </cell>
        </row>
        <row r="1420">
          <cell r="C1420" t="str">
            <v>715771-ALYCE FEINDEL</v>
          </cell>
        </row>
        <row r="1421">
          <cell r="C1421" t="str">
            <v>715815-TEMPLE LIFESTYLE INC.</v>
          </cell>
        </row>
        <row r="1422">
          <cell r="C1422" t="str">
            <v>715821-Modern Home Furniture Co., Ltd</v>
          </cell>
        </row>
        <row r="1423">
          <cell r="C1423" t="str">
            <v>715822-WOLF DESIGNS HONG KONG LIMITED</v>
          </cell>
        </row>
        <row r="1424">
          <cell r="C1424" t="str">
            <v>715831-SECOND STORY PRESS</v>
          </cell>
        </row>
        <row r="1425">
          <cell r="C1425" t="str">
            <v>715853-WAI MAN BOOK BINDING (CHINA) LTD</v>
          </cell>
        </row>
        <row r="1426">
          <cell r="C1426" t="str">
            <v>715864-IMPORTS DRAGON INC 9135-3904 QUEBEC</v>
          </cell>
        </row>
        <row r="1427">
          <cell r="C1427" t="str">
            <v>715895-DOAN POTTERS LTD</v>
          </cell>
        </row>
        <row r="1428">
          <cell r="C1428" t="str">
            <v>715896-BAY BEYOND INC.</v>
          </cell>
        </row>
        <row r="1429">
          <cell r="C1429" t="str">
            <v>715900-BANHAT RATTAN BAMBOO  CERAMIC HIGH</v>
          </cell>
        </row>
        <row r="1430">
          <cell r="C1430" t="str">
            <v>715901-SONG VANG TRADING COMPANY</v>
          </cell>
        </row>
        <row r="1431">
          <cell r="C1431" t="str">
            <v>715902-BALZAC'S COFFEE LTD.</v>
          </cell>
        </row>
        <row r="1432">
          <cell r="C1432" t="str">
            <v>715904-B &amp; C INDUSTRIES LTD.</v>
          </cell>
        </row>
        <row r="1433">
          <cell r="C1433" t="str">
            <v>715905-SEET KAMAL INTERNATIONAL</v>
          </cell>
        </row>
        <row r="1434">
          <cell r="C1434" t="str">
            <v>715906-WINKO INTERNATINAL PRODUCTS LTD.</v>
          </cell>
        </row>
        <row r="1435">
          <cell r="C1435" t="str">
            <v>715907-HIPCON TRADING LTD</v>
          </cell>
        </row>
        <row r="1436">
          <cell r="C1436" t="str">
            <v>715908-Y &amp; J INTERNATIONAL CO., LTD</v>
          </cell>
        </row>
        <row r="1437">
          <cell r="C1437" t="str">
            <v>715913-RUBY INTERNATIONAL</v>
          </cell>
        </row>
        <row r="1438">
          <cell r="C1438" t="str">
            <v>715914-(DO NOT USE) CHISELL EFFECTS</v>
          </cell>
        </row>
        <row r="1439">
          <cell r="C1439" t="str">
            <v>715915-GRAND-BONANZA ENTERPRISE INC.</v>
          </cell>
        </row>
        <row r="1440">
          <cell r="C1440" t="str">
            <v>715920-COVERED BRIDGED POTATO CHIP COMPANY</v>
          </cell>
        </row>
        <row r="1441">
          <cell r="C1441" t="str">
            <v>715921-FOOD IMGINEERING</v>
          </cell>
        </row>
        <row r="1442">
          <cell r="C1442" t="str">
            <v>715925-ALEXIAN LIMITED</v>
          </cell>
        </row>
        <row r="1443">
          <cell r="C1443" t="str">
            <v>715926-CV ESTETIKA INDONESIA</v>
          </cell>
        </row>
        <row r="1444">
          <cell r="C1444" t="str">
            <v>715927-FLATHAU'S FINE FOODS</v>
          </cell>
        </row>
        <row r="1445">
          <cell r="C1445" t="str">
            <v>715928-CAT DANG HANDICRAFT CO., LTD.</v>
          </cell>
        </row>
        <row r="1446">
          <cell r="C1446" t="str">
            <v>715929-TONGLU FULL-WELL IMP.&amp;EXP.CO.,LTD</v>
          </cell>
        </row>
        <row r="1447">
          <cell r="C1447" t="str">
            <v>715964-IVARS KRUMINS</v>
          </cell>
        </row>
        <row r="1448">
          <cell r="C1448" t="str">
            <v>715969-ME TO WE INC</v>
          </cell>
        </row>
        <row r="1449">
          <cell r="C1449" t="str">
            <v>715979-SHANGHAI SILK GROUP CO., LTD</v>
          </cell>
        </row>
        <row r="1450">
          <cell r="C1450" t="str">
            <v>715992-ZIBO ANTO GLASS INDUSTRY CO.,LTD</v>
          </cell>
        </row>
        <row r="1451">
          <cell r="C1451" t="str">
            <v>715995-BINTH CORPORATION</v>
          </cell>
        </row>
        <row r="1452">
          <cell r="C1452" t="str">
            <v>715996-SMARTWIRE SERVICES INC.</v>
          </cell>
        </row>
        <row r="1453">
          <cell r="C1453" t="str">
            <v>715997-NORTH SIDE INC.</v>
          </cell>
        </row>
        <row r="1454">
          <cell r="C1454" t="str">
            <v>715998-ETQ GROUP</v>
          </cell>
        </row>
        <row r="1455">
          <cell r="C1455" t="str">
            <v>716000-FILLTEX INDUSTRIAL LTD</v>
          </cell>
        </row>
        <row r="1456">
          <cell r="C1456" t="str">
            <v>716001-CHISELL EFFECTS</v>
          </cell>
        </row>
        <row r="1457">
          <cell r="C1457" t="str">
            <v>716002-SEE'S CANDIES, INC.</v>
          </cell>
        </row>
        <row r="1458">
          <cell r="C1458" t="str">
            <v>716003-SHANGHAI SHENGDA CO,. LTD</v>
          </cell>
        </row>
        <row r="1459">
          <cell r="C1459" t="str">
            <v>716006-DIVINE INTERNATIONAL</v>
          </cell>
        </row>
        <row r="1460">
          <cell r="C1460" t="str">
            <v>716007-EKPEN TEXTILE</v>
          </cell>
        </row>
        <row r="1461">
          <cell r="C1461" t="str">
            <v>716010-CRIMSON CRATION</v>
          </cell>
        </row>
        <row r="1462">
          <cell r="C1462" t="str">
            <v>716011-VICTOR GLORIA INDUSTIAL LIMITED</v>
          </cell>
        </row>
        <row r="1463">
          <cell r="C1463" t="str">
            <v>716012-FUNKO LLC</v>
          </cell>
        </row>
        <row r="1464">
          <cell r="C1464" t="str">
            <v>716013-FIELD NOTES BRAND</v>
          </cell>
        </row>
        <row r="1465">
          <cell r="C1465" t="str">
            <v>716014-THREE LIONS BOOKS</v>
          </cell>
        </row>
        <row r="1466">
          <cell r="C1466" t="str">
            <v>716017-WILLIAM ARTHUR INC.</v>
          </cell>
        </row>
        <row r="1467">
          <cell r="C1467" t="str">
            <v>716018-PETIT COLLAGE LLC</v>
          </cell>
        </row>
        <row r="1468">
          <cell r="C1468" t="str">
            <v>716035-INTERCONTINENTAL MERCANTILE</v>
          </cell>
        </row>
        <row r="1469">
          <cell r="C1469" t="str">
            <v>716051-BUILT NY</v>
          </cell>
        </row>
        <row r="1470">
          <cell r="C1470" t="str">
            <v>716052-STUDIOPATRO</v>
          </cell>
        </row>
        <row r="1471">
          <cell r="C1471" t="str">
            <v>716053-(DO NOT USE) DOODLEART WORLD</v>
          </cell>
        </row>
        <row r="1472">
          <cell r="C1472" t="str">
            <v>716054-ACORN PRESS</v>
          </cell>
        </row>
        <row r="1473">
          <cell r="C1473" t="str">
            <v>716055-ETHEL GLOVES CANADA</v>
          </cell>
        </row>
        <row r="1474">
          <cell r="C1474" t="str">
            <v>716056-BARTKY MINERALOGICAL ENT.</v>
          </cell>
        </row>
        <row r="1475">
          <cell r="C1475" t="str">
            <v>716057-ALICE SUPPLY CO.</v>
          </cell>
        </row>
        <row r="1476">
          <cell r="C1476" t="str">
            <v>716060-AMBAJAM INC.</v>
          </cell>
        </row>
        <row r="1477">
          <cell r="C1477" t="str">
            <v>716066-YANKEE PUBLISHING, INC.</v>
          </cell>
        </row>
        <row r="1478">
          <cell r="C1478" t="str">
            <v>716073-Hangzhou Hongbao Import&amp;Export</v>
          </cell>
        </row>
        <row r="1479">
          <cell r="C1479" t="str">
            <v>716074-JUST A PINCH</v>
          </cell>
        </row>
        <row r="1480">
          <cell r="C1480" t="str">
            <v>716076-MACMILLAN</v>
          </cell>
        </row>
        <row r="1481">
          <cell r="C1481" t="str">
            <v>716077-HELLO HANNA</v>
          </cell>
        </row>
        <row r="1482">
          <cell r="C1482" t="str">
            <v>716078-PAVILION BOOKS COMPANY LTD</v>
          </cell>
        </row>
        <row r="1483">
          <cell r="C1483" t="str">
            <v>716105-WEST FORK CREATIONS, INC</v>
          </cell>
        </row>
        <row r="1484">
          <cell r="C1484" t="str">
            <v>716106-BLOMUS SKS-USA CORP</v>
          </cell>
        </row>
        <row r="1485">
          <cell r="C1485" t="str">
            <v>716107-FRANKLIN SPORTS INC</v>
          </cell>
        </row>
        <row r="1486">
          <cell r="C1486" t="str">
            <v>716108-ARTWAY CO.,LTD.</v>
          </cell>
        </row>
        <row r="1487">
          <cell r="C1487" t="str">
            <v>716111-CHIA-YI CHIN JWU ENTERPRISE CO. LTD</v>
          </cell>
        </row>
        <row r="1488">
          <cell r="C1488" t="str">
            <v>716112-MCCANN BROTHERS</v>
          </cell>
        </row>
        <row r="1489">
          <cell r="C1489" t="str">
            <v>716148-J. DEVLIN GLASS ART</v>
          </cell>
        </row>
        <row r="1490">
          <cell r="C1490" t="str">
            <v>716149-KIDSBOOKS LLC.</v>
          </cell>
        </row>
        <row r="1491">
          <cell r="C1491" t="str">
            <v>716155-CROWN SHAVING CO.</v>
          </cell>
        </row>
        <row r="1492">
          <cell r="C1492" t="str">
            <v>716156-BANHAT RATTAN BAMBOO</v>
          </cell>
        </row>
        <row r="1493">
          <cell r="C1493" t="str">
            <v>716160-INGRAM MICRO</v>
          </cell>
        </row>
        <row r="1494">
          <cell r="C1494" t="str">
            <v>716162-MALDEN INTERNATIONAL DESIGNS</v>
          </cell>
        </row>
        <row r="1495">
          <cell r="C1495" t="str">
            <v>716165-INDIANOLA PECAN HOUSE</v>
          </cell>
        </row>
        <row r="1496">
          <cell r="C1496" t="str">
            <v>716170-EDELWEISS CHOCOLATES</v>
          </cell>
        </row>
        <row r="1497">
          <cell r="C1497" t="str">
            <v>716171-Hourglass Press LLC</v>
          </cell>
        </row>
        <row r="1498">
          <cell r="C1498" t="str">
            <v>716208-NEWGATE CLOCKS</v>
          </cell>
        </row>
        <row r="1499">
          <cell r="C1499" t="str">
            <v>716209-ZIDEA CANADA LTD</v>
          </cell>
        </row>
        <row r="1500">
          <cell r="C1500" t="str">
            <v>716230-SMALL BEER PRESS</v>
          </cell>
        </row>
        <row r="1501">
          <cell r="C1501" t="str">
            <v>716233-NAVARRE DISTRIBUTION SERVICES, ULC</v>
          </cell>
        </row>
        <row r="1502">
          <cell r="C1502" t="str">
            <v>716236-HITFAR CONCEPTS LTD.</v>
          </cell>
        </row>
        <row r="1503">
          <cell r="C1503" t="str">
            <v>716237-FOX RUN CANADA CORP.</v>
          </cell>
        </row>
        <row r="1504">
          <cell r="C1504" t="str">
            <v>716254-STARWOOD MFG CO INC.</v>
          </cell>
        </row>
        <row r="1505">
          <cell r="C1505" t="str">
            <v>716255-NATALIZIA S.A.S DI LUCA</v>
          </cell>
        </row>
        <row r="1506">
          <cell r="C1506" t="str">
            <v>716256-SHANGHAI SINO-TOUCH INTERNATIONAL</v>
          </cell>
        </row>
        <row r="1507">
          <cell r="C1507" t="str">
            <v>716260-ASIAN HANDICRAFTS PVT. LTD.</v>
          </cell>
        </row>
        <row r="1508">
          <cell r="C1508" t="str">
            <v>716261-ART EAGLE LIMITED</v>
          </cell>
        </row>
        <row r="1509">
          <cell r="C1509" t="str">
            <v>716262-KUNSHAN INSUNG</v>
          </cell>
        </row>
        <row r="1510">
          <cell r="C1510" t="str">
            <v>716263-UCP INTERNATIONAL CO., LTD</v>
          </cell>
        </row>
        <row r="1511">
          <cell r="C1511" t="str">
            <v>716265-(DO NOT USE) CSM PHILIPPINES INC.</v>
          </cell>
        </row>
        <row r="1512">
          <cell r="C1512" t="str">
            <v>716266-EVEREST FASHION</v>
          </cell>
        </row>
        <row r="1513">
          <cell r="C1513" t="str">
            <v>716267-LIFEGUARD PRESS INC.</v>
          </cell>
        </row>
        <row r="1514">
          <cell r="C1514" t="str">
            <v>716268-SHANGHAI SUNWIN INDUSTRY GP CO.LTD</v>
          </cell>
        </row>
        <row r="1515">
          <cell r="C1515" t="str">
            <v>716270-(DO NOT USE) SHAANXI FUYUAN INT'L I</v>
          </cell>
        </row>
        <row r="1516">
          <cell r="C1516" t="str">
            <v>716275-FULTON DISTRIBUTORS (CANADA) LTD.</v>
          </cell>
        </row>
        <row r="1517">
          <cell r="C1517" t="str">
            <v>716276-SPRING COME RAIN FALL CO.LTD</v>
          </cell>
        </row>
        <row r="1518">
          <cell r="C1518" t="str">
            <v>716293-CALDEIRA USA, INC.</v>
          </cell>
        </row>
        <row r="1519">
          <cell r="C1519" t="str">
            <v>716294-LITTLE LARK</v>
          </cell>
        </row>
        <row r="1520">
          <cell r="C1520" t="str">
            <v>716296-WBE</v>
          </cell>
        </row>
        <row r="1521">
          <cell r="C1521" t="str">
            <v>716297-FUJIFILM NORTH AMERICA CORPORATION</v>
          </cell>
        </row>
        <row r="1522">
          <cell r="C1522" t="str">
            <v>716298-MAKEBEST IND LTD</v>
          </cell>
        </row>
        <row r="1523">
          <cell r="C1523" t="str">
            <v>716301-INSTINCTIVE PRODUCT DEVELOPMENT</v>
          </cell>
        </row>
        <row r="1524">
          <cell r="C1524" t="str">
            <v>716303-ARINA BOOKS, INC.</v>
          </cell>
        </row>
        <row r="1525">
          <cell r="C1525" t="str">
            <v>716305-STALWART HOMESTYLES</v>
          </cell>
        </row>
        <row r="1526">
          <cell r="C1526" t="str">
            <v>716306-SYNNEX CANADA LTD</v>
          </cell>
        </row>
        <row r="1527">
          <cell r="C1527" t="str">
            <v>716310-OM ENTERPRISES</v>
          </cell>
        </row>
        <row r="1528">
          <cell r="C1528" t="str">
            <v>716311-TIME BOMB TRADING INC</v>
          </cell>
        </row>
        <row r="1529">
          <cell r="C1529" t="str">
            <v>716313-THE STUFFED ANIMAL HOUSE</v>
          </cell>
        </row>
        <row r="1530">
          <cell r="C1530" t="str">
            <v>716335-PENNY KENNEDY</v>
          </cell>
        </row>
        <row r="1531">
          <cell r="C1531" t="str">
            <v>716336-ATSIAMSIGHT CO., LTD.</v>
          </cell>
        </row>
        <row r="1532">
          <cell r="C1532" t="str">
            <v>716337-AURALIM GIFT</v>
          </cell>
        </row>
        <row r="1533">
          <cell r="C1533" t="str">
            <v>716338-HIGH RESYNLUTION CO., LTD.</v>
          </cell>
        </row>
        <row r="1534">
          <cell r="C1534" t="str">
            <v>716339-MATCERAMICA FABRICO DE LOUCA, S A</v>
          </cell>
        </row>
        <row r="1535">
          <cell r="C1535" t="str">
            <v>716340-ROBLES HERITAGE, INC.</v>
          </cell>
        </row>
        <row r="1536">
          <cell r="C1536" t="str">
            <v>716341-LABONI COLLECTIONS</v>
          </cell>
        </row>
        <row r="1537">
          <cell r="C1537" t="str">
            <v>716342-ORIENT INTERNATIONAL HOLDING</v>
          </cell>
        </row>
        <row r="1538">
          <cell r="C1538" t="str">
            <v>716343-MAE PTY LTD</v>
          </cell>
        </row>
        <row r="1539">
          <cell r="C1539" t="str">
            <v>716345-KREBS INTERNATIONAL CO., LTD.</v>
          </cell>
        </row>
        <row r="1540">
          <cell r="C1540" t="str">
            <v>716347-7298951 CANADA INC</v>
          </cell>
        </row>
        <row r="1541">
          <cell r="C1541" t="str">
            <v>716350-WILLIAM E. COUTTS COMPANY LTD</v>
          </cell>
        </row>
        <row r="1542">
          <cell r="C1542" t="str">
            <v>716358-BOW VALLEY HABITAT DEVELOPMENT</v>
          </cell>
        </row>
        <row r="1543">
          <cell r="C1543" t="str">
            <v>716359-CHINA BOOK TRADING (CANADA) INC.</v>
          </cell>
        </row>
        <row r="1544">
          <cell r="C1544" t="str">
            <v>716360-MIMOCO INC</v>
          </cell>
        </row>
        <row r="1545">
          <cell r="C1545" t="str">
            <v>716361-POWERHOUSE PACKAGING &amp; SUPPLY</v>
          </cell>
        </row>
        <row r="1546">
          <cell r="C1546" t="str">
            <v>716366-WOON KIDS INC.</v>
          </cell>
        </row>
        <row r="1547">
          <cell r="C1547" t="str">
            <v>716380-POWERSCORE TEST PREPARATION</v>
          </cell>
        </row>
        <row r="1548">
          <cell r="C1548" t="str">
            <v>716387-LAKPOOKI INC</v>
          </cell>
        </row>
        <row r="1549">
          <cell r="C1549" t="str">
            <v>716396-DAVTECH ANALYTICAL SERVICES</v>
          </cell>
        </row>
        <row r="1550">
          <cell r="C1550" t="str">
            <v>716400-BENJAMIN M. AQUINO EXPORT INC</v>
          </cell>
        </row>
        <row r="1551">
          <cell r="C1551" t="str">
            <v>716405-8TH HOUSE PUBLISHING</v>
          </cell>
        </row>
        <row r="1552">
          <cell r="C1552" t="str">
            <v>716407-JOHN BM MARTIN</v>
          </cell>
        </row>
        <row r="1553">
          <cell r="C1553" t="str">
            <v>716410-GLOBALUXE INC</v>
          </cell>
        </row>
        <row r="1554">
          <cell r="C1554" t="str">
            <v>716411-GREEN ROOM DISTRIBUTION</v>
          </cell>
        </row>
        <row r="1555">
          <cell r="C1555" t="str">
            <v>716413-PAULA SKENE DESIGNS</v>
          </cell>
        </row>
        <row r="1556">
          <cell r="C1556" t="str">
            <v>716415-GIRL OF ALL WORK LLC</v>
          </cell>
        </row>
        <row r="1557">
          <cell r="C1557" t="str">
            <v>716416-ANB CANADA INC.</v>
          </cell>
        </row>
        <row r="1558">
          <cell r="C1558" t="str">
            <v>716419-THE ART FILE</v>
          </cell>
        </row>
        <row r="1559">
          <cell r="C1559" t="str">
            <v>716450-RIFLE INC DBA RIFLE PAPER CO.</v>
          </cell>
        </row>
        <row r="1560">
          <cell r="C1560" t="str">
            <v>716451-REBECCA ECKLER</v>
          </cell>
        </row>
        <row r="1561">
          <cell r="C1561" t="str">
            <v>716452-JPT AMERICA, INC.</v>
          </cell>
        </row>
        <row r="1562">
          <cell r="C1562" t="str">
            <v>716453-LEDA HEALTH INNOVATIONS INC.</v>
          </cell>
        </row>
        <row r="1563">
          <cell r="C1563" t="str">
            <v>716454-GENTEC INTERNATIONAL</v>
          </cell>
        </row>
        <row r="1564">
          <cell r="C1564" t="str">
            <v>716456-HIMALAYAN TRADING POST</v>
          </cell>
        </row>
        <row r="1565">
          <cell r="C1565" t="str">
            <v>716470-FAZE THREE LTD</v>
          </cell>
        </row>
        <row r="1566">
          <cell r="C1566" t="str">
            <v>716471-AVRIL LORETI</v>
          </cell>
        </row>
        <row r="1567">
          <cell r="C1567" t="str">
            <v>716472-FRENCH STUDIO IMPORTS</v>
          </cell>
        </row>
        <row r="1568">
          <cell r="C1568" t="str">
            <v>716478-SPECTRA MERCHANDISING INTL INC</v>
          </cell>
        </row>
        <row r="1569">
          <cell r="C1569" t="str">
            <v>716479-NOODLE HEAD INC.</v>
          </cell>
        </row>
        <row r="1570">
          <cell r="C1570" t="str">
            <v>716480-SMARTLAB TOYS</v>
          </cell>
        </row>
        <row r="1571">
          <cell r="C1571" t="str">
            <v>716495-BEAVER TAILS CANADA INC.</v>
          </cell>
        </row>
        <row r="1572">
          <cell r="C1572" t="str">
            <v>716496-ORIGIN IMPORTS LTD</v>
          </cell>
        </row>
        <row r="1573">
          <cell r="C1573" t="str">
            <v>716498-MR. BODDINGTON'S STUDIO</v>
          </cell>
        </row>
        <row r="1574">
          <cell r="C1574" t="str">
            <v>716499-ARTISTRY CARDS</v>
          </cell>
        </row>
        <row r="1575">
          <cell r="C1575" t="str">
            <v>716512-KOCAER TEKSTIL SANAYI</v>
          </cell>
        </row>
        <row r="1576">
          <cell r="C1576" t="str">
            <v>716513-GRAPEVINE TRADING CO, INC</v>
          </cell>
        </row>
        <row r="1577">
          <cell r="C1577" t="str">
            <v>716514-VIRGINIA COCKTAIL PEANUTS/ MV'S</v>
          </cell>
        </row>
        <row r="1578">
          <cell r="C1578" t="str">
            <v>716515-OCEANIC GRAPHIC INTERNATIONAL, INC.</v>
          </cell>
        </row>
        <row r="1579">
          <cell r="C1579" t="str">
            <v>716520-SALT GOURMET FOODS</v>
          </cell>
        </row>
        <row r="1580">
          <cell r="C1580" t="str">
            <v>716525-HATLEY LITTLE BLUE HOUSE INC</v>
          </cell>
        </row>
        <row r="1581">
          <cell r="C1581" t="str">
            <v>716527-FAUCET FACE</v>
          </cell>
        </row>
        <row r="1582">
          <cell r="C1582" t="str">
            <v>716532-MEADE RAY INT'L</v>
          </cell>
        </row>
        <row r="1583">
          <cell r="C1583" t="str">
            <v>716533-ALLESCO INC</v>
          </cell>
        </row>
        <row r="1584">
          <cell r="C1584" t="str">
            <v>716534-ALWAYS BOOKS</v>
          </cell>
        </row>
        <row r="1585">
          <cell r="C1585" t="str">
            <v>716535-BRAND CASTLE, LLC</v>
          </cell>
        </row>
        <row r="1586">
          <cell r="C1586" t="str">
            <v>716540-SWAMI TEXTILES PVT. LTD.</v>
          </cell>
        </row>
        <row r="1587">
          <cell r="C1587" t="str">
            <v>716541-(DO NOT USE) KENNEX GLASSWARE LTD.</v>
          </cell>
        </row>
        <row r="1588">
          <cell r="C1588" t="str">
            <v>716542-3GREENMOMS</v>
          </cell>
        </row>
        <row r="1589">
          <cell r="C1589" t="str">
            <v>716543-LEADING EDGE DESIGNS INC.</v>
          </cell>
        </row>
        <row r="1590">
          <cell r="C1590" t="str">
            <v>716544-LUGANO FINE FOODS INC.</v>
          </cell>
        </row>
        <row r="1591">
          <cell r="C1591" t="str">
            <v>716545-TO-GO WARE</v>
          </cell>
        </row>
        <row r="1592">
          <cell r="C1592" t="str">
            <v>716546-FRANK SLIDE INTERPRETIVE CENTRE</v>
          </cell>
        </row>
        <row r="1593">
          <cell r="C1593" t="str">
            <v>716548-ECO TASAR SILK Pvt. Ltd.</v>
          </cell>
        </row>
        <row r="1594">
          <cell r="C1594" t="str">
            <v>716549-MSRS EXPORTS PVT. LTD.</v>
          </cell>
        </row>
        <row r="1595">
          <cell r="C1595" t="str">
            <v>716550-CERAS IMPLY CO.,LTD</v>
          </cell>
        </row>
        <row r="1596">
          <cell r="C1596" t="str">
            <v>716551-PEHR DESIGNS INC. CAD</v>
          </cell>
        </row>
        <row r="1597">
          <cell r="C1597" t="str">
            <v>716581-T. IMPORTATION CANADA INC.</v>
          </cell>
        </row>
        <row r="1598">
          <cell r="C1598" t="str">
            <v>716582-ORIGINAL JUAN SPECIALTY FOODS</v>
          </cell>
        </row>
        <row r="1599">
          <cell r="C1599" t="str">
            <v>716583-KOUWAY INDUSTRIAL SHARES CO.,LTD.</v>
          </cell>
        </row>
        <row r="1600">
          <cell r="C1600" t="str">
            <v>716584-HUSKY FOOD IMPORTERS &amp; DISTRIBUTORS</v>
          </cell>
        </row>
        <row r="1601">
          <cell r="C1601" t="str">
            <v>716587-SHANXI HONGXUAN TRADE CO., LTD</v>
          </cell>
        </row>
        <row r="1602">
          <cell r="C1602" t="str">
            <v>716609-ABC ART BOOKS CANADA</v>
          </cell>
        </row>
        <row r="1603">
          <cell r="C1603" t="str">
            <v>716610-ORDA USA INC.</v>
          </cell>
        </row>
        <row r="1604">
          <cell r="C1604" t="str">
            <v>716615-UNDERGROUND TOYS</v>
          </cell>
        </row>
        <row r="1605">
          <cell r="C1605" t="str">
            <v>716616-BUTTER BAKED GOODS LTD.</v>
          </cell>
        </row>
        <row r="1606">
          <cell r="C1606" t="str">
            <v>716620-THE ANCHOR HOCKING COMPANY</v>
          </cell>
        </row>
        <row r="1607">
          <cell r="C1607" t="str">
            <v>716621-KENT DISPLAYS INC</v>
          </cell>
        </row>
        <row r="1608">
          <cell r="C1608" t="str">
            <v>716628-CHEONGIN INTERNATIONAL INC.</v>
          </cell>
        </row>
        <row r="1609">
          <cell r="C1609" t="str">
            <v>716629-TRIPLE STAR LEATHERWARE FACTORY LTD</v>
          </cell>
        </row>
        <row r="1610">
          <cell r="C1610" t="str">
            <v>716630-VERS INC</v>
          </cell>
        </row>
        <row r="1611">
          <cell r="C1611" t="str">
            <v>716631-HAPPYGOAT, INC.</v>
          </cell>
        </row>
        <row r="1612">
          <cell r="C1612" t="str">
            <v>716635-NEW ALLIANCE (EDINBURGH) LTD</v>
          </cell>
        </row>
        <row r="1613">
          <cell r="C1613" t="str">
            <v>716636-ROCOCO FINE FOODS INC.</v>
          </cell>
        </row>
        <row r="1614">
          <cell r="C1614" t="str">
            <v>716637-LOMOGRAPHY CANADA LTD</v>
          </cell>
        </row>
        <row r="1615">
          <cell r="C1615" t="str">
            <v>716638-TWIST BODY BRANDS, INC.</v>
          </cell>
        </row>
        <row r="1616">
          <cell r="C1616" t="str">
            <v>716641-SHANGHAI CATHAYA INTERNATIONAL</v>
          </cell>
        </row>
        <row r="1617">
          <cell r="C1617" t="str">
            <v>716642-SONY OF CANADA LTD EDC</v>
          </cell>
        </row>
        <row r="1618">
          <cell r="C1618" t="str">
            <v>716643-LENBROOK INDUSTRIES LIMITED</v>
          </cell>
        </row>
        <row r="1619">
          <cell r="C1619" t="str">
            <v>716644-NAKOSAN NAKIS KONFEKSIYON TEKSTIL</v>
          </cell>
        </row>
        <row r="1620">
          <cell r="C1620" t="str">
            <v>716677-BONNIE'S JAMS</v>
          </cell>
        </row>
        <row r="1621">
          <cell r="C1621" t="str">
            <v>716678-FOSTERS TRADITIONAL FOODS LTD</v>
          </cell>
        </row>
        <row r="1622">
          <cell r="C1622" t="str">
            <v>716681-PREMPRACHA'S COLLECTION CO., LTD.</v>
          </cell>
        </row>
        <row r="1623">
          <cell r="C1623" t="str">
            <v>716682-ALL THE BEST FINE FOODS</v>
          </cell>
        </row>
        <row r="1624">
          <cell r="C1624" t="str">
            <v>716683-MONTI PUBLISHING &amp; MORE</v>
          </cell>
        </row>
        <row r="1625">
          <cell r="C1625" t="str">
            <v>716685-MAKE MY DAY INTERNATIONAL LTD</v>
          </cell>
        </row>
        <row r="1626">
          <cell r="C1626" t="str">
            <v>716686-KASHIMA TRADING CO., LTD.</v>
          </cell>
        </row>
        <row r="1627">
          <cell r="C1627" t="str">
            <v>716687-KONG THAVORN GLASSWARE CO., LTD.</v>
          </cell>
        </row>
        <row r="1628">
          <cell r="C1628" t="str">
            <v>716690-TINY GREEN BEE, LLC</v>
          </cell>
        </row>
        <row r="1629">
          <cell r="C1629" t="str">
            <v>716691-BRAND TO BE S.R.L.</v>
          </cell>
        </row>
        <row r="1630">
          <cell r="C1630" t="str">
            <v>716692-DROGA CONFECTIONS LLC</v>
          </cell>
        </row>
        <row r="1631">
          <cell r="C1631" t="str">
            <v>716693-TOTUM DIBA</v>
          </cell>
        </row>
        <row r="1632">
          <cell r="C1632" t="str">
            <v>716694-ELMAU &amp; ASSOCIATES LTD.</v>
          </cell>
        </row>
        <row r="1633">
          <cell r="C1633" t="str">
            <v>716695-POORNIMA HANDICRAFTS</v>
          </cell>
        </row>
        <row r="1634">
          <cell r="C1634" t="str">
            <v>716696-CHARBONNEL ET WALKER</v>
          </cell>
        </row>
        <row r="1635">
          <cell r="C1635" t="str">
            <v>716700-IWEAR INC</v>
          </cell>
        </row>
        <row r="1636">
          <cell r="C1636" t="str">
            <v>716701-GLEN ECHO FINE FOODS INC.</v>
          </cell>
        </row>
        <row r="1637">
          <cell r="C1637" t="str">
            <v>716702-ACCOUTREMENTS, LLC</v>
          </cell>
        </row>
        <row r="1638">
          <cell r="C1638" t="str">
            <v>716703-EM-EL MAPE INCORPORATED</v>
          </cell>
        </row>
        <row r="1639">
          <cell r="C1639" t="str">
            <v>716705-JASCOR HOUSEWARES INC.</v>
          </cell>
        </row>
        <row r="1640">
          <cell r="C1640" t="str">
            <v>716719-CREATIVE EDUCATION</v>
          </cell>
        </row>
        <row r="1641">
          <cell r="C1641" t="str">
            <v>716720-KERISZ KFT</v>
          </cell>
        </row>
        <row r="1642">
          <cell r="C1642" t="str">
            <v>716721-ALPINE APPARELS PVT. LTD.</v>
          </cell>
        </row>
        <row r="1643">
          <cell r="C1643" t="str">
            <v>716722-ASIAN INNOVATIVE MERCHANDISING CORP</v>
          </cell>
        </row>
        <row r="1644">
          <cell r="C1644" t="str">
            <v>716723-ALBERT MANN MARKETING INC</v>
          </cell>
        </row>
        <row r="1645">
          <cell r="C1645" t="str">
            <v>716727-YOTTOY PRODUCTIONS, INC.</v>
          </cell>
        </row>
        <row r="1646">
          <cell r="C1646" t="str">
            <v>716729-CAN'T LIVE WITHOUT IT, LLC.</v>
          </cell>
        </row>
        <row r="1647">
          <cell r="C1647" t="str">
            <v>716730-SCHOOLYARD</v>
          </cell>
        </row>
        <row r="1648">
          <cell r="C1648" t="str">
            <v>716735-DURU'S INDUSTRIES CORP.</v>
          </cell>
        </row>
        <row r="1649">
          <cell r="C1649" t="str">
            <v>716736-FUHACO LTD.</v>
          </cell>
        </row>
        <row r="1650">
          <cell r="C1650" t="str">
            <v>716740-PT. OUT OF ASIA</v>
          </cell>
        </row>
        <row r="1651">
          <cell r="C1651" t="str">
            <v>716741-HAMPTON POPCORN COMPANY</v>
          </cell>
        </row>
        <row r="1652">
          <cell r="C1652" t="str">
            <v>716758-WHITMAN PUBLISHING, LLC</v>
          </cell>
        </row>
        <row r="1653">
          <cell r="C1653" t="str">
            <v>716759-LEI ELECTRONICS INC</v>
          </cell>
        </row>
        <row r="1654">
          <cell r="C1654" t="str">
            <v>716766-PORTLAND GENERAL STORE</v>
          </cell>
        </row>
        <row r="1655">
          <cell r="C1655" t="str">
            <v>716773-CANVADA INDUSTRIAL CO., LTD.</v>
          </cell>
        </row>
        <row r="1656">
          <cell r="C1656" t="str">
            <v>716774-DRAGON TOP CO., LTD</v>
          </cell>
        </row>
        <row r="1657">
          <cell r="C1657" t="str">
            <v>716775-ROSEWOOD ESTATES WINERY</v>
          </cell>
        </row>
        <row r="1658">
          <cell r="C1658" t="str">
            <v>716780-EAST SHORE SPECIALTY FOODS</v>
          </cell>
        </row>
        <row r="1659">
          <cell r="C1659" t="str">
            <v>716781-PREMIER BRANDS CANADA LTD</v>
          </cell>
        </row>
        <row r="1660">
          <cell r="C1660" t="str">
            <v>716782-ZAK DESIGNS, INC</v>
          </cell>
        </row>
        <row r="1661">
          <cell r="C1661" t="str">
            <v>716785-DODOCASE INC.</v>
          </cell>
        </row>
        <row r="1662">
          <cell r="C1662" t="str">
            <v>716786-SECOND NATURE LTD.</v>
          </cell>
        </row>
        <row r="1663">
          <cell r="C1663" t="str">
            <v>716821-HIGHGATE DISTRIBUTION INC.</v>
          </cell>
        </row>
        <row r="1664">
          <cell r="C1664" t="str">
            <v>716828-ONE &amp; ONLY CREATIONS INC</v>
          </cell>
        </row>
        <row r="1665">
          <cell r="C1665" t="str">
            <v>716829-INTEX ENTERTAINMENT INC.</v>
          </cell>
        </row>
        <row r="1666">
          <cell r="C1666" t="str">
            <v>716830-B.E. INC.</v>
          </cell>
        </row>
        <row r="1667">
          <cell r="C1667" t="str">
            <v>716832-INDIGO PAPER ONLINE DUMMY VENDORs</v>
          </cell>
        </row>
        <row r="1668">
          <cell r="C1668" t="str">
            <v>716835-ZODAX L.P.</v>
          </cell>
        </row>
        <row r="1669">
          <cell r="C1669" t="str">
            <v>716836-FUSION BOOKS</v>
          </cell>
        </row>
        <row r="1670">
          <cell r="C1670" t="str">
            <v>716840-ARDA CAM DIS TIC. A.S.</v>
          </cell>
        </row>
        <row r="1671">
          <cell r="C1671" t="str">
            <v>716841-EDMONTON TRANSIT</v>
          </cell>
        </row>
        <row r="1672">
          <cell r="C1672" t="str">
            <v>716842-LEVEL NATURALS, LLC</v>
          </cell>
        </row>
        <row r="1673">
          <cell r="C1673" t="str">
            <v>716843-PURE DESIGNS FOR LIVING</v>
          </cell>
        </row>
        <row r="1674">
          <cell r="C1674" t="str">
            <v>716844-MOUNTAIN BOY SLEDWORKS</v>
          </cell>
        </row>
        <row r="1675">
          <cell r="C1675" t="str">
            <v>716845-GORGEOUS PRODUCTS INC</v>
          </cell>
        </row>
        <row r="1676">
          <cell r="C1676" t="str">
            <v>716850-FRUIT OF THE LOOM CANADA INC.</v>
          </cell>
        </row>
        <row r="1677">
          <cell r="C1677" t="str">
            <v>716860-DOGEARED INC</v>
          </cell>
        </row>
        <row r="1678">
          <cell r="C1678" t="str">
            <v>716870-TZENG SHYNG INDUSTRIES CORP.</v>
          </cell>
        </row>
        <row r="1679">
          <cell r="C1679" t="str">
            <v>716875-NO GUFF PRESS</v>
          </cell>
        </row>
        <row r="1680">
          <cell r="C1680" t="str">
            <v>716899-ATLANTIA HOLDINGS INC</v>
          </cell>
        </row>
        <row r="1681">
          <cell r="C1681" t="str">
            <v>716900-PROMONTORY PRESS</v>
          </cell>
        </row>
        <row r="1682">
          <cell r="C1682" t="str">
            <v>716904-CENTEX FABRICS EXPORT UNIT</v>
          </cell>
        </row>
        <row r="1683">
          <cell r="C1683" t="str">
            <v>716905-DAAB MEDIA GMBH</v>
          </cell>
        </row>
        <row r="1684">
          <cell r="C1684" t="str">
            <v>716910-CORDELIA J. &amp; CO.</v>
          </cell>
        </row>
        <row r="1685">
          <cell r="C1685" t="str">
            <v>716911-EDITIONS PICCOLIA</v>
          </cell>
        </row>
        <row r="1686">
          <cell r="C1686" t="str">
            <v>716914-CRANE AND WILTON, LLC</v>
          </cell>
        </row>
        <row r="1687">
          <cell r="C1687" t="str">
            <v>716915-ESSO TEKSTIL SAN VE DIS TIC LTD STI</v>
          </cell>
        </row>
        <row r="1688">
          <cell r="C1688" t="str">
            <v>716916-RAHULIA INC/THOMASPAUL</v>
          </cell>
        </row>
        <row r="1689">
          <cell r="C1689" t="str">
            <v>716917-MARUMO PRINTING CO.,LTD.</v>
          </cell>
        </row>
        <row r="1690">
          <cell r="C1690" t="str">
            <v>716935-CHIANGMAI GREEN DESIGN LTD., PART.</v>
          </cell>
        </row>
        <row r="1691">
          <cell r="C1691" t="str">
            <v>716936-(DO NOT USE) PHASE 3 LTD.</v>
          </cell>
        </row>
        <row r="1692">
          <cell r="C1692" t="str">
            <v>716937-QUINTESSENTIAL (CAMBRIDGE) LTD</v>
          </cell>
        </row>
        <row r="1693">
          <cell r="C1693" t="str">
            <v>716938-EDITIONS DE LA FRANCOPHONIE</v>
          </cell>
        </row>
        <row r="1694">
          <cell r="C1694" t="str">
            <v>716941-DPM LLC</v>
          </cell>
        </row>
        <row r="1695">
          <cell r="C1695" t="str">
            <v>716942-MAILEG NORTH AMERICA INC.</v>
          </cell>
        </row>
        <row r="1696">
          <cell r="C1696" t="str">
            <v>716947-JONATHAN ADLER ENTERPRISES</v>
          </cell>
        </row>
        <row r="1697">
          <cell r="C1697" t="str">
            <v>716948-GREDICO FOOTWEAR LIMITED</v>
          </cell>
        </row>
        <row r="1698">
          <cell r="C1698" t="str">
            <v>716949-COL-ART OF AMERICAS INC.</v>
          </cell>
        </row>
        <row r="1699">
          <cell r="C1699" t="str">
            <v>716951-OOH LA LA CANDY</v>
          </cell>
        </row>
        <row r="1700">
          <cell r="C1700" t="str">
            <v>716952-OCEAN GLASS PUBLIC CO.,LTD.</v>
          </cell>
        </row>
        <row r="1701">
          <cell r="C1701" t="str">
            <v>716953-SEATTLE CHOCOLATE COMPANY LLC</v>
          </cell>
        </row>
        <row r="1702">
          <cell r="C1702" t="str">
            <v>716954-SLOANE TEA COMPANY</v>
          </cell>
        </row>
        <row r="1703">
          <cell r="C1703" t="str">
            <v>716955-EURO-EXCELLENCE INC</v>
          </cell>
        </row>
        <row r="1704">
          <cell r="C1704" t="str">
            <v>716956-LITTLE TWIG</v>
          </cell>
        </row>
        <row r="1705">
          <cell r="C1705" t="str">
            <v>716960-FIRMA DIFFUSION "MARIE BOUVERO"</v>
          </cell>
        </row>
        <row r="1706">
          <cell r="C1706" t="str">
            <v>716961-A SPRINKLE AND A DASH LLC</v>
          </cell>
        </row>
        <row r="1707">
          <cell r="C1707" t="str">
            <v>716992-IZOLA Inc.</v>
          </cell>
        </row>
        <row r="1708">
          <cell r="C1708" t="str">
            <v>716994-PACIFIC DISTRIBUTION WHOLESALE</v>
          </cell>
        </row>
        <row r="1709">
          <cell r="C1709" t="str">
            <v>716997-ANATOMICALS LONDON</v>
          </cell>
        </row>
        <row r="1710">
          <cell r="C1710" t="str">
            <v>717001-L'OCCITANE CANADA CORP.</v>
          </cell>
        </row>
        <row r="1711">
          <cell r="C1711" t="str">
            <v>717002-BAGITALI LTD</v>
          </cell>
        </row>
        <row r="1712">
          <cell r="C1712" t="str">
            <v>717003-NAHAN SARL</v>
          </cell>
        </row>
        <row r="1713">
          <cell r="C1713" t="str">
            <v>717022-GIFTSLAND ENTERPRISES P. LTD</v>
          </cell>
        </row>
        <row r="1714">
          <cell r="C1714" t="str">
            <v>717038-THE  TEA EMPORIUM INC.</v>
          </cell>
        </row>
        <row r="1715">
          <cell r="C1715" t="str">
            <v>717039-FRASER VALLEY GOURMET</v>
          </cell>
        </row>
        <row r="1716">
          <cell r="C1716" t="str">
            <v>717041-MEDISCRIPT COMMUNICATIONS INC.</v>
          </cell>
        </row>
        <row r="1717">
          <cell r="C1717" t="str">
            <v>717058-SEMAKI &amp; BIRD</v>
          </cell>
        </row>
        <row r="1718">
          <cell r="C1718" t="str">
            <v>717060-GIBSON ENTERPRISES INC</v>
          </cell>
        </row>
        <row r="1719">
          <cell r="C1719" t="str">
            <v>717066-NAPOLEON APPLIANCE CORPORATION</v>
          </cell>
        </row>
        <row r="1720">
          <cell r="C1720" t="str">
            <v>717067-CREATIVE GLASS LTD.</v>
          </cell>
        </row>
        <row r="1721">
          <cell r="C1721" t="str">
            <v>717068-SIAM QUALITY INDUSTRIES CO., LTD.</v>
          </cell>
        </row>
        <row r="1722">
          <cell r="C1722" t="str">
            <v>717069-DOMINION MODERN</v>
          </cell>
        </row>
        <row r="1723">
          <cell r="C1723" t="str">
            <v>717083-(DO NOT USE) EDWARD KINDZIERSKI</v>
          </cell>
        </row>
        <row r="1724">
          <cell r="C1724" t="str">
            <v>717084-DOTMINE DAY PLANNERS</v>
          </cell>
        </row>
        <row r="1725">
          <cell r="C1725" t="str">
            <v>717085-APPREE</v>
          </cell>
        </row>
        <row r="1726">
          <cell r="C1726" t="str">
            <v>717090-(DO NOT USE) MRX &amp; ASSOCIATES</v>
          </cell>
        </row>
        <row r="1727">
          <cell r="C1727" t="str">
            <v>717091-COOLA SUNCARE</v>
          </cell>
        </row>
        <row r="1728">
          <cell r="C1728" t="str">
            <v>717092-HALE TEA COMPANY</v>
          </cell>
        </row>
        <row r="1729">
          <cell r="C1729" t="str">
            <v>717093-WABNITZ EDITIONS LTD.</v>
          </cell>
        </row>
        <row r="1730">
          <cell r="C1730" t="str">
            <v>717094-TAKEYA USA CORP</v>
          </cell>
        </row>
        <row r="1731">
          <cell r="C1731" t="str">
            <v>717099-RED WHEEL WEISER LLC</v>
          </cell>
        </row>
        <row r="1732">
          <cell r="C1732" t="str">
            <v>717100-TRANS-WORLD ASSOCIATES, INC.</v>
          </cell>
        </row>
        <row r="1733">
          <cell r="C1733" t="str">
            <v>717101-MOLDE FAIANCAS, SA</v>
          </cell>
        </row>
        <row r="1734">
          <cell r="C1734" t="str">
            <v>717105-ACME INDUSTRIES CO., LTD</v>
          </cell>
        </row>
        <row r="1735">
          <cell r="C1735" t="str">
            <v>717110-MAXELL CANADA</v>
          </cell>
        </row>
        <row r="1736">
          <cell r="C1736" t="str">
            <v>717111-BLUE MICROPHONES</v>
          </cell>
        </row>
        <row r="1737">
          <cell r="C1737" t="str">
            <v>717138-BHARTI EXIM PVT. LTD</v>
          </cell>
        </row>
        <row r="1738">
          <cell r="C1738" t="str">
            <v>717143-TUYEN HIEP LOI CO.LTD</v>
          </cell>
        </row>
        <row r="1739">
          <cell r="C1739" t="str">
            <v>717144-BERNARDIN LTD</v>
          </cell>
        </row>
        <row r="1740">
          <cell r="C1740" t="str">
            <v>717145-BROWN MFG. COMPANY</v>
          </cell>
        </row>
        <row r="1741">
          <cell r="C1741" t="str">
            <v>717146-MIDWAY INDUSTRIES LTD</v>
          </cell>
        </row>
        <row r="1742">
          <cell r="C1742" t="str">
            <v>717147-HOMEDICS USA, LLC</v>
          </cell>
        </row>
        <row r="1743">
          <cell r="C1743" t="str">
            <v>717148-TEONI'S LIMITED</v>
          </cell>
        </row>
        <row r="1744">
          <cell r="C1744" t="str">
            <v>717149-CHI&amp;JO</v>
          </cell>
        </row>
        <row r="1745">
          <cell r="C1745" t="str">
            <v>717151-BANQUET ATELIER &amp; WORKSHOP</v>
          </cell>
        </row>
        <row r="1746">
          <cell r="C1746" t="str">
            <v>717155-CASKATA, INC.</v>
          </cell>
        </row>
        <row r="1747">
          <cell r="C1747" t="str">
            <v>717156-WATERDALE INC</v>
          </cell>
        </row>
        <row r="1748">
          <cell r="C1748" t="str">
            <v>717157-LEVER YOUR BUSINESS</v>
          </cell>
        </row>
        <row r="1749">
          <cell r="C1749" t="str">
            <v>717160-BBQFANS, INC.</v>
          </cell>
        </row>
        <row r="1750">
          <cell r="C1750" t="str">
            <v>717161-ELUM DESIGNS, INC.</v>
          </cell>
        </row>
        <row r="1751">
          <cell r="C1751" t="str">
            <v>717162-AFIRE INC.</v>
          </cell>
        </row>
        <row r="1752">
          <cell r="C1752" t="str">
            <v>717165-SNOW &amp; GRAHAM</v>
          </cell>
        </row>
        <row r="1753">
          <cell r="C1753" t="str">
            <v>717166-ORIGAUDIO CANADA INC</v>
          </cell>
        </row>
        <row r="1754">
          <cell r="C1754" t="str">
            <v>717182-ROLLING HILLS PRESS</v>
          </cell>
        </row>
        <row r="1755">
          <cell r="C1755" t="str">
            <v>717210-YORK UNIVERSITY BOOKSTORE</v>
          </cell>
        </row>
        <row r="1756">
          <cell r="C1756" t="str">
            <v>717211-ARK CORPORATION</v>
          </cell>
        </row>
        <row r="1757">
          <cell r="C1757" t="str">
            <v>717215-BV srl</v>
          </cell>
        </row>
        <row r="1758">
          <cell r="C1758" t="str">
            <v>717218-SPOTS AND LADYBUGS, LLC</v>
          </cell>
        </row>
        <row r="1759">
          <cell r="C1759" t="str">
            <v>717219-V&amp;M</v>
          </cell>
        </row>
        <row r="1760">
          <cell r="C1760" t="str">
            <v>717221-LECTRON RADIO SALES LIMITED</v>
          </cell>
        </row>
        <row r="1761">
          <cell r="C1761" t="str">
            <v>717253-EASY DAYSIES LTD</v>
          </cell>
        </row>
        <row r="1762">
          <cell r="C1762" t="str">
            <v>717254-(DO NOT USE) FITLOSOPHY</v>
          </cell>
        </row>
        <row r="1763">
          <cell r="C1763" t="str">
            <v>717255-FITLOSOPHY, INC.</v>
          </cell>
        </row>
        <row r="1764">
          <cell r="C1764" t="str">
            <v>717256-READER'S DIGEST USA</v>
          </cell>
        </row>
        <row r="1765">
          <cell r="C1765" t="str">
            <v>717257-CULT DESIGN / NGL ASSOCIATES LLC</v>
          </cell>
        </row>
        <row r="1766">
          <cell r="C1766" t="str">
            <v>717261-TUSCAN INTERNATIONAL</v>
          </cell>
        </row>
        <row r="1767">
          <cell r="C1767" t="str">
            <v>717262-KELTY</v>
          </cell>
        </row>
        <row r="1768">
          <cell r="C1768" t="str">
            <v>717265-ATCOENERGY LTD</v>
          </cell>
        </row>
        <row r="1769">
          <cell r="C1769" t="str">
            <v>717271-ASPEN BAY CANDLES/DPM LLC</v>
          </cell>
        </row>
        <row r="1770">
          <cell r="C1770" t="str">
            <v>717306-PLAYLEARNING INTERNATIONAL AB</v>
          </cell>
        </row>
        <row r="1771">
          <cell r="C1771" t="str">
            <v>717310-BIG TRAIN INC</v>
          </cell>
        </row>
        <row r="1772">
          <cell r="C1772" t="str">
            <v>717311-HEART INDUSTRIES LTD.</v>
          </cell>
        </row>
        <row r="1773">
          <cell r="C1773" t="str">
            <v>717333-SDI TECHNOLOGIES INC</v>
          </cell>
        </row>
        <row r="1774">
          <cell r="C1774" t="str">
            <v>717334-BONE DOCTORS' BBQ, LLC</v>
          </cell>
        </row>
        <row r="1775">
          <cell r="C1775" t="str">
            <v>717335-OFFICIAL COUTURE FASHION INC.</v>
          </cell>
        </row>
        <row r="1776">
          <cell r="C1776" t="str">
            <v>717336-CITADELLE MAPLE SYRUP PRODUCERS COO</v>
          </cell>
        </row>
        <row r="1777">
          <cell r="C1777" t="str">
            <v>717337-BOJEUX INC.</v>
          </cell>
        </row>
        <row r="1778">
          <cell r="C1778" t="str">
            <v>717339-TIGER J LLC</v>
          </cell>
        </row>
        <row r="1779">
          <cell r="C1779" t="str">
            <v>717340-REVERTH</v>
          </cell>
        </row>
        <row r="1780">
          <cell r="C1780" t="str">
            <v>717343-BE THAT BOOKS PUBLISHING</v>
          </cell>
        </row>
        <row r="1781">
          <cell r="C1781" t="str">
            <v>717345-BOOK ENTERPRISES, LLC</v>
          </cell>
        </row>
        <row r="1782">
          <cell r="C1782" t="str">
            <v>717370-ONE HUNDRED 80 DEGREES</v>
          </cell>
        </row>
        <row r="1783">
          <cell r="C1783" t="str">
            <v>717383-CLEVER IDIOTS INC. /</v>
          </cell>
        </row>
        <row r="1784">
          <cell r="C1784" t="str">
            <v>717384-SHINE GROUP PTY LTD. / SUNNYLIFE</v>
          </cell>
        </row>
        <row r="1785">
          <cell r="C1785" t="str">
            <v>717385-ENERGETIC MARKETING</v>
          </cell>
        </row>
        <row r="1786">
          <cell r="C1786" t="str">
            <v>717386-TRIPLE C DESIGNS, INC.</v>
          </cell>
        </row>
        <row r="1787">
          <cell r="C1787" t="str">
            <v>717387-AMARCORD - SERGIO FUMI VALIGERIA SR</v>
          </cell>
        </row>
        <row r="1788">
          <cell r="C1788" t="str">
            <v>717388-PERSEUS DISTRIBUTION (GIFT)</v>
          </cell>
        </row>
        <row r="1789">
          <cell r="C1789" t="str">
            <v>717390-BAMBU LLC</v>
          </cell>
        </row>
        <row r="1790">
          <cell r="C1790" t="str">
            <v>717395-LO SCRITTOIO SNC</v>
          </cell>
        </row>
        <row r="1791">
          <cell r="C1791" t="str">
            <v>717396-MENU NORTH AMERICA INC</v>
          </cell>
        </row>
        <row r="1792">
          <cell r="C1792" t="str">
            <v>717400-CHILEWICH SULTAN LLC</v>
          </cell>
        </row>
        <row r="1793">
          <cell r="C1793" t="str">
            <v>717401-LOREX TECHNOLOGY INC</v>
          </cell>
        </row>
        <row r="1794">
          <cell r="C1794" t="str">
            <v>717405-L'ATELIER DU VIN - SANBRI SAS</v>
          </cell>
        </row>
        <row r="1795">
          <cell r="C1795" t="str">
            <v>717406-LE CREUSET CANADA</v>
          </cell>
        </row>
        <row r="1796">
          <cell r="C1796" t="str">
            <v>717407-PALLAVI INTERNATIONAL</v>
          </cell>
        </row>
        <row r="1797">
          <cell r="C1797" t="str">
            <v>717409-MODERN MARKETING CONCEPTS INC</v>
          </cell>
        </row>
        <row r="1798">
          <cell r="C1798" t="str">
            <v>717411-MUSTARD</v>
          </cell>
        </row>
        <row r="1799">
          <cell r="C1799" t="str">
            <v>717412-GARMIN USA INC</v>
          </cell>
        </row>
        <row r="1800">
          <cell r="C1800" t="str">
            <v>717413-KENYIELD INTERNATIONAL GROUP LTD.</v>
          </cell>
        </row>
        <row r="1801">
          <cell r="C1801" t="str">
            <v>717414-MAKE MY DAY INC.</v>
          </cell>
        </row>
        <row r="1802">
          <cell r="C1802" t="str">
            <v>717415-(VMI) CARLTON CARDS LIMITED</v>
          </cell>
        </row>
        <row r="1803">
          <cell r="C1803" t="str">
            <v>717416-MONDAK INTERNATIONAL LIMITED</v>
          </cell>
        </row>
        <row r="1804">
          <cell r="C1804" t="str">
            <v>717417-OREGON SCIENTIFIC</v>
          </cell>
        </row>
        <row r="1805">
          <cell r="C1805" t="str">
            <v>717418-CERIART CERAMICA ARTISTICA SA</v>
          </cell>
        </row>
        <row r="1806">
          <cell r="C1806" t="str">
            <v>717419-GRESTEL - PRODUTOS CERAMICOS SA</v>
          </cell>
        </row>
        <row r="1807">
          <cell r="C1807" t="str">
            <v>717420-TOY ELEMENT COMPANY LIMITED</v>
          </cell>
        </row>
        <row r="1808">
          <cell r="C1808" t="str">
            <v>717421-HPI HONG KONG LIMITED</v>
          </cell>
        </row>
        <row r="1809">
          <cell r="C1809" t="str">
            <v>717445-CAMAC (DIVISION OF STONEHAVEN</v>
          </cell>
        </row>
        <row r="1810">
          <cell r="C1810" t="str">
            <v>717446-APPLAUSE CONTEMPORARY JEWELLERY</v>
          </cell>
        </row>
        <row r="1811">
          <cell r="C1811" t="str">
            <v>717447-STINSON STUDIOS</v>
          </cell>
        </row>
        <row r="1812">
          <cell r="C1812" t="str">
            <v>717448-KROSNIENSKIE HUTY SZKLA KROSNO</v>
          </cell>
        </row>
        <row r="1813">
          <cell r="C1813" t="str">
            <v>717449-KRISTINS GIFTS</v>
          </cell>
        </row>
        <row r="1814">
          <cell r="C1814" t="str">
            <v>717470-INTERNATIONAL ELECTRICAL LTD</v>
          </cell>
        </row>
        <row r="1815">
          <cell r="C1815" t="str">
            <v>717471-ROYAL APOTHIC</v>
          </cell>
        </row>
        <row r="1816">
          <cell r="C1816" t="str">
            <v>717472-FORTUNE UNION ENT. LIMITED</v>
          </cell>
        </row>
        <row r="1817">
          <cell r="C1817" t="str">
            <v>717473-LION PRODUCTION LIMITED</v>
          </cell>
        </row>
        <row r="1818">
          <cell r="C1818" t="str">
            <v>717474-DYNAMIC EXPORTS</v>
          </cell>
        </row>
        <row r="1819">
          <cell r="C1819" t="str">
            <v>717475-JOHN LEAKE</v>
          </cell>
        </row>
        <row r="1820">
          <cell r="C1820" t="str">
            <v>717476-CAT FISH DESIGN</v>
          </cell>
        </row>
        <row r="1821">
          <cell r="C1821" t="str">
            <v>717477-J.K. ADAMS COMPANY</v>
          </cell>
        </row>
        <row r="1822">
          <cell r="C1822" t="str">
            <v>717492-TWO'S COMPANY INC</v>
          </cell>
        </row>
        <row r="1823">
          <cell r="C1823" t="str">
            <v>717493-JETRICH CANADA LIMITED</v>
          </cell>
        </row>
        <row r="1824">
          <cell r="C1824" t="str">
            <v>717494-ALEXANDRA FERGUSON LLC</v>
          </cell>
        </row>
        <row r="1825">
          <cell r="C1825" t="str">
            <v>717495-PRIMITIVES BY KATHY, INC.</v>
          </cell>
        </row>
        <row r="1826">
          <cell r="C1826" t="str">
            <v>717496-DESIGN IDEAS LTD</v>
          </cell>
        </row>
        <row r="1827">
          <cell r="C1827" t="str">
            <v>717497-QUAIL DESIGNS LTD</v>
          </cell>
        </row>
        <row r="1828">
          <cell r="C1828" t="str">
            <v>717498-SHASHI</v>
          </cell>
        </row>
        <row r="1829">
          <cell r="C1829" t="str">
            <v>717499-INTERNATIONAL GREETING ASIA LTD</v>
          </cell>
        </row>
        <row r="1830">
          <cell r="C1830" t="str">
            <v>717500-NEO-UTILITY</v>
          </cell>
        </row>
        <row r="1831">
          <cell r="C1831" t="str">
            <v>717501-HERSCHEL SUPPLY COMPANY LTD</v>
          </cell>
        </row>
        <row r="1832">
          <cell r="C1832" t="str">
            <v>717502-LA CUOIERIA</v>
          </cell>
        </row>
        <row r="1833">
          <cell r="C1833" t="str">
            <v>717503-KIDDEE TAMDEE CO.,LTD.</v>
          </cell>
        </row>
        <row r="1834">
          <cell r="C1834" t="str">
            <v>717504-RED CLAY</v>
          </cell>
        </row>
        <row r="1835">
          <cell r="C1835" t="str">
            <v>717505-RASHTI &amp; RASHTI CO.</v>
          </cell>
        </row>
        <row r="1836">
          <cell r="C1836" t="str">
            <v>717506-SEVEN SMOOCHES</v>
          </cell>
        </row>
        <row r="1837">
          <cell r="C1837" t="str">
            <v>717507-1000746 Ontario Inc D/B R.J. Enterp</v>
          </cell>
        </row>
        <row r="1838">
          <cell r="C1838" t="str">
            <v>717508-CANVAS</v>
          </cell>
        </row>
        <row r="1839">
          <cell r="C1839" t="str">
            <v>717509-WASTE NOT PAPER</v>
          </cell>
        </row>
        <row r="1840">
          <cell r="C1840" t="str">
            <v>717540-ORANGE CIRCLE STUDIO CORPORATION</v>
          </cell>
        </row>
        <row r="1841">
          <cell r="C1841" t="str">
            <v>717545-BROOKLYN BREW SHOP LLC</v>
          </cell>
        </row>
        <row r="1842">
          <cell r="C1842" t="str">
            <v>717547-MONTI PUBLISHING</v>
          </cell>
        </row>
        <row r="1843">
          <cell r="C1843" t="str">
            <v>717548-MARK'S INC.</v>
          </cell>
        </row>
        <row r="1844">
          <cell r="C1844" t="str">
            <v>717549-BOXER MARTIN, INC./THE BABY BUNCH</v>
          </cell>
        </row>
        <row r="1845">
          <cell r="C1845" t="str">
            <v>717550-NULINE DISTRIBUTION INC.</v>
          </cell>
        </row>
        <row r="1846">
          <cell r="C1846" t="str">
            <v>717551-STASIS FOODS LTD O/A STASIS PRESERV</v>
          </cell>
        </row>
        <row r="1847">
          <cell r="C1847" t="str">
            <v>717576-COFFEE JOULIES, LLC</v>
          </cell>
        </row>
        <row r="1848">
          <cell r="C1848" t="str">
            <v>717580-HONG KONG K AND J FASHION CO.,</v>
          </cell>
        </row>
        <row r="1849">
          <cell r="C1849" t="str">
            <v>717585-RICHARD E. BISHOP, LTD.</v>
          </cell>
        </row>
        <row r="1850">
          <cell r="C1850" t="str">
            <v>717586-CANFLOYD A DIVISION OF CANDYM</v>
          </cell>
        </row>
        <row r="1851">
          <cell r="C1851" t="str">
            <v>717587-LUDIK DESIGNER CONFISEUR</v>
          </cell>
        </row>
        <row r="1852">
          <cell r="C1852" t="str">
            <v>717590-INTERNATIONAL DESIGN ASSOCIATES LTD</v>
          </cell>
        </row>
        <row r="1853">
          <cell r="C1853" t="str">
            <v>717591-XCEL SOURCE CORP</v>
          </cell>
        </row>
        <row r="1854">
          <cell r="C1854" t="str">
            <v>717595-KOSS CORPORATION</v>
          </cell>
        </row>
        <row r="1855">
          <cell r="C1855" t="str">
            <v>717596-CHECKOLITE INTERNATIONAL</v>
          </cell>
        </row>
        <row r="1856">
          <cell r="C1856" t="str">
            <v>717635-HITAISHI KK.MANUFACTURING COMPANY</v>
          </cell>
        </row>
        <row r="1857">
          <cell r="C1857" t="str">
            <v>717637-NATIONWIDE BOOK INDUSTRIES LLC.</v>
          </cell>
        </row>
        <row r="1858">
          <cell r="C1858" t="str">
            <v>717638-SWEET CANDY COMPANY</v>
          </cell>
        </row>
        <row r="1859">
          <cell r="C1859" t="str">
            <v>717640-GAMEBROTHERZ</v>
          </cell>
        </row>
        <row r="1860">
          <cell r="C1860" t="str">
            <v>717642-NONUTTIN' NATURAL FOODS</v>
          </cell>
        </row>
        <row r="1861">
          <cell r="C1861" t="str">
            <v>717643-POPCHIPS INC / SONORA MILLS</v>
          </cell>
        </row>
        <row r="1862">
          <cell r="C1862" t="str">
            <v>717655-THE SPICE TRADER INC</v>
          </cell>
        </row>
        <row r="1863">
          <cell r="C1863" t="str">
            <v>717660-RUSH D. DIXON III</v>
          </cell>
        </row>
        <row r="1864">
          <cell r="C1864" t="str">
            <v>717661-GOLDEN FASHION ACCESSORY (H.K)CO,LT</v>
          </cell>
        </row>
        <row r="1865">
          <cell r="C1865" t="str">
            <v>717662-LAQA&amp;CO</v>
          </cell>
        </row>
        <row r="1866">
          <cell r="C1866" t="str">
            <v>717663-ARCO ENGLAND LTD</v>
          </cell>
        </row>
        <row r="1867">
          <cell r="C1867" t="str">
            <v>717664-PEARL GLOBAL LTD</v>
          </cell>
        </row>
        <row r="1868">
          <cell r="C1868" t="str">
            <v>717665-EMI CMG DISTRIBUTION</v>
          </cell>
        </row>
        <row r="1869">
          <cell r="C1869" t="str">
            <v>717670-TOYBOX INNOVATIONS INC.</v>
          </cell>
        </row>
        <row r="1870">
          <cell r="C1870" t="str">
            <v>717671-COSE NUOVE</v>
          </cell>
        </row>
        <row r="1871">
          <cell r="C1871" t="str">
            <v>717672-BURGESS DORLING &amp; LEIGH</v>
          </cell>
        </row>
        <row r="1872">
          <cell r="C1872" t="str">
            <v>717673-VISTA ALEGRE ATLANTIS S.A.</v>
          </cell>
        </row>
        <row r="1873">
          <cell r="C1873" t="str">
            <v>717674-GL PLASTIC (HONG KONG) LTD</v>
          </cell>
        </row>
        <row r="1874">
          <cell r="C1874" t="str">
            <v>717686-WINTERTICKLE PRESS</v>
          </cell>
        </row>
        <row r="1875">
          <cell r="C1875" t="str">
            <v>717715-TREE OF LIFE CANADA</v>
          </cell>
        </row>
        <row r="1876">
          <cell r="C1876" t="str">
            <v>717717-STERLING PUBLISHING CO INC (BARGAIN</v>
          </cell>
        </row>
        <row r="1877">
          <cell r="C1877" t="str">
            <v>717719-BEDOL INTERNATIONAL GROUP INC</v>
          </cell>
        </row>
        <row r="1878">
          <cell r="C1878" t="str">
            <v>717720-ATTITUDES IMPORT</v>
          </cell>
        </row>
        <row r="1879">
          <cell r="C1879" t="str">
            <v>717721-Boston Grooming Company Inc</v>
          </cell>
        </row>
        <row r="1880">
          <cell r="C1880" t="str">
            <v>717725-MICHEL DESIGN WORKS</v>
          </cell>
        </row>
        <row r="1881">
          <cell r="C1881" t="str">
            <v>717726-GUIDEPOSTS/IDEALS</v>
          </cell>
        </row>
        <row r="1882">
          <cell r="C1882" t="str">
            <v>717730-THE SPICE LAB</v>
          </cell>
        </row>
        <row r="1883">
          <cell r="C1883" t="str">
            <v>717731-ROSE &amp; McDONALD SALES AGENTS INC</v>
          </cell>
        </row>
        <row r="1884">
          <cell r="C1884" t="str">
            <v>717732-CELESTRON LLC</v>
          </cell>
        </row>
        <row r="1885">
          <cell r="C1885" t="str">
            <v>717733-WORLD WIDE GOURMET FOODS</v>
          </cell>
        </row>
        <row r="1886">
          <cell r="C1886" t="str">
            <v>717734-BETTER ENERGY SYSTEMS</v>
          </cell>
        </row>
        <row r="1887">
          <cell r="C1887" t="str">
            <v>717735-ROSEBUD PERFUME COMPANY, INC.</v>
          </cell>
        </row>
        <row r="1888">
          <cell r="C1888" t="str">
            <v>717736-STANDARD APPAREL</v>
          </cell>
        </row>
        <row r="1889">
          <cell r="C1889" t="str">
            <v>717737-COOKIE IT UP! INC</v>
          </cell>
        </row>
        <row r="1890">
          <cell r="C1890" t="str">
            <v>717760-CYBERBASKET INC. DBA LUCKY YOU</v>
          </cell>
        </row>
        <row r="1891">
          <cell r="C1891" t="str">
            <v>717765-BLUE SKY DESIGNS LIMITED</v>
          </cell>
        </row>
        <row r="1892">
          <cell r="C1892" t="str">
            <v>717797-GUIDECRAFT INC.</v>
          </cell>
        </row>
        <row r="1893">
          <cell r="C1893" t="str">
            <v>717798-SHADLOO INDUSTRIAL CO., LTD</v>
          </cell>
        </row>
        <row r="1894">
          <cell r="C1894" t="str">
            <v>717800-BADEN GMBH</v>
          </cell>
        </row>
        <row r="1895">
          <cell r="C1895" t="str">
            <v>717805-ANKIT LLC</v>
          </cell>
        </row>
        <row r="1896">
          <cell r="C1896" t="str">
            <v>717806-W.S. BADGER COMPANY</v>
          </cell>
        </row>
        <row r="1897">
          <cell r="C1897" t="str">
            <v>717807-BREAD AND BADGER LLC</v>
          </cell>
        </row>
        <row r="1898">
          <cell r="C1898" t="str">
            <v>717810-SLD MARKETING GROUP LLC</v>
          </cell>
        </row>
        <row r="1899">
          <cell r="C1899" t="str">
            <v>717811-TABLETOPICS / RUBY MINE INC.</v>
          </cell>
        </row>
        <row r="1900">
          <cell r="C1900" t="str">
            <v>717812-LCM</v>
          </cell>
        </row>
        <row r="1901">
          <cell r="C1901" t="str">
            <v>717815-SAHAGIAN &amp; ASSOCIATES, INC.</v>
          </cell>
        </row>
        <row r="1902">
          <cell r="C1902" t="str">
            <v>717820-NATIONAL GEOGRAPHIC (BARGAIN)</v>
          </cell>
        </row>
        <row r="1903">
          <cell r="C1903" t="str">
            <v>717825-LYNDA PIANOSI</v>
          </cell>
        </row>
        <row r="1904">
          <cell r="C1904" t="str">
            <v>717848-J-TECH CORP (HK) LTD.</v>
          </cell>
        </row>
        <row r="1905">
          <cell r="C1905" t="str">
            <v>717850-TERRA COTTA ART WORKS, INC.</v>
          </cell>
        </row>
        <row r="1906">
          <cell r="C1906" t="str">
            <v>717851-PENDLETON WOOLEN MILLS</v>
          </cell>
        </row>
        <row r="1907">
          <cell r="C1907" t="str">
            <v>717855-TRAVELWAY GROUP INT'L INC</v>
          </cell>
        </row>
        <row r="1908">
          <cell r="C1908" t="str">
            <v>717856-WINGSCAPES</v>
          </cell>
        </row>
        <row r="1909">
          <cell r="C1909" t="str">
            <v>717857-PUNCH STUDIO</v>
          </cell>
        </row>
        <row r="1910">
          <cell r="C1910" t="str">
            <v>717860-CHEHOMA</v>
          </cell>
        </row>
        <row r="1911">
          <cell r="C1911" t="str">
            <v>717865-OBLATION PAPERS &amp; PRESS</v>
          </cell>
        </row>
        <row r="1912">
          <cell r="C1912" t="str">
            <v>717866-LITTLE TIGER PRESS</v>
          </cell>
        </row>
        <row r="1913">
          <cell r="C1913" t="str">
            <v>717879-STRATHEARN DISTRIBUTION</v>
          </cell>
        </row>
        <row r="1914">
          <cell r="C1914" t="str">
            <v>717905-CANADA POOCH LTD.</v>
          </cell>
        </row>
        <row r="1915">
          <cell r="C1915" t="str">
            <v>717909-THROAT THREADS APPAREL</v>
          </cell>
        </row>
        <row r="1916">
          <cell r="C1916" t="str">
            <v>717925-WHITE LADYBUG INC</v>
          </cell>
        </row>
        <row r="1917">
          <cell r="C1917" t="str">
            <v>717931-DALIAN HARVEST TRADING CO., LTD.</v>
          </cell>
        </row>
        <row r="1918">
          <cell r="C1918" t="str">
            <v>717932-SEARANGE HOUSEWARE LIMITED</v>
          </cell>
        </row>
        <row r="1919">
          <cell r="C1919" t="str">
            <v>717934-SUGARBOO DESIGNS INC</v>
          </cell>
        </row>
        <row r="1920">
          <cell r="C1920" t="str">
            <v>717936-MACRAME DESIGNS</v>
          </cell>
        </row>
        <row r="1921">
          <cell r="C1921" t="str">
            <v>717945-GEORGE</v>
          </cell>
        </row>
        <row r="1922">
          <cell r="C1922" t="str">
            <v>717946-MIRACLE INDUSTRIES, LLC</v>
          </cell>
        </row>
        <row r="1923">
          <cell r="C1923" t="str">
            <v>717947-ILLUMAX CHINA LIMUTED</v>
          </cell>
        </row>
        <row r="1924">
          <cell r="C1924" t="str">
            <v>717948-MUSTANG DRINKWARE INC.</v>
          </cell>
        </row>
        <row r="1925">
          <cell r="C1925" t="str">
            <v>717949-ILOVEHANDLES</v>
          </cell>
        </row>
        <row r="1926">
          <cell r="C1926" t="str">
            <v>717950-BLISS DISTRIBUTING</v>
          </cell>
        </row>
        <row r="1927">
          <cell r="C1927" t="str">
            <v>717951-HIP MOMMIES INC.</v>
          </cell>
        </row>
        <row r="1928">
          <cell r="C1928" t="str">
            <v>717952-CHRONOLOGIO MFG. LTD.</v>
          </cell>
        </row>
        <row r="1929">
          <cell r="C1929" t="str">
            <v>717966-V-WEAVE</v>
          </cell>
        </row>
        <row r="1930">
          <cell r="C1930" t="str">
            <v>717967-QUENCH PRODUCTS, INC.</v>
          </cell>
        </row>
        <row r="1931">
          <cell r="C1931" t="str">
            <v>717968-KNOT GENIE CANADA</v>
          </cell>
        </row>
        <row r="1932">
          <cell r="C1932" t="str">
            <v>717970-VAL DO SOL CERÂMICAS, SA</v>
          </cell>
        </row>
        <row r="1933">
          <cell r="C1933" t="str">
            <v>717971-2130637 ONTARIO INC.DBA</v>
          </cell>
        </row>
        <row r="1934">
          <cell r="C1934" t="str">
            <v>717972-HUONG TRANG CO., LTD</v>
          </cell>
        </row>
        <row r="1935">
          <cell r="C1935" t="str">
            <v>717984-SPUTNIK 84, LLC DBA OUT OF PRINT</v>
          </cell>
        </row>
        <row r="1936">
          <cell r="C1936" t="str">
            <v>718004-DALLAITI SNC di Dallaiti M. e Niari</v>
          </cell>
        </row>
        <row r="1937">
          <cell r="C1937" t="str">
            <v>718005-AUDIO TECHNOLOGY OF NY INC. FOB</v>
          </cell>
        </row>
        <row r="1938">
          <cell r="C1938" t="str">
            <v>718006-COLOURFAST PRINTING</v>
          </cell>
        </row>
        <row r="1939">
          <cell r="C1939" t="str">
            <v>718007-YYZ DISTRIBUTION INC</v>
          </cell>
        </row>
        <row r="1940">
          <cell r="C1940" t="str">
            <v>718008-SCIENCE AND SONS LTD</v>
          </cell>
        </row>
        <row r="1941">
          <cell r="C1941" t="str">
            <v>718010-WOOL AND THE GANG</v>
          </cell>
        </row>
        <row r="1942">
          <cell r="C1942" t="str">
            <v>718011-PAMELA BARSKY</v>
          </cell>
        </row>
        <row r="1943">
          <cell r="C1943" t="str">
            <v>718012-MAKE INTERNATIONAL LTD</v>
          </cell>
        </row>
        <row r="1944">
          <cell r="C1944" t="str">
            <v>718013-EVOKE &amp; IMAGINE</v>
          </cell>
        </row>
        <row r="1945">
          <cell r="C1945" t="str">
            <v>718014-NVU ELECTRONICS INC.</v>
          </cell>
        </row>
        <row r="1946">
          <cell r="C1946" t="str">
            <v>718015-ADEN + ANAIS (CANADA) INC.</v>
          </cell>
        </row>
        <row r="1947">
          <cell r="C1947" t="str">
            <v>718016-CREATIVE EMBROIDERY</v>
          </cell>
        </row>
        <row r="1948">
          <cell r="C1948" t="str">
            <v>718020-OOLY LLC DBA INTERNATIONAL ARRIVALS</v>
          </cell>
        </row>
        <row r="1949">
          <cell r="C1949" t="str">
            <v>718021-WICKER BONANZA LTD</v>
          </cell>
        </row>
        <row r="1950">
          <cell r="C1950" t="str">
            <v>718026-EYN LLC</v>
          </cell>
        </row>
        <row r="1951">
          <cell r="C1951" t="str">
            <v>718055-BEBA BEAN DESIGNS INC</v>
          </cell>
        </row>
        <row r="1952">
          <cell r="C1952" t="str">
            <v>718056-HELEN EXLEY GIFTBOOKS</v>
          </cell>
        </row>
        <row r="1953">
          <cell r="C1953" t="str">
            <v>718057-LIVING CONCEPTS CO., LTD</v>
          </cell>
        </row>
        <row r="1954">
          <cell r="C1954" t="str">
            <v>718058-AUGGIE HOME COLLECTION LTD</v>
          </cell>
        </row>
        <row r="1955">
          <cell r="C1955" t="str">
            <v>718059-ARTIMPORT</v>
          </cell>
        </row>
        <row r="1956">
          <cell r="C1956" t="str">
            <v>718063-ASI COMPUTER TECHNOLOGIES CANADA CO</v>
          </cell>
        </row>
        <row r="1957">
          <cell r="C1957" t="str">
            <v>718064-(VMI) CONSIGNMENT</v>
          </cell>
        </row>
        <row r="1958">
          <cell r="C1958" t="str">
            <v>718065-DESIGNCO</v>
          </cell>
        </row>
        <row r="1959">
          <cell r="C1959" t="str">
            <v>718080-VELVET MOUSTACHE</v>
          </cell>
        </row>
        <row r="1960">
          <cell r="C1960" t="str">
            <v>718082-NORDAL A/S</v>
          </cell>
        </row>
        <row r="1961">
          <cell r="C1961" t="str">
            <v>718083-STALWART ELECTROPLATING WORKS</v>
          </cell>
        </row>
        <row r="1962">
          <cell r="C1962" t="str">
            <v>718096-HALO INNOVATIONS, INC.</v>
          </cell>
        </row>
        <row r="1963">
          <cell r="C1963" t="str">
            <v>718097-KOBIAN CANADA INC</v>
          </cell>
        </row>
        <row r="1964">
          <cell r="C1964" t="str">
            <v>718098-THE BOTTOMS UP GROUP,</v>
          </cell>
        </row>
        <row r="1965">
          <cell r="C1965" t="str">
            <v>718099-TRADEWINDS INTERNATIONAL SALES CO.</v>
          </cell>
        </row>
        <row r="1966">
          <cell r="C1966" t="str">
            <v>718100-EAU ZONE OILS &amp; FRAGRANCES LTD</v>
          </cell>
        </row>
        <row r="1967">
          <cell r="C1967" t="str">
            <v>718106-NEO-IMAGE CANDLELIGHT LTS</v>
          </cell>
        </row>
        <row r="1968">
          <cell r="C1968" t="str">
            <v>718107-DUNECRAFT</v>
          </cell>
        </row>
        <row r="1969">
          <cell r="C1969" t="str">
            <v>718110-ADVANTAGE HEALTH MATTERS</v>
          </cell>
        </row>
        <row r="1970">
          <cell r="C1970" t="str">
            <v>718111-IN TEMPO S.R.L.</v>
          </cell>
        </row>
        <row r="1971">
          <cell r="C1971" t="str">
            <v>718112-ARTIST HARDWARE INC</v>
          </cell>
        </row>
        <row r="1972">
          <cell r="C1972" t="str">
            <v>718113-ROC ENTERPRISE CO LTD</v>
          </cell>
        </row>
        <row r="1973">
          <cell r="C1973" t="str">
            <v>718114-MOLLA SPACE, INC</v>
          </cell>
        </row>
        <row r="1974">
          <cell r="C1974" t="str">
            <v>718116-TIME HOME ENTERTAINMENT INC</v>
          </cell>
        </row>
        <row r="1975">
          <cell r="C1975" t="str">
            <v>718118-OUTLINE PRESS LTD</v>
          </cell>
        </row>
        <row r="1976">
          <cell r="C1976" t="str">
            <v>718119-POPPIN INC</v>
          </cell>
        </row>
        <row r="1977">
          <cell r="C1977" t="str">
            <v>718120-WRY BABY, LLC</v>
          </cell>
        </row>
        <row r="1978">
          <cell r="C1978" t="str">
            <v>718121-MIXT STUDIO</v>
          </cell>
        </row>
        <row r="1979">
          <cell r="C1979" t="str">
            <v>718122-STEAMCREAM LTD</v>
          </cell>
        </row>
        <row r="1980">
          <cell r="C1980" t="str">
            <v>718123-BEN'S GARDEN INC</v>
          </cell>
        </row>
        <row r="1981">
          <cell r="C1981" t="str">
            <v>718125-STONERIDGE CYCLE LTD</v>
          </cell>
        </row>
        <row r="1982">
          <cell r="C1982" t="str">
            <v>718126-TINEKHOME</v>
          </cell>
        </row>
        <row r="1983">
          <cell r="C1983" t="str">
            <v>718131-KAMA SUTRA</v>
          </cell>
        </row>
        <row r="1984">
          <cell r="C1984" t="str">
            <v>718135-BABY ASPEN</v>
          </cell>
        </row>
        <row r="1985">
          <cell r="C1985" t="str">
            <v>718137-OOPSY DAISY, FINE ART FOR KIDS</v>
          </cell>
        </row>
        <row r="1986">
          <cell r="C1986" t="str">
            <v>718170-SAVOIR-FAIRE</v>
          </cell>
        </row>
        <row r="1987">
          <cell r="C1987" t="str">
            <v>718173-PROMOTIONS RODEL</v>
          </cell>
        </row>
        <row r="1988">
          <cell r="C1988" t="str">
            <v>718175-BABY'S BEST DESIGNS LTD.</v>
          </cell>
        </row>
        <row r="1989">
          <cell r="C1989" t="str">
            <v>718176-FLATOUTAUSTRALIA</v>
          </cell>
        </row>
        <row r="1990">
          <cell r="C1990" t="str">
            <v>718181-ALWAYS HOME PROPERTIES</v>
          </cell>
        </row>
        <row r="1991">
          <cell r="C1991" t="str">
            <v>718185-KIRA</v>
          </cell>
        </row>
        <row r="1992">
          <cell r="C1992" t="str">
            <v>718186-BLUELOUNGE DISTRIBUTION</v>
          </cell>
        </row>
        <row r="1993">
          <cell r="C1993" t="str">
            <v>718187-WOOD THUMB</v>
          </cell>
        </row>
        <row r="1994">
          <cell r="C1994" t="str">
            <v>718188-2 BLUE DUCKS</v>
          </cell>
        </row>
        <row r="1995">
          <cell r="C1995" t="str">
            <v>718190-LE PETIT TOM ®</v>
          </cell>
        </row>
        <row r="1996">
          <cell r="C1996" t="str">
            <v>718191-ABOND GROUP INC.</v>
          </cell>
        </row>
        <row r="1997">
          <cell r="C1997" t="str">
            <v>718192-VILAC</v>
          </cell>
        </row>
        <row r="1998">
          <cell r="C1998" t="str">
            <v>718193-KIDZAW, INC</v>
          </cell>
        </row>
        <row r="1999">
          <cell r="C1999" t="str">
            <v>718239-A&amp;B HOME GROUP, INC.</v>
          </cell>
        </row>
        <row r="2000">
          <cell r="C2000" t="str">
            <v>718241-MIMI-LOU</v>
          </cell>
        </row>
        <row r="2001">
          <cell r="C2001" t="str">
            <v>718242-HUMBER NURSERIES LTD</v>
          </cell>
        </row>
        <row r="2002">
          <cell r="C2002" t="str">
            <v>718245-OTTO INTERNATIONAL USA, LLC</v>
          </cell>
        </row>
        <row r="2003">
          <cell r="C2003" t="str">
            <v>718299-SONOMA SYRUP CO.</v>
          </cell>
        </row>
        <row r="2004">
          <cell r="C2004" t="str">
            <v>718308-B.P.C.CERAMICS CO.,LTD</v>
          </cell>
        </row>
        <row r="2005">
          <cell r="C2005" t="str">
            <v>718309-PEGA LIMITED</v>
          </cell>
        </row>
        <row r="2006">
          <cell r="C2006" t="str">
            <v>718355-PAPAYA! INC</v>
          </cell>
        </row>
        <row r="2007">
          <cell r="C2007" t="str">
            <v>718356-PRODUCT SPECIALTIES INC</v>
          </cell>
        </row>
        <row r="2008">
          <cell r="C2008" t="str">
            <v>718360-IMPERIAL PANTS CO.</v>
          </cell>
        </row>
        <row r="2009">
          <cell r="C2009" t="str">
            <v>718412-UNITED LEGWEAR CANADA LLC</v>
          </cell>
        </row>
        <row r="2010">
          <cell r="C2010" t="str">
            <v>718415-CARA ACCESSORIES</v>
          </cell>
        </row>
        <row r="2011">
          <cell r="C2011" t="str">
            <v>718416-CARTOLINA CARDS INC.</v>
          </cell>
        </row>
        <row r="2012">
          <cell r="C2012" t="str">
            <v>718420-AT HOME INDIA PVT LTD</v>
          </cell>
        </row>
        <row r="2013">
          <cell r="C2013" t="str">
            <v>718421-BE HOME INC</v>
          </cell>
        </row>
        <row r="2014">
          <cell r="C2014" t="str">
            <v>718422-INCREDIBLE NOVELTIES INC DDP</v>
          </cell>
        </row>
        <row r="2015">
          <cell r="C2015" t="str">
            <v>718461-INSIGHT EDITIONS</v>
          </cell>
        </row>
        <row r="2016">
          <cell r="C2016" t="str">
            <v>718465-BLUE MOON BAY PTY LTD</v>
          </cell>
        </row>
        <row r="2017">
          <cell r="C2017" t="str">
            <v>718471-PREMIER CANDLE CORP</v>
          </cell>
        </row>
        <row r="2018">
          <cell r="C2018" t="str">
            <v>718472-THE ECHO DESIGN GROUP CANADA INC.</v>
          </cell>
        </row>
        <row r="2019">
          <cell r="C2019" t="str">
            <v>718473-WWRD CANADA INC.</v>
          </cell>
        </row>
        <row r="2020">
          <cell r="C2020" t="str">
            <v>718474-PERINE LOWE INC - FOB</v>
          </cell>
        </row>
        <row r="2021">
          <cell r="C2021" t="str">
            <v>718482-ANIMAL ADVENTURE LLC</v>
          </cell>
        </row>
        <row r="2022">
          <cell r="C2022" t="str">
            <v>718484-LUCKIES OF LONDON LTD</v>
          </cell>
        </row>
        <row r="2023">
          <cell r="C2023" t="str">
            <v>718485-TKEES INC.</v>
          </cell>
        </row>
        <row r="2024">
          <cell r="C2024" t="str">
            <v>718490-CABRELLI INC</v>
          </cell>
        </row>
        <row r="2025">
          <cell r="C2025" t="str">
            <v>718495-EASTERN GLASS MANUFACTURER CO., LTD</v>
          </cell>
        </row>
        <row r="2026">
          <cell r="C2026" t="str">
            <v>718496-LES MODES HOW INTERNATIONAL INC.</v>
          </cell>
        </row>
        <row r="2027">
          <cell r="C2027" t="str">
            <v>718497-SELETTI NORTH AMERICA INC.</v>
          </cell>
        </row>
        <row r="2028">
          <cell r="C2028" t="str">
            <v>718525-THE KAIROS GROUP INC</v>
          </cell>
        </row>
        <row r="2029">
          <cell r="C2029" t="str">
            <v>718526-NESA TESKTIL SAN VE TIC A.S</v>
          </cell>
        </row>
        <row r="2030">
          <cell r="C2030" t="str">
            <v>718530-HANDMADE EXPRESSIONS</v>
          </cell>
        </row>
        <row r="2031">
          <cell r="C2031" t="str">
            <v>718531-JIANGSU GUOTAI INTERNATIONAL GROUP</v>
          </cell>
        </row>
        <row r="2032">
          <cell r="C2032" t="str">
            <v>718545-TALI CORP DBA BKR</v>
          </cell>
        </row>
        <row r="2033">
          <cell r="C2033" t="str">
            <v>718546-DREAM THREADS LLC DBA SKOOBIDZ</v>
          </cell>
        </row>
        <row r="2034">
          <cell r="C2034" t="str">
            <v>718555-BEGIN AGAIN</v>
          </cell>
        </row>
        <row r="2035">
          <cell r="C2035" t="str">
            <v>718576-KICKBOARD CANADA INC.</v>
          </cell>
        </row>
        <row r="2036">
          <cell r="C2036" t="str">
            <v>718577-GOLDIE BLOX INC</v>
          </cell>
        </row>
        <row r="2037">
          <cell r="C2037" t="str">
            <v>718578-REEVES INTERNATIONAL, INC.</v>
          </cell>
        </row>
        <row r="2038">
          <cell r="C2038" t="str">
            <v>718580-OLIVIA ROSE INC.</v>
          </cell>
        </row>
        <row r="2039">
          <cell r="C2039" t="str">
            <v>718581-EAST CLOUD USA INC.</v>
          </cell>
        </row>
        <row r="2040">
          <cell r="C2040" t="str">
            <v>718582-CLEER GEAR LLC</v>
          </cell>
        </row>
        <row r="2041">
          <cell r="C2041" t="str">
            <v>718583-SKINNY BY JESSICA ELLIOT</v>
          </cell>
        </row>
        <row r="2042">
          <cell r="C2042" t="str">
            <v>718585-STAR PRODUCTS LTD.</v>
          </cell>
        </row>
        <row r="2043">
          <cell r="C2043" t="str">
            <v>718586-VIA VEGAN LTD</v>
          </cell>
        </row>
        <row r="2044">
          <cell r="C2044" t="str">
            <v>718588-SPACE SCOOTER</v>
          </cell>
        </row>
        <row r="2045">
          <cell r="C2045" t="str">
            <v>718616-HIDDEN LLC</v>
          </cell>
        </row>
        <row r="2046">
          <cell r="C2046" t="str">
            <v>718617-NICE INC</v>
          </cell>
        </row>
        <row r="2047">
          <cell r="C2047" t="str">
            <v>718620-ISTORE VICTORIA INC</v>
          </cell>
        </row>
        <row r="2048">
          <cell r="C2048" t="str">
            <v>718621-THE KETCHUM GROUP LLC DBA OUTDOOR T</v>
          </cell>
        </row>
        <row r="2049">
          <cell r="C2049" t="str">
            <v>718622-SHANXI HONGXUAN TRADE CO.,LTD</v>
          </cell>
        </row>
        <row r="2050">
          <cell r="C2050" t="str">
            <v>718623-TARGUS CANADA</v>
          </cell>
        </row>
        <row r="2051">
          <cell r="C2051" t="str">
            <v>718624-VITROCOLOR, SL</v>
          </cell>
        </row>
        <row r="2052">
          <cell r="C2052" t="str">
            <v>718625-CHANGSHENG JEWELRY</v>
          </cell>
        </row>
        <row r="2053">
          <cell r="C2053" t="str">
            <v>718626-KLASSY COLLECTIONS AND DESIGNS CO</v>
          </cell>
        </row>
        <row r="2054">
          <cell r="C2054" t="str">
            <v>718627-G.T.S. CREATIVE LTD.</v>
          </cell>
        </row>
        <row r="2055">
          <cell r="C2055" t="str">
            <v>718628-FATA ENTERPRISES LIMITED</v>
          </cell>
        </row>
        <row r="2056">
          <cell r="C2056" t="str">
            <v>718629-PANSY ACCESSORIES CORP.</v>
          </cell>
        </row>
        <row r="2057">
          <cell r="C2057" t="str">
            <v>718632-( DO NOT USE) PANSY ACCESSORIES COR</v>
          </cell>
        </row>
        <row r="2058">
          <cell r="C2058" t="str">
            <v>718633-JOYYE ARTS &amp; CRAFTS CO., LTD.</v>
          </cell>
        </row>
        <row r="2059">
          <cell r="C2059" t="str">
            <v>718634-WICKER HILLS ENTERPRISER. LTD</v>
          </cell>
        </row>
        <row r="2060">
          <cell r="C2060" t="str">
            <v>718635-UNION RAINBOW INDUSTRIES CO., LTD.</v>
          </cell>
        </row>
        <row r="2061">
          <cell r="C2061" t="str">
            <v>718636-PIN INTERNATIONAL CO.,LTD</v>
          </cell>
        </row>
        <row r="2062">
          <cell r="C2062" t="str">
            <v>718637-GRUPPO CARTORAMA SRL - DIV.OGAMI</v>
          </cell>
        </row>
        <row r="2063">
          <cell r="C2063" t="str">
            <v>718640-CATERPILLAR BOOKS</v>
          </cell>
        </row>
        <row r="2064">
          <cell r="C2064" t="str">
            <v>718641-R.K &amp; COMPANY</v>
          </cell>
        </row>
        <row r="2065">
          <cell r="C2065" t="str">
            <v>718642-ALPS INDUSTRIES LTD</v>
          </cell>
        </row>
        <row r="2066">
          <cell r="C2066" t="str">
            <v>718643-DAEJEE METAL CO., LTD</v>
          </cell>
        </row>
        <row r="2067">
          <cell r="C2067" t="str">
            <v>718645-(DO NOT USE) MAX WORLD HANDBAG COMP</v>
          </cell>
        </row>
        <row r="2068">
          <cell r="C2068" t="str">
            <v>718646-MAX WORLD HANDBAG COMPANY LTD.</v>
          </cell>
        </row>
        <row r="2069">
          <cell r="C2069" t="str">
            <v>718647-INTERNATIONAL NEWS INC.</v>
          </cell>
        </row>
        <row r="2070">
          <cell r="C2070" t="str">
            <v>718651-HUNG HUONG PRIVATE ENTERPRISE</v>
          </cell>
        </row>
        <row r="2071">
          <cell r="C2071" t="str">
            <v>718652-SUN CO. LTD</v>
          </cell>
        </row>
        <row r="2072">
          <cell r="C2072" t="str">
            <v>718653-DESTINOS ARTE CERAMICA SA</v>
          </cell>
        </row>
        <row r="2073">
          <cell r="C2073" t="str">
            <v>718654-FRUIT OF THE LAND INC.</v>
          </cell>
        </row>
        <row r="2074">
          <cell r="C2074" t="str">
            <v>718678-MIR HANDICRAFTS PVT. LTD</v>
          </cell>
        </row>
        <row r="2075">
          <cell r="C2075" t="str">
            <v>718679-NGOC MINH EMBROIDERY-HANDICRAFT</v>
          </cell>
        </row>
        <row r="2076">
          <cell r="C2076" t="str">
            <v>718680-VASICOL - OLARIA DE BARRO VERMELHO,</v>
          </cell>
        </row>
        <row r="2077">
          <cell r="C2077" t="str">
            <v>718681-LAB SRL</v>
          </cell>
        </row>
        <row r="2078">
          <cell r="C2078" t="str">
            <v>718682-SUKIE LTD</v>
          </cell>
        </row>
        <row r="2079">
          <cell r="C2079" t="str">
            <v>718685-NALINI ORIGINALS</v>
          </cell>
        </row>
        <row r="2080">
          <cell r="C2080" t="str">
            <v>718686-MANUSCRIPT PEN COMPANY LTD</v>
          </cell>
        </row>
        <row r="2081">
          <cell r="C2081" t="str">
            <v>718690-MARK-MY-TIME</v>
          </cell>
        </row>
        <row r="2082">
          <cell r="C2082" t="str">
            <v>718691-VASICOL, LDA.</v>
          </cell>
        </row>
        <row r="2083">
          <cell r="C2083" t="str">
            <v>718692-EASTERN LIVING INTERNATIONAL</v>
          </cell>
        </row>
        <row r="2084">
          <cell r="C2084" t="str">
            <v>718693-WORX TOYS LTD.</v>
          </cell>
        </row>
        <row r="2085">
          <cell r="C2085" t="str">
            <v>718694-PALADONE PRODUCTS LTD</v>
          </cell>
        </row>
        <row r="2086">
          <cell r="C2086" t="str">
            <v>718695-APOLLO BUSINESS LTD</v>
          </cell>
        </row>
        <row r="2087">
          <cell r="C2087" t="str">
            <v>718696-DONNI CHARM</v>
          </cell>
        </row>
        <row r="2088">
          <cell r="C2088" t="str">
            <v>718700-TEACH MY TODDLER INC.</v>
          </cell>
        </row>
        <row r="2089">
          <cell r="C2089" t="str">
            <v>718701-SALTWORKS, INC</v>
          </cell>
        </row>
        <row r="2090">
          <cell r="C2090" t="str">
            <v>718702-VOISIN'S MAPLE PRODUCTS LTD.</v>
          </cell>
        </row>
        <row r="2091">
          <cell r="C2091" t="str">
            <v>718703-AEVOE CORP DBA MOSHI</v>
          </cell>
        </row>
        <row r="2092">
          <cell r="C2092" t="str">
            <v>718704-NUUNA</v>
          </cell>
        </row>
        <row r="2093">
          <cell r="C2093" t="str">
            <v>718705-MONSTER TECHNOLOGY INTERNATIONAL</v>
          </cell>
        </row>
        <row r="2094">
          <cell r="C2094" t="str">
            <v>718706-REVEAL FASHION LLC</v>
          </cell>
        </row>
        <row r="2095">
          <cell r="C2095" t="str">
            <v>718710-ROSSI</v>
          </cell>
        </row>
        <row r="2096">
          <cell r="C2096" t="str">
            <v>718711-3070352 CANADA INC. DBA K-WAY</v>
          </cell>
        </row>
        <row r="2097">
          <cell r="C2097" t="str">
            <v>718712-NINTENDO OF CANADA LTD</v>
          </cell>
        </row>
        <row r="2098">
          <cell r="C2098" t="str">
            <v>718715-MUSKOKA ROASTERY COFFEE COMPANY</v>
          </cell>
        </row>
        <row r="2099">
          <cell r="C2099" t="str">
            <v>718747-UDO FUTURE INTERNATIONAL PAPER PROD</v>
          </cell>
        </row>
        <row r="2100">
          <cell r="C2100" t="str">
            <v>718748-ALEXA PULITZER LLC</v>
          </cell>
        </row>
        <row r="2101">
          <cell r="C2101" t="str">
            <v>718749-EASTCOLIGHT (HONG KONG) LIMITED</v>
          </cell>
        </row>
        <row r="2102">
          <cell r="C2102" t="str">
            <v>718750-MINIORGANICS SKINCARE LIMITED</v>
          </cell>
        </row>
        <row r="2103">
          <cell r="C2103" t="str">
            <v>718751-49TH PARALLEL ROASTERS INC</v>
          </cell>
        </row>
        <row r="2104">
          <cell r="C2104" t="str">
            <v>718752-MACMILLAN PUBLISHERS (CHINA) LTD</v>
          </cell>
        </row>
        <row r="2105">
          <cell r="C2105" t="str">
            <v>718755-NAKAMOL DESIGN; LLC</v>
          </cell>
        </row>
        <row r="2106">
          <cell r="C2106" t="str">
            <v>718760-ESKUCHÉ INC</v>
          </cell>
        </row>
        <row r="2107">
          <cell r="C2107" t="str">
            <v>718765-UNIVERSAL CANDLE CO. LTD.</v>
          </cell>
        </row>
        <row r="2108">
          <cell r="C2108" t="str">
            <v>718770-ELENI'S NEW YORK</v>
          </cell>
        </row>
        <row r="2109">
          <cell r="C2109" t="str">
            <v>718771-AQUA OVO EXPERIENCE</v>
          </cell>
        </row>
        <row r="2110">
          <cell r="C2110" t="str">
            <v>718782-ROOTHAM'S GOURMET PRESERVES LTD</v>
          </cell>
        </row>
        <row r="2111">
          <cell r="C2111" t="str">
            <v>718840-BESTSELLERS DIRECT LTD</v>
          </cell>
        </row>
        <row r="2112">
          <cell r="C2112" t="str">
            <v>718841-RW PRESS LIMITED</v>
          </cell>
        </row>
        <row r="2113">
          <cell r="C2113" t="str">
            <v>718842-HERBAL INFUSIONS INC.</v>
          </cell>
        </row>
        <row r="2114">
          <cell r="C2114" t="str">
            <v>718861-PROVINCIAL WALLCOVERINGS, ULC</v>
          </cell>
        </row>
        <row r="2115">
          <cell r="C2115" t="str">
            <v>718862-STERHORIZON INC. SSPRINTS</v>
          </cell>
        </row>
        <row r="2116">
          <cell r="C2116" t="str">
            <v>718863-JILLIAN WOOD DBA HEADMISTRESS</v>
          </cell>
        </row>
        <row r="2117">
          <cell r="C2117" t="str">
            <v>718865-R. GREENSPAN INTERNATIONAL INC</v>
          </cell>
        </row>
        <row r="2118">
          <cell r="C2118" t="str">
            <v>718866-ESTELLA BARTLETT LIMITED</v>
          </cell>
        </row>
        <row r="2119">
          <cell r="C2119" t="str">
            <v>718870-WHITE MOUNTAIN PUZZLES</v>
          </cell>
        </row>
        <row r="2120">
          <cell r="C2120" t="str">
            <v>718871-READERS DIGEST</v>
          </cell>
        </row>
        <row r="2121">
          <cell r="C2121" t="str">
            <v>718895-IMM LIVING INC</v>
          </cell>
        </row>
        <row r="2122">
          <cell r="C2122" t="str">
            <v>718896-SAGAFORM INC</v>
          </cell>
        </row>
        <row r="2123">
          <cell r="C2123" t="str">
            <v>718918-TALKING TABLES</v>
          </cell>
        </row>
        <row r="2124">
          <cell r="C2124" t="str">
            <v>718920-MURDOCH BOOKS</v>
          </cell>
        </row>
        <row r="2125">
          <cell r="C2125" t="str">
            <v>718931-SIRIUS COMPANY AS LTD</v>
          </cell>
        </row>
        <row r="2126">
          <cell r="C2126" t="str">
            <v>718950-CHIZINE PUBLICATIONS</v>
          </cell>
        </row>
        <row r="2127">
          <cell r="C2127" t="str">
            <v>718956-ZORBITZ INC.</v>
          </cell>
        </row>
        <row r="2128">
          <cell r="C2128" t="str">
            <v>718957-K-TEL INTERNATIONAL LTD.</v>
          </cell>
        </row>
        <row r="2129">
          <cell r="C2129" t="str">
            <v>718958-SOURCING INTERNATIONAL LLC</v>
          </cell>
        </row>
        <row r="2130">
          <cell r="C2130" t="str">
            <v>718960-MAGENTA, INC.</v>
          </cell>
        </row>
        <row r="2131">
          <cell r="C2131" t="str">
            <v>718984-TOMS</v>
          </cell>
        </row>
        <row r="2132">
          <cell r="C2132" t="str">
            <v>718985-MICROCEL CORPORATION</v>
          </cell>
        </row>
        <row r="2133">
          <cell r="C2133" t="str">
            <v>718990-OXFORD PUBLISHING VENTURES LIMITED</v>
          </cell>
        </row>
        <row r="2134">
          <cell r="C2134" t="str">
            <v>718992-QUATRO CARD TECHNOLOGY</v>
          </cell>
        </row>
        <row r="2135">
          <cell r="C2135" t="str">
            <v>718993-REWINED LLC</v>
          </cell>
        </row>
        <row r="2136">
          <cell r="C2136" t="str">
            <v>718994-SEASTONE</v>
          </cell>
        </row>
        <row r="2137">
          <cell r="C2137" t="str">
            <v>718995-CHICAGO DISTRIBUTION CENTER</v>
          </cell>
        </row>
        <row r="2138">
          <cell r="C2138" t="str">
            <v>718996-(DO NOT USE) MICROCEL CORPORATION</v>
          </cell>
        </row>
        <row r="2139">
          <cell r="C2139" t="str">
            <v>718997-THE PSYCHOLOGY OF SCENT:</v>
          </cell>
        </row>
        <row r="2140">
          <cell r="C2140" t="str">
            <v>718998-RUMBATIME, LLC</v>
          </cell>
        </row>
        <row r="2141">
          <cell r="C2141" t="str">
            <v>719005-DIAMOND COMIC DISTRIBUTORS (GM)</v>
          </cell>
        </row>
        <row r="2142">
          <cell r="C2142" t="str">
            <v>719010-WUFNIKS PRESS</v>
          </cell>
        </row>
        <row r="2143">
          <cell r="C2143" t="str">
            <v>719011-VIVA TIME CORP</v>
          </cell>
        </row>
        <row r="2144">
          <cell r="C2144" t="str">
            <v>719012-CUSTOM FOODS INCORPORATED</v>
          </cell>
        </row>
        <row r="2145">
          <cell r="C2145" t="str">
            <v>719046-GAURA SAKTI CORP. DBA COULEUR NATUR</v>
          </cell>
        </row>
        <row r="2146">
          <cell r="C2146" t="str">
            <v>719050-THINKGEEK, INC.</v>
          </cell>
        </row>
        <row r="2147">
          <cell r="C2147" t="str">
            <v>719060-AMERICAN GIRL PUBLISHING, INC</v>
          </cell>
        </row>
        <row r="2148">
          <cell r="C2148" t="str">
            <v>719061-Geiger Bros</v>
          </cell>
        </row>
        <row r="2149">
          <cell r="C2149" t="str">
            <v>719065-JENNY BIRD HOLDINGS INC.</v>
          </cell>
        </row>
        <row r="2150">
          <cell r="C2150" t="str">
            <v>719070-LARK FINE FOODS, LLC</v>
          </cell>
        </row>
        <row r="2151">
          <cell r="C2151" t="str">
            <v>719072-THE SQUIRREL BRAND CO</v>
          </cell>
        </row>
        <row r="2152">
          <cell r="C2152" t="str">
            <v>719099-SUGARCUBE PRESS LLC</v>
          </cell>
        </row>
        <row r="2153">
          <cell r="C2153" t="str">
            <v>719105-BKP ENTERPRISES</v>
          </cell>
        </row>
        <row r="2154">
          <cell r="C2154" t="str">
            <v>719107-BRUMIS IMPORTS INC. DBA CORE HOME</v>
          </cell>
        </row>
        <row r="2155">
          <cell r="C2155" t="str">
            <v>719110-PRELOVED INC</v>
          </cell>
        </row>
        <row r="2156">
          <cell r="C2156" t="str">
            <v>719111-HENLEY BRANDS LLC</v>
          </cell>
        </row>
        <row r="2157">
          <cell r="C2157" t="str">
            <v>719117-PLAIN &amp; SIMPLE SPORTS</v>
          </cell>
        </row>
        <row r="2158">
          <cell r="C2158" t="str">
            <v>719118-M/S GARG ENTERPRISES</v>
          </cell>
        </row>
        <row r="2159">
          <cell r="C2159" t="str">
            <v>719119-UNCOMMON LLC</v>
          </cell>
        </row>
        <row r="2160">
          <cell r="C2160" t="str">
            <v>719142-SCOTT ADAM DESIGNS, INC.</v>
          </cell>
        </row>
        <row r="2161">
          <cell r="C2161" t="str">
            <v>719146-QINGDAO T&amp;T HOUSEWARE CO., LTD.</v>
          </cell>
        </row>
        <row r="2162">
          <cell r="C2162" t="str">
            <v>719150-(Do not use)SHANXI MEIKE INTLTRADIN</v>
          </cell>
        </row>
        <row r="2163">
          <cell r="C2163" t="str">
            <v>719155-DEARTIS-COMERCIO INDUSTRIA CERAMICA</v>
          </cell>
        </row>
        <row r="2164">
          <cell r="C2164" t="str">
            <v>719156-GEOPALZ, LLC</v>
          </cell>
        </row>
        <row r="2165">
          <cell r="C2165" t="str">
            <v>719157-LAFCO ENTERPRISES INC.</v>
          </cell>
        </row>
        <row r="2166">
          <cell r="C2166" t="str">
            <v>719164-DESIGN REASEARCH LTD DBA TOM DIXON</v>
          </cell>
        </row>
        <row r="2167">
          <cell r="C2167" t="str">
            <v>719165-DALIAN SUN LIFE HOUSEWARES CO.,LTD</v>
          </cell>
        </row>
        <row r="2168">
          <cell r="C2168" t="str">
            <v>719166-SIMRIN INC - SIR MADAM</v>
          </cell>
        </row>
        <row r="2169">
          <cell r="C2169" t="str">
            <v>719210-BEM WIRELESS LLC</v>
          </cell>
        </row>
        <row r="2170">
          <cell r="C2170" t="str">
            <v>719211-LICENSE 2 PLAY, INC.</v>
          </cell>
        </row>
        <row r="2171">
          <cell r="C2171" t="str">
            <v>719218-THE ILEX PRESS LTD</v>
          </cell>
        </row>
        <row r="2172">
          <cell r="C2172" t="str">
            <v>719220-RAVI SOLUTION INC</v>
          </cell>
        </row>
        <row r="2173">
          <cell r="C2173" t="str">
            <v>719241-SKULLDUGGERY, INC.</v>
          </cell>
        </row>
        <row r="2174">
          <cell r="C2174" t="str">
            <v>719243-GLOBAL VIEWS LP</v>
          </cell>
        </row>
        <row r="2175">
          <cell r="C2175" t="str">
            <v>719245-FOXY ORIGINALS INC</v>
          </cell>
        </row>
        <row r="2176">
          <cell r="C2176" t="str">
            <v>719246-MAJESTIC GIFTWARE INC</v>
          </cell>
        </row>
        <row r="2177">
          <cell r="C2177" t="str">
            <v>719247-DODOCASE INC</v>
          </cell>
        </row>
        <row r="2178">
          <cell r="C2178" t="str">
            <v>719248-RICHWOOD CREATIONS, INC.</v>
          </cell>
        </row>
        <row r="2179">
          <cell r="C2179" t="str">
            <v>719250-CHIVE INC</v>
          </cell>
        </row>
        <row r="2180">
          <cell r="C2180" t="str">
            <v>719251-LIBRETTO GROUP LLC</v>
          </cell>
        </row>
        <row r="2181">
          <cell r="C2181" t="str">
            <v>719252-G.B MICRO ELECTRONICS INC</v>
          </cell>
        </row>
        <row r="2182">
          <cell r="C2182" t="str">
            <v>719253-DO NOT USE W&amp;P Designs LLC</v>
          </cell>
        </row>
        <row r="2183">
          <cell r="C2183" t="str">
            <v>719255-CLOVER88 INC. DBA ACME PARTY BOX CO</v>
          </cell>
        </row>
        <row r="2184">
          <cell r="C2184" t="str">
            <v>719260-SUMMER INFANT CANADA, LTD.</v>
          </cell>
        </row>
        <row r="2185">
          <cell r="C2185" t="str">
            <v>719261-BOOK TRADE SERVICES</v>
          </cell>
        </row>
        <row r="2186">
          <cell r="C2186" t="str">
            <v>719262-ABBOOKS</v>
          </cell>
        </row>
        <row r="2187">
          <cell r="C2187" t="str">
            <v>719265-AUSTRALIAN DESIGN AND MARKETING</v>
          </cell>
        </row>
        <row r="2188">
          <cell r="C2188" t="str">
            <v>719266-LA MER COLLECTIONS</v>
          </cell>
        </row>
        <row r="2189">
          <cell r="C2189" t="str">
            <v>719270-CHILDRENS APPAREL NETWORK LTD</v>
          </cell>
        </row>
        <row r="2190">
          <cell r="C2190" t="str">
            <v>719330-RYAN LARSON &amp; KRISTEN GARA DBA TIN</v>
          </cell>
        </row>
        <row r="2191">
          <cell r="C2191" t="str">
            <v>719331-FINN &amp; EMMA LLC</v>
          </cell>
        </row>
        <row r="2192">
          <cell r="C2192" t="str">
            <v>719332-MIKUNI MARKETING LTD.</v>
          </cell>
        </row>
        <row r="2193">
          <cell r="C2193" t="str">
            <v>719335-PARTICIPANT SPORTS LLC</v>
          </cell>
        </row>
        <row r="2194">
          <cell r="C2194" t="str">
            <v>719337-INGRAM APPLE</v>
          </cell>
        </row>
        <row r="2195">
          <cell r="C2195" t="str">
            <v>719340-EKG HOME HOLDINGS LTD.</v>
          </cell>
        </row>
        <row r="2196">
          <cell r="C2196" t="str">
            <v>719341-HOME ESSENTIALS AND BEYOND INC</v>
          </cell>
        </row>
        <row r="2197">
          <cell r="C2197" t="str">
            <v>719363-Maple Leaf Products LLC</v>
          </cell>
        </row>
        <row r="2198">
          <cell r="C2198" t="str">
            <v>719370-YVOLUTION USA, INC.</v>
          </cell>
        </row>
        <row r="2199">
          <cell r="C2199" t="str">
            <v>719371-SOL-LIGHT, LLC DBA WITHIT</v>
          </cell>
        </row>
        <row r="2200">
          <cell r="C2200" t="str">
            <v>719372-MUNCHKIN BABY CANADA LTD.</v>
          </cell>
        </row>
        <row r="2201">
          <cell r="C2201" t="str">
            <v>719375-LIVING 63</v>
          </cell>
        </row>
        <row r="2202">
          <cell r="C2202" t="str">
            <v>719380-CRANE PRESS LIMITED</v>
          </cell>
        </row>
        <row r="2203">
          <cell r="C2203" t="str">
            <v>719383-LITTLEBITS ELECTRONIC INC</v>
          </cell>
        </row>
        <row r="2204">
          <cell r="C2204" t="str">
            <v>719384-JET CREATIONS INC</v>
          </cell>
        </row>
        <row r="2205">
          <cell r="C2205" t="str">
            <v>719385-DAVID C COOK</v>
          </cell>
        </row>
        <row r="2206">
          <cell r="C2206" t="str">
            <v>719386-DIGGIN ACTIVE INC</v>
          </cell>
        </row>
        <row r="2207">
          <cell r="C2207" t="str">
            <v>719387-THE MASON BAR COMPANY</v>
          </cell>
        </row>
        <row r="2208">
          <cell r="C2208" t="str">
            <v>719388-(DO NOT USE) BRIARPATCH INC</v>
          </cell>
        </row>
        <row r="2209">
          <cell r="C2209" t="str">
            <v>719401-RETAIL RESOURCE GROUP, LLC</v>
          </cell>
        </row>
        <row r="2210">
          <cell r="C2210" t="str">
            <v>719408-ASHBY-BP PUBLISHING</v>
          </cell>
        </row>
        <row r="2211">
          <cell r="C2211" t="str">
            <v>719410-INSECT LORE PRODUCTS INC</v>
          </cell>
        </row>
        <row r="2212">
          <cell r="C2212" t="str">
            <v>719415-ALLEGRA TOYS ENTERPRISES LTD</v>
          </cell>
        </row>
        <row r="2213">
          <cell r="C2213" t="str">
            <v>719416-ELITE HARDGOODS CO.,LTD.</v>
          </cell>
        </row>
        <row r="2214">
          <cell r="C2214" t="str">
            <v>719446-LILY &amp; VAL, LLC</v>
          </cell>
        </row>
        <row r="2215">
          <cell r="C2215" t="str">
            <v>719447-DALER ROWNEY USA LTD</v>
          </cell>
        </row>
        <row r="2216">
          <cell r="C2216" t="str">
            <v>719451-VERSATILE BRANDS INC</v>
          </cell>
        </row>
        <row r="2217">
          <cell r="C2217" t="str">
            <v>719452-ATLANTIC PUBLISHING</v>
          </cell>
        </row>
        <row r="2218">
          <cell r="C2218" t="str">
            <v>719453-(DO NOT USE) GOLIATH GAMES LLC</v>
          </cell>
        </row>
        <row r="2219">
          <cell r="C2219" t="str">
            <v>719455-EMOJI INC</v>
          </cell>
        </row>
        <row r="2220">
          <cell r="C2220" t="str">
            <v>719460-BLUE FADE INC</v>
          </cell>
        </row>
        <row r="2221">
          <cell r="C2221" t="str">
            <v>719461-EYELET QUEEN INC DBA QUEEN &amp; COMPAN</v>
          </cell>
        </row>
        <row r="2222">
          <cell r="C2222" t="str">
            <v>719470-FINIS, INC.</v>
          </cell>
        </row>
        <row r="2223">
          <cell r="C2223" t="str">
            <v>719471-UPPER METAL CLASS</v>
          </cell>
        </row>
        <row r="2224">
          <cell r="C2224" t="str">
            <v>719475-KNOT &amp; BOW, LLC</v>
          </cell>
        </row>
        <row r="2225">
          <cell r="C2225" t="str">
            <v>719476-ASPIRE BRANDS, LLC C/O DHL GLOBAL</v>
          </cell>
        </row>
        <row r="2226">
          <cell r="C2226" t="str">
            <v>719477-9284-0057 QUEBEC INC.</v>
          </cell>
        </row>
        <row r="2227">
          <cell r="C2227" t="str">
            <v>719480-WINTEX HOMESTYLE DEVELOPMENT CO,LTD</v>
          </cell>
        </row>
        <row r="2228">
          <cell r="C2228" t="str">
            <v>719481-SALTY ROAD INC</v>
          </cell>
        </row>
        <row r="2229">
          <cell r="C2229" t="str">
            <v>719482-CESIUM TELECOM INC.</v>
          </cell>
        </row>
        <row r="2230">
          <cell r="C2230" t="str">
            <v>719520-SCENTSIBLE LLC DBA POO-POURRI</v>
          </cell>
        </row>
        <row r="2231">
          <cell r="C2231" t="str">
            <v>719521-BRAVE APE LLC DBA COPERNICUS TOYS</v>
          </cell>
        </row>
        <row r="2232">
          <cell r="C2232" t="str">
            <v>719522-HONEYCOMB STUDIO LLC</v>
          </cell>
        </row>
        <row r="2233">
          <cell r="C2233" t="str">
            <v>719523-PAY DIRT GOLD COMPANY, LLC</v>
          </cell>
        </row>
        <row r="2234">
          <cell r="C2234" t="str">
            <v>719525-TEGU</v>
          </cell>
        </row>
        <row r="2235">
          <cell r="C2235" t="str">
            <v>719530-CURVE DISTRIBUTION SERVICES INC.</v>
          </cell>
        </row>
        <row r="2236">
          <cell r="C2236" t="str">
            <v>719531-4-HEALTH INC DBA JOURNALS UNLIMITED</v>
          </cell>
        </row>
        <row r="2237">
          <cell r="C2237" t="str">
            <v>719573-QUAYSIDE PUBLISHING GROUP /BOOK SAL</v>
          </cell>
        </row>
        <row r="2238">
          <cell r="C2238" t="str">
            <v>719590-The Aestate LLC</v>
          </cell>
        </row>
        <row r="2239">
          <cell r="C2239" t="str">
            <v>719596-O OLIVE OIL INC</v>
          </cell>
        </row>
        <row r="2240">
          <cell r="C2240" t="str">
            <v>719601-(DO NOT USE) APO (HONG KONG) LIMIT</v>
          </cell>
        </row>
        <row r="2241">
          <cell r="C2241" t="str">
            <v>719602-WICKED GOURMET ACCENTS LTD.</v>
          </cell>
        </row>
        <row r="2242">
          <cell r="C2242" t="str">
            <v>719603-YARNZ INTERNATIONAL INC.</v>
          </cell>
        </row>
        <row r="2243">
          <cell r="C2243" t="str">
            <v>719604-THE CURIOUS COOK LIMITED (LTD) TRAD</v>
          </cell>
        </row>
        <row r="2244">
          <cell r="C2244" t="str">
            <v>719605-PEEK A BOO USA INC</v>
          </cell>
        </row>
        <row r="2245">
          <cell r="C2245" t="str">
            <v>719611-NUWORLD BOTANICALS</v>
          </cell>
        </row>
        <row r="2246">
          <cell r="C2246" t="str">
            <v>719615-HOG WILD LLC</v>
          </cell>
        </row>
        <row r="2247">
          <cell r="C2247" t="str">
            <v>719636-VONBON CHILDRENS APPAREL INC.</v>
          </cell>
        </row>
        <row r="2248">
          <cell r="C2248" t="str">
            <v>719637-OLIVIER NAPA VALLEY</v>
          </cell>
        </row>
        <row r="2249">
          <cell r="C2249" t="str">
            <v>719638-LILY DAWSON DESIGNS, LLC</v>
          </cell>
        </row>
        <row r="2250">
          <cell r="C2250" t="str">
            <v>719639-CHRISTY'S GOURMET FOOD INC.</v>
          </cell>
        </row>
        <row r="2251">
          <cell r="C2251" t="str">
            <v>719665-JOSH BRASSE DBA BRASSE INDOOR ELEME</v>
          </cell>
        </row>
        <row r="2252">
          <cell r="C2252" t="str">
            <v>719670-IUC INTERNATIONAL LLC</v>
          </cell>
        </row>
        <row r="2253">
          <cell r="C2253" t="str">
            <v>719671-INCREDIBLE NOVELTIES INC FOB</v>
          </cell>
        </row>
        <row r="2254">
          <cell r="C2254" t="str">
            <v>719672-MINTED INC</v>
          </cell>
        </row>
        <row r="2255">
          <cell r="C2255" t="str">
            <v>719690-SE CE APPAREL CO. LTD</v>
          </cell>
        </row>
        <row r="2256">
          <cell r="C2256" t="str">
            <v>719691-SCENTCO INC.</v>
          </cell>
        </row>
        <row r="2257">
          <cell r="C2257" t="str">
            <v>719692-SMELLS LIKE CANADA INC.</v>
          </cell>
        </row>
        <row r="2258">
          <cell r="C2258" t="str">
            <v>719693-MIDDLE KINGDOM INC</v>
          </cell>
        </row>
        <row r="2259">
          <cell r="C2259" t="str">
            <v>719720-PERPETUAL PLAY INC</v>
          </cell>
        </row>
        <row r="2260">
          <cell r="C2260" t="str">
            <v>719721-ALIQUANTUM INTERNATIONAL INC</v>
          </cell>
        </row>
        <row r="2261">
          <cell r="C2261" t="str">
            <v>719722-YATES AND COMPANY ENTERPRISES LTD.</v>
          </cell>
        </row>
        <row r="2262">
          <cell r="C2262" t="str">
            <v>719725-BEYOND123 LLC</v>
          </cell>
        </row>
        <row r="2263">
          <cell r="C2263" t="str">
            <v>719727-YOMEGA CORP</v>
          </cell>
        </row>
        <row r="2264">
          <cell r="C2264" t="str">
            <v>719728-CROCODILE CREEK INC - FOB</v>
          </cell>
        </row>
        <row r="2265">
          <cell r="C2265" t="str">
            <v>719729-CANAIMA OUTDOORS INC.</v>
          </cell>
        </row>
        <row r="2266">
          <cell r="C2266" t="str">
            <v>719730-CAITLIN WILSON TEXTILES</v>
          </cell>
        </row>
        <row r="2267">
          <cell r="C2267" t="str">
            <v>719731-ESSENTIALS BRANDS, INC.</v>
          </cell>
        </row>
        <row r="2268">
          <cell r="C2268" t="str">
            <v>719732-JAX LTD INC</v>
          </cell>
        </row>
        <row r="2269">
          <cell r="C2269" t="str">
            <v>719733-EASY PEASY PATCHES INC</v>
          </cell>
        </row>
        <row r="2270">
          <cell r="C2270" t="str">
            <v>719735-WAH YICK GARMENT TRADING LIMITED</v>
          </cell>
        </row>
        <row r="2271">
          <cell r="C2271" t="str">
            <v>719736-GRACE SPEED.LTD</v>
          </cell>
        </row>
        <row r="2272">
          <cell r="C2272" t="str">
            <v>719737-CHOTOBABY INC</v>
          </cell>
        </row>
        <row r="2273">
          <cell r="C2273" t="str">
            <v>719738-THE MONSTER FACTORY</v>
          </cell>
        </row>
        <row r="2274">
          <cell r="C2274" t="str">
            <v>719739-OPENLOOP INC.</v>
          </cell>
        </row>
        <row r="2275">
          <cell r="C2275" t="str">
            <v>719740-CURRENT INNOVATIONS INC</v>
          </cell>
        </row>
        <row r="2276">
          <cell r="C2276" t="str">
            <v>719746-FLOORMAX CHINA LIMITED</v>
          </cell>
        </row>
        <row r="2277">
          <cell r="C2277" t="str">
            <v>719768-DL GLOBAL GROUP INC.</v>
          </cell>
        </row>
        <row r="2278">
          <cell r="C2278" t="str">
            <v>719769-YETI FASHION &amp; DESIGN</v>
          </cell>
        </row>
        <row r="2279">
          <cell r="C2279" t="str">
            <v>719770-HIGHTREND MERCHANDISE CORP.</v>
          </cell>
        </row>
        <row r="2280">
          <cell r="C2280" t="str">
            <v>719772-REPUBLIC OF FRENDS INC</v>
          </cell>
        </row>
        <row r="2281">
          <cell r="C2281" t="str">
            <v>719776-WESTMINSTER INC.</v>
          </cell>
        </row>
        <row r="2282">
          <cell r="C2282" t="str">
            <v>719788-DAS HORN LLC</v>
          </cell>
        </row>
        <row r="2283">
          <cell r="C2283" t="str">
            <v>719789-GEOMAGWORLD USA INC.</v>
          </cell>
        </row>
        <row r="2284">
          <cell r="C2284" t="str">
            <v>719790-HENRY DEAN NV</v>
          </cell>
        </row>
        <row r="2285">
          <cell r="C2285" t="str">
            <v>719791-BG DESIGNS AND MANUFACTURING CORP</v>
          </cell>
        </row>
        <row r="2286">
          <cell r="C2286" t="str">
            <v>719795-PLAT DU JOUR, LLC</v>
          </cell>
        </row>
        <row r="2287">
          <cell r="C2287" t="str">
            <v>719796-SEEDLING USA INC</v>
          </cell>
        </row>
        <row r="2288">
          <cell r="C2288" t="str">
            <v>719797-YELLOW OWL WORKSHOP INC</v>
          </cell>
        </row>
        <row r="2289">
          <cell r="C2289" t="str">
            <v>719798-RECENT TOYS USA</v>
          </cell>
        </row>
        <row r="2290">
          <cell r="C2290" t="str">
            <v>719800-NOUVEL ART SRL</v>
          </cell>
        </row>
        <row r="2291">
          <cell r="C2291" t="str">
            <v>719801-WRAPPED LLC</v>
          </cell>
        </row>
        <row r="2292">
          <cell r="C2292" t="str">
            <v>719805-KALALOU, INC.</v>
          </cell>
        </row>
        <row r="2293">
          <cell r="C2293" t="str">
            <v>719810-BHEESTIE &amp; COMPANY, LLC</v>
          </cell>
        </row>
        <row r="2294">
          <cell r="C2294" t="str">
            <v>719811-SORIAL</v>
          </cell>
        </row>
        <row r="2295">
          <cell r="C2295" t="str">
            <v>719813-TURKEY HILL SUGARBUSH LTD</v>
          </cell>
        </row>
        <row r="2296">
          <cell r="C2296" t="str">
            <v>719814-AD-N-ART INC.</v>
          </cell>
        </row>
        <row r="2297">
          <cell r="C2297" t="str">
            <v>719837-FASCINATIONS, INC</v>
          </cell>
        </row>
        <row r="2298">
          <cell r="C2298" t="str">
            <v>719850-GO STATIONERY LIMITED</v>
          </cell>
        </row>
        <row r="2299">
          <cell r="C2299" t="str">
            <v>719851-ART 101 USA LTD</v>
          </cell>
        </row>
        <row r="2300">
          <cell r="C2300" t="str">
            <v>719852-BLUW LIMITED</v>
          </cell>
        </row>
        <row r="2301">
          <cell r="C2301" t="str">
            <v>719853-THIS IS J INC.</v>
          </cell>
        </row>
        <row r="2302">
          <cell r="C2302" t="str">
            <v>719855-NUDE BEE HONEY CO. INC.</v>
          </cell>
        </row>
        <row r="2303">
          <cell r="C2303" t="str">
            <v>719856-PLUCK TEA INC.</v>
          </cell>
        </row>
        <row r="2304">
          <cell r="C2304" t="str">
            <v>719885-RUBBABU INC</v>
          </cell>
        </row>
        <row r="2305">
          <cell r="C2305" t="str">
            <v>719890-HAPE INTERNATIONAL INC USD</v>
          </cell>
        </row>
        <row r="2306">
          <cell r="C2306" t="str">
            <v>719918-CASDON LIMITED</v>
          </cell>
        </row>
        <row r="2307">
          <cell r="C2307" t="str">
            <v>719925-THE YOUNG SCIENTISTS CLUB</v>
          </cell>
        </row>
        <row r="2308">
          <cell r="C2308" t="str">
            <v>719930-MAYKAH, INC</v>
          </cell>
        </row>
        <row r="2309">
          <cell r="C2309" t="str">
            <v>719935-UT BRANDS LLC</v>
          </cell>
        </row>
        <row r="2310">
          <cell r="C2310" t="str">
            <v>719942-GIFT REPUBLIC LTD</v>
          </cell>
        </row>
        <row r="2311">
          <cell r="C2311" t="str">
            <v>719943-FIVE STARS H.K. LTD.</v>
          </cell>
        </row>
        <row r="2312">
          <cell r="C2312" t="str">
            <v>719944-DRIP MAPLE CO.</v>
          </cell>
        </row>
        <row r="2313">
          <cell r="C2313" t="str">
            <v>719973-RJB STONE LTD</v>
          </cell>
        </row>
        <row r="2314">
          <cell r="C2314" t="str">
            <v>719974-THE GERSON COMPANY</v>
          </cell>
        </row>
        <row r="2315">
          <cell r="C2315" t="str">
            <v>719975-ORANGE TREE TOYS LTD</v>
          </cell>
        </row>
        <row r="2316">
          <cell r="C2316" t="str">
            <v>719976-(DO NOT USE) SUGARFINA LTD.</v>
          </cell>
        </row>
        <row r="2317">
          <cell r="C2317" t="str">
            <v>719980-EFL SALES CO.- FIONA WALKER ENGLAND</v>
          </cell>
        </row>
        <row r="2318">
          <cell r="C2318" t="str">
            <v>719981-HABERMAASS CORP DBA HABA USA</v>
          </cell>
        </row>
        <row r="2319">
          <cell r="C2319" t="str">
            <v>720012-SULLIVAN &amp; BLEEKER INC.</v>
          </cell>
        </row>
        <row r="2320">
          <cell r="C2320" t="str">
            <v>720020-GEOWORLD USA, LLC</v>
          </cell>
        </row>
        <row r="2321">
          <cell r="C2321" t="str">
            <v>720021-STUDIO IMAGE, INC.</v>
          </cell>
        </row>
        <row r="2322">
          <cell r="C2322" t="str">
            <v>720026-GORJANA &amp; GRIFFIN INC</v>
          </cell>
        </row>
        <row r="2323">
          <cell r="C2323" t="str">
            <v>720027-PRECIDIO DESIGN INC</v>
          </cell>
        </row>
        <row r="2324">
          <cell r="C2324" t="str">
            <v>720028-CANAL TOYS LTD</v>
          </cell>
        </row>
        <row r="2325">
          <cell r="C2325" t="str">
            <v>720057-FRIENDLY MANUFACTURERS CORP</v>
          </cell>
        </row>
        <row r="2326">
          <cell r="C2326" t="str">
            <v>720060-EVERGREEN ENTERPRISES CANADA CORP</v>
          </cell>
        </row>
        <row r="2327">
          <cell r="C2327" t="str">
            <v>720065-SOAP-N-SCENT CO., LTD.</v>
          </cell>
        </row>
        <row r="2328">
          <cell r="C2328" t="str">
            <v>720068-MAX-UNION INTERNATIONAL ENTERPRISES</v>
          </cell>
        </row>
        <row r="2329">
          <cell r="C2329" t="str">
            <v>720090-LAY-N-GO, LLC</v>
          </cell>
        </row>
        <row r="2330">
          <cell r="C2330" t="str">
            <v>720095-WHITNEY STYLE, LLC</v>
          </cell>
        </row>
        <row r="2331">
          <cell r="C2331" t="str">
            <v>720100-FOXY VIDA LLC</v>
          </cell>
        </row>
        <row r="2332">
          <cell r="C2332" t="str">
            <v>720105-CONCEPT 4 LTD</v>
          </cell>
        </row>
        <row r="2333">
          <cell r="C2333" t="str">
            <v>720106-LINDSAY STEPHENSON</v>
          </cell>
        </row>
        <row r="2334">
          <cell r="C2334" t="str">
            <v>720110-ASHLEY DANIELS  DBA ASHLEY BROOKE D</v>
          </cell>
        </row>
        <row r="2335">
          <cell r="C2335" t="str">
            <v>720111-SECOND NATURE BY HAND INC</v>
          </cell>
        </row>
        <row r="2336">
          <cell r="C2336" t="str">
            <v>720144-CAROLINE GARDNER INC</v>
          </cell>
        </row>
        <row r="2337">
          <cell r="C2337" t="str">
            <v>720145-SASSI EDITORE SRL</v>
          </cell>
        </row>
        <row r="2338">
          <cell r="C2338" t="str">
            <v>720147-LENOX CORPORATION</v>
          </cell>
        </row>
        <row r="2339">
          <cell r="C2339" t="str">
            <v>720148-ANGELA &amp; ROI LLC</v>
          </cell>
        </row>
        <row r="2340">
          <cell r="C2340" t="str">
            <v>720152-C&amp;L PRODUCTIONS INC DBA PETAL LANE</v>
          </cell>
        </row>
        <row r="2341">
          <cell r="C2341" t="str">
            <v>720154-CEDAR FORT PUBLISHING &amp; MEDIA</v>
          </cell>
        </row>
        <row r="2342">
          <cell r="C2342" t="str">
            <v>720155-PROFESSOR PUZZLE LTD</v>
          </cell>
        </row>
        <row r="2343">
          <cell r="C2343" t="str">
            <v>720160-SYDNEY EVAN INC</v>
          </cell>
        </row>
        <row r="2344">
          <cell r="C2344" t="str">
            <v>720185-INTERAXON INC.</v>
          </cell>
        </row>
        <row r="2345">
          <cell r="C2345" t="str">
            <v>720190-PATHFINDERS DESIGN AND TECHNOLOGY</v>
          </cell>
        </row>
        <row r="2346">
          <cell r="C2346" t="str">
            <v>720195-HOUSE OF MARLEY, LLC</v>
          </cell>
        </row>
        <row r="2347">
          <cell r="C2347" t="str">
            <v>720207-SHANGHAI SHENGDA TEXTILE CO,. LTD</v>
          </cell>
        </row>
        <row r="2348">
          <cell r="C2348" t="str">
            <v>720211-FERME A PAPIER</v>
          </cell>
        </row>
        <row r="2349">
          <cell r="C2349" t="str">
            <v>720216-H&amp;R PLANNING COMPANY LLC</v>
          </cell>
        </row>
        <row r="2350">
          <cell r="C2350" t="str">
            <v>720217-HAPPY PLUGS INC</v>
          </cell>
        </row>
        <row r="2351">
          <cell r="C2351" t="str">
            <v>720218-K. Hall Studio, LLC</v>
          </cell>
        </row>
        <row r="2352">
          <cell r="C2352" t="str">
            <v>720220-JAILBREAK TOYS INC DBA FCTRY</v>
          </cell>
        </row>
        <row r="2353">
          <cell r="C2353" t="str">
            <v>720225-DENIK LLC</v>
          </cell>
        </row>
        <row r="2354">
          <cell r="C2354" t="str">
            <v>720226-DANICA AROMATICS, INC</v>
          </cell>
        </row>
        <row r="2355">
          <cell r="C2355" t="str">
            <v>720227-AMAX ENTERPRISES (HK) LIMITED</v>
          </cell>
        </row>
        <row r="2356">
          <cell r="C2356" t="str">
            <v>720228-JABBERKAT DISTRIBUTION INC.</v>
          </cell>
        </row>
        <row r="2357">
          <cell r="C2357" t="str">
            <v>720229-BOLDWOOD (CANADA) INC</v>
          </cell>
        </row>
        <row r="2358">
          <cell r="C2358" t="str">
            <v>720230-GREAT APEX INDUSTRIAL FACTORY LTD.</v>
          </cell>
        </row>
        <row r="2359">
          <cell r="C2359" t="str">
            <v>720231-AROC ELECTRONICS INTERNATIONAL INC</v>
          </cell>
        </row>
        <row r="2360">
          <cell r="C2360" t="str">
            <v>720232-TWINE AND COMPANY</v>
          </cell>
        </row>
        <row r="2361">
          <cell r="C2361" t="str">
            <v>720233-INDIGO CRAFTS PRIVATE LIMITED</v>
          </cell>
        </row>
        <row r="2362">
          <cell r="C2362" t="str">
            <v>720235-EMERGE TECHNOLOGIES, INC.</v>
          </cell>
        </row>
        <row r="2363">
          <cell r="C2363" t="str">
            <v>720236-WEST THIRD BRAND, LLC</v>
          </cell>
        </row>
        <row r="2364">
          <cell r="C2364" t="str">
            <v>720237-ARCHIPELAGO BOTANICALS</v>
          </cell>
        </row>
        <row r="2365">
          <cell r="C2365" t="str">
            <v>720270-LIGO INTERNATIONAL LTD.</v>
          </cell>
        </row>
        <row r="2366">
          <cell r="C2366" t="str">
            <v>720271-FONEGEAR LLC</v>
          </cell>
        </row>
        <row r="2367">
          <cell r="C2367" t="str">
            <v>720272-FREE-FREE INDUSTRIAL CORP.</v>
          </cell>
        </row>
        <row r="2368">
          <cell r="C2368" t="str">
            <v>720273-DECOY PLANT CO., LTD.</v>
          </cell>
        </row>
        <row r="2369">
          <cell r="C2369" t="str">
            <v>720274-MIX HOLDINGS LLC DBA EASY, TIGER</v>
          </cell>
        </row>
        <row r="2370">
          <cell r="C2370" t="str">
            <v>720275-BAUMAN SAWMILL INC.</v>
          </cell>
        </row>
        <row r="2371">
          <cell r="C2371" t="str">
            <v>720276-KRISTAL EDUCATION INC.</v>
          </cell>
        </row>
        <row r="2372">
          <cell r="C2372" t="str">
            <v>720285-VETRO DUE SRL</v>
          </cell>
        </row>
        <row r="2373">
          <cell r="C2373" t="str">
            <v>720286-WOLF DESIGNS, INC.</v>
          </cell>
        </row>
        <row r="2374">
          <cell r="C2374" t="str">
            <v>720287-NATIONAL SPORTING GOODS CORP</v>
          </cell>
        </row>
        <row r="2375">
          <cell r="C2375" t="str">
            <v>720288-MINERAL AND MATTER</v>
          </cell>
        </row>
        <row r="2376">
          <cell r="C2376" t="str">
            <v>720291-PURSE-A-PORTER LLC</v>
          </cell>
        </row>
        <row r="2377">
          <cell r="C2377" t="str">
            <v>720295-INTELLIGENT CHANGE LLC</v>
          </cell>
        </row>
        <row r="2378">
          <cell r="C2378" t="str">
            <v>720296-CAPSTONE PRESS, INC.</v>
          </cell>
        </row>
        <row r="2379">
          <cell r="C2379" t="str">
            <v>720300-HOLSTEE INC.</v>
          </cell>
        </row>
        <row r="2380">
          <cell r="C2380" t="str">
            <v>720305-BIX BAKERY INC</v>
          </cell>
        </row>
        <row r="2381">
          <cell r="C2381" t="str">
            <v>720315-A.O.L.E. CLOTHING INC.</v>
          </cell>
        </row>
        <row r="2382">
          <cell r="C2382" t="str">
            <v>720316-GLOBAL AMICI, INC</v>
          </cell>
        </row>
        <row r="2383">
          <cell r="C2383" t="str">
            <v>720321-4422643 CANADA INC</v>
          </cell>
        </row>
        <row r="2384">
          <cell r="C2384" t="str">
            <v>720375-C.J. GRAPHICS INC.</v>
          </cell>
        </row>
        <row r="2385">
          <cell r="C2385" t="str">
            <v>720390-CHARCOAL COMPANION, INC. DBA</v>
          </cell>
        </row>
        <row r="2386">
          <cell r="C2386" t="str">
            <v>720395-LINE POSTERS, INC.</v>
          </cell>
        </row>
        <row r="2387">
          <cell r="C2387" t="str">
            <v>720396-GRANVILLE ISLAND PUBLISHING LTD.</v>
          </cell>
        </row>
        <row r="2388">
          <cell r="C2388" t="str">
            <v>720397-NOVA NATURE DISTRIBUTING INC.</v>
          </cell>
        </row>
        <row r="2389">
          <cell r="C2389" t="str">
            <v>720398-REMI &amp; REID, INC.</v>
          </cell>
        </row>
        <row r="2390">
          <cell r="C2390" t="str">
            <v>720399-HOUSEHOLD ESSENTIALS, LLC</v>
          </cell>
        </row>
        <row r="2391">
          <cell r="C2391" t="str">
            <v>720405-PHOENIX INTERNATIONAL PUBLICATIONS,</v>
          </cell>
        </row>
        <row r="2392">
          <cell r="C2392" t="str">
            <v>720430-KIDDESIGNS, INC.</v>
          </cell>
        </row>
        <row r="2393">
          <cell r="C2393" t="str">
            <v>720435-BOULANGERIE RUSTIQUE SWEET LEE'S</v>
          </cell>
        </row>
        <row r="2394">
          <cell r="C2394" t="str">
            <v>720455-814112-6 CANADA INC.</v>
          </cell>
        </row>
        <row r="2395">
          <cell r="C2395" t="str">
            <v>720456-LUCY DARLING LLC</v>
          </cell>
        </row>
        <row r="2396">
          <cell r="C2396" t="str">
            <v>720458-STIL CLASSICS INC</v>
          </cell>
        </row>
        <row r="2397">
          <cell r="C2397" t="str">
            <v>720459-BLABLA LLC</v>
          </cell>
        </row>
        <row r="2398">
          <cell r="C2398" t="str">
            <v>720460-ABSOLUTE VALUE PUBLICATIONS INC.</v>
          </cell>
        </row>
        <row r="2399">
          <cell r="C2399" t="str">
            <v>720465-DOBI &amp; ASSOCIATES INC.</v>
          </cell>
        </row>
        <row r="2400">
          <cell r="C2400" t="str">
            <v>720466-YOUNG STAR FLORAL CO., LTD.</v>
          </cell>
        </row>
        <row r="2401">
          <cell r="C2401" t="str">
            <v>720491-(DO NOT USE) VETRO DUE SRL</v>
          </cell>
        </row>
        <row r="2402">
          <cell r="C2402" t="str">
            <v>720492-SAPLING CHILD LTD</v>
          </cell>
        </row>
        <row r="2403">
          <cell r="C2403" t="str">
            <v>720493-CENTRAL FORCE HOLDINGS (HK) LIMITED</v>
          </cell>
        </row>
        <row r="2404">
          <cell r="C2404" t="str">
            <v>720530-THE KINGS</v>
          </cell>
        </row>
        <row r="2405">
          <cell r="C2405" t="str">
            <v>720531-HERITAGE HOME FASHIONS INC.</v>
          </cell>
        </row>
        <row r="2406">
          <cell r="C2406" t="str">
            <v>720532-KIELY ROWAN PLC</v>
          </cell>
        </row>
        <row r="2407">
          <cell r="C2407" t="str">
            <v>720533-ISAAC MORRIS LTD</v>
          </cell>
        </row>
        <row r="2408">
          <cell r="C2408" t="str">
            <v>720534-RELATION FRAME CO.,LTD</v>
          </cell>
        </row>
        <row r="2409">
          <cell r="C2409" t="str">
            <v>720535-FLAPJACKKIDS INC.</v>
          </cell>
        </row>
        <row r="2410">
          <cell r="C2410" t="str">
            <v>720536-BASANT INDIA INC.</v>
          </cell>
        </row>
        <row r="2411">
          <cell r="C2411" t="str">
            <v>720537-SPY ALLEY PARTNERS L.L.P.</v>
          </cell>
        </row>
        <row r="2412">
          <cell r="C2412" t="str">
            <v>720538-MOGLEA LLC</v>
          </cell>
        </row>
        <row r="2413">
          <cell r="C2413" t="str">
            <v>720540-VIETNAM TOP VISION INDUSTRIES CO.,</v>
          </cell>
        </row>
        <row r="2414">
          <cell r="C2414" t="str">
            <v>720541-ANNAWITHLOVE PHOTOGRAPHY</v>
          </cell>
        </row>
        <row r="2415">
          <cell r="C2415" t="str">
            <v>720542-STONERIDGE CYCLE LTD USD</v>
          </cell>
        </row>
        <row r="2416">
          <cell r="C2416" t="str">
            <v>720570-CREATIVE DESIGN TECHNOLOGIES LLC</v>
          </cell>
        </row>
        <row r="2417">
          <cell r="C2417" t="str">
            <v>720571-LITTLE TIGER PRESS</v>
          </cell>
        </row>
        <row r="2418">
          <cell r="C2418" t="str">
            <v>720575-RAVENSBURGER USA INC</v>
          </cell>
        </row>
        <row r="2419">
          <cell r="C2419" t="str">
            <v>720576-CJ GLOBAL, INC.</v>
          </cell>
        </row>
        <row r="2420">
          <cell r="C2420" t="str">
            <v>720580-Julie Lindsey LLC (DBA Julie Vos)</v>
          </cell>
        </row>
        <row r="2421">
          <cell r="C2421" t="str">
            <v>720585-CIRCLE GLASS LLC</v>
          </cell>
        </row>
        <row r="2422">
          <cell r="C2422" t="str">
            <v>720586-RARE BEAUTY BRANDS, INC /</v>
          </cell>
        </row>
        <row r="2423">
          <cell r="C2423" t="str">
            <v>720587-ZACASHA CONNECTION LLC</v>
          </cell>
        </row>
        <row r="2424">
          <cell r="C2424" t="str">
            <v>720588-KEBAPOLIS LLC DBA GRADY'S COLD BREW</v>
          </cell>
        </row>
        <row r="2425">
          <cell r="C2425" t="str">
            <v>720589-HAT ATTACK INC</v>
          </cell>
        </row>
        <row r="2426">
          <cell r="C2426" t="str">
            <v>720622-HERBIVORE BOTANICALS LLC</v>
          </cell>
        </row>
        <row r="2427">
          <cell r="C2427" t="str">
            <v>720644-SUMMA INNOVATIONS, INC</v>
          </cell>
        </row>
        <row r="2428">
          <cell r="C2428" t="str">
            <v>720645-ENRICO PRODUCTS, LLC</v>
          </cell>
        </row>
        <row r="2429">
          <cell r="C2429" t="str">
            <v>720650-SHENYANG ARTS &amp; CRAFTS I/E CO., LTD</v>
          </cell>
        </row>
        <row r="2430">
          <cell r="C2430" t="str">
            <v>720651-MEADOWLAND LTD.</v>
          </cell>
        </row>
        <row r="2431">
          <cell r="C2431" t="str">
            <v>720655-PHILLIPS ENTERTAINMENT GROUP LLC.,</v>
          </cell>
        </row>
        <row r="2432">
          <cell r="C2432" t="str">
            <v>720673-SWIMWAYS CORPORATION</v>
          </cell>
        </row>
        <row r="2433">
          <cell r="C2433" t="str">
            <v>720675-1OAKBYSARA D.B.A. ONE OAK BY SARA,</v>
          </cell>
        </row>
        <row r="2434">
          <cell r="C2434" t="str">
            <v>720680-DAILY GROMMET, INC. DBA THE GROMMET</v>
          </cell>
        </row>
        <row r="2435">
          <cell r="C2435" t="str">
            <v>720681-THE PURPLE COW AMERICA INC</v>
          </cell>
        </row>
        <row r="2436">
          <cell r="C2436" t="str">
            <v>720685-COMPLETE SOURCING SOLUTIONS, INC.</v>
          </cell>
        </row>
        <row r="2437">
          <cell r="C2437" t="str">
            <v>720686-LIFEWORKS TECHNOLOGY GROUP, LLC</v>
          </cell>
        </row>
        <row r="2438">
          <cell r="C2438" t="str">
            <v>720690-NORQUAY CO</v>
          </cell>
        </row>
        <row r="2439">
          <cell r="C2439" t="str">
            <v>720691-FREEZE FRAME LCC DBA ANTIQUE CURIOS</v>
          </cell>
        </row>
        <row r="2440">
          <cell r="C2440" t="str">
            <v>720692-POP CHART LAB INC</v>
          </cell>
        </row>
        <row r="2441">
          <cell r="C2441" t="str">
            <v>720716-ADZO PUBLISHING INC.</v>
          </cell>
        </row>
        <row r="2442">
          <cell r="C2442" t="str">
            <v>720735-BEN &amp; BOULE TRADING INC.</v>
          </cell>
        </row>
        <row r="2443">
          <cell r="C2443" t="str">
            <v>720736-KRIS NATIONS JEWELS INC</v>
          </cell>
        </row>
        <row r="2444">
          <cell r="C2444" t="str">
            <v>720737-HEVELIUS CORPORATION</v>
          </cell>
        </row>
        <row r="2445">
          <cell r="C2445" t="str">
            <v>720738-INKOLOGY LLC</v>
          </cell>
        </row>
        <row r="2446">
          <cell r="C2446" t="str">
            <v>720740-KAN JAM LLC</v>
          </cell>
        </row>
        <row r="2447">
          <cell r="C2447" t="str">
            <v>720775-SEA TO SKY SEASONINGS INC.DBA AMOLA</v>
          </cell>
        </row>
        <row r="2448">
          <cell r="C2448" t="str">
            <v>720776-HOMESENSE INDUSTRIAL LIMITED</v>
          </cell>
        </row>
        <row r="2449">
          <cell r="C2449" t="str">
            <v>720777-HACHETTE BOOK GROUP INC. - MOLESKIN</v>
          </cell>
        </row>
        <row r="2450">
          <cell r="C2450" t="str">
            <v>720778-THEO KLEIN HK LTD.</v>
          </cell>
        </row>
        <row r="2451">
          <cell r="C2451" t="str">
            <v>720779-TARA TOY CORP.</v>
          </cell>
        </row>
        <row r="2452">
          <cell r="C2452" t="str">
            <v>720780-TN PHILIPPINES INC.</v>
          </cell>
        </row>
        <row r="2453">
          <cell r="C2453" t="str">
            <v>720781-KEYELL INC.</v>
          </cell>
        </row>
        <row r="2454">
          <cell r="C2454" t="str">
            <v>720785-SHYE JOHN INTERNATIONAL LTD</v>
          </cell>
        </row>
        <row r="2455">
          <cell r="C2455" t="str">
            <v>720786-BIOLOGICAL &amp; POPULAR CULTURE INC</v>
          </cell>
        </row>
        <row r="2456">
          <cell r="C2456" t="str">
            <v>720787-INI, LLC</v>
          </cell>
        </row>
        <row r="2457">
          <cell r="C2457" t="str">
            <v>720793-CAMICO INNOVATIVE LTD.</v>
          </cell>
        </row>
        <row r="2458">
          <cell r="C2458" t="str">
            <v>720800-OGD Bicycle Accessories LTD</v>
          </cell>
        </row>
        <row r="2459">
          <cell r="C2459" t="str">
            <v>720801-PL-UG UK</v>
          </cell>
        </row>
        <row r="2460">
          <cell r="C2460" t="str">
            <v>720802-HYBRID NATION</v>
          </cell>
        </row>
        <row r="2461">
          <cell r="C2461" t="str">
            <v>720805-GOLDEN ELF HANDICRAFTS</v>
          </cell>
        </row>
        <row r="2462">
          <cell r="C2462" t="str">
            <v>720807-BIKO INC</v>
          </cell>
        </row>
        <row r="2463">
          <cell r="C2463" t="str">
            <v>720810-T-ZONE HEALTH INC.</v>
          </cell>
        </row>
        <row r="2464">
          <cell r="C2464" t="str">
            <v>720811-META BRANDS INTERNATIONAL INC.</v>
          </cell>
        </row>
        <row r="2465">
          <cell r="C2465" t="str">
            <v>720812-SPLIT TREE COCKTAIL CO.</v>
          </cell>
        </row>
        <row r="2466">
          <cell r="C2466" t="str">
            <v>720815-BYOB COCKTAIL EMPORIUM INC.</v>
          </cell>
        </row>
        <row r="2467">
          <cell r="C2467" t="str">
            <v>720860-MELANIE AULD JEWELRY LTD</v>
          </cell>
        </row>
        <row r="2468">
          <cell r="C2468" t="str">
            <v>720861-SAPPHO BY KIM SMILEY INC.</v>
          </cell>
        </row>
        <row r="2469">
          <cell r="C2469" t="str">
            <v>720862-HORIZON GROUP USA, INC.</v>
          </cell>
        </row>
        <row r="2470">
          <cell r="C2470" t="str">
            <v>720865-ARLINGTON SPECIALTIES, INC. D/B/A</v>
          </cell>
        </row>
        <row r="2471">
          <cell r="C2471" t="str">
            <v>720870-KRISTEN LEY LLC DBA THIMBLEPRESS</v>
          </cell>
        </row>
        <row r="2472">
          <cell r="C2472" t="str">
            <v>720871-( DO NOT USE)  UBEBA BEAN DESIGNS I</v>
          </cell>
        </row>
        <row r="2473">
          <cell r="C2473" t="str">
            <v>720872-3979261 CANADA INC DBA PHASE 3</v>
          </cell>
        </row>
        <row r="2474">
          <cell r="C2474" t="str">
            <v>720875-RUSKIN-CREATION CO., LTD.</v>
          </cell>
        </row>
        <row r="2475">
          <cell r="C2475" t="str">
            <v>720931-ALPHAVINES INTERNATIONAL TRADING</v>
          </cell>
        </row>
        <row r="2476">
          <cell r="C2476" t="str">
            <v>720932-LIGHTHOUSE PUBLICATIONS INC.</v>
          </cell>
        </row>
        <row r="2477">
          <cell r="C2477" t="str">
            <v>720933-REBECCA ASHBY DBA THE PINK ORANGE</v>
          </cell>
        </row>
        <row r="2478">
          <cell r="C2478" t="str">
            <v>720935-NEXT GENERATION DISTRIBUTORS INC.</v>
          </cell>
        </row>
        <row r="2479">
          <cell r="C2479" t="str">
            <v>720940-AS YOU GROW LTD</v>
          </cell>
        </row>
        <row r="2480">
          <cell r="C2480" t="str">
            <v>720941-30 WATT HOLDINGS, INC</v>
          </cell>
        </row>
        <row r="2481">
          <cell r="C2481" t="str">
            <v>720951-FUNNYBONE TOYS LLC</v>
          </cell>
        </row>
        <row r="2482">
          <cell r="C2482" t="str">
            <v>720955-WOOLCAN INC</v>
          </cell>
        </row>
        <row r="2483">
          <cell r="C2483" t="str">
            <v>720965-CRAVEN CLOSEOUTS</v>
          </cell>
        </row>
        <row r="2484">
          <cell r="C2484" t="str">
            <v>720990-THE CHAMBERLAIN GROUP, INC.</v>
          </cell>
        </row>
        <row r="2485">
          <cell r="C2485" t="str">
            <v>720991-EMILY VALENTINE JEWELRY</v>
          </cell>
        </row>
        <row r="2486">
          <cell r="C2486" t="str">
            <v>720992-A&amp;T PRIVATE ENTERPRISE</v>
          </cell>
        </row>
        <row r="2487">
          <cell r="C2487" t="str">
            <v>720995-KAI YUM INTERNATIONAL</v>
          </cell>
        </row>
        <row r="2488">
          <cell r="C2488" t="str">
            <v>721000-BORGFELDT (CANADA) LIMITED - USD</v>
          </cell>
        </row>
        <row r="2489">
          <cell r="C2489" t="str">
            <v>721001-MIDPOINT TRADE BOOKS</v>
          </cell>
        </row>
        <row r="2490">
          <cell r="C2490" t="str">
            <v>721002-SOYOUNG INC</v>
          </cell>
        </row>
        <row r="2491">
          <cell r="C2491" t="str">
            <v>721030-TUCK SHOP TRADING CO</v>
          </cell>
        </row>
        <row r="2492">
          <cell r="C2492" t="str">
            <v>721031-SKYWELL HANDBAGS LIMITED</v>
          </cell>
        </row>
        <row r="2493">
          <cell r="C2493" t="str">
            <v>721032-JOOWON TRADING LIMITED</v>
          </cell>
        </row>
        <row r="2494">
          <cell r="C2494" t="str">
            <v>721035-INTERNATIONAL BON TON TOYS</v>
          </cell>
        </row>
        <row r="2495">
          <cell r="C2495" t="str">
            <v>721036-PUMPKIN WHOLESALE</v>
          </cell>
        </row>
        <row r="2496">
          <cell r="C2496" t="str">
            <v>721037-MODWAY</v>
          </cell>
        </row>
        <row r="2497">
          <cell r="C2497" t="str">
            <v>721038-NORTHERN GIFTS CUSTOM PRODUCTS LTD</v>
          </cell>
        </row>
        <row r="2498">
          <cell r="C2498" t="str">
            <v>721063-GREEN ANDROID LIMITED</v>
          </cell>
        </row>
        <row r="2499">
          <cell r="C2499" t="str">
            <v>721065-BRANFORD LIMITED</v>
          </cell>
        </row>
        <row r="2500">
          <cell r="C2500" t="str">
            <v>721070-MATTEL BRANDS CHINA</v>
          </cell>
        </row>
        <row r="2501">
          <cell r="C2501" t="str">
            <v>721071-TOI, MOI ET BEBE INC DBA</v>
          </cell>
        </row>
        <row r="2502">
          <cell r="C2502" t="str">
            <v>721072-EMILY LEY PAPER INC</v>
          </cell>
        </row>
        <row r="2503">
          <cell r="C2503" t="str">
            <v>721073-SIMMS SIGAL LINWOOD INC</v>
          </cell>
        </row>
        <row r="2504">
          <cell r="C2504" t="str">
            <v>721074-DOROTHEA KNITTING MILLS LTD. - PARK</v>
          </cell>
        </row>
        <row r="2505">
          <cell r="C2505" t="str">
            <v>721082-VANCOUVER CANDLE CO.</v>
          </cell>
        </row>
        <row r="2506">
          <cell r="C2506" t="str">
            <v>721083-PATRICIA SHEN DBA OUR HEIDAY</v>
          </cell>
        </row>
        <row r="2507">
          <cell r="C2507" t="str">
            <v>721112-SEVENTH GENERATION FAMILY</v>
          </cell>
        </row>
        <row r="2508">
          <cell r="C2508" t="str">
            <v>721115-WOOKY ENTERTAINMENT INC.</v>
          </cell>
        </row>
        <row r="2509">
          <cell r="C2509" t="str">
            <v>721121-MADE MODERN LLC</v>
          </cell>
        </row>
        <row r="2510">
          <cell r="C2510" t="str">
            <v>721125-PICCADILLY (USA) INC</v>
          </cell>
        </row>
        <row r="2511">
          <cell r="C2511" t="str">
            <v>721135-GLOBAL EDGE</v>
          </cell>
        </row>
        <row r="2512">
          <cell r="C2512" t="str">
            <v>721136-SWEET BABY INC DBA A.J. MORGAN</v>
          </cell>
        </row>
        <row r="2513">
          <cell r="C2513" t="str">
            <v>721140-CHARLENE PRECIOUS CO.</v>
          </cell>
        </row>
        <row r="2514">
          <cell r="C2514" t="str">
            <v>721160-UPPDOO INC.</v>
          </cell>
        </row>
        <row r="2515">
          <cell r="C2515" t="str">
            <v>721205-PUZZLE MASTER INCORPORATED</v>
          </cell>
        </row>
        <row r="2516">
          <cell r="C2516" t="str">
            <v>721206-BABYSWEDE LLC</v>
          </cell>
        </row>
        <row r="2517">
          <cell r="C2517" t="str">
            <v>721210-ROYLCO LIMITED</v>
          </cell>
        </row>
        <row r="2518">
          <cell r="C2518" t="str">
            <v>721211-PARKLAND DESIGN AND MANUFACTURING I</v>
          </cell>
        </row>
        <row r="2519">
          <cell r="C2519" t="str">
            <v>721229-GEORGE MERCER</v>
          </cell>
        </row>
        <row r="2520">
          <cell r="C2520" t="str">
            <v>721239-PURSEN</v>
          </cell>
        </row>
        <row r="2521">
          <cell r="C2521" t="str">
            <v>721240-SYKI PRODUCTS INC.</v>
          </cell>
        </row>
        <row r="2522">
          <cell r="C2522" t="str">
            <v>721241-7160739 CANADA INC DBA KIDZDISTRICT</v>
          </cell>
        </row>
        <row r="2523">
          <cell r="C2523" t="str">
            <v>721242-NEW YORK PUZZLE COMPANY LLC</v>
          </cell>
        </row>
        <row r="2524">
          <cell r="C2524" t="str">
            <v>721244-BEAUTY FRONTIER LLC</v>
          </cell>
        </row>
        <row r="2525">
          <cell r="C2525" t="str">
            <v>721245-GLOBEASIA NATURE INDUSTRIES INC.</v>
          </cell>
        </row>
        <row r="2526">
          <cell r="C2526" t="str">
            <v>721250-WOWWEE CANADA INC.</v>
          </cell>
        </row>
        <row r="2527">
          <cell r="C2527" t="str">
            <v>721256-DISTRIBULIVRES</v>
          </cell>
        </row>
        <row r="2528">
          <cell r="C2528" t="str">
            <v>721257-BASKET AND WEAVES HANDICRAFTS</v>
          </cell>
        </row>
        <row r="2529">
          <cell r="C2529" t="str">
            <v>721258-TIME CONCEPT INC</v>
          </cell>
        </row>
        <row r="2530">
          <cell r="C2530" t="str">
            <v>721259-SHARON MONTROSE PHOTOGRAPHS LLC</v>
          </cell>
        </row>
        <row r="2531">
          <cell r="C2531" t="str">
            <v>721260-LIBRATEL INC.</v>
          </cell>
        </row>
        <row r="2532">
          <cell r="C2532" t="str">
            <v>721265-CASIO CANADA LTD</v>
          </cell>
        </row>
        <row r="2533">
          <cell r="C2533" t="str">
            <v>721290-175413 CANADA INC DBA M0851</v>
          </cell>
        </row>
        <row r="2534">
          <cell r="C2534" t="str">
            <v>721300-FLEURISSIMA INC</v>
          </cell>
        </row>
        <row r="2535">
          <cell r="C2535" t="str">
            <v>721301-2SB ENTERPRISES INC. DBA ELARI</v>
          </cell>
        </row>
        <row r="2536">
          <cell r="C2536" t="str">
            <v>721305-AFS INDUSTRIAL CO LTD.</v>
          </cell>
        </row>
        <row r="2537">
          <cell r="C2537" t="str">
            <v>721306-C.M.PAULA COMPANY DBA UP WITH PAPER</v>
          </cell>
        </row>
        <row r="2538">
          <cell r="C2538" t="str">
            <v>721311-HOBBRY LTD</v>
          </cell>
        </row>
        <row r="2539">
          <cell r="C2539" t="str">
            <v>721312-REBEKAH PRICE INC.</v>
          </cell>
        </row>
        <row r="2540">
          <cell r="C2540" t="str">
            <v>721313-SALESONE LLC</v>
          </cell>
        </row>
        <row r="2541">
          <cell r="C2541" t="str">
            <v>721314-1CANOE2 LLC</v>
          </cell>
        </row>
        <row r="2542">
          <cell r="C2542" t="str">
            <v>721315-FAMILY OF FRENDS LLC</v>
          </cell>
        </row>
        <row r="2543">
          <cell r="C2543" t="str">
            <v>721316-PAN MACMILLAN</v>
          </cell>
        </row>
        <row r="2544">
          <cell r="C2544" t="str">
            <v>721317-HARTLAND BROOKLYN CORP</v>
          </cell>
        </row>
        <row r="2545">
          <cell r="C2545" t="str">
            <v>721318-LITTLE KIDS, INC</v>
          </cell>
        </row>
        <row r="2546">
          <cell r="C2546" t="str">
            <v>721320-PROMOTIONAL PARTNERS WORLDWIDE LLC</v>
          </cell>
        </row>
        <row r="2547">
          <cell r="C2547" t="str">
            <v>721321-KIDCENTRAL SUPPLY INC</v>
          </cell>
        </row>
        <row r="2548">
          <cell r="C2548" t="str">
            <v>721360-CHINA DOLL INTERNATIONAL LTD</v>
          </cell>
        </row>
        <row r="2549">
          <cell r="C2549" t="str">
            <v>721361-KARIWALA INDUSTRIES LTD</v>
          </cell>
        </row>
        <row r="2550">
          <cell r="C2550" t="str">
            <v>721362-SHINGORA TEXTILES LIMITED</v>
          </cell>
        </row>
        <row r="2551">
          <cell r="C2551" t="str">
            <v>721363-R. NICHOLS, LLC</v>
          </cell>
        </row>
        <row r="2552">
          <cell r="C2552" t="str">
            <v>721365-TEQTRONIX INTERNATIONAL INC.</v>
          </cell>
        </row>
        <row r="2553">
          <cell r="C2553" t="str">
            <v>721370-OWEN &amp; FRED CORP.</v>
          </cell>
        </row>
        <row r="2554">
          <cell r="C2554" t="str">
            <v>721396-FJALLRAVEN CANADA WHOLESALE INC.</v>
          </cell>
        </row>
        <row r="2555">
          <cell r="C2555" t="str">
            <v>721397-FRANKLIN SPORTS INC. USD</v>
          </cell>
        </row>
        <row r="2556">
          <cell r="C2556" t="str">
            <v>721400-DETOUR COFFEE INC DBA DETOUR COFFEE</v>
          </cell>
        </row>
        <row r="2557">
          <cell r="C2557" t="str">
            <v>721405-SLEEPBELT O/B 2373945 ONTARIO INC</v>
          </cell>
        </row>
        <row r="2558">
          <cell r="C2558" t="str">
            <v>721406-BELLA TUNNO LLC</v>
          </cell>
        </row>
        <row r="2559">
          <cell r="C2559" t="str">
            <v>721407-OBVIOUS STATE LLC</v>
          </cell>
        </row>
        <row r="2560">
          <cell r="C2560" t="str">
            <v>721408-CORKCICLE LLC</v>
          </cell>
        </row>
        <row r="2561">
          <cell r="C2561" t="str">
            <v>721409-KATIE LEAMON</v>
          </cell>
        </row>
        <row r="2562">
          <cell r="C2562" t="str">
            <v>721445-CELLULAR EMPIRE INC dba: POM GEAR</v>
          </cell>
        </row>
        <row r="2563">
          <cell r="C2563" t="str">
            <v>721450-PMD LOGISOFT INC</v>
          </cell>
        </row>
        <row r="2564">
          <cell r="C2564" t="str">
            <v>721456-GRIDDLY GAMES INC.</v>
          </cell>
        </row>
        <row r="2565">
          <cell r="C2565" t="str">
            <v>721496-EPOCA HOME LLC</v>
          </cell>
        </row>
        <row r="2566">
          <cell r="C2566" t="str">
            <v>721498-HQ KITES &amp; DESIGNS USA, INC.</v>
          </cell>
        </row>
        <row r="2567">
          <cell r="C2567" t="str">
            <v>721499-PLAY FROM SCRATCH LLC, DBA YOXO</v>
          </cell>
        </row>
        <row r="2568">
          <cell r="C2568" t="str">
            <v>721505-ARLINGTON MILNE</v>
          </cell>
        </row>
        <row r="2569">
          <cell r="C2569" t="str">
            <v>721506-THE JAM STAND LLC</v>
          </cell>
        </row>
        <row r="2570">
          <cell r="C2570" t="str">
            <v>721527-NTD APPAREL INC.</v>
          </cell>
        </row>
        <row r="2571">
          <cell r="C2571" t="str">
            <v>721528-WORLD PUB WHOLESALE</v>
          </cell>
        </row>
        <row r="2572">
          <cell r="C2572" t="str">
            <v>721529-AMPED &amp; COLLECTION INC.</v>
          </cell>
        </row>
        <row r="2573">
          <cell r="C2573" t="str">
            <v>721556-BROCKHAMPTON BOOKS LTD</v>
          </cell>
        </row>
        <row r="2574">
          <cell r="C2574" t="str">
            <v>721560-HAPPY KIDS CANADA INC.</v>
          </cell>
        </row>
        <row r="2575">
          <cell r="C2575" t="str">
            <v>721561-MODULAR ROBOTICS INC.</v>
          </cell>
        </row>
        <row r="2576">
          <cell r="C2576" t="str">
            <v>721570-SHANGHAI BROADWAY INT'L</v>
          </cell>
        </row>
        <row r="2577">
          <cell r="C2577" t="str">
            <v>721571-FOUNTAIN ACCESSORY LTD.</v>
          </cell>
        </row>
        <row r="2578">
          <cell r="C2578" t="str">
            <v>721572-M&amp;K KIDSWEAR INC.</v>
          </cell>
        </row>
        <row r="2579">
          <cell r="C2579" t="str">
            <v>721621-KERAMOS INTERNATIONAL CO., LTD.</v>
          </cell>
        </row>
        <row r="2580">
          <cell r="C2580" t="str">
            <v>721622-BRYNNE-RIDGE LLC</v>
          </cell>
        </row>
        <row r="2581">
          <cell r="C2581" t="str">
            <v>721630-CAEDEN INC</v>
          </cell>
        </row>
        <row r="2582">
          <cell r="C2582" t="str">
            <v>721635-HARMAN INVESTMENTS LTD.</v>
          </cell>
        </row>
        <row r="2583">
          <cell r="C2583" t="str">
            <v>721636-CERABELLA GROUP CORP.</v>
          </cell>
        </row>
        <row r="2584">
          <cell r="C2584" t="str">
            <v>721637-JELLY BELLY CANDY COMPANY (CANADA)</v>
          </cell>
        </row>
        <row r="2585">
          <cell r="C2585" t="str">
            <v>721640-MODERN SPROUT, LLC</v>
          </cell>
        </row>
        <row r="2586">
          <cell r="C2586" t="str">
            <v>721645-BUNGLO LTD CO.</v>
          </cell>
        </row>
        <row r="2587">
          <cell r="C2587" t="str">
            <v>721675-KIDROBOT LLC</v>
          </cell>
        </row>
        <row r="2588">
          <cell r="C2588" t="str">
            <v>721711-BLUERIVER TRADING LTD.</v>
          </cell>
        </row>
        <row r="2589">
          <cell r="C2589" t="str">
            <v>721712-URBAN INFANT INC.</v>
          </cell>
        </row>
        <row r="2590">
          <cell r="C2590" t="str">
            <v>721715-POMANGO INC</v>
          </cell>
        </row>
        <row r="2591">
          <cell r="C2591" t="str">
            <v>721720-DAVID SHAW TABLEWARE</v>
          </cell>
        </row>
        <row r="2592">
          <cell r="C2592" t="str">
            <v>721721-AP GROUP(CHINA) CO. LTD</v>
          </cell>
        </row>
        <row r="2593">
          <cell r="C2593" t="str">
            <v>721726-GMD WHOLESALE INC</v>
          </cell>
        </row>
        <row r="2594">
          <cell r="C2594" t="str">
            <v>721750-DESIGN WORKS INC LLC</v>
          </cell>
        </row>
        <row r="2595">
          <cell r="C2595" t="str">
            <v>721766-SOKO INC</v>
          </cell>
        </row>
        <row r="2596">
          <cell r="C2596" t="str">
            <v>721770-(DO NOT USE) AM DENMARK AS</v>
          </cell>
        </row>
        <row r="2597">
          <cell r="C2597" t="str">
            <v>721771-SUGAR PAPER LLC</v>
          </cell>
        </row>
        <row r="2598">
          <cell r="C2598" t="str">
            <v>721772-JL DARLING LLC</v>
          </cell>
        </row>
        <row r="2599">
          <cell r="C2599" t="str">
            <v>721775-JON DE PORTER JEWELRY</v>
          </cell>
        </row>
        <row r="2600">
          <cell r="C2600" t="str">
            <v>721776-KASKEY KIDS INC.</v>
          </cell>
        </row>
        <row r="2601">
          <cell r="C2601" t="str">
            <v>721777-COCKTAIL CRATE LLC</v>
          </cell>
        </row>
        <row r="2602">
          <cell r="C2602" t="str">
            <v>721808-STATE BAGS LLC</v>
          </cell>
        </row>
        <row r="2603">
          <cell r="C2603" t="str">
            <v>721809-MLLN INC DBA NEWLIE</v>
          </cell>
        </row>
        <row r="2604">
          <cell r="C2604" t="str">
            <v>721810-GREENPOINT BRANDS LLC</v>
          </cell>
        </row>
        <row r="2605">
          <cell r="C2605" t="str">
            <v>721811-GIFTCRAFT LTD. CAD</v>
          </cell>
        </row>
        <row r="2606">
          <cell r="C2606" t="str">
            <v>721812-RUSTICO LLC</v>
          </cell>
        </row>
        <row r="2607">
          <cell r="C2607" t="str">
            <v>721813-FUN2GIVE HONG KONG LTD</v>
          </cell>
        </row>
        <row r="2608">
          <cell r="C2608" t="str">
            <v>721814-DANAWARES CORP DS</v>
          </cell>
        </row>
        <row r="2609">
          <cell r="C2609" t="str">
            <v>721815-APPOINTED LLC</v>
          </cell>
        </row>
        <row r="2610">
          <cell r="C2610" t="str">
            <v>721816-LAURIE FLEMING JEWELLERY</v>
          </cell>
        </row>
        <row r="2611">
          <cell r="C2611" t="str">
            <v>721817-SYFEL INC</v>
          </cell>
        </row>
        <row r="2612">
          <cell r="C2612" t="str">
            <v>721856-FAWSON &amp; HANCOCK FOODS LLC</v>
          </cell>
        </row>
        <row r="2613">
          <cell r="C2613" t="str">
            <v>721857-THE CHILLAFISH COMPANY</v>
          </cell>
        </row>
        <row r="2614">
          <cell r="C2614" t="str">
            <v>721858-MUD PIE LLC</v>
          </cell>
        </row>
        <row r="2615">
          <cell r="C2615" t="str">
            <v>721860-BAN.DO DESIGNS LLC</v>
          </cell>
        </row>
        <row r="2616">
          <cell r="C2616" t="str">
            <v>721861-MIRA DESIGN CORPORATION</v>
          </cell>
        </row>
        <row r="2617">
          <cell r="C2617" t="str">
            <v>721863-BIJOUTERIE CARMEN INC</v>
          </cell>
        </row>
        <row r="2618">
          <cell r="C2618" t="str">
            <v>721864-SMART GEAR LLC</v>
          </cell>
        </row>
        <row r="2619">
          <cell r="C2619" t="str">
            <v>721865-2008929 ONTARIO LTD DRAKE GENERAL S</v>
          </cell>
        </row>
        <row r="2620">
          <cell r="C2620" t="str">
            <v>721866-HELLA BITTER LLC</v>
          </cell>
        </row>
        <row r="2621">
          <cell r="C2621" t="str">
            <v>721867-PORT STYLE ENTERPRISES INC</v>
          </cell>
        </row>
        <row r="2622">
          <cell r="C2622" t="str">
            <v>721870-LEMO S.E.N.C.</v>
          </cell>
        </row>
        <row r="2623">
          <cell r="C2623" t="str">
            <v>721872-KYLE BOOKS</v>
          </cell>
        </row>
        <row r="2624">
          <cell r="C2624" t="str">
            <v>721875-MONBENTO LTD</v>
          </cell>
        </row>
        <row r="2625">
          <cell r="C2625" t="str">
            <v>721876-BRUTUS BEVERAGES INC.</v>
          </cell>
        </row>
        <row r="2626">
          <cell r="C2626" t="str">
            <v>721877-MICHELLE ROSS DESIGN</v>
          </cell>
        </row>
        <row r="2627">
          <cell r="C2627" t="str">
            <v>721878-DOUGLAS COMPANY INC.</v>
          </cell>
        </row>
        <row r="2628">
          <cell r="C2628" t="str">
            <v>721879-NOSSA ENERGIA INC</v>
          </cell>
        </row>
        <row r="2629">
          <cell r="C2629" t="str">
            <v>721890-TORONTO COMICS ANTHOLOGY</v>
          </cell>
        </row>
        <row r="2630">
          <cell r="C2630" t="str">
            <v>721897-MILLSIDE INDUSTRIES INC</v>
          </cell>
        </row>
        <row r="2631">
          <cell r="C2631" t="str">
            <v>721927-LULLUBEE LLC</v>
          </cell>
        </row>
        <row r="2632">
          <cell r="C2632" t="str">
            <v>721928-1033281 BC LTD (DBA TOFINO TOWEL CO</v>
          </cell>
        </row>
        <row r="2633">
          <cell r="C2633" t="str">
            <v>721930-BUFFALO ORIGINAL INC.</v>
          </cell>
        </row>
        <row r="2634">
          <cell r="C2634" t="str">
            <v>721931-SAGEBROOK HOME</v>
          </cell>
        </row>
        <row r="2635">
          <cell r="C2635" t="str">
            <v>721935-SUNNYLIFE LLC</v>
          </cell>
        </row>
        <row r="2636">
          <cell r="C2636" t="str">
            <v>721936-SAGO SAGO TOYS INC.</v>
          </cell>
        </row>
        <row r="2637">
          <cell r="C2637" t="str">
            <v>721937-L2 GROUP, INC.</v>
          </cell>
        </row>
        <row r="2638">
          <cell r="C2638" t="str">
            <v>721940-WONDER WORKSHOP INC</v>
          </cell>
        </row>
        <row r="2639">
          <cell r="C2639" t="str">
            <v>721955-FAR &amp; WIDE COLLECTIVE</v>
          </cell>
        </row>
        <row r="2640">
          <cell r="C2640" t="str">
            <v>721956-PEKING INTERNATIONAL LIMITED</v>
          </cell>
        </row>
        <row r="2641">
          <cell r="C2641" t="str">
            <v>721957-IMPOSSIBLE AMERICA CORP</v>
          </cell>
        </row>
        <row r="2642">
          <cell r="C2642" t="str">
            <v>721958-TURNSTYLE BRANDS, LLC</v>
          </cell>
        </row>
        <row r="2643">
          <cell r="C2643" t="str">
            <v>721959-ONEBERRIE INNOVATIONS CORP</v>
          </cell>
        </row>
        <row r="2644">
          <cell r="C2644" t="str">
            <v>721960-MONOGRAM INTERNATIONAL, INC.</v>
          </cell>
        </row>
        <row r="2645">
          <cell r="C2645" t="str">
            <v>721973-SENSATIONAL LEARNERS INC.</v>
          </cell>
        </row>
        <row r="2646">
          <cell r="C2646" t="str">
            <v>721975-AMEICO, INC</v>
          </cell>
        </row>
        <row r="2647">
          <cell r="C2647" t="str">
            <v>721980-PEACE COLLECTIVE INC.</v>
          </cell>
        </row>
        <row r="2648">
          <cell r="C2648" t="str">
            <v>721981-AZZURE HOME, INC</v>
          </cell>
        </row>
        <row r="2649">
          <cell r="C2649" t="str">
            <v>721982-MAYER, MAYER &amp; MAYER, LP</v>
          </cell>
        </row>
        <row r="2650">
          <cell r="C2650" t="str">
            <v>722010-I COM S.P.A.</v>
          </cell>
        </row>
        <row r="2651">
          <cell r="C2651" t="str">
            <v>722011-HYPE WIRELESS LTD</v>
          </cell>
        </row>
        <row r="2652">
          <cell r="C2652" t="str">
            <v>722046-THE BABE DESTINATION PTY LTD</v>
          </cell>
        </row>
        <row r="2653">
          <cell r="C2653" t="str">
            <v>722047-ZHEJIANG DELIJIA STATIONERY CO LTD</v>
          </cell>
        </row>
        <row r="2654">
          <cell r="C2654" t="str">
            <v>722048-NORTHSTAR BALLOONS LLC</v>
          </cell>
        </row>
        <row r="2655">
          <cell r="C2655" t="str">
            <v>722049-CASPARI INC</v>
          </cell>
        </row>
        <row r="2656">
          <cell r="C2656" t="str">
            <v>722050-FELONY CASE INC.</v>
          </cell>
        </row>
        <row r="2657">
          <cell r="C2657" t="str">
            <v>722056-MERISON RETAIL BV</v>
          </cell>
        </row>
        <row r="2658">
          <cell r="C2658" t="str">
            <v>722060-8-OZ COFFEE LTD.</v>
          </cell>
        </row>
        <row r="2659">
          <cell r="C2659" t="str">
            <v>722061-BRUER LLC</v>
          </cell>
        </row>
        <row r="2660">
          <cell r="C2660" t="str">
            <v>722062-TONY KOUKOS</v>
          </cell>
        </row>
        <row r="2661">
          <cell r="C2661" t="str">
            <v>722063-DESIGN DIFFERENT</v>
          </cell>
        </row>
        <row r="2662">
          <cell r="C2662" t="str">
            <v>722065-NORDLIVRES</v>
          </cell>
        </row>
        <row r="2663">
          <cell r="C2663" t="str">
            <v>722068-LITTLE UNICORN, L.L.C.</v>
          </cell>
        </row>
        <row r="2664">
          <cell r="C2664" t="str">
            <v>722070-GROSCHE INTERNATIONAL INC.</v>
          </cell>
        </row>
        <row r="2665">
          <cell r="C2665" t="str">
            <v>722071-SOL AND SELENE, INC.</v>
          </cell>
        </row>
        <row r="2666">
          <cell r="C2666" t="str">
            <v>722072-AUGUST HAT COMPANY / HEX</v>
          </cell>
        </row>
        <row r="2667">
          <cell r="C2667" t="str">
            <v>722073-SAFARI PROGRAMS, INC.</v>
          </cell>
        </row>
        <row r="2668">
          <cell r="C2668" t="str">
            <v>722074-4D CITYSCAPE INC.</v>
          </cell>
        </row>
        <row r="2669">
          <cell r="C2669" t="str">
            <v>722075-WINNING SOLUTIONS INC.</v>
          </cell>
        </row>
        <row r="2670">
          <cell r="C2670" t="str">
            <v>722110-ZUO MODERN CANADA INC</v>
          </cell>
        </row>
        <row r="2671">
          <cell r="C2671" t="str">
            <v>722111-INDUSTRIA INNOVATIONS INC. EXW DS</v>
          </cell>
        </row>
        <row r="2672">
          <cell r="C2672" t="str">
            <v>722112-ROTUBA EXTRUDERS INC DBA SNIFTY</v>
          </cell>
        </row>
        <row r="2673">
          <cell r="C2673" t="str">
            <v>722113-DOPHES LTD</v>
          </cell>
        </row>
        <row r="2674">
          <cell r="C2674" t="str">
            <v>722114-MADD GEAR LLC</v>
          </cell>
        </row>
        <row r="2675">
          <cell r="C2675" t="str">
            <v>722130-PRIMA DONNA DESIGNS, INC</v>
          </cell>
        </row>
        <row r="2676">
          <cell r="C2676" t="str">
            <v>722135-2355644 ONTARIO INC O/A SAHAJAN</v>
          </cell>
        </row>
        <row r="2677">
          <cell r="C2677" t="str">
            <v>722140-CLOUDNOLA INC</v>
          </cell>
        </row>
        <row r="2678">
          <cell r="C2678" t="str">
            <v>722141-GOOD THING INC</v>
          </cell>
        </row>
        <row r="2679">
          <cell r="C2679" t="str">
            <v>722180-THEATRIC TOYS LLC</v>
          </cell>
        </row>
        <row r="2680">
          <cell r="C2680" t="str">
            <v>722181-CHICKPEA MAGAZINE</v>
          </cell>
        </row>
        <row r="2681">
          <cell r="C2681" t="str">
            <v>722182-DRIFT MAGAZINE</v>
          </cell>
        </row>
        <row r="2682">
          <cell r="C2682" t="str">
            <v>722183-THE COASTAL TABLE MAGAZINE</v>
          </cell>
        </row>
        <row r="2683">
          <cell r="C2683" t="str">
            <v>722185-DARLING MAGAZINE</v>
          </cell>
        </row>
        <row r="2684">
          <cell r="C2684" t="str">
            <v>722186-TROUVE MAGAZINE</v>
          </cell>
        </row>
        <row r="2685">
          <cell r="C2685" t="str">
            <v>722187-CLEARMOUNT PLASTICS LIMITED</v>
          </cell>
        </row>
        <row r="2686">
          <cell r="C2686" t="str">
            <v>722190-FIRST ACT INC.</v>
          </cell>
        </row>
        <row r="2687">
          <cell r="C2687" t="str">
            <v>722191-WILSHIRE FASHIONS LTD</v>
          </cell>
        </row>
        <row r="2688">
          <cell r="C2688" t="str">
            <v>722192-ALISON GORDON STUDIO</v>
          </cell>
        </row>
        <row r="2689">
          <cell r="C2689" t="str">
            <v>722193-GINGER RAY INC</v>
          </cell>
        </row>
        <row r="2690">
          <cell r="C2690" t="str">
            <v>722194-WEBSTER FINE ART LTD.</v>
          </cell>
        </row>
        <row r="2691">
          <cell r="C2691" t="str">
            <v>722195-INNOVATIVE TECHNOLOGY ELECTRONICS L</v>
          </cell>
        </row>
        <row r="2692">
          <cell r="C2692" t="str">
            <v>722196-TOUCH ZERO GRAVITY LLC</v>
          </cell>
        </row>
        <row r="2693">
          <cell r="C2693" t="str">
            <v>722197-MY MIND'S EYE II LLC</v>
          </cell>
        </row>
        <row r="2694">
          <cell r="C2694" t="str">
            <v>722240-TMI ACQUISTION LLC</v>
          </cell>
        </row>
        <row r="2695">
          <cell r="C2695" t="str">
            <v>722241-PARRAGON BK SERV (DO NOT USE)</v>
          </cell>
        </row>
        <row r="2696">
          <cell r="C2696" t="str">
            <v>722247-ANKI INC</v>
          </cell>
        </row>
        <row r="2697">
          <cell r="C2697" t="str">
            <v>722250-THREE QUARTER OUNCE</v>
          </cell>
        </row>
        <row r="2698">
          <cell r="C2698" t="str">
            <v>722251-THE NOBLE COLLECTION</v>
          </cell>
        </row>
        <row r="2699">
          <cell r="C2699" t="str">
            <v>722252-NADIA CHOCOLATES INC.</v>
          </cell>
        </row>
        <row r="2700">
          <cell r="C2700" t="str">
            <v>722255-ALADINE SAS</v>
          </cell>
        </row>
        <row r="2701">
          <cell r="C2701" t="str">
            <v>722260-YELLOW SCOPE LLC</v>
          </cell>
        </row>
        <row r="2702">
          <cell r="C2702" t="str">
            <v>722281-KUDOS LEATHERGOODS LTD. DBA JACK &amp;</v>
          </cell>
        </row>
        <row r="2703">
          <cell r="C2703" t="str">
            <v>722285-MOONRACER INDUSTRIES INC</v>
          </cell>
        </row>
        <row r="2704">
          <cell r="C2704" t="str">
            <v>722286-DENY DESIGNS</v>
          </cell>
        </row>
        <row r="2705">
          <cell r="C2705" t="str">
            <v>722290-SHINOLA/DETROIT LLC DBA SHINOLA</v>
          </cell>
        </row>
        <row r="2706">
          <cell r="C2706" t="str">
            <v>722291-MELO &amp; CO.</v>
          </cell>
        </row>
        <row r="2707">
          <cell r="C2707" t="str">
            <v>722292-BRADSHAW CANADA HOLDINGS INC.</v>
          </cell>
        </row>
        <row r="2708">
          <cell r="C2708" t="str">
            <v>722330-TECNODIDATTICA S.P.A.</v>
          </cell>
        </row>
        <row r="2709">
          <cell r="C2709" t="str">
            <v>722331-BACKYARD SAFARI COMPANY LLC</v>
          </cell>
        </row>
        <row r="2710">
          <cell r="C2710" t="str">
            <v>722332-FOX &amp; FALLOW PTY LTD</v>
          </cell>
        </row>
        <row r="2711">
          <cell r="C2711" t="str">
            <v>722333-DESIGN POOL LIMITED</v>
          </cell>
        </row>
        <row r="2712">
          <cell r="C2712" t="str">
            <v>722334-DUKE TOY CO.</v>
          </cell>
        </row>
        <row r="2713">
          <cell r="C2713" t="str">
            <v>722335-INDUSTRIA INNOVATIONS INC. FOB</v>
          </cell>
        </row>
        <row r="2714">
          <cell r="C2714" t="str">
            <v>722336-IMPERIAL TOY LLC</v>
          </cell>
        </row>
        <row r="2715">
          <cell r="C2715" t="str">
            <v>722340-FLUF TEXTILE GOODS INC.</v>
          </cell>
        </row>
        <row r="2716">
          <cell r="C2716" t="str">
            <v>722384-(VMI) 2294844 ONTARIO INC</v>
          </cell>
        </row>
        <row r="2717">
          <cell r="C2717" t="str">
            <v>722385-KANO COMPUTING LIMITED</v>
          </cell>
        </row>
        <row r="2718">
          <cell r="C2718" t="str">
            <v>722386-BOOTRESCUE INC</v>
          </cell>
        </row>
        <row r="2719">
          <cell r="C2719" t="str">
            <v>722387-EIGHTMOOD INC</v>
          </cell>
        </row>
        <row r="2720">
          <cell r="C2720" t="str">
            <v>722390-RINGLY INC</v>
          </cell>
        </row>
        <row r="2721">
          <cell r="C2721" t="str">
            <v>722425-FORMELCO LTD. DBA JOLLY JUMPER</v>
          </cell>
        </row>
        <row r="2722">
          <cell r="C2722" t="str">
            <v>722426-FORMATION BRANDS LLC</v>
          </cell>
        </row>
        <row r="2723">
          <cell r="C2723" t="str">
            <v>722427-TFI INC</v>
          </cell>
        </row>
        <row r="2724">
          <cell r="C2724" t="str">
            <v>722428-WRINKLE AND CREASE PAPER PRODUCTS</v>
          </cell>
        </row>
        <row r="2725">
          <cell r="C2725" t="str">
            <v>722430-ADURO PRODUCTS LLC</v>
          </cell>
        </row>
        <row r="2726">
          <cell r="C2726" t="str">
            <v>722431-HACCHE RETAIL LIMITED</v>
          </cell>
        </row>
        <row r="2727">
          <cell r="C2727" t="str">
            <v>722433-BONAVISTA BOVI HOME/MAISON INC</v>
          </cell>
        </row>
        <row r="2728">
          <cell r="C2728" t="str">
            <v>722435-KISHORIJI EXIM PRIVATE LIMITED</v>
          </cell>
        </row>
        <row r="2729">
          <cell r="C2729" t="str">
            <v>722436-QUEST USA CORP</v>
          </cell>
        </row>
        <row r="2730">
          <cell r="C2730" t="str">
            <v>722437-EVERLOVIN'PRESS O/B VINCENT PEREZ</v>
          </cell>
        </row>
        <row r="2731">
          <cell r="C2731" t="str">
            <v>722438-INNERWORKINGS INC</v>
          </cell>
        </row>
        <row r="2732">
          <cell r="C2732" t="str">
            <v>722439-SQUISHABLE.COM, INC.</v>
          </cell>
        </row>
        <row r="2733">
          <cell r="C2733" t="str">
            <v>722440-GALA PLUS USA COMPANY LIMITED DBA H</v>
          </cell>
        </row>
        <row r="2734">
          <cell r="C2734" t="str">
            <v>722443-UNICORN ENTERPRISES CORP.</v>
          </cell>
        </row>
        <row r="2735">
          <cell r="C2735" t="str">
            <v>722444-MEANT TO BE SENT LLC DBA LAKE + LOF</v>
          </cell>
        </row>
        <row r="2736">
          <cell r="C2736" t="str">
            <v>722445-MIQUEL-RIUS USA, LTD</v>
          </cell>
        </row>
        <row r="2737">
          <cell r="C2737" t="str">
            <v>722446-SIMPLE STORIES INC</v>
          </cell>
        </row>
        <row r="2738">
          <cell r="C2738" t="str">
            <v>722447-8 OAK LANE LLC</v>
          </cell>
        </row>
        <row r="2739">
          <cell r="C2739" t="str">
            <v>722450-SMART IT USA, LLC</v>
          </cell>
        </row>
        <row r="2740">
          <cell r="C2740" t="str">
            <v>722455-LORENA CANALS, USA</v>
          </cell>
        </row>
        <row r="2741">
          <cell r="C2741" t="str">
            <v>722460-CROJACK CAPITAL INC</v>
          </cell>
        </row>
        <row r="2742">
          <cell r="C2742" t="str">
            <v>722465-BLUISH INC.</v>
          </cell>
        </row>
        <row r="2743">
          <cell r="C2743" t="str">
            <v>722466-PELHAM LEATHER GOODS LTD</v>
          </cell>
        </row>
        <row r="2744">
          <cell r="C2744" t="str">
            <v>722467-TOWN &amp; COUNTRY LINEN CORP</v>
          </cell>
        </row>
        <row r="2745">
          <cell r="C2745" t="str">
            <v>722487-PRIMAL ELEMENTS INC</v>
          </cell>
        </row>
        <row r="2746">
          <cell r="C2746" t="str">
            <v>722488-DAVID &amp; YOUNG GROUP CORP</v>
          </cell>
        </row>
        <row r="2747">
          <cell r="C2747" t="str">
            <v>722536-SUCRE LLC</v>
          </cell>
        </row>
        <row r="2748">
          <cell r="C2748" t="str">
            <v>722537-THE CREATED CO.</v>
          </cell>
        </row>
        <row r="2749">
          <cell r="C2749" t="str">
            <v>722557-WILDCHILD STOCKHOLM INC</v>
          </cell>
        </row>
        <row r="2750">
          <cell r="C2750" t="str">
            <v>722558-DOT &amp; LIL BATH AND BODY INC.</v>
          </cell>
        </row>
        <row r="2751">
          <cell r="C2751" t="str">
            <v>722559-BALTIC CLUB INC.</v>
          </cell>
        </row>
        <row r="2752">
          <cell r="C2752" t="str">
            <v>722560-KITSCH LLC</v>
          </cell>
        </row>
        <row r="2753">
          <cell r="C2753" t="str">
            <v>722561-9510273 CANADA LTD.</v>
          </cell>
        </row>
        <row r="2754">
          <cell r="C2754" t="str">
            <v>722565-JUSTEA BEVERAGES INC.</v>
          </cell>
        </row>
        <row r="2755">
          <cell r="C2755" t="str">
            <v>722566-DESIGN LETTERS APS</v>
          </cell>
        </row>
        <row r="2756">
          <cell r="C2756" t="str">
            <v>722587-UNCLE MILTON INDUSTRIES INC</v>
          </cell>
        </row>
        <row r="2757">
          <cell r="C2757" t="str">
            <v>722588-AUDIOVOX CANADA LTD</v>
          </cell>
        </row>
        <row r="2758">
          <cell r="C2758" t="str">
            <v>722590-BELLA J LLC</v>
          </cell>
        </row>
        <row r="2759">
          <cell r="C2759" t="str">
            <v>722595-SAM LABS LTD</v>
          </cell>
        </row>
        <row r="2760">
          <cell r="C2760" t="str">
            <v>722600-BLACKBERRY PATCH INC</v>
          </cell>
        </row>
        <row r="2761">
          <cell r="C2761" t="str">
            <v>722601-DONGGUAN ZHIFA INSUTRIAL CO., LTD.</v>
          </cell>
        </row>
        <row r="2762">
          <cell r="C2762" t="str">
            <v>722637-KRL PRODUCTS LLC DBA SWEETLOCKS</v>
          </cell>
        </row>
        <row r="2763">
          <cell r="C2763" t="str">
            <v>722638-THE PENCIL GRIP, INC.</v>
          </cell>
        </row>
        <row r="2764">
          <cell r="C2764" t="str">
            <v>722653-BABY'S JOURNEY, INC</v>
          </cell>
        </row>
        <row r="2765">
          <cell r="C2765" t="str">
            <v>722654-SUNNY DAYS ENTERTAINMENT LLC</v>
          </cell>
        </row>
        <row r="2766">
          <cell r="C2766" t="str">
            <v>722655-KIDCO, INC.</v>
          </cell>
        </row>
        <row r="2767">
          <cell r="C2767" t="str">
            <v>722660-CRE8 DIRECT (NINGBO) CO LTD</v>
          </cell>
        </row>
        <row r="2768">
          <cell r="C2768" t="str">
            <v>722661-TUNG SHING STATIONERY MANUFACTURING</v>
          </cell>
        </row>
        <row r="2769">
          <cell r="C2769" t="str">
            <v>722665-ELECTRONINKS WRITEABLES INC.</v>
          </cell>
        </row>
        <row r="2770">
          <cell r="C2770" t="str">
            <v>722666-JAIPUR LIVING, INC.</v>
          </cell>
        </row>
        <row r="2771">
          <cell r="C2771" t="str">
            <v>722668-GOODNIGHT LIGHT USA, LLC</v>
          </cell>
        </row>
        <row r="2772">
          <cell r="C2772" t="str">
            <v>722670-EURO-LINE APPLIANCES INC.</v>
          </cell>
        </row>
        <row r="2773">
          <cell r="C2773" t="str">
            <v>722716-STANDARD LEGEND LIMITED INC</v>
          </cell>
        </row>
        <row r="2774">
          <cell r="C2774" t="str">
            <v>722717-MGA ENTERTAINMENT (H.K) LTD.</v>
          </cell>
        </row>
        <row r="2775">
          <cell r="C2775" t="str">
            <v>722718-JODHPURI, INC.</v>
          </cell>
        </row>
        <row r="2776">
          <cell r="C2776" t="str">
            <v>722720-RAIN DESIGN INC.</v>
          </cell>
        </row>
        <row r="2777">
          <cell r="C2777" t="str">
            <v>722721-TUBBY TABLE TOYS, INC</v>
          </cell>
        </row>
        <row r="2778">
          <cell r="C2778" t="str">
            <v>722722-MCM FRONTIER HOLDINGS LLC DBA JACK</v>
          </cell>
        </row>
        <row r="2779">
          <cell r="C2779" t="str">
            <v>722723-HALLMARK MARKETING, LLC</v>
          </cell>
        </row>
        <row r="2780">
          <cell r="C2780" t="str">
            <v>722725-MERAKI HOUSE PUBLISHING INC.</v>
          </cell>
        </row>
        <row r="2781">
          <cell r="C2781" t="str">
            <v>722760-BOOKSOURCE</v>
          </cell>
        </row>
        <row r="2782">
          <cell r="C2782" t="str">
            <v>722765-FRIDABABY LLC</v>
          </cell>
        </row>
        <row r="2783">
          <cell r="C2783" t="str">
            <v>722766-MAGNETIC POETRY INC</v>
          </cell>
        </row>
        <row r="2784">
          <cell r="C2784" t="str">
            <v>722767-ÉDITIÖ</v>
          </cell>
        </row>
        <row r="2785">
          <cell r="C2785" t="str">
            <v>722770-GEORGE COUREY INC</v>
          </cell>
        </row>
        <row r="2786">
          <cell r="C2786" t="str">
            <v>722775-TAR HONG DIRECT</v>
          </cell>
        </row>
        <row r="2787">
          <cell r="C2787" t="str">
            <v>722776-GOLDEN ACE INDUSTRIAL CO  LTD.</v>
          </cell>
        </row>
        <row r="2788">
          <cell r="C2788" t="str">
            <v>722780-(DO NOT USE) PRESSMAN TOY</v>
          </cell>
        </row>
        <row r="2789">
          <cell r="C2789" t="str">
            <v>722805-NEWELL INDUSTRIES CANADA DBA IGNITE</v>
          </cell>
        </row>
        <row r="2790">
          <cell r="C2790" t="str">
            <v>722806-HOUSE OF DORCHESTER LTD</v>
          </cell>
        </row>
        <row r="2791">
          <cell r="C2791" t="str">
            <v>722810-GUANGDONG TOTYE CERMICS INDUSTRIAL</v>
          </cell>
        </row>
        <row r="2792">
          <cell r="C2792" t="str">
            <v>722811-SHUI FUNG MANUFACTURING CO.LTD</v>
          </cell>
        </row>
        <row r="2793">
          <cell r="C2793" t="str">
            <v>722815-ANN WILLIAMS GROUP, LLC.</v>
          </cell>
        </row>
        <row r="2794">
          <cell r="C2794" t="str">
            <v>722820-GROUPE NOUWEE INC</v>
          </cell>
        </row>
        <row r="2795">
          <cell r="C2795" t="str">
            <v>722839-TURA INC.</v>
          </cell>
        </row>
        <row r="2796">
          <cell r="C2796" t="str">
            <v>722840-SWISSMISS SHOP LLC DBA TATTLY</v>
          </cell>
        </row>
        <row r="2797">
          <cell r="C2797" t="str">
            <v>722856-GROW'N UP LTD.</v>
          </cell>
        </row>
        <row r="2798">
          <cell r="C2798" t="str">
            <v>722857-ON THE RIGHT TRACK INC.</v>
          </cell>
        </row>
        <row r="2799">
          <cell r="C2799" t="str">
            <v>722858-PROGRESS LUV2PAK INTERNATIONAL LTD.</v>
          </cell>
        </row>
        <row r="2800">
          <cell r="C2800" t="str">
            <v>722859-PROPS ATHLETICS INC.</v>
          </cell>
        </row>
        <row r="2801">
          <cell r="C2801" t="str">
            <v>722860-IMPORTATIONS CASABAWA INC.</v>
          </cell>
        </row>
        <row r="2802">
          <cell r="C2802" t="str">
            <v>722861-KROSNO GLASS SP. Z O. O.</v>
          </cell>
        </row>
        <row r="2803">
          <cell r="C2803" t="str">
            <v>722865-SHAY LOWE JEWELLERY DESIGN</v>
          </cell>
        </row>
        <row r="2804">
          <cell r="C2804" t="str">
            <v>722866-(VMI) TNG - NEWSPAPERS</v>
          </cell>
        </row>
        <row r="2805">
          <cell r="C2805" t="str">
            <v>722870-COUNSELTRON LTD.</v>
          </cell>
        </row>
        <row r="2806">
          <cell r="C2806" t="str">
            <v>722871-ACOUSTICSHEEP, LLC.</v>
          </cell>
        </row>
        <row r="2807">
          <cell r="C2807" t="str">
            <v>722872-THE BREWER'S MARKET LTD</v>
          </cell>
        </row>
        <row r="2808">
          <cell r="C2808" t="str">
            <v>722873-JESSE TREE IMPORTING LTD.</v>
          </cell>
        </row>
        <row r="2809">
          <cell r="C2809" t="str">
            <v>722875-P.Y.A. IMPORTER LTD.</v>
          </cell>
        </row>
        <row r="2810">
          <cell r="C2810" t="str">
            <v>722876-STONZ WEAR INC.</v>
          </cell>
        </row>
        <row r="2811">
          <cell r="C2811" t="str">
            <v>722877-PLATA IMPORT USA LLC</v>
          </cell>
        </row>
        <row r="2812">
          <cell r="C2812" t="str">
            <v>722880-BOBINO USA LLC</v>
          </cell>
        </row>
        <row r="2813">
          <cell r="C2813" t="str">
            <v>722914-SHANDEX SALES GROUP LIMITED</v>
          </cell>
        </row>
        <row r="2814">
          <cell r="C2814" t="str">
            <v>722923-SUPERIOR COMMUNICATIONS CANADA, ULC</v>
          </cell>
        </row>
        <row r="2815">
          <cell r="C2815" t="str">
            <v>722926-WADDLE &amp; FRIENDS, INC.</v>
          </cell>
        </row>
        <row r="2816">
          <cell r="C2816" t="str">
            <v>722927-A.D. SUTTON AND SONS INC.</v>
          </cell>
        </row>
        <row r="2817">
          <cell r="C2817" t="str">
            <v>722930-MERISON RETAIL BV</v>
          </cell>
        </row>
        <row r="2818">
          <cell r="C2818" t="str">
            <v>722931-SUN BUM INTERNATIONAL LLC</v>
          </cell>
        </row>
        <row r="2819">
          <cell r="C2819" t="str">
            <v>722935-ANGEL TRICHAK DBA XTRAORDIN AIR TOY</v>
          </cell>
        </row>
        <row r="2820">
          <cell r="C2820" t="str">
            <v>722940-MARBLES BRAIN WORKSHOP LLC</v>
          </cell>
        </row>
        <row r="2821">
          <cell r="C2821" t="str">
            <v>722941-BRAVE LEATHER LTD</v>
          </cell>
        </row>
        <row r="2822">
          <cell r="C2822" t="str">
            <v>722995-(VMI) GROSNOR DISTRIBUTION AJAX INC</v>
          </cell>
        </row>
        <row r="2823">
          <cell r="C2823" t="str">
            <v>723000-CORPORATION PRESSE COMMERCE INC.</v>
          </cell>
        </row>
        <row r="2824">
          <cell r="C2824" t="str">
            <v>723005-QINGDAO KINGKING APPLIED CHEMISTRY</v>
          </cell>
        </row>
        <row r="2825">
          <cell r="C2825" t="str">
            <v>723010-ALL ABOUT BOOKS DBA FINGER LAKE BOO</v>
          </cell>
        </row>
        <row r="2826">
          <cell r="C2826" t="str">
            <v>723022-LIEL AND LENTZ</v>
          </cell>
        </row>
        <row r="2827">
          <cell r="C2827" t="str">
            <v>723023-SAKAR INTERNATIONAL INC</v>
          </cell>
        </row>
        <row r="2828">
          <cell r="C2828" t="str">
            <v>723024-GERTEX HOSIERY INC.</v>
          </cell>
        </row>
        <row r="2829">
          <cell r="C2829" t="str">
            <v>723025-HALFMOON YOGA PRODUCTS LTD</v>
          </cell>
        </row>
        <row r="2830">
          <cell r="C2830" t="str">
            <v>723026-MAGNUM BRANDS LIMITED</v>
          </cell>
        </row>
        <row r="2831">
          <cell r="C2831" t="str">
            <v>723027-CARRY GEAR SOLUTIONS LLC</v>
          </cell>
        </row>
        <row r="2832">
          <cell r="C2832" t="str">
            <v>723028-MATH FOR LOVE LLC</v>
          </cell>
        </row>
        <row r="2833">
          <cell r="C2833" t="str">
            <v>723029-OAK TREE WEST INC O/A MATCHA NINJA</v>
          </cell>
        </row>
        <row r="2834">
          <cell r="C2834" t="str">
            <v>723030-ATLANTIC FOLK LTD</v>
          </cell>
        </row>
        <row r="2835">
          <cell r="C2835" t="str">
            <v>723031-ROOM COPENHAGEN INC.</v>
          </cell>
        </row>
        <row r="2836">
          <cell r="C2836" t="str">
            <v>723032-SHANTOU BAOMA PROCESSING COMPLEX CO</v>
          </cell>
        </row>
        <row r="2837">
          <cell r="C2837" t="str">
            <v>723033-CORPORATION PONYRIDE</v>
          </cell>
        </row>
        <row r="2838">
          <cell r="C2838" t="str">
            <v>723034-MIDWAY INDUSTRIES LTD.</v>
          </cell>
        </row>
        <row r="2839">
          <cell r="C2839" t="str">
            <v>723035-ROYALTY LICENSING INC DBA MAIN AND</v>
          </cell>
        </row>
        <row r="2840">
          <cell r="C2840" t="str">
            <v>723036-BROWNMED INC</v>
          </cell>
        </row>
        <row r="2841">
          <cell r="C2841" t="str">
            <v>723040-MERRITHEW INT'L INC O/A MERRITHEW</v>
          </cell>
        </row>
        <row r="2842">
          <cell r="C2842" t="str">
            <v>723041-(DO NOT USE) SISTEMA PLASTICS US LL</v>
          </cell>
        </row>
        <row r="2843">
          <cell r="C2843" t="str">
            <v>723070-B SMALL PUBLISHING</v>
          </cell>
        </row>
        <row r="2844">
          <cell r="C2844" t="str">
            <v>723071-PUTU LLC DBA LOLO</v>
          </cell>
        </row>
        <row r="2845">
          <cell r="C2845" t="str">
            <v>723072-TI BEVERAGES LLC DBA THE OWL'S BREW</v>
          </cell>
        </row>
        <row r="2846">
          <cell r="C2846" t="str">
            <v>723074-GRAND TOURING BABY INC.</v>
          </cell>
        </row>
        <row r="2847">
          <cell r="C2847" t="str">
            <v>723076-PETER JOHN M. DISTRIBUTIONS INC.</v>
          </cell>
        </row>
        <row r="2848">
          <cell r="C2848" t="str">
            <v>723077-NUCOLOR INTERNATIONAL LTD</v>
          </cell>
        </row>
        <row r="2849">
          <cell r="C2849" t="str">
            <v>723078-I AM A BOOKWORM</v>
          </cell>
        </row>
        <row r="2850">
          <cell r="C2850" t="str">
            <v>723079-MILK SNOB LLC</v>
          </cell>
        </row>
        <row r="2851">
          <cell r="C2851" t="str">
            <v>723080-DEAN DAVIDSON DESIGN INC</v>
          </cell>
        </row>
        <row r="2852">
          <cell r="C2852" t="str">
            <v>723081-EVERGREEN ENTERPRISES OF VIRGINIA</v>
          </cell>
        </row>
        <row r="2853">
          <cell r="C2853" t="str">
            <v>723085-FILO IMPORT INC</v>
          </cell>
        </row>
        <row r="2854">
          <cell r="C2854" t="str">
            <v>723086-SALUS MARINE WEAR INC.</v>
          </cell>
        </row>
        <row r="2855">
          <cell r="C2855" t="str">
            <v>723087-FATTY SUNDAYS &amp; CO. LTD</v>
          </cell>
        </row>
        <row r="2856">
          <cell r="C2856" t="str">
            <v>723088-SULLY INNOVATIONS INC</v>
          </cell>
        </row>
        <row r="2857">
          <cell r="C2857" t="str">
            <v>723090-PACKIT, LLC</v>
          </cell>
        </row>
        <row r="2858">
          <cell r="C2858" t="str">
            <v>723095-DANIELLE KREEFT DBA DANI PRESS</v>
          </cell>
        </row>
        <row r="2859">
          <cell r="C2859" t="str">
            <v>723096-SUBE INC</v>
          </cell>
        </row>
        <row r="2860">
          <cell r="C2860" t="str">
            <v>723134-GUANGDONG WOODSUN HOUSEWARES CO, LT</v>
          </cell>
        </row>
        <row r="2861">
          <cell r="C2861" t="str">
            <v>723135-WAFF WORLD GIFTS INC.</v>
          </cell>
        </row>
        <row r="2862">
          <cell r="C2862" t="str">
            <v>723136-ZIPIT USA INC</v>
          </cell>
        </row>
        <row r="2863">
          <cell r="C2863" t="str">
            <v>723137-EBP LIFESTYLE BRANDS, CANADA, INC.</v>
          </cell>
        </row>
        <row r="2864">
          <cell r="C2864" t="str">
            <v>723138-MOORE CANADA CORPORATION D/B/A RR D</v>
          </cell>
        </row>
        <row r="2865">
          <cell r="C2865" t="str">
            <v>723139-ABS INTERNATIONAL INC.</v>
          </cell>
        </row>
        <row r="2866">
          <cell r="C2866" t="str">
            <v>723170-9302-3208 QUEBEC INC.</v>
          </cell>
        </row>
        <row r="2867">
          <cell r="C2867" t="str">
            <v>723171-ALLSOP, INC.</v>
          </cell>
        </row>
        <row r="2868">
          <cell r="C2868" t="str">
            <v>723175-MI GOALS PTY LTD</v>
          </cell>
        </row>
        <row r="2869">
          <cell r="C2869" t="str">
            <v>723176-STOREBOUND LLC</v>
          </cell>
        </row>
        <row r="2870">
          <cell r="C2870" t="str">
            <v>723177-THE LAZY DOG &amp; CO.</v>
          </cell>
        </row>
        <row r="2871">
          <cell r="C2871" t="str">
            <v>723178-BOMBSHELL ACCESSORIES, INC. DBA WAC</v>
          </cell>
        </row>
        <row r="2872">
          <cell r="C2872" t="str">
            <v>723180-IDECOZ INC</v>
          </cell>
        </row>
        <row r="2873">
          <cell r="C2873" t="str">
            <v>723181-DECKERS OUTDOOR CANADA ULC</v>
          </cell>
        </row>
        <row r="2874">
          <cell r="C2874" t="str">
            <v>723182-FASHION IMPORT (1986) LIMITED</v>
          </cell>
        </row>
        <row r="2875">
          <cell r="C2875" t="str">
            <v>723183-JCORP INC</v>
          </cell>
        </row>
        <row r="2876">
          <cell r="C2876" t="str">
            <v>723184-TECHNOLOGY WILL SAVE US INC</v>
          </cell>
        </row>
        <row r="2877">
          <cell r="C2877" t="str">
            <v>723185-LHA GROUP LLC</v>
          </cell>
        </row>
        <row r="2878">
          <cell r="C2878" t="str">
            <v>723187-LK COLLECTIUONS INC.</v>
          </cell>
        </row>
        <row r="2879">
          <cell r="C2879" t="str">
            <v>723189-SENSIBLE OBJECT INC.</v>
          </cell>
        </row>
        <row r="2880">
          <cell r="C2880" t="str">
            <v>723191-STRAWBEES AB</v>
          </cell>
        </row>
        <row r="2881">
          <cell r="C2881" t="str">
            <v>723192-PURE &amp; CO LTD</v>
          </cell>
        </row>
        <row r="2882">
          <cell r="C2882" t="str">
            <v>723193-RECOVER INC</v>
          </cell>
        </row>
        <row r="2883">
          <cell r="C2883" t="str">
            <v>723194-BLUE SKY THE COLOR OF IMAGINATION</v>
          </cell>
        </row>
        <row r="2884">
          <cell r="C2884" t="str">
            <v>723195-LITTLE BOX OF ROCKS INC</v>
          </cell>
        </row>
        <row r="2885">
          <cell r="C2885" t="str">
            <v>723196-PILGRIM NORTH AMERICA INC.</v>
          </cell>
        </row>
        <row r="2886">
          <cell r="C2886" t="str">
            <v>723198-SIMON &amp; SCHUSTER CANADA</v>
          </cell>
        </row>
        <row r="2887">
          <cell r="C2887" t="str">
            <v>723240-BOBO EDITIONS</v>
          </cell>
        </row>
        <row r="2888">
          <cell r="C2888" t="str">
            <v>723245-MMTUM INC</v>
          </cell>
        </row>
        <row r="2889">
          <cell r="C2889" t="str">
            <v>723250-MARK DINGES, INC.</v>
          </cell>
        </row>
        <row r="2890">
          <cell r="C2890" t="str">
            <v>723251-LUMENICO USA LLC</v>
          </cell>
        </row>
        <row r="2891">
          <cell r="C2891" t="str">
            <v>723260-GIFT-A-GREEN ENTERPRISES INC.</v>
          </cell>
        </row>
        <row r="2892">
          <cell r="C2892" t="str">
            <v>723261-WHOLESALE - SHANGHAI SHENGDA CO LTD</v>
          </cell>
        </row>
        <row r="2893">
          <cell r="C2893" t="str">
            <v>723262-WHOLESALE - KENNEX (HONGKONG) Ltd.</v>
          </cell>
        </row>
        <row r="2894">
          <cell r="C2894" t="str">
            <v>723263-WHOLESALE - SHANGHAI SUNWIN INDUSTR</v>
          </cell>
        </row>
        <row r="2895">
          <cell r="C2895" t="str">
            <v>723264-GEOCENTRAL LLC</v>
          </cell>
        </row>
        <row r="2896">
          <cell r="C2896" t="str">
            <v>723291-AEROMAX INDUSTRIES, INC</v>
          </cell>
        </row>
        <row r="2897">
          <cell r="C2897" t="str">
            <v>723292-MUKIKIM LLC</v>
          </cell>
        </row>
        <row r="2898">
          <cell r="C2898" t="str">
            <v>723295-BABYJACK PRODUCTS INC.</v>
          </cell>
        </row>
        <row r="2899">
          <cell r="C2899" t="str">
            <v>723296-SMITH FARMS SKINCARE INC.</v>
          </cell>
        </row>
        <row r="2900">
          <cell r="C2900" t="str">
            <v>723297-BATTERY BIZ INC</v>
          </cell>
        </row>
        <row r="2901">
          <cell r="C2901" t="str">
            <v>723298-LE GROUPE LEMUR INC</v>
          </cell>
        </row>
        <row r="2902">
          <cell r="C2902" t="str">
            <v>723299-BEACHEM PRIVATE LIMITED</v>
          </cell>
        </row>
        <row r="2903">
          <cell r="C2903" t="str">
            <v>723301-CP SQUARED INC.</v>
          </cell>
        </row>
        <row r="2904">
          <cell r="C2904" t="str">
            <v>723305-QINGDAO ROBBEN TRADING CO.,LTD.</v>
          </cell>
        </row>
        <row r="2905">
          <cell r="C2905" t="str">
            <v>723310-CTG BRANDS INC</v>
          </cell>
        </row>
        <row r="2906">
          <cell r="C2906" t="str">
            <v>723311-LEGACY PUBLISHING GROUP INC</v>
          </cell>
        </row>
        <row r="2907">
          <cell r="C2907" t="str">
            <v>723312-REBELS REFINERY INC.</v>
          </cell>
        </row>
        <row r="2908">
          <cell r="C2908" t="str">
            <v>723313-SKYHORSE PUBLISHING INC.</v>
          </cell>
        </row>
        <row r="2909">
          <cell r="C2909" t="str">
            <v>723315-I-READ LTD</v>
          </cell>
        </row>
        <row r="2910">
          <cell r="C2910" t="str">
            <v>723343-MBM BUILDING SYSTEMS LTD.</v>
          </cell>
        </row>
        <row r="2911">
          <cell r="C2911" t="str">
            <v>723345-G3 CORP</v>
          </cell>
        </row>
        <row r="2912">
          <cell r="C2912" t="str">
            <v>723346-FRESSKO PTY LTD</v>
          </cell>
        </row>
        <row r="2913">
          <cell r="C2913" t="str">
            <v>723350-FIRST NATURAL BRANDS LTD</v>
          </cell>
        </row>
        <row r="2914">
          <cell r="C2914" t="str">
            <v>723351-BUCK NAKED SOAP COMPANY</v>
          </cell>
        </row>
        <row r="2915">
          <cell r="C2915" t="str">
            <v>723352-LITTLEBITS ELECTRONICS, INC.</v>
          </cell>
        </row>
        <row r="2916">
          <cell r="C2916" t="str">
            <v>723353-INCELL INC</v>
          </cell>
        </row>
        <row r="2917">
          <cell r="C2917" t="str">
            <v>723354-CZOC HOUSEWARES  LLC DBS</v>
          </cell>
        </row>
        <row r="2918">
          <cell r="C2918" t="str">
            <v>723355-ROOFTOP GROUP USA INC.</v>
          </cell>
        </row>
        <row r="2919">
          <cell r="C2919" t="str">
            <v>723356-LIAONING NEW FASHION CO., LTD.</v>
          </cell>
        </row>
        <row r="2920">
          <cell r="C2920" t="str">
            <v>723357-EXPLODING KITTENS INC.</v>
          </cell>
        </row>
        <row r="2921">
          <cell r="C2921" t="str">
            <v>723358-EPOCA INTERNATIONAL,INC.</v>
          </cell>
        </row>
        <row r="2922">
          <cell r="C2922" t="str">
            <v>723359-CLICK AND GROW US INC.</v>
          </cell>
        </row>
        <row r="2923">
          <cell r="C2923" t="str">
            <v>723360-FUN ZONE INC</v>
          </cell>
        </row>
        <row r="2924">
          <cell r="C2924" t="str">
            <v>723361-QINGDAO T&amp;T HOMEWARES CO. LTD</v>
          </cell>
        </row>
        <row r="2925">
          <cell r="C2925" t="str">
            <v>723397-CHARU APPAREL MFG. CO. PVT. LTD.</v>
          </cell>
        </row>
        <row r="2926">
          <cell r="C2926" t="str">
            <v>723398-AXEL &amp; ASH PTY LTD</v>
          </cell>
        </row>
        <row r="2927">
          <cell r="C2927" t="str">
            <v>723400-BONUSGO INTERNATIONAL LIMITED</v>
          </cell>
        </row>
        <row r="2928">
          <cell r="C2928" t="str">
            <v>723401-JIAXING LION EXP.&amp;IMP. CO.,LTD</v>
          </cell>
        </row>
        <row r="2929">
          <cell r="C2929" t="str">
            <v>723402-TOYMAIL INC</v>
          </cell>
        </row>
        <row r="2930">
          <cell r="C2930" t="str">
            <v>723405-(DO NOT USE) HANGZHOU DEEGO</v>
          </cell>
        </row>
        <row r="2931">
          <cell r="C2931" t="str">
            <v>723406-CAPSUL INC.</v>
          </cell>
        </row>
        <row r="2932">
          <cell r="C2932" t="str">
            <v>723410-TANGIBLE PLAY, INC.</v>
          </cell>
        </row>
        <row r="2933">
          <cell r="C2933" t="str">
            <v>723411-LAMRITE WEST, INC.</v>
          </cell>
        </row>
        <row r="2934">
          <cell r="C2934" t="str">
            <v>723434-MISTRAL LLC</v>
          </cell>
        </row>
        <row r="2935">
          <cell r="C2935" t="str">
            <v>723436-CASPER SLEEP INC.</v>
          </cell>
        </row>
        <row r="2936">
          <cell r="C2936" t="str">
            <v>723437-PIXIE MOOD INC</v>
          </cell>
        </row>
        <row r="2937">
          <cell r="C2937" t="str">
            <v>723438-VERY GREAT, INC DBA W&amp;P</v>
          </cell>
        </row>
        <row r="2938">
          <cell r="C2938" t="str">
            <v>723439-IGLOO BOOKS LIMITED</v>
          </cell>
        </row>
        <row r="2939">
          <cell r="C2939" t="str">
            <v>723440-CANADIAN THERMOS PRODUCTS INC.</v>
          </cell>
        </row>
        <row r="2940">
          <cell r="C2940" t="str">
            <v>723441-RPM DISTRIBUTION DIVISION OF SOUND</v>
          </cell>
        </row>
        <row r="2941">
          <cell r="C2941" t="str">
            <v>723442-OM SHIPS INTERNATIONAL</v>
          </cell>
        </row>
        <row r="2942">
          <cell r="C2942" t="str">
            <v>723445-TIMBUKTU LABS, INC.</v>
          </cell>
        </row>
        <row r="2943">
          <cell r="C2943" t="str">
            <v>723450-ART CHAMPION INDUSTRIAL (Y.Y.) LTD.</v>
          </cell>
        </row>
        <row r="2944">
          <cell r="C2944" t="str">
            <v>723456-SKYLAR SKIN INC</v>
          </cell>
        </row>
        <row r="2945">
          <cell r="C2945" t="str">
            <v>723457-EASY KARAOKE LTD</v>
          </cell>
        </row>
        <row r="2946">
          <cell r="C2946" t="str">
            <v>723458-FIDGETY LLC</v>
          </cell>
        </row>
        <row r="2947">
          <cell r="C2947" t="str">
            <v>723460-PRIVILEGE CLOTHING BOUTIQUE LTD.</v>
          </cell>
        </row>
        <row r="2948">
          <cell r="C2948" t="str">
            <v>723473-QION LLC</v>
          </cell>
        </row>
        <row r="2949">
          <cell r="C2949" t="str">
            <v>723512-TIME INC</v>
          </cell>
        </row>
        <row r="2950">
          <cell r="C2950" t="str">
            <v>723515-I SMELL GREAT (2014) INC.</v>
          </cell>
        </row>
        <row r="2951">
          <cell r="C2951" t="str">
            <v>723520-COHEN HAZAN GROUP LLC</v>
          </cell>
        </row>
        <row r="2952">
          <cell r="C2952" t="str">
            <v>723521-PEHR DESIGNS INC. USD</v>
          </cell>
        </row>
        <row r="2953">
          <cell r="C2953" t="str">
            <v>723522-PTX PERFORMANCE PRODUCTS INC</v>
          </cell>
        </row>
        <row r="2954">
          <cell r="C2954" t="str">
            <v>723525-PIPER, INC.</v>
          </cell>
        </row>
        <row r="2955">
          <cell r="C2955" t="str">
            <v>723526-SPORTSFLEETS VENTURES INC</v>
          </cell>
        </row>
        <row r="2956">
          <cell r="C2956" t="str">
            <v>723527-TIME AND OAK MANUFACTURING LLC</v>
          </cell>
        </row>
        <row r="2957">
          <cell r="C2957" t="str">
            <v>723528-ULTIMATE SURVIVAL TECHNOLOGIES LLC</v>
          </cell>
        </row>
        <row r="2958">
          <cell r="C2958" t="str">
            <v>723530-BRANDMENTALIST LLC</v>
          </cell>
        </row>
        <row r="2959">
          <cell r="C2959" t="str">
            <v>723531-YOYO LIP GLOSS INC</v>
          </cell>
        </row>
        <row r="2960">
          <cell r="C2960" t="str">
            <v>723585-VELVET CAVIAR GROUP INC</v>
          </cell>
        </row>
        <row r="2961">
          <cell r="C2961" t="str">
            <v>723586-WITH LOVE DARLING LTD.</v>
          </cell>
        </row>
        <row r="2962">
          <cell r="C2962" t="str">
            <v>723590-SJ HOME LLC DBA SPARQ HOME</v>
          </cell>
        </row>
        <row r="2963">
          <cell r="C2963" t="str">
            <v>723591-GAOMI TIANFU TEXTILE CO.,LTD.</v>
          </cell>
        </row>
        <row r="2964">
          <cell r="C2964" t="str">
            <v>723595-YORK WALLCOVERINGS, INC</v>
          </cell>
        </row>
        <row r="2965">
          <cell r="C2965" t="str">
            <v>723596-OHH DEER LTD</v>
          </cell>
        </row>
        <row r="2966">
          <cell r="C2966" t="str">
            <v>723635-GREATER GOOD KIDS LLC</v>
          </cell>
        </row>
        <row r="2967">
          <cell r="C2967" t="str">
            <v>723636-WHAT DO YOU MEME LLC</v>
          </cell>
        </row>
        <row r="2968">
          <cell r="C2968" t="str">
            <v>723646-APP GROUP (CANADA) INC</v>
          </cell>
        </row>
        <row r="2969">
          <cell r="C2969" t="str">
            <v>723647-UCHIDA OF AMERICA CORP</v>
          </cell>
        </row>
        <row r="2970">
          <cell r="C2970" t="str">
            <v>723648-SQUARE PANDA, INC</v>
          </cell>
        </row>
        <row r="2971">
          <cell r="C2971" t="str">
            <v>723649-KIDIWAY INC.</v>
          </cell>
        </row>
        <row r="2972">
          <cell r="C2972" t="str">
            <v>723675-LIVING ROYAL INC.</v>
          </cell>
        </row>
        <row r="2973">
          <cell r="C2973" t="str">
            <v>723680-(DO NOT USE)BANDAI AMERICA INCORPOR</v>
          </cell>
        </row>
        <row r="2974">
          <cell r="C2974" t="str">
            <v>723681-HAPPIEST BABY, INC.</v>
          </cell>
        </row>
        <row r="2975">
          <cell r="C2975" t="str">
            <v>723682-(DO NOT USE) BELLA TUNNO LLC</v>
          </cell>
        </row>
        <row r="2976">
          <cell r="C2976" t="str">
            <v>723685-U.S. NONWOVENS CORP.</v>
          </cell>
        </row>
        <row r="2977">
          <cell r="C2977" t="str">
            <v>723690-NEWELL BRANDS INC CAD</v>
          </cell>
        </row>
        <row r="2978">
          <cell r="C2978" t="str">
            <v>723710-ARBOR NATURAL, INC.</v>
          </cell>
        </row>
        <row r="2979">
          <cell r="C2979" t="str">
            <v>723711-CARDS AGAINST HUMANITY LLC</v>
          </cell>
        </row>
        <row r="2980">
          <cell r="C2980" t="str">
            <v>723717-NEST DESIGNS LTD.</v>
          </cell>
        </row>
        <row r="2981">
          <cell r="C2981" t="str">
            <v>723720-TWELVE LITTLE LLC</v>
          </cell>
        </row>
        <row r="2982">
          <cell r="C2982" t="str">
            <v>723721-Browne Group Inc.</v>
          </cell>
        </row>
        <row r="2983">
          <cell r="C2983" t="str">
            <v>723722-IWISH INC.</v>
          </cell>
        </row>
        <row r="2984">
          <cell r="C2984" t="str">
            <v>723725-KIKKI.K PTY LTD</v>
          </cell>
        </row>
        <row r="2985">
          <cell r="C2985" t="str">
            <v>723727-VR ENTERTAINMENT LIMITED</v>
          </cell>
        </row>
        <row r="2986">
          <cell r="C2986" t="str">
            <v>723768-ELMNTL GROUP DISTRIBUTION LTD</v>
          </cell>
        </row>
        <row r="2987">
          <cell r="C2987" t="str">
            <v>723769-QUE FACTORY, LLC</v>
          </cell>
        </row>
        <row r="2988">
          <cell r="C2988" t="str">
            <v>723775-EDITIONS DE VILLERS INC.</v>
          </cell>
        </row>
        <row r="2989">
          <cell r="C2989" t="str">
            <v>723780-JARAH HOMECRAFTS INDUSTRIES</v>
          </cell>
        </row>
        <row r="2990">
          <cell r="C2990" t="str">
            <v>723781-THE VOTING GAME, LLC</v>
          </cell>
        </row>
        <row r="2991">
          <cell r="C2991" t="str">
            <v>723820-RITE LITE LTD</v>
          </cell>
        </row>
        <row r="2992">
          <cell r="C2992" t="str">
            <v>723825-BESTSELF CO., LLC.</v>
          </cell>
        </row>
        <row r="2993">
          <cell r="C2993" t="str">
            <v>723826-MALA IMPORTS INC DBA MALA COLLECTIV</v>
          </cell>
        </row>
        <row r="2994">
          <cell r="C2994" t="str">
            <v>723831-CALIFORNIA CREATIONS</v>
          </cell>
        </row>
        <row r="2995">
          <cell r="C2995" t="str">
            <v>723868-BENEFIT COSMETICS SERVICES CANADA I</v>
          </cell>
        </row>
        <row r="2996">
          <cell r="C2996" t="str">
            <v>723870-GREENVALE BOOKS LTD</v>
          </cell>
        </row>
        <row r="2997">
          <cell r="C2997" t="str">
            <v>723871-EDITIONS DU NOUVEAU MONDE</v>
          </cell>
        </row>
        <row r="2998">
          <cell r="C2998" t="str">
            <v>723872-DELTA GALIL USA INC</v>
          </cell>
        </row>
        <row r="2999">
          <cell r="C2999" t="str">
            <v>723873-EI BRAND MANAGEMENT INC.</v>
          </cell>
        </row>
        <row r="3000">
          <cell r="C3000" t="str">
            <v>723874-L10 TRADING SRL</v>
          </cell>
        </row>
        <row r="3001">
          <cell r="C3001" t="str">
            <v>723875-EDWARD JUAN O/A FOREST AND WAVES</v>
          </cell>
        </row>
        <row r="3002">
          <cell r="C3002" t="str">
            <v>723876-CAHOOTS BAR &amp; KITCHEN, INC</v>
          </cell>
        </row>
        <row r="3003">
          <cell r="C3003" t="str">
            <v>723877-OINK OINK CANDY INC.</v>
          </cell>
        </row>
        <row r="3004">
          <cell r="C3004" t="str">
            <v>723880-USA INNOVATIONS, INC.</v>
          </cell>
        </row>
        <row r="3005">
          <cell r="C3005" t="str">
            <v>723889-VEER GEAR, LLC</v>
          </cell>
        </row>
        <row r="3006">
          <cell r="C3006" t="str">
            <v>723920-WOLVERINE WORLD WIDE CANADA ULC</v>
          </cell>
        </row>
        <row r="3007">
          <cell r="C3007" t="str">
            <v>723921-BENDIE, LLC</v>
          </cell>
        </row>
        <row r="3008">
          <cell r="C3008" t="str">
            <v>723925-SAN PACIFIC INTERNATIONAL INC</v>
          </cell>
        </row>
        <row r="3009">
          <cell r="C3009" t="str">
            <v>723926-DOREL JUVENILE CANADA - DS</v>
          </cell>
        </row>
        <row r="3010">
          <cell r="C3010" t="str">
            <v>723927-LOLLI 37 DESIGNS INC</v>
          </cell>
        </row>
        <row r="3011">
          <cell r="C3011" t="str">
            <v>723928-REMODEEZ LLC</v>
          </cell>
        </row>
        <row r="3012">
          <cell r="C3012" t="str">
            <v>723930-WEST EMORY, LLC</v>
          </cell>
        </row>
        <row r="3013">
          <cell r="C3013" t="str">
            <v>723931-DO NOT USE</v>
          </cell>
        </row>
        <row r="3014">
          <cell r="C3014" t="str">
            <v>723932-LAYBACK CANADA CORPORATION</v>
          </cell>
        </row>
        <row r="3015">
          <cell r="C3015" t="str">
            <v>723933-1976409 ONTARIO INC. (CANDEX)</v>
          </cell>
        </row>
        <row r="3016">
          <cell r="C3016" t="str">
            <v>723935-HUX CREATIVE LLC DBA</v>
          </cell>
        </row>
        <row r="3017">
          <cell r="C3017" t="str">
            <v>723936-JT ROSE &amp; CO, LLC</v>
          </cell>
        </row>
        <row r="3018">
          <cell r="C3018" t="str">
            <v>723940-REDWOODVENTURES LIMITED</v>
          </cell>
        </row>
        <row r="3019">
          <cell r="C3019" t="str">
            <v>723941-WOWWEE GROUP LIMITED</v>
          </cell>
        </row>
        <row r="3020">
          <cell r="C3020" t="str">
            <v>723942-PAR MARR ASSOCIATES LLC DBA BLING2O</v>
          </cell>
        </row>
        <row r="3021">
          <cell r="C3021" t="str">
            <v>723943-K'PURE NATURALS</v>
          </cell>
        </row>
        <row r="3022">
          <cell r="C3022" t="str">
            <v>723961-GRAY MALIN ENTERPRISES, INC.</v>
          </cell>
        </row>
        <row r="3023">
          <cell r="C3023" t="str">
            <v>723962-LULU DK LIFESTYLE LLC</v>
          </cell>
        </row>
        <row r="3024">
          <cell r="C3024" t="str">
            <v>723963-JOYLABZ LLC</v>
          </cell>
        </row>
        <row r="3025">
          <cell r="C3025" t="str">
            <v>723974-YASIA LIMITED</v>
          </cell>
        </row>
        <row r="3026">
          <cell r="C3026" t="str">
            <v>723980-ENTOURAGE SPECTACLE INC.</v>
          </cell>
        </row>
        <row r="3027">
          <cell r="C3027" t="str">
            <v>724006-ELLIEFUN INC.</v>
          </cell>
        </row>
        <row r="3028">
          <cell r="C3028" t="str">
            <v>724007-IF CARDBOARD CREATIONS LTD</v>
          </cell>
        </row>
        <row r="3029">
          <cell r="C3029" t="str">
            <v>724008-THE FHE GROUP INC</v>
          </cell>
        </row>
        <row r="3030">
          <cell r="C3030" t="str">
            <v>724009-PIONEER BALLOON CANADA LTD</v>
          </cell>
        </row>
        <row r="3031">
          <cell r="C3031" t="str">
            <v>724010-OPTION 2 (TRADE)</v>
          </cell>
        </row>
        <row r="3032">
          <cell r="C3032" t="str">
            <v>724011-NEW CHINA BAGS MANUFACTORY LIMITED</v>
          </cell>
        </row>
        <row r="3033">
          <cell r="C3033" t="str">
            <v>724015-PRIME BRANDS GROUP INC.</v>
          </cell>
        </row>
        <row r="3034">
          <cell r="C3034" t="str">
            <v>724016-HORIZON(SHANGHAI)INDUSTRIAL CO.,LTD</v>
          </cell>
        </row>
        <row r="3035">
          <cell r="C3035" t="str">
            <v>724017-YELLOW LEAF HAMMOCKS LLC</v>
          </cell>
        </row>
        <row r="3036">
          <cell r="C3036" t="str">
            <v>724018-BECKMANN AS</v>
          </cell>
        </row>
        <row r="3037">
          <cell r="C3037" t="str">
            <v>724020-TRIPLE ACCESSORIES INC. DBA UNDERON</v>
          </cell>
        </row>
        <row r="3038">
          <cell r="C3038" t="str">
            <v>724021-NUESCH HOLDINGS LTD.</v>
          </cell>
        </row>
        <row r="3039">
          <cell r="C3039" t="str">
            <v>724022-HAZEL BLACK INC. O/A STRAY &amp; WANDER</v>
          </cell>
        </row>
        <row r="3040">
          <cell r="C3040" t="str">
            <v>724023-THE PIECES PLAY COMPANY LTD.</v>
          </cell>
        </row>
        <row r="3041">
          <cell r="C3041" t="str">
            <v>724024-MARNA U.S.A. INC.</v>
          </cell>
        </row>
        <row r="3042">
          <cell r="C3042" t="str">
            <v>724025-TUMI, INC</v>
          </cell>
        </row>
        <row r="3043">
          <cell r="C3043" t="str">
            <v>724071-SMART TRIKE MNF PTE LTD</v>
          </cell>
        </row>
        <row r="3044">
          <cell r="C3044" t="str">
            <v>724072-NEW BABY TULA, LLC</v>
          </cell>
        </row>
        <row r="3045">
          <cell r="C3045" t="str">
            <v>724073-HENNY AND COCO , LLC</v>
          </cell>
        </row>
        <row r="3046">
          <cell r="C3046" t="str">
            <v>724074-TRUE FABRICATIONS INC.</v>
          </cell>
        </row>
        <row r="3047">
          <cell r="C3047" t="str">
            <v>724075-SIKA-DESIGN A/S</v>
          </cell>
        </row>
        <row r="3048">
          <cell r="C3048" t="str">
            <v>724076-HEY BUDDY HEY PAL INVESTMENTS,LLC</v>
          </cell>
        </row>
        <row r="3049">
          <cell r="C3049" t="str">
            <v>724077-WICKED COOL TOYS LLC</v>
          </cell>
        </row>
        <row r="3050">
          <cell r="C3050" t="str">
            <v>724078-HUNTER BOOTS CANADA INC.</v>
          </cell>
        </row>
        <row r="3051">
          <cell r="C3051" t="str">
            <v>724080-LE CHAT DE SCHRODINGER INC</v>
          </cell>
        </row>
        <row r="3052">
          <cell r="C3052" t="str">
            <v>724085-URBANWALLS INC.</v>
          </cell>
        </row>
        <row r="3053">
          <cell r="C3053" t="str">
            <v>724090-THE LOYAL SUBJECTS WAVE 2, LLC</v>
          </cell>
        </row>
        <row r="3054">
          <cell r="C3054" t="str">
            <v>724091-THE RIGHT HAND GAL</v>
          </cell>
        </row>
        <row r="3055">
          <cell r="C3055" t="str">
            <v>724092-INTERCONTINENTAL MERCHANDISING LTD</v>
          </cell>
        </row>
        <row r="3056">
          <cell r="C3056" t="str">
            <v>724093-KLICK DISTRIBUTION INC.</v>
          </cell>
        </row>
        <row r="3057">
          <cell r="C3057" t="str">
            <v>724135-EDITIONS GLADIUS INTERNATIONAL INC.</v>
          </cell>
        </row>
        <row r="3058">
          <cell r="C3058" t="str">
            <v>724136-BANDAI NAMCO COLLECTIBLES LLC.</v>
          </cell>
        </row>
        <row r="3059">
          <cell r="C3059" t="str">
            <v>724138-UCC DISTRIBUTING, INC</v>
          </cell>
        </row>
        <row r="3060">
          <cell r="C3060" t="str">
            <v>724139-SMASH AND TESS DREAMWEAR INC</v>
          </cell>
        </row>
        <row r="3061">
          <cell r="C3061" t="str">
            <v>724140-6888887 CANADA INC</v>
          </cell>
        </row>
        <row r="3062">
          <cell r="C3062" t="str">
            <v>724145-PAPER HOUSE PRODUCTIONS INC</v>
          </cell>
        </row>
        <row r="3063">
          <cell r="C3063" t="str">
            <v>724146-CHILDREN'S GROUP LLC DBA</v>
          </cell>
        </row>
        <row r="3064">
          <cell r="C3064" t="str">
            <v>724147-PRESTILUX INC.</v>
          </cell>
        </row>
        <row r="3065">
          <cell r="C3065" t="str">
            <v>724150-YOOBI TRADING CORPORATION LIMITED</v>
          </cell>
        </row>
        <row r="3066">
          <cell r="C3066" t="str">
            <v>724151-SLAVINRAPHAEL DISTRIBUTION INC</v>
          </cell>
        </row>
        <row r="3067">
          <cell r="C3067" t="str">
            <v>724152-PIONEER BALLOON CANADA LTD CAD</v>
          </cell>
        </row>
        <row r="3068">
          <cell r="C3068" t="str">
            <v>724155-RAND MCNALLY</v>
          </cell>
        </row>
        <row r="3069">
          <cell r="C3069" t="str">
            <v>724156-ZHEJIANG NANLONG INDUSTRY AND TRADE</v>
          </cell>
        </row>
        <row r="3070">
          <cell r="C3070" t="str">
            <v>724157-JIAXING XIMENG ARTIFICIAL FUR &amp; GAR</v>
          </cell>
        </row>
        <row r="3071">
          <cell r="C3071" t="str">
            <v>724158-PROFESSOR PUZZLE USA INC</v>
          </cell>
        </row>
        <row r="3072">
          <cell r="C3072" t="str">
            <v>724160-DENMAY INC</v>
          </cell>
        </row>
        <row r="3073">
          <cell r="C3073" t="str">
            <v>724161-(DO NOT USE) HBJR HOLDINGS LTD</v>
          </cell>
        </row>
        <row r="3074">
          <cell r="C3074" t="str">
            <v>724163-WEI PANTRY (DBA COPPER COW COFFEE)</v>
          </cell>
        </row>
        <row r="3075">
          <cell r="C3075" t="str">
            <v>724164-ISCREAM</v>
          </cell>
        </row>
        <row r="3076">
          <cell r="C3076" t="str">
            <v>724165-CALLISTO MEDIA C/O INGRAM PUBLISHER</v>
          </cell>
        </row>
        <row r="3077">
          <cell r="C3077" t="str">
            <v>724200-THE TATE GROUP INC</v>
          </cell>
        </row>
        <row r="3078">
          <cell r="C3078" t="str">
            <v>724201-MINDFUL SNACKS INC</v>
          </cell>
        </row>
        <row r="3079">
          <cell r="C3079" t="str">
            <v>724230-HUMBLE TEA INC DBA TEA DROPS</v>
          </cell>
        </row>
        <row r="3080">
          <cell r="C3080" t="str">
            <v>724231-KEYCRAFT AMERICA TOYS INC.</v>
          </cell>
        </row>
        <row r="3081">
          <cell r="C3081" t="str">
            <v>724232-JANDY BRANDS INC.</v>
          </cell>
        </row>
        <row r="3082">
          <cell r="C3082" t="str">
            <v>724233-CURLY GIRL DESIGN</v>
          </cell>
        </row>
        <row r="3083">
          <cell r="C3083" t="str">
            <v>724234-STYLE 211  FASHIONS INC</v>
          </cell>
        </row>
        <row r="3084">
          <cell r="C3084" t="str">
            <v>724235-BABYBJORN INC.</v>
          </cell>
        </row>
        <row r="3085">
          <cell r="C3085" t="str">
            <v>724236-BIGMOUTH INC.</v>
          </cell>
        </row>
        <row r="3086">
          <cell r="C3086" t="str">
            <v>724272-DOCK &amp; BAY LTD</v>
          </cell>
        </row>
        <row r="3087">
          <cell r="C3087" t="str">
            <v>724275-FRIENDLY RABBIT INC</v>
          </cell>
        </row>
        <row r="3088">
          <cell r="C3088" t="str">
            <v>724276-TEETURTLE, LLC</v>
          </cell>
        </row>
        <row r="3089">
          <cell r="C3089" t="str">
            <v>724277-WOODLOT SHOP INC.</v>
          </cell>
        </row>
        <row r="3090">
          <cell r="C3090" t="str">
            <v>724278-SWIZZ STYLE INC</v>
          </cell>
        </row>
        <row r="3091">
          <cell r="C3091" t="str">
            <v>724279-TOTES ISOTONER CANADA LIMITED</v>
          </cell>
        </row>
        <row r="3092">
          <cell r="C3092" t="str">
            <v>724320-STRAIGHT FORWARD SALES INC.</v>
          </cell>
        </row>
        <row r="3093">
          <cell r="C3093" t="str">
            <v>724325-WEVEEL, LLC</v>
          </cell>
        </row>
        <row r="3094">
          <cell r="C3094" t="str">
            <v>724330-HOMEBODY COLLECTIVE</v>
          </cell>
        </row>
        <row r="3095">
          <cell r="C3095" t="str">
            <v>724331-SHARMA ARTISTIC STONE GALLERY</v>
          </cell>
        </row>
        <row r="3096">
          <cell r="C3096" t="str">
            <v>724332-WAY OF WILL INC.</v>
          </cell>
        </row>
        <row r="3097">
          <cell r="C3097" t="str">
            <v>724333-FLYCATCHER CORP LTD</v>
          </cell>
        </row>
        <row r="3098">
          <cell r="C3098" t="str">
            <v>724334-WHOLESALE - ASIAN INNOVATIVE MERCHA</v>
          </cell>
        </row>
        <row r="3099">
          <cell r="C3099" t="str">
            <v>724335-HONGKONG GMS INTERNATIONAL CO LTD</v>
          </cell>
        </row>
        <row r="3100">
          <cell r="C3100" t="str">
            <v>724336-TED BAKER CANADA INC</v>
          </cell>
        </row>
        <row r="3101">
          <cell r="C3101" t="str">
            <v>724341-BREAKING GAMES, LLC</v>
          </cell>
        </row>
        <row r="3102">
          <cell r="C3102" t="str">
            <v>724354-MEERA LEE PATEL</v>
          </cell>
        </row>
        <row r="3103">
          <cell r="C3103" t="str">
            <v>724385-FLYBAR INC</v>
          </cell>
        </row>
        <row r="3104">
          <cell r="C3104" t="str">
            <v>724387-JMW SALES, INC.</v>
          </cell>
        </row>
        <row r="3105">
          <cell r="C3105" t="str">
            <v>724388-BUILDING CREATIVE KIDS LLC</v>
          </cell>
        </row>
        <row r="3106">
          <cell r="C3106" t="str">
            <v>724390-THRIVE GLOBAL HOLDINGS INC</v>
          </cell>
        </row>
        <row r="3107">
          <cell r="C3107" t="str">
            <v>724391-PAPEROLE</v>
          </cell>
        </row>
        <row r="3108">
          <cell r="C3108" t="str">
            <v>724395-AGENCY 5 INC.</v>
          </cell>
        </row>
        <row r="3109">
          <cell r="C3109" t="str">
            <v>724400-LUC GIROUARD</v>
          </cell>
        </row>
        <row r="3110">
          <cell r="C3110" t="str">
            <v>724442-MGA ENTERTAINMENT DROP SHIP</v>
          </cell>
        </row>
        <row r="3111">
          <cell r="C3111" t="str">
            <v>724450-KOENEMANN.COM GmbH</v>
          </cell>
        </row>
        <row r="3112">
          <cell r="C3112" t="str">
            <v>724455-FURRY PUPPET STUDIO INC.</v>
          </cell>
        </row>
        <row r="3113">
          <cell r="C3113" t="str">
            <v>724456-LOS ANGELES TRADING COMPANY LLC.</v>
          </cell>
        </row>
        <row r="3114">
          <cell r="C3114" t="str">
            <v>724460-ALT GROUP BABYMOOV CORP</v>
          </cell>
        </row>
        <row r="3115">
          <cell r="C3115" t="str">
            <v>724496-6 MONKEYS DISTRIBUTING LTD</v>
          </cell>
        </row>
        <row r="3116">
          <cell r="C3116" t="str">
            <v>724500-MAIGHAN DISTRIBUTION INC</v>
          </cell>
        </row>
        <row r="3117">
          <cell r="C3117" t="str">
            <v>724501-PRODUCT OF THE NORTH INC.</v>
          </cell>
        </row>
        <row r="3118">
          <cell r="C3118" t="str">
            <v>724502-BRAND REFINERY INC</v>
          </cell>
        </row>
        <row r="3119">
          <cell r="C3119" t="str">
            <v>724503-BY MYRNA PRODUCTIONS BV</v>
          </cell>
        </row>
        <row r="3120">
          <cell r="C3120" t="str">
            <v>724505-POKETO LLC</v>
          </cell>
        </row>
        <row r="3121">
          <cell r="C3121" t="str">
            <v>724506-WOBBLEWORKS (HK) LIMITED</v>
          </cell>
        </row>
        <row r="3122">
          <cell r="C3122" t="str">
            <v>724510-AUDIO TECHNICA CANADA INC</v>
          </cell>
        </row>
        <row r="3123">
          <cell r="C3123" t="str">
            <v>724511-MYTAGALONGS INC</v>
          </cell>
        </row>
        <row r="3124">
          <cell r="C3124" t="str">
            <v>724550-LUND LONDON LTD</v>
          </cell>
        </row>
        <row r="3125">
          <cell r="C3125" t="str">
            <v>724551-ERAGROUP INC</v>
          </cell>
        </row>
        <row r="3126">
          <cell r="C3126" t="str">
            <v>724552-MANHATTAN GROUP, LLC FOB</v>
          </cell>
        </row>
        <row r="3127">
          <cell r="C3127" t="str">
            <v>724560-CREATIVE CO-OP INC</v>
          </cell>
        </row>
        <row r="3128">
          <cell r="C3128" t="str">
            <v>724561-ENESCO CANADA CORPORATION</v>
          </cell>
        </row>
        <row r="3129">
          <cell r="C3129" t="str">
            <v>724565-LOGICS ACADEMY</v>
          </cell>
        </row>
        <row r="3130">
          <cell r="C3130" t="str">
            <v>724566-NEWELL BRANDS CANADA ULC</v>
          </cell>
        </row>
        <row r="3131">
          <cell r="C3131" t="str">
            <v>724595-INDABA TRADING LTD.</v>
          </cell>
        </row>
        <row r="3132">
          <cell r="C3132" t="str">
            <v>724596-TRANQUILO BABY HOLDINGS LLC</v>
          </cell>
        </row>
        <row r="3133">
          <cell r="C3133" t="str">
            <v>724597-BRIANS TOYS INC</v>
          </cell>
        </row>
        <row r="3134">
          <cell r="C3134" t="str">
            <v>724600-WELL TOLD INC.</v>
          </cell>
        </row>
        <row r="3135">
          <cell r="C3135" t="str">
            <v>724601-HESTIA INTERNATIONAL INC</v>
          </cell>
        </row>
        <row r="3136">
          <cell r="C3136" t="str">
            <v>724602-DISTRIBUTION CHIC LYFE INC.</v>
          </cell>
        </row>
        <row r="3137">
          <cell r="C3137" t="str">
            <v>724603-PRESSA INC</v>
          </cell>
        </row>
        <row r="3138">
          <cell r="C3138" t="str">
            <v>724610-SAGE AND STONE TEA LLC</v>
          </cell>
        </row>
        <row r="3139">
          <cell r="C3139" t="str">
            <v>724611-IGLOO BOOKS C/O BONNIER</v>
          </cell>
        </row>
        <row r="3140">
          <cell r="C3140" t="str">
            <v>724615-PAI TECHNOLOGY INC</v>
          </cell>
        </row>
        <row r="3141">
          <cell r="C3141" t="str">
            <v>724620-INGRAM PUBLISHER SERVICES</v>
          </cell>
        </row>
        <row r="3142">
          <cell r="C3142" t="str">
            <v>724680-EMMA KATE CO. PTY LTD</v>
          </cell>
        </row>
        <row r="3143">
          <cell r="C3143" t="str">
            <v>724681-DANBY PRODUCTS LTD</v>
          </cell>
        </row>
        <row r="3144">
          <cell r="C3144" t="str">
            <v>724682-GRAVITY PRODUCTS LLC</v>
          </cell>
        </row>
        <row r="3145">
          <cell r="C3145" t="str">
            <v>724683-POKOLOKO KREATIVE LTD</v>
          </cell>
        </row>
        <row r="3146">
          <cell r="C3146" t="str">
            <v>724687-PT INDO RISAKTI</v>
          </cell>
        </row>
        <row r="3147">
          <cell r="C3147" t="str">
            <v>724695-SAMAYA, INC</v>
          </cell>
        </row>
        <row r="3148">
          <cell r="C3148" t="str">
            <v>724740-STOKKE LLC</v>
          </cell>
        </row>
        <row r="3149">
          <cell r="C3149" t="str">
            <v>724741-BLACKLIST STUDIO PTY LTD</v>
          </cell>
        </row>
        <row r="3150">
          <cell r="C3150" t="str">
            <v>724742-OUT PEAK SERVICES INC.</v>
          </cell>
        </row>
        <row r="3151">
          <cell r="C3151" t="str">
            <v>724745-B YOGA INC</v>
          </cell>
        </row>
        <row r="3152">
          <cell r="C3152" t="str">
            <v>724750-ELM EDUCATION MARKETING LLC DBA</v>
          </cell>
        </row>
        <row r="3153">
          <cell r="C3153" t="str">
            <v>724751-INGRAM MICRO LOGISTICS LP</v>
          </cell>
        </row>
        <row r="3154">
          <cell r="C3154" t="str">
            <v>724791-IRONSTONE DISTRIBUTION</v>
          </cell>
        </row>
        <row r="3155">
          <cell r="C3155" t="str">
            <v>724792-KORE BRANDS INC.</v>
          </cell>
        </row>
        <row r="3156">
          <cell r="C3156" t="str">
            <v>724795-ROCKY MOUNTAIN SOAP CO. INC</v>
          </cell>
        </row>
        <row r="3157">
          <cell r="C3157" t="str">
            <v>724835-SCOBIE LLARN LTD T/A BOXER GIFTS</v>
          </cell>
        </row>
        <row r="3158">
          <cell r="C3158" t="str">
            <v>724836-LITTLE HIPPO BOOKS</v>
          </cell>
        </row>
        <row r="3159">
          <cell r="C3159" t="str">
            <v>724837-HARPER COLLINS CANADA LTD.</v>
          </cell>
        </row>
        <row r="3160">
          <cell r="C3160" t="str">
            <v>724838-HACHETTE BOOK GROUP</v>
          </cell>
        </row>
        <row r="3161">
          <cell r="C3161" t="str">
            <v>724839-MACMILLAN</v>
          </cell>
        </row>
        <row r="3162">
          <cell r="C3162" t="str">
            <v>724840-GODIVA CHOCOLATIER, INC. (US)</v>
          </cell>
        </row>
        <row r="3163">
          <cell r="C3163" t="str">
            <v>724841-PENGUIN RANDOM HOUSE</v>
          </cell>
        </row>
        <row r="3164">
          <cell r="C3164" t="str">
            <v>724842-SIMON &amp; SCHUSTER CANADA</v>
          </cell>
        </row>
        <row r="3165">
          <cell r="C3165" t="str">
            <v>724843-PAPYRUS-RECYCLED GREETINGS CANADA</v>
          </cell>
        </row>
        <row r="3166">
          <cell r="C3166" t="str">
            <v>724846-(DO NOT USE) SUGARFINA INC. (USD)</v>
          </cell>
        </row>
        <row r="3167">
          <cell r="C3167" t="str">
            <v>724850-CMPCO INC DBA GEOCENTRAL LLC</v>
          </cell>
        </row>
        <row r="3168">
          <cell r="C3168" t="str">
            <v>724855-DREAMS USA, INC</v>
          </cell>
        </row>
        <row r="3169">
          <cell r="C3169" t="str">
            <v>724856-LAP USA, INC</v>
          </cell>
        </row>
        <row r="3170">
          <cell r="C3170" t="str">
            <v>724870-SIMPLE TEXAN LLC DBA READEREST</v>
          </cell>
        </row>
        <row r="3171">
          <cell r="C3171" t="str">
            <v>724871-SOLUTIONS 2 GO INC.  (OSMO)</v>
          </cell>
        </row>
        <row r="3172">
          <cell r="C3172" t="str">
            <v>724882-BUBBLEGUM STUFF LTD</v>
          </cell>
        </row>
        <row r="3173">
          <cell r="C3173" t="str">
            <v>724883-MONARCH SPECIALTIES INC.</v>
          </cell>
        </row>
        <row r="3174">
          <cell r="C3174" t="str">
            <v>724915-CHINA LONG LTD</v>
          </cell>
        </row>
        <row r="3175">
          <cell r="C3175" t="str">
            <v>724916-H.K DENGSHI INT'L IND LIMITED</v>
          </cell>
        </row>
        <row r="3176">
          <cell r="C3176" t="str">
            <v>724917-SUGARMAT YOGA INC.</v>
          </cell>
        </row>
        <row r="3177">
          <cell r="C3177" t="str">
            <v>724920-LITTLE BUCK</v>
          </cell>
        </row>
        <row r="3178">
          <cell r="C3178" t="str">
            <v>724921-SUNVIM GROUP CO., LTD.</v>
          </cell>
        </row>
        <row r="3179">
          <cell r="C3179" t="str">
            <v>724922-UNFI CANADA INC</v>
          </cell>
        </row>
        <row r="3180">
          <cell r="C3180" t="str">
            <v>724923-KYTE BABY LLC</v>
          </cell>
        </row>
        <row r="3181">
          <cell r="C3181" t="str">
            <v>724924-MIRACLE INTERNATIONAL, INC.</v>
          </cell>
        </row>
        <row r="3182">
          <cell r="C3182" t="str">
            <v>724930-THE PINE CENTRE LIMITED</v>
          </cell>
        </row>
        <row r="3183">
          <cell r="C3183" t="str">
            <v>724935-MEDELA CANADA INC</v>
          </cell>
        </row>
        <row r="3184">
          <cell r="C3184" t="str">
            <v>724940-JUST MOBILE DIRECT INC.</v>
          </cell>
        </row>
        <row r="3185">
          <cell r="C3185" t="str">
            <v>724945-BLUEMOOSE CLOTHING COMPANY LTD.</v>
          </cell>
        </row>
        <row r="3186">
          <cell r="C3186" t="str">
            <v>724946-MJF BOOKS</v>
          </cell>
        </row>
        <row r="3187">
          <cell r="C3187" t="str">
            <v>724947-FLAMBEAU INC (DUNCAN TOYS CO.)</v>
          </cell>
        </row>
        <row r="3188">
          <cell r="C3188" t="str">
            <v>724948-SYNNEX CANADA - DROP SHIP</v>
          </cell>
        </row>
        <row r="3189">
          <cell r="C3189" t="str">
            <v>724975-PEHR DESIGNS INC. USD DSD</v>
          </cell>
        </row>
        <row r="3190">
          <cell r="C3190" t="str">
            <v>724976-KANKAKEE SPIKEBALL INC.</v>
          </cell>
        </row>
        <row r="3191">
          <cell r="C3191" t="str">
            <v>724985-BUSINESS &amp; PLEASURE CO LLC</v>
          </cell>
        </row>
        <row r="3192">
          <cell r="C3192" t="str">
            <v>724986-(DO NOT USE) BLUE ROCK VENTURES</v>
          </cell>
        </row>
        <row r="3193">
          <cell r="C3193" t="str">
            <v>724990-PERMANENT PRESS EDITIONS LLC</v>
          </cell>
        </row>
        <row r="3194">
          <cell r="C3194" t="str">
            <v>724991-KAPOWDER</v>
          </cell>
        </row>
        <row r="3195">
          <cell r="C3195" t="str">
            <v>724992-THE GUT LAB INC</v>
          </cell>
        </row>
        <row r="3196">
          <cell r="C3196" t="str">
            <v>724993-YANCHENG CAIGAO INTERNATIONAL TRADE</v>
          </cell>
        </row>
        <row r="3197">
          <cell r="C3197" t="str">
            <v>724995-GREENAIR, INC.</v>
          </cell>
        </row>
        <row r="3198">
          <cell r="C3198" t="str">
            <v>724996-MORIHATA INTERNATIONAL LTD. CO</v>
          </cell>
        </row>
        <row r="3199">
          <cell r="C3199" t="str">
            <v>724997-DC CACAU LLC DBA HARPER MACAW</v>
          </cell>
        </row>
        <row r="3200">
          <cell r="C3200" t="str">
            <v>725035-THE BEACH PEOPLE UNITED LLC</v>
          </cell>
        </row>
        <row r="3201">
          <cell r="C3201" t="str">
            <v>725036-TORRE &amp; TAGUS DESIGNS LTD - DROP SH</v>
          </cell>
        </row>
        <row r="3202">
          <cell r="C3202" t="str">
            <v>725037-MARIBEL'S SWEETS INC</v>
          </cell>
        </row>
        <row r="3203">
          <cell r="C3203" t="str">
            <v>725038-CROWN MAPLE LLC</v>
          </cell>
        </row>
        <row r="3204">
          <cell r="C3204" t="str">
            <v>725039-B TOFFEE LLC</v>
          </cell>
        </row>
        <row r="3205">
          <cell r="C3205" t="str">
            <v>725040-IRISH BREEZE UC</v>
          </cell>
        </row>
        <row r="3206">
          <cell r="C3206" t="str">
            <v>725041-THE URBAN AGRICULTURE COMPANY LLC</v>
          </cell>
        </row>
        <row r="3207">
          <cell r="C3207" t="str">
            <v>725042-TP-HOLIDAY GROUP LIMITED</v>
          </cell>
        </row>
        <row r="3208">
          <cell r="C3208" t="str">
            <v>725045-LITZI S.E.N.C.</v>
          </cell>
        </row>
        <row r="3209">
          <cell r="C3209" t="str">
            <v>725063-CALENDAR CLUB OF CANADA LTD</v>
          </cell>
        </row>
        <row r="3210">
          <cell r="C3210" t="str">
            <v>725090-DARTCOR FOOD SERVICES (BULK)</v>
          </cell>
        </row>
        <row r="3211">
          <cell r="C3211" t="str">
            <v>725091-DARTCOR FOOD SERVICES (SALEABLE)</v>
          </cell>
        </row>
        <row r="3212">
          <cell r="C3212" t="str">
            <v>725092-PROVENCE, LP / BALTHAZAR BAKERY</v>
          </cell>
        </row>
        <row r="3213">
          <cell r="C3213" t="str">
            <v>725093-BLACK SEED BAGELS</v>
          </cell>
        </row>
        <row r="3214">
          <cell r="C3214" t="str">
            <v>725094-SYSCO</v>
          </cell>
        </row>
        <row r="3215">
          <cell r="C3215" t="str">
            <v>725095-LA COLOMBE</v>
          </cell>
        </row>
        <row r="3216">
          <cell r="C3216" t="str">
            <v>725096-AYABLU, INC</v>
          </cell>
        </row>
        <row r="3217">
          <cell r="C3217" t="str">
            <v>725097-SYSCO (BULK)</v>
          </cell>
        </row>
        <row r="3218">
          <cell r="C3218" t="str">
            <v>725098-LA COLOMBE (BULK)</v>
          </cell>
        </row>
        <row r="3219">
          <cell r="C3219" t="str">
            <v>725099-Main Street Offers Inc.</v>
          </cell>
        </row>
        <row r="3220">
          <cell r="C3220" t="str">
            <v>725100-Lee's Provisions Inc.</v>
          </cell>
        </row>
        <row r="3221">
          <cell r="C3221" t="str">
            <v>725101-DULCE TATI LTD.</v>
          </cell>
        </row>
        <row r="3222">
          <cell r="C3222" t="str">
            <v>725102-FLORA BUNDA INC</v>
          </cell>
        </row>
        <row r="3223">
          <cell r="C3223" t="str">
            <v>725103-HIDRATE INC</v>
          </cell>
        </row>
        <row r="3224">
          <cell r="C3224" t="str">
            <v>725104-ELEVENTH HOUSE JEWELLERY</v>
          </cell>
        </row>
        <row r="3225">
          <cell r="C3225" t="str">
            <v>725105-LA VACA CO.</v>
          </cell>
        </row>
        <row r="3226">
          <cell r="C3226" t="str">
            <v>725110-STONED CRYSTALS PTY LTD</v>
          </cell>
        </row>
        <row r="3227">
          <cell r="C3227" t="str">
            <v>725115-REGAL LAGER, INC.</v>
          </cell>
        </row>
        <row r="3228">
          <cell r="C3228" t="str">
            <v>725151-LOOG GUITARS, LLC.</v>
          </cell>
        </row>
        <row r="3229">
          <cell r="C3229" t="str">
            <v>725152-THE CLOROX COMPANY OF CANADA LTD.</v>
          </cell>
        </row>
        <row r="3230">
          <cell r="C3230" t="str">
            <v>725153-FOUND MY ANIMAL LLC</v>
          </cell>
        </row>
        <row r="3231">
          <cell r="C3231" t="str">
            <v>725155-SYNNEX CANADA (TRADE BOOKS)</v>
          </cell>
        </row>
        <row r="3232">
          <cell r="C3232" t="str">
            <v>725156-YONGKANG WANXIANG HOME APPLIANCE CO</v>
          </cell>
        </row>
        <row r="3233">
          <cell r="C3233" t="str">
            <v>725157-BKIND ENTREPRISE INC.</v>
          </cell>
        </row>
        <row r="3234">
          <cell r="C3234" t="str">
            <v>725158-SPHERO, INC.</v>
          </cell>
        </row>
        <row r="3235">
          <cell r="C3235" t="str">
            <v>725160-SILVER CIRCLE PRODUCTS, INC</v>
          </cell>
        </row>
        <row r="3236">
          <cell r="C3236" t="str">
            <v>725161-POSH &amp; COZY INC.</v>
          </cell>
        </row>
        <row r="3237">
          <cell r="C3237" t="str">
            <v>725162-WORK IT OUT INC.</v>
          </cell>
        </row>
        <row r="3238">
          <cell r="C3238" t="str">
            <v>725165-PAPER E. CLIPS INC (VMI/US)</v>
          </cell>
        </row>
        <row r="3239">
          <cell r="C3239" t="str">
            <v>725166-HANDI-CRAFT COMPANY</v>
          </cell>
        </row>
        <row r="3240">
          <cell r="C3240" t="str">
            <v>725200-HUROM AMERICA INC</v>
          </cell>
        </row>
        <row r="3241">
          <cell r="C3241" t="str">
            <v>725210-REN-WIL INC.</v>
          </cell>
        </row>
        <row r="3242">
          <cell r="C3242" t="str">
            <v>725211-MANDUKA, LLC</v>
          </cell>
        </row>
        <row r="3243">
          <cell r="C3243" t="str">
            <v>725265-JOCO GROUP PTY LTD</v>
          </cell>
        </row>
        <row r="3244">
          <cell r="C3244" t="str">
            <v>725270-TASTEMADE INC.</v>
          </cell>
        </row>
        <row r="3245">
          <cell r="C3245" t="str">
            <v>725271-STEPHANIE CHAN DBA LOVE DESIGNS</v>
          </cell>
        </row>
        <row r="3246">
          <cell r="C3246" t="str">
            <v>725276-UNPLUG MEDITATION</v>
          </cell>
        </row>
        <row r="3247">
          <cell r="C3247" t="str">
            <v>725285-WUI YING LEATHER PRODUCTS CO LTD</v>
          </cell>
        </row>
        <row r="3248">
          <cell r="C3248" t="str">
            <v>725290-RAINBOW HANDBAG FACTORY LIMITED</v>
          </cell>
        </row>
        <row r="3249">
          <cell r="C3249" t="str">
            <v>725316-CURIOUS UNIVERSE UK LTD</v>
          </cell>
        </row>
        <row r="3250">
          <cell r="C3250" t="str">
            <v>725317-8372683 CANADA INC. - Silverpaw</v>
          </cell>
        </row>
        <row r="3251">
          <cell r="C3251" t="str">
            <v>725318-F AND L ENTERPRISES</v>
          </cell>
        </row>
        <row r="3252">
          <cell r="C3252" t="str">
            <v>725319-RAJKAMAL OVERSEAS</v>
          </cell>
        </row>
        <row r="3253">
          <cell r="C3253" t="str">
            <v>725320-PARTH OVERSEAS</v>
          </cell>
        </row>
        <row r="3254">
          <cell r="C3254" t="str">
            <v>725321-TEAM WORKS</v>
          </cell>
        </row>
        <row r="3255">
          <cell r="C3255" t="str">
            <v>725325-UNITED UTENSILS INC OA TANNEX</v>
          </cell>
        </row>
        <row r="3256">
          <cell r="C3256" t="str">
            <v>725341-LOKAI HOLDSINGS LLC.</v>
          </cell>
        </row>
        <row r="3257">
          <cell r="C3257" t="str">
            <v>725342-RENTOKIL CANADA CORPORATION DBA AMB</v>
          </cell>
        </row>
        <row r="3258">
          <cell r="C3258" t="str">
            <v>725345-PLANTOYS, INC</v>
          </cell>
        </row>
        <row r="3259">
          <cell r="C3259" t="str">
            <v>725350-PEHR DESIGNS INC. - DROP SHIP CAD</v>
          </cell>
        </row>
        <row r="3260">
          <cell r="C3260" t="str">
            <v>725351-UMA GLASS WORKS PVT. LTD.</v>
          </cell>
        </row>
        <row r="3261">
          <cell r="C3261" t="str">
            <v>725352-MUKTA BEING INC.</v>
          </cell>
        </row>
        <row r="3262">
          <cell r="C3262" t="str">
            <v>725353-GERBER CHILDRENSWEAR LLC</v>
          </cell>
        </row>
        <row r="3263">
          <cell r="C3263" t="str">
            <v>725354-CJ PRODUCTS INC.</v>
          </cell>
        </row>
        <row r="3264">
          <cell r="C3264" t="str">
            <v>725355-ECOIDEAS INNOVATIONS INC.</v>
          </cell>
        </row>
        <row r="3265">
          <cell r="C3265" t="str">
            <v>725372-UDISENSE INC. DBA NANIT</v>
          </cell>
        </row>
        <row r="3266">
          <cell r="C3266" t="str">
            <v>725380-SERACON PRODUCTS INC. DSD</v>
          </cell>
        </row>
        <row r="3267">
          <cell r="C3267" t="str">
            <v>725381-LIFE IN PLAY COMPANY, LLC</v>
          </cell>
        </row>
        <row r="3268">
          <cell r="C3268" t="str">
            <v>725385-BVOY &amp; CO</v>
          </cell>
        </row>
        <row r="3269">
          <cell r="C3269" t="str">
            <v>725426-ONE LESS WELLNESS INC.</v>
          </cell>
        </row>
        <row r="3270">
          <cell r="C3270" t="str">
            <v>725427-ROCKING INC</v>
          </cell>
        </row>
        <row r="3271">
          <cell r="C3271" t="str">
            <v>725430-ALT GROUP BABYMOOV CORP - DROP SHIP</v>
          </cell>
        </row>
        <row r="3272">
          <cell r="C3272" t="str">
            <v>725431-LE PRÉSENT IMPORTATEURS LTÉE</v>
          </cell>
        </row>
        <row r="3273">
          <cell r="C3273" t="str">
            <v>725435-JACOBSEN LLC</v>
          </cell>
        </row>
        <row r="3274">
          <cell r="C3274" t="str">
            <v>725436-MAGNOLIA TRADING, LLC</v>
          </cell>
        </row>
        <row r="3275">
          <cell r="C3275" t="str">
            <v>725490-ESSENTIAL ECO PTY LTD</v>
          </cell>
        </row>
        <row r="3276">
          <cell r="C3276" t="str">
            <v>725491-COSMIC TRADERS GROUP INC</v>
          </cell>
        </row>
        <row r="3277">
          <cell r="C3277" t="str">
            <v>725492-DELONGHI AMERICA INC.</v>
          </cell>
        </row>
        <row r="3278">
          <cell r="C3278" t="str">
            <v>725496-BARKRETAIL, LLC</v>
          </cell>
        </row>
        <row r="3279">
          <cell r="C3279" t="str">
            <v>725497-SAMTACK INC.</v>
          </cell>
        </row>
        <row r="3280">
          <cell r="C3280" t="str">
            <v>725498-STUDIO BANANA S.L</v>
          </cell>
        </row>
        <row r="3281">
          <cell r="C3281" t="str">
            <v>725499-AGREE LIMITED</v>
          </cell>
        </row>
        <row r="3282">
          <cell r="C3282" t="str">
            <v>725500-W. J. MAY &amp; SON LTD.</v>
          </cell>
        </row>
        <row r="3283">
          <cell r="C3283" t="str">
            <v>725501-IN-SPORT FASHIONS INC.</v>
          </cell>
        </row>
        <row r="3284">
          <cell r="C3284" t="str">
            <v>725502-BLUME SUPPLY INC.</v>
          </cell>
        </row>
        <row r="3285">
          <cell r="C3285" t="str">
            <v>725503-TURNER ENTERPRISE INC.</v>
          </cell>
        </row>
        <row r="3286">
          <cell r="C3286" t="str">
            <v>725504-GG BRANDS COMPANY</v>
          </cell>
        </row>
        <row r="3287">
          <cell r="C3287" t="str">
            <v>725534-CESIUM TELECOM INC - DROP SHIP</v>
          </cell>
        </row>
        <row r="3288">
          <cell r="C3288" t="str">
            <v>725535-BAREFOOT BOOKS, INC.</v>
          </cell>
        </row>
        <row r="3289">
          <cell r="C3289" t="str">
            <v>725536-B2C INTERNATIONAL INC.</v>
          </cell>
        </row>
        <row r="3290">
          <cell r="C3290" t="str">
            <v>725540-M. BLOCK &amp; SONS, Inc.</v>
          </cell>
        </row>
        <row r="3291">
          <cell r="C3291" t="str">
            <v>725545-YUZU SOAP LLC</v>
          </cell>
        </row>
        <row r="3292">
          <cell r="C3292" t="str">
            <v>725546-VITRUVI CORPORATION</v>
          </cell>
        </row>
        <row r="3293">
          <cell r="C3293" t="str">
            <v>725547-FENIGO INC.</v>
          </cell>
        </row>
        <row r="3294">
          <cell r="C3294" t="str">
            <v>725550-RED INCENTIVES INC.</v>
          </cell>
        </row>
        <row r="3295">
          <cell r="C3295" t="str">
            <v>725555-OTHERWARE INC</v>
          </cell>
        </row>
        <row r="3296">
          <cell r="C3296" t="str">
            <v>725556-BEYOND MEASURE BOARDS</v>
          </cell>
        </row>
        <row r="3297">
          <cell r="C3297" t="str">
            <v>725557-SERENE HOUSE USA INC</v>
          </cell>
        </row>
        <row r="3298">
          <cell r="C3298" t="str">
            <v>725558-LARQ INC</v>
          </cell>
        </row>
        <row r="3299">
          <cell r="C3299" t="str">
            <v>725560-KELLYTOY U.S.A. INC.</v>
          </cell>
        </row>
        <row r="3300">
          <cell r="C3300" t="str">
            <v>725608-Poppies &amp; Posies Events LLC DBA</v>
          </cell>
        </row>
        <row r="3301">
          <cell r="C3301" t="str">
            <v>725609-JINJIANG PERFECT GENERATION IMP. &amp;</v>
          </cell>
        </row>
        <row r="3302">
          <cell r="C3302" t="str">
            <v>725610-WATCH US, INC.</v>
          </cell>
        </row>
        <row r="3303">
          <cell r="C3303" t="str">
            <v>725615-LUMIO LLC</v>
          </cell>
        </row>
        <row r="3304">
          <cell r="C3304" t="str">
            <v>725620-BRAVADO DESIGNS LTD</v>
          </cell>
        </row>
        <row r="3305">
          <cell r="C3305" t="str">
            <v>725621-BABALU, INC</v>
          </cell>
        </row>
        <row r="3306">
          <cell r="C3306" t="str">
            <v>725622-ENERGETEK ENDEAVOURS INC.</v>
          </cell>
        </row>
        <row r="3307">
          <cell r="C3307" t="str">
            <v>725623-MUSEE BATH, LLC</v>
          </cell>
        </row>
        <row r="3308">
          <cell r="C3308" t="str">
            <v>725625-THE LEARNING JOURNEY</v>
          </cell>
        </row>
        <row r="3309">
          <cell r="C3309" t="str">
            <v>725626-DISTY CONNECTIONS INC.</v>
          </cell>
        </row>
        <row r="3310">
          <cell r="C3310" t="str">
            <v>725665-BLUESMART TECHNOLOGY CORPORATION</v>
          </cell>
        </row>
        <row r="3311">
          <cell r="C3311" t="str">
            <v>725666-ZOOFY INTERNATIONAL, LLC.</v>
          </cell>
        </row>
        <row r="3312">
          <cell r="C3312" t="str">
            <v>725667-MENNA CORPORATION</v>
          </cell>
        </row>
        <row r="3313">
          <cell r="C3313" t="str">
            <v>725668-UNIPRESS BOOKS</v>
          </cell>
        </row>
        <row r="3314">
          <cell r="C3314" t="str">
            <v>725670-BOW USA LLC</v>
          </cell>
        </row>
        <row r="3315">
          <cell r="C3315" t="str">
            <v>725671-GRAY MATTERS GAMES, LLC</v>
          </cell>
        </row>
        <row r="3316">
          <cell r="C3316" t="str">
            <v>725672-MICUSH</v>
          </cell>
        </row>
        <row r="3317">
          <cell r="C3317" t="str">
            <v>725673-FDS USA INC</v>
          </cell>
        </row>
        <row r="3318">
          <cell r="C3318" t="str">
            <v>725680-WHOLESALE - FOUNTAIN ACCESSORY LTD</v>
          </cell>
        </row>
        <row r="3319">
          <cell r="C3319" t="str">
            <v>725681-WHOLESALE - SHANGHAI BROADWAY INT'L</v>
          </cell>
        </row>
        <row r="3320">
          <cell r="C3320" t="str">
            <v>725682-WHOLESALE - SHUI FUNG MANUFACTURING</v>
          </cell>
        </row>
        <row r="3321">
          <cell r="C3321" t="str">
            <v>725685-WHOLESALE - GAURAV INTERNATIONAL</v>
          </cell>
        </row>
        <row r="3322">
          <cell r="C3322" t="str">
            <v>725686-WHOLESALE - GUANGDONG TOTYE CERMICS</v>
          </cell>
        </row>
        <row r="3323">
          <cell r="C3323" t="str">
            <v>725715-APPAREL UNITED</v>
          </cell>
        </row>
        <row r="3324">
          <cell r="C3324" t="str">
            <v>725716-WORLD THREADS INC</v>
          </cell>
        </row>
        <row r="3325">
          <cell r="C3325" t="str">
            <v>725720-IDLA ASSOCIATED LABEL DISTRIBUTION</v>
          </cell>
        </row>
        <row r="3326">
          <cell r="C3326" t="str">
            <v>725721-DIONO CANADA ULC</v>
          </cell>
        </row>
        <row r="3327">
          <cell r="C3327" t="str">
            <v>725725-CANELO DIGITAL PUBLISHING LIMITED</v>
          </cell>
        </row>
        <row r="3328">
          <cell r="C3328" t="str">
            <v>725726-THE SOURCE WHOLESALE LIMITED</v>
          </cell>
        </row>
        <row r="3329">
          <cell r="C3329" t="str">
            <v>725727-BREVILLE CANADA L.P</v>
          </cell>
        </row>
        <row r="3330">
          <cell r="C3330" t="str">
            <v>725728-MIND PUBLISHING INC.</v>
          </cell>
        </row>
        <row r="3331">
          <cell r="C3331" t="str">
            <v>725765-EM BRANDS LLC</v>
          </cell>
        </row>
        <row r="3332">
          <cell r="C3332" t="str">
            <v>725770-HOUSE OF JUDE INC.</v>
          </cell>
        </row>
        <row r="3333">
          <cell r="C3333" t="str">
            <v>725771-JABUKA GAMES INC.</v>
          </cell>
        </row>
        <row r="3334">
          <cell r="C3334" t="str">
            <v>725814-ISAAC JACOBS INTERNATIONAL LLC</v>
          </cell>
        </row>
        <row r="3335">
          <cell r="C3335" t="str">
            <v>725815-NORTHERN AMEREX MARKETING INC.</v>
          </cell>
        </row>
        <row r="3336">
          <cell r="C3336" t="str">
            <v>725816-WHOLESALE - JIANGSU GUOTAI INTERNAT</v>
          </cell>
        </row>
        <row r="3337">
          <cell r="C3337" t="str">
            <v>725817-WHOLESALE - HONGKONG GMS INT.</v>
          </cell>
        </row>
        <row r="3338">
          <cell r="C3338" t="str">
            <v>725825-RHC INVESTMENT CORPORATION</v>
          </cell>
        </row>
        <row r="3339">
          <cell r="C3339" t="str">
            <v>725826-THE INTENTION PROJECT LLC</v>
          </cell>
        </row>
        <row r="3340">
          <cell r="C3340" t="str">
            <v>725827-REICAS DISTRIBUTION INC</v>
          </cell>
        </row>
        <row r="3341">
          <cell r="C3341" t="str">
            <v>725828-B.Y. GROUP LTD.</v>
          </cell>
        </row>
        <row r="3342">
          <cell r="C3342" t="str">
            <v>725829-OMG ACCESSORIES, LLC</v>
          </cell>
        </row>
        <row r="3343">
          <cell r="C3343" t="str">
            <v>725835-U BRANDS LLC</v>
          </cell>
        </row>
        <row r="3344">
          <cell r="C3344" t="str">
            <v>725836-DAIWA DISTRIBUTION (ONTARIO) INC.</v>
          </cell>
        </row>
        <row r="3345">
          <cell r="C3345" t="str">
            <v>725847-FULTON DISTRIBUTORS (CANADA) LTD</v>
          </cell>
        </row>
        <row r="3346">
          <cell r="C3346" t="str">
            <v>725848-ESPRO, INC.</v>
          </cell>
        </row>
        <row r="3347">
          <cell r="C3347" t="str">
            <v>725877-KIDKRAFT INC. DROP SHIP</v>
          </cell>
        </row>
        <row r="3348">
          <cell r="C3348" t="str">
            <v>725878-RIVERSIDE BOOKS LTD</v>
          </cell>
        </row>
        <row r="3349">
          <cell r="C3349" t="str">
            <v>725880-SMOKO INC</v>
          </cell>
        </row>
        <row r="3350">
          <cell r="C3350" t="str">
            <v>725881-ABEEGO DESIGNS INC</v>
          </cell>
        </row>
        <row r="3351">
          <cell r="C3351" t="str">
            <v>725890-SKYROCKET TOYS, LLC</v>
          </cell>
        </row>
        <row r="3352">
          <cell r="C3352" t="str">
            <v>725891-SIMPLY MOMMY LLC</v>
          </cell>
        </row>
        <row r="3353">
          <cell r="C3353" t="str">
            <v>725892-ELA LIFESTYLE GROUP INC.</v>
          </cell>
        </row>
        <row r="3354">
          <cell r="C3354" t="str">
            <v>725893-ELA LIFESTYLE GROUP INC.</v>
          </cell>
        </row>
        <row r="3355">
          <cell r="C3355" t="str">
            <v>725955-MOTIVO PROMOTIONS GROUP INC</v>
          </cell>
        </row>
        <row r="3356">
          <cell r="C3356" t="str">
            <v>725956-NUVATE INC.</v>
          </cell>
        </row>
        <row r="3357">
          <cell r="C3357" t="str">
            <v>725965-Gantri, Inc.</v>
          </cell>
        </row>
        <row r="3358">
          <cell r="C3358" t="str">
            <v>725970-INCREDIBLE NOVELTIES INC. DROP SHIP</v>
          </cell>
        </row>
        <row r="3359">
          <cell r="C3359" t="str">
            <v>725971-VEDA HOLISTICS INC.</v>
          </cell>
        </row>
        <row r="3360">
          <cell r="C3360" t="str">
            <v>725975-PANDORA TRADE GMBH</v>
          </cell>
        </row>
        <row r="3361">
          <cell r="C3361" t="str">
            <v>725980-QUINTESSENTIAL TOTS LLC DBA</v>
          </cell>
        </row>
        <row r="3362">
          <cell r="C3362" t="str">
            <v>725981-TOKENS &amp; ICONS INC</v>
          </cell>
        </row>
        <row r="3363">
          <cell r="C3363" t="str">
            <v>726022-ZIVIO LLC</v>
          </cell>
        </row>
        <row r="3364">
          <cell r="C3364" t="str">
            <v>726023-SAISON LIMITED</v>
          </cell>
        </row>
        <row r="3365">
          <cell r="C3365" t="str">
            <v>726024-PLATA DECOR IMPORT INC</v>
          </cell>
        </row>
        <row r="3366">
          <cell r="C3366" t="str">
            <v>726025-FLINT GROUP US INC</v>
          </cell>
        </row>
        <row r="3367">
          <cell r="C3367" t="str">
            <v>726026-BIG BOX BOOKS</v>
          </cell>
        </row>
        <row r="3368">
          <cell r="C3368" t="str">
            <v>726027-TAKNOLOGY CANADA INC</v>
          </cell>
        </row>
        <row r="3369">
          <cell r="C3369" t="str">
            <v>726030-BARISTA</v>
          </cell>
        </row>
        <row r="3370">
          <cell r="C3370" t="str">
            <v>726040-SCHOLASTIC BOOK SERVICES</v>
          </cell>
        </row>
        <row r="3371">
          <cell r="C3371" t="str">
            <v>726082-EDUSHAPE LTD</v>
          </cell>
        </row>
        <row r="3372">
          <cell r="C3372" t="str">
            <v>726083-BIVONA &amp; COMPANY, LLC</v>
          </cell>
        </row>
        <row r="3373">
          <cell r="C3373" t="str">
            <v>726084-JUJU AND JAKE INC.</v>
          </cell>
        </row>
        <row r="3374">
          <cell r="C3374" t="str">
            <v>726096-GENTEC INTERNATIONAL O/B 901089 ONT</v>
          </cell>
        </row>
        <row r="3375">
          <cell r="C3375" t="str">
            <v>726105-LEVO OIL INFUSION INC.</v>
          </cell>
        </row>
        <row r="3376">
          <cell r="C3376" t="str">
            <v>726106-BULLION INTERNATIONAL INC</v>
          </cell>
        </row>
        <row r="3377">
          <cell r="C3377" t="str">
            <v>726107-DAYDREAMS DESIGNS, INC. (BAMBOOBINO</v>
          </cell>
        </row>
        <row r="3378">
          <cell r="C3378" t="str">
            <v>726108-0967711 B.C. LTD</v>
          </cell>
        </row>
        <row r="3379">
          <cell r="C3379" t="str">
            <v>726109-HANDSTAND KIDS, LLC</v>
          </cell>
        </row>
        <row r="3380">
          <cell r="C3380" t="str">
            <v>726110-PERLIMPINPIN INC</v>
          </cell>
        </row>
        <row r="3381">
          <cell r="C3381" t="str">
            <v>726111-KALORA INTERIORS INTERNATIONAL INC.</v>
          </cell>
        </row>
        <row r="3382">
          <cell r="C3382" t="str">
            <v>726112-FRANK GREEN INC.</v>
          </cell>
        </row>
        <row r="3383">
          <cell r="C3383" t="str">
            <v>726113-Goodio, Inc</v>
          </cell>
        </row>
        <row r="3384">
          <cell r="C3384" t="str">
            <v>726120-BLACKWING</v>
          </cell>
        </row>
        <row r="3385">
          <cell r="C3385" t="str">
            <v>726121-THE STRANDED  STITCH  CO</v>
          </cell>
        </row>
        <row r="3386">
          <cell r="C3386" t="str">
            <v>726125-SPROUT USA, LLC</v>
          </cell>
        </row>
        <row r="3387">
          <cell r="C3387" t="str">
            <v>726126-MONTE DISTRIBUTION INC</v>
          </cell>
        </row>
        <row r="3388">
          <cell r="C3388" t="str">
            <v>726130-IMPORTATIONS STAVROPOULOS</v>
          </cell>
        </row>
        <row r="3389">
          <cell r="C3389" t="str">
            <v>726161-ROOKIE HUMANS LLC</v>
          </cell>
        </row>
        <row r="3390">
          <cell r="C3390" t="str">
            <v>726174-BUNNIES BY THE BAY INC</v>
          </cell>
        </row>
        <row r="3391">
          <cell r="C3391" t="str">
            <v>726175-PEAPODMATS BEDDING LTD.</v>
          </cell>
        </row>
        <row r="3392">
          <cell r="C3392" t="str">
            <v>726176-INGRAM INTERNATIONAL INC</v>
          </cell>
        </row>
        <row r="3393">
          <cell r="C3393" t="str">
            <v>726177-AMERICAN TOMBOW INC</v>
          </cell>
        </row>
        <row r="3394">
          <cell r="C3394" t="str">
            <v>726178-VF OUTDOOR CANADA (JANSPORT)</v>
          </cell>
        </row>
        <row r="3395">
          <cell r="C3395" t="str">
            <v>726180-LAUREN NORTH - WOOWOO LABORATORY</v>
          </cell>
        </row>
        <row r="3396">
          <cell r="C3396" t="str">
            <v>726181-ELIZABETH PERRY DBA YOUNG LUX</v>
          </cell>
        </row>
        <row r="3397">
          <cell r="C3397" t="str">
            <v>726182-ELLEBOXCO INCORPORATED DBA</v>
          </cell>
        </row>
        <row r="3398">
          <cell r="C3398" t="str">
            <v>726183-THE SCOUT GROUP B.V.</v>
          </cell>
        </row>
        <row r="3399">
          <cell r="C3399" t="str">
            <v>726185-1158714 BC LTD DBA MIDNIGHT PALOMA</v>
          </cell>
        </row>
        <row r="3400">
          <cell r="C3400" t="str">
            <v>726190-QUIP NYC, INC.</v>
          </cell>
        </row>
        <row r="3401">
          <cell r="C3401" t="str">
            <v>726191-BIRDZ CHILDREN &amp; CO INC.</v>
          </cell>
        </row>
        <row r="3402">
          <cell r="C3402" t="str">
            <v>726192-JOLIMOLI LLC DBA INNOBABY LLC</v>
          </cell>
        </row>
        <row r="3403">
          <cell r="C3403" t="str">
            <v>726193-GLOBAL FAMILY BRANDS LLC</v>
          </cell>
        </row>
        <row r="3404">
          <cell r="C3404" t="str">
            <v>726195-9292-6237 QUEBEC INC</v>
          </cell>
        </row>
        <row r="3405">
          <cell r="C3405" t="str">
            <v>726196-REAL TREAT KITCHEN LTD.</v>
          </cell>
        </row>
        <row r="3406">
          <cell r="C3406" t="str">
            <v>726197-LONGWORTH CRAFT COMPANY INC DBA KIN</v>
          </cell>
        </row>
        <row r="3407">
          <cell r="C3407" t="str">
            <v>726198-DRIZZLE PRODUCTS AND CONSULTING INC</v>
          </cell>
        </row>
        <row r="3408">
          <cell r="C3408" t="str">
            <v>726199-THE RIDGE WALLET LLC</v>
          </cell>
        </row>
        <row r="3409">
          <cell r="C3409" t="str">
            <v>726200-GLOBAL RETAIL SOLUTIONS GROUP INC.</v>
          </cell>
        </row>
        <row r="3410">
          <cell r="C3410" t="str">
            <v>726201-OMY DESIGN &amp; PLAY INC.</v>
          </cell>
        </row>
        <row r="3411">
          <cell r="C3411" t="str">
            <v>726202-DETOX YOUR LIFE CANADA INC</v>
          </cell>
        </row>
        <row r="3412">
          <cell r="C3412" t="str">
            <v>726205-TEAPIGS US, LLC</v>
          </cell>
        </row>
        <row r="3413">
          <cell r="C3413" t="str">
            <v>726206-DIXON TICONDEROGA ART ULC</v>
          </cell>
        </row>
        <row r="3414">
          <cell r="C3414" t="str">
            <v>726207-GAKKEN</v>
          </cell>
        </row>
        <row r="3415">
          <cell r="C3415" t="str">
            <v>726208-BARISTA &amp; CO COFFEE LTD</v>
          </cell>
        </row>
        <row r="3416">
          <cell r="C3416" t="str">
            <v>726210-PURE SPIRITS DISTILLING CORPORATION</v>
          </cell>
        </row>
        <row r="3417">
          <cell r="C3417" t="str">
            <v>726211-CURISCOPE LIMITED</v>
          </cell>
        </row>
        <row r="3418">
          <cell r="C3418" t="str">
            <v>726215-INTELLIMIX CORP</v>
          </cell>
        </row>
        <row r="3419">
          <cell r="C3419" t="str">
            <v>726216-HELLO DOUGH CORP</v>
          </cell>
        </row>
        <row r="3420">
          <cell r="C3420" t="str">
            <v>726217-KOLCRAFT ENTERPRISES, INC.</v>
          </cell>
        </row>
        <row r="3421">
          <cell r="C3421" t="str">
            <v>726218-UV CORPORATION</v>
          </cell>
        </row>
        <row r="3422">
          <cell r="C3422" t="str">
            <v>726236-DOI, LLC</v>
          </cell>
        </row>
        <row r="3423">
          <cell r="C3423" t="str">
            <v>726265-FITZ GAMES LLC</v>
          </cell>
        </row>
        <row r="3424">
          <cell r="C3424" t="str">
            <v>726300-LOVE POWERED CORP.</v>
          </cell>
        </row>
        <row r="3425">
          <cell r="C3425" t="str">
            <v>726301-BRIXTON CANADA INC.</v>
          </cell>
        </row>
        <row r="3426">
          <cell r="C3426" t="str">
            <v>726302-ADZIF INC</v>
          </cell>
        </row>
        <row r="3427">
          <cell r="C3427" t="str">
            <v>726303-THE OVER COMPANY CORP.</v>
          </cell>
        </row>
        <row r="3428">
          <cell r="C3428" t="str">
            <v>726305-D&amp;H CANADA ULC</v>
          </cell>
        </row>
        <row r="3429">
          <cell r="C3429" t="str">
            <v>726310-7110227 CANADA INC (EC SALES INC)</v>
          </cell>
        </row>
        <row r="3430">
          <cell r="C3430" t="str">
            <v>726311-ROSY RINGS INC</v>
          </cell>
        </row>
        <row r="3431">
          <cell r="C3431" t="str">
            <v>726312-GOLDILOCKS SUSTAINABLE GOODS INC</v>
          </cell>
        </row>
        <row r="3432">
          <cell r="C3432" t="str">
            <v>726313-MELISSA &amp; DOUG LLC</v>
          </cell>
        </row>
        <row r="3433">
          <cell r="C3433" t="str">
            <v>726314-BALA BANGLES LLC</v>
          </cell>
        </row>
        <row r="3434">
          <cell r="C3434" t="str">
            <v>726320-SWEETER CARDS LLC</v>
          </cell>
        </row>
        <row r="3435">
          <cell r="C3435" t="str">
            <v>726321-EYEBOBS, LLC</v>
          </cell>
        </row>
        <row r="3436">
          <cell r="C3436" t="str">
            <v>726322-POPULAR BOOK COMPANY CANADA</v>
          </cell>
        </row>
        <row r="3437">
          <cell r="C3437" t="str">
            <v>726325-EMBER TECHNOLOGIES, INC.</v>
          </cell>
        </row>
        <row r="3438">
          <cell r="C3438" t="str">
            <v>726326-CLOSCA DESIGN SL</v>
          </cell>
        </row>
        <row r="3439">
          <cell r="C3439" t="str">
            <v>726327-EARTHOLOGY</v>
          </cell>
        </row>
        <row r="3440">
          <cell r="C3440" t="str">
            <v>726328-BELLROY TRADING PTY LTD</v>
          </cell>
        </row>
        <row r="3441">
          <cell r="C3441" t="str">
            <v>726329-OLIVER SMITH &amp; CO, LLC</v>
          </cell>
        </row>
        <row r="3442">
          <cell r="C3442" t="str">
            <v>726330-HOUSE DOCTOR APS</v>
          </cell>
        </row>
        <row r="3443">
          <cell r="C3443" t="str">
            <v>726335-T&amp;A ENTERPRISES</v>
          </cell>
        </row>
        <row r="3444">
          <cell r="C3444" t="str">
            <v>726336-SOUTH SHORE INDUSTRIES LTD</v>
          </cell>
        </row>
        <row r="3445">
          <cell r="C3445" t="str">
            <v>726337-SKYROCKET TOYS, LLC</v>
          </cell>
        </row>
        <row r="3446">
          <cell r="C3446" t="str">
            <v>726338-OPEN THE JOY LLC</v>
          </cell>
        </row>
        <row r="3447">
          <cell r="C3447" t="str">
            <v>726370-BERGHOFF INTERNATIONAL INC</v>
          </cell>
        </row>
        <row r="3448">
          <cell r="C3448" t="str">
            <v>726375-ISOTOPE MUSIC INC</v>
          </cell>
        </row>
        <row r="3449">
          <cell r="C3449" t="str">
            <v>726376-NOBLE GENTLEMEN TRADING INC.</v>
          </cell>
        </row>
        <row r="3450">
          <cell r="C3450" t="str">
            <v>726385-MAST BROTHERS INC</v>
          </cell>
        </row>
        <row r="3451">
          <cell r="C3451" t="str">
            <v>726386-IDLEWILD CO., INC.</v>
          </cell>
        </row>
        <row r="3452">
          <cell r="C3452" t="str">
            <v>726387-PEAK THEORY INC. DBA CUBCOATS</v>
          </cell>
        </row>
        <row r="3453">
          <cell r="C3453" t="str">
            <v>726390-KATIE LOXTON INC</v>
          </cell>
        </row>
        <row r="3454">
          <cell r="C3454" t="str">
            <v>726391-SD TOYS INC</v>
          </cell>
        </row>
        <row r="3455">
          <cell r="C3455" t="str">
            <v>726392-SWATCH GROUP (CANADA) LTD</v>
          </cell>
        </row>
        <row r="3456">
          <cell r="C3456" t="str">
            <v>726393-VANTAGE BOOKS &amp; GIFTS</v>
          </cell>
        </row>
        <row r="3457">
          <cell r="C3457" t="str">
            <v>726395-FRAMEWORTH CUSTOM FRAMING INC</v>
          </cell>
        </row>
        <row r="3458">
          <cell r="C3458" t="str">
            <v>726396-BEEKMAN 1802 INC.</v>
          </cell>
        </row>
        <row r="3459">
          <cell r="C3459" t="str">
            <v>726410-VANTAGE BOOKS &amp; GIFTS</v>
          </cell>
        </row>
        <row r="3460">
          <cell r="C3460" t="str">
            <v>726438-UNCONDITIONAL LOVE CANADA INC.</v>
          </cell>
        </row>
        <row r="3461">
          <cell r="C3461" t="str">
            <v>726439-THE SISTINES INC.</v>
          </cell>
        </row>
        <row r="3462">
          <cell r="C3462" t="str">
            <v>726440-LITTLE BOT INC.</v>
          </cell>
        </row>
        <row r="3463">
          <cell r="C3463" t="str">
            <v>726445-POTTER &amp; PEHAR LIMITED</v>
          </cell>
        </row>
        <row r="3464">
          <cell r="C3464" t="str">
            <v>726446-IMC TOYS HONG KONG LTD</v>
          </cell>
        </row>
        <row r="3465">
          <cell r="C3465" t="str">
            <v>726450-HOLLOW TREE CANDLE CO</v>
          </cell>
        </row>
        <row r="3466">
          <cell r="C3466" t="str">
            <v>726455-BELER BRAND MANAGEMENT INC.</v>
          </cell>
        </row>
        <row r="3467">
          <cell r="C3467" t="str">
            <v>726456-PT GROUP B.V.</v>
          </cell>
        </row>
        <row r="3468">
          <cell r="C3468" t="str">
            <v>726457-SOLID ROOTS, LLC</v>
          </cell>
        </row>
        <row r="3469">
          <cell r="C3469" t="str">
            <v>726458-VICTURY SPORTS, LLC</v>
          </cell>
        </row>
        <row r="3470">
          <cell r="C3470" t="str">
            <v>726459-GUARDIAN TECHNOLOGIES LLC</v>
          </cell>
        </row>
        <row r="3471">
          <cell r="C3471" t="str">
            <v>726460-CAPRA DESIGNS PTY LTD</v>
          </cell>
        </row>
        <row r="3472">
          <cell r="C3472" t="str">
            <v>726496-FREON COLLECTIVE</v>
          </cell>
        </row>
        <row r="3473">
          <cell r="C3473" t="str">
            <v>726497-SKS-USA CORP</v>
          </cell>
        </row>
        <row r="3474">
          <cell r="C3474" t="str">
            <v>726498-I AM BABY</v>
          </cell>
        </row>
        <row r="3475">
          <cell r="C3475" t="str">
            <v>726499-RETRAILER, LLC, DBA BIG HEART TEA C</v>
          </cell>
        </row>
        <row r="3476">
          <cell r="C3476" t="str">
            <v>726500-THE SINGING MACHINE COMPANY INC.</v>
          </cell>
        </row>
        <row r="3477">
          <cell r="C3477" t="str">
            <v>726501-BATHORIUM INC</v>
          </cell>
        </row>
        <row r="3478">
          <cell r="C3478" t="str">
            <v>726505-BOUNTIFUL BABY</v>
          </cell>
        </row>
        <row r="3479">
          <cell r="C3479" t="str">
            <v>726506-HERRON BOOKS</v>
          </cell>
        </row>
        <row r="3480">
          <cell r="C3480" t="str">
            <v>726507-NINGBO SHENGTONG</v>
          </cell>
        </row>
        <row r="3481">
          <cell r="C3481" t="str">
            <v>726508-TINK DIGITAL INC</v>
          </cell>
        </row>
        <row r="3482">
          <cell r="C3482" t="str">
            <v>726509-MAISTO INTERNATIONAL, INC</v>
          </cell>
        </row>
        <row r="3483">
          <cell r="C3483" t="str">
            <v>726510-SCHUBERT &amp; SCHUBERT LLC</v>
          </cell>
        </row>
        <row r="3484">
          <cell r="C3484" t="str">
            <v>726515-POMMES FRITES CANDLE CO DBA P.F. Ca</v>
          </cell>
        </row>
        <row r="3485">
          <cell r="C3485" t="str">
            <v>726520-CENTRAL 23 LIMITED</v>
          </cell>
        </row>
        <row r="3486">
          <cell r="C3486" t="str">
            <v>726521-CENTENNIAL BOOKS</v>
          </cell>
        </row>
        <row r="3487">
          <cell r="C3487" t="str">
            <v>726522-NOJO BABY &amp; KIDS, INC.</v>
          </cell>
        </row>
        <row r="3488">
          <cell r="C3488" t="str">
            <v>726525-CORPORATE EXPRESS CANADA INC.</v>
          </cell>
        </row>
        <row r="3489">
          <cell r="C3489" t="str">
            <v>726550-NORTH KINDER INC.</v>
          </cell>
        </row>
        <row r="3490">
          <cell r="C3490" t="str">
            <v>726551-KESSLER COPRORATION LLC</v>
          </cell>
        </row>
        <row r="3491">
          <cell r="C3491" t="str">
            <v>726552-NEUHAUS INC</v>
          </cell>
        </row>
        <row r="3492">
          <cell r="C3492" t="str">
            <v>726555-OLLI ELLA INC</v>
          </cell>
        </row>
        <row r="3493">
          <cell r="C3493" t="str">
            <v>726560-GARTNER STUDIOS LLC (EXW)</v>
          </cell>
        </row>
        <row r="3494">
          <cell r="C3494" t="str">
            <v>726565-ROROCARE INC.</v>
          </cell>
        </row>
        <row r="3495">
          <cell r="C3495" t="str">
            <v>726566-STOGRYN SALES LTD</v>
          </cell>
        </row>
        <row r="3496">
          <cell r="C3496" t="str">
            <v>726567-PALERMO BODY, LLC</v>
          </cell>
        </row>
        <row r="3497">
          <cell r="C3497" t="str">
            <v>726575-SOLARIS LABORATORIES NY LLC</v>
          </cell>
        </row>
        <row r="3498">
          <cell r="C3498" t="str">
            <v>726576-CURRENT TYED CLOTHING INC.</v>
          </cell>
        </row>
        <row r="3499">
          <cell r="C3499" t="str">
            <v>726577-ZHEJIANG TRIMAX INTERNATIONAL GROUP</v>
          </cell>
        </row>
        <row r="3500">
          <cell r="C3500" t="str">
            <v>726578-INTERNATIONAL TEAM SALES INC DBA</v>
          </cell>
        </row>
        <row r="3501">
          <cell r="C3501" t="str">
            <v>726612-RUPERT GIBBON SPIDER INC</v>
          </cell>
        </row>
        <row r="3502">
          <cell r="C3502" t="str">
            <v>726613-SPEEDBALL ART PRODUCTS CO LLC</v>
          </cell>
        </row>
        <row r="3503">
          <cell r="C3503" t="str">
            <v>726615-JAKOB CRESWELL-ROST &amp;</v>
          </cell>
        </row>
        <row r="3504">
          <cell r="C3504" t="str">
            <v>726620-NINGBO TIAN YI NATURAL HOUSE</v>
          </cell>
        </row>
        <row r="3505">
          <cell r="C3505" t="str">
            <v>726635-NUDNIK INC</v>
          </cell>
        </row>
        <row r="3506">
          <cell r="C3506" t="str">
            <v>726660-VALTECH LLC</v>
          </cell>
        </row>
        <row r="3507">
          <cell r="C3507" t="str">
            <v>726661-CHEMOTEC (PM) INC.</v>
          </cell>
        </row>
        <row r="3508">
          <cell r="C3508" t="str">
            <v>726662-JULIEN KEARNS DBA TWIG AND TASSEL</v>
          </cell>
        </row>
        <row r="3509">
          <cell r="C3509" t="str">
            <v>726663-PAPER INK AND EARTH LLC</v>
          </cell>
        </row>
        <row r="3510">
          <cell r="C3510" t="str">
            <v>726664-TANGRAM FACTORY AMERICA, INC</v>
          </cell>
        </row>
        <row r="3511">
          <cell r="C3511" t="str">
            <v>726665-TFB &amp; ASSOCIATES LIMITED</v>
          </cell>
        </row>
        <row r="3512">
          <cell r="C3512" t="str">
            <v>726666-MAVISBLUE DESIGNS, LLC.</v>
          </cell>
        </row>
        <row r="3513">
          <cell r="C3513" t="str">
            <v>726667-ENNOVATE PRODUCTS, LLC</v>
          </cell>
        </row>
        <row r="3514">
          <cell r="C3514" t="str">
            <v>726670-DOUGH PARLOUR INC.</v>
          </cell>
        </row>
        <row r="3515">
          <cell r="C3515" t="str">
            <v>726671-BAGS THAT WORK LTD</v>
          </cell>
        </row>
        <row r="3516">
          <cell r="C3516" t="str">
            <v>726672-RQ INNOVASION INC.</v>
          </cell>
        </row>
        <row r="3517">
          <cell r="C3517" t="str">
            <v>726675-VERLOOP LLC</v>
          </cell>
        </row>
        <row r="3518">
          <cell r="C3518" t="str">
            <v>726676-TEA HERITAGE</v>
          </cell>
        </row>
        <row r="3519">
          <cell r="C3519" t="str">
            <v>726680-B2BC SOLUTIONS INC.</v>
          </cell>
        </row>
        <row r="3520">
          <cell r="C3520" t="str">
            <v>726681-MUNCH BABY INC DBA MALARKEY KIDS</v>
          </cell>
        </row>
        <row r="3521">
          <cell r="C3521" t="str">
            <v>726682-2654320 ONTARIO INC.</v>
          </cell>
        </row>
        <row r="3522">
          <cell r="C3522" t="str">
            <v>726683-TREASURE WILL LIMITED</v>
          </cell>
        </row>
        <row r="3523">
          <cell r="C3523" t="str">
            <v>726684-BURGON &amp; BALL LIMITED</v>
          </cell>
        </row>
        <row r="3524">
          <cell r="C3524" t="str">
            <v>726719-CALLIE'S CHARLESTON BISCUITS, LLC</v>
          </cell>
        </row>
        <row r="3525">
          <cell r="C3525" t="str">
            <v>726720-AT HOME INDIA PVT. LTD. - HARYANA</v>
          </cell>
        </row>
        <row r="3526">
          <cell r="C3526" t="str">
            <v>726721-ZOE ORGANICS, INC.</v>
          </cell>
        </row>
        <row r="3527">
          <cell r="C3527" t="str">
            <v>726722-UNIQUE LABELS &amp; RIBBONS INC</v>
          </cell>
        </row>
        <row r="3528">
          <cell r="C3528" t="str">
            <v>726725-NEUHAUS INC BULK</v>
          </cell>
        </row>
        <row r="3529">
          <cell r="C3529" t="str">
            <v>726726-NANOBEBE CANADA INC</v>
          </cell>
        </row>
        <row r="3530">
          <cell r="C3530" t="str">
            <v>726727-KIDAMENTO INC.</v>
          </cell>
        </row>
        <row r="3531">
          <cell r="C3531" t="str">
            <v>726728-CLOUD &amp; MICUNA USA, INC.</v>
          </cell>
        </row>
        <row r="3532">
          <cell r="C3532" t="str">
            <v>726730-FLAX HOME LTD.</v>
          </cell>
        </row>
        <row r="3533">
          <cell r="C3533" t="str">
            <v>726731-THE PRINCIPLE BRANDS INC.</v>
          </cell>
        </row>
        <row r="3534">
          <cell r="C3534" t="str">
            <v>726732-BEAUTYMARK SOLUTIONS INC.</v>
          </cell>
        </row>
        <row r="3535">
          <cell r="C3535" t="str">
            <v>726733-RUMI X, LLC</v>
          </cell>
        </row>
        <row r="3536">
          <cell r="C3536" t="str">
            <v>726734-GOODBABY CANADA INC</v>
          </cell>
        </row>
        <row r="3537">
          <cell r="C3537" t="str">
            <v>726735-SUPRA DISTRIBUTION LTD</v>
          </cell>
        </row>
        <row r="3538">
          <cell r="C3538" t="str">
            <v>726736-MARIO BADESCU SKIN CARE, INC.</v>
          </cell>
        </row>
        <row r="3539">
          <cell r="C3539" t="str">
            <v>726737-OILO LLC</v>
          </cell>
        </row>
        <row r="3540">
          <cell r="C3540" t="str">
            <v>726740-LONGAIM LTD T/A CANDY KITTENS</v>
          </cell>
        </row>
        <row r="3541">
          <cell r="C3541" t="str">
            <v>726745-SANLIA SARL</v>
          </cell>
        </row>
        <row r="3542">
          <cell r="C3542" t="str">
            <v>726746-LUNATA INC</v>
          </cell>
        </row>
        <row r="3543">
          <cell r="C3543" t="str">
            <v>726747-UAB NEORUS</v>
          </cell>
        </row>
        <row r="3544">
          <cell r="C3544" t="str">
            <v>726748-MILKBARN, LLC</v>
          </cell>
        </row>
        <row r="3545">
          <cell r="C3545" t="str">
            <v>726750-EATABLE FOODS INC.</v>
          </cell>
        </row>
        <row r="3546">
          <cell r="C3546" t="str">
            <v>726775-XENIA TALER DESIGN INC.</v>
          </cell>
        </row>
        <row r="3547">
          <cell r="C3547" t="str">
            <v>726776-APPTION LABS INC</v>
          </cell>
        </row>
        <row r="3548">
          <cell r="C3548" t="str">
            <v>726777-THE ORGANIC COMPANY APS</v>
          </cell>
        </row>
        <row r="3549">
          <cell r="C3549" t="str">
            <v>726778-TENTH AND PINE LLC</v>
          </cell>
        </row>
        <row r="3550">
          <cell r="C3550" t="str">
            <v>726780-BRUNETTE SHOWROOM INC</v>
          </cell>
        </row>
        <row r="3551">
          <cell r="C3551" t="str">
            <v>726781-SOAP FOR SINNERS LLC</v>
          </cell>
        </row>
        <row r="3552">
          <cell r="C3552" t="str">
            <v>726782-RED TOOLBOX LTD</v>
          </cell>
        </row>
        <row r="3553">
          <cell r="C3553" t="str">
            <v>726785-STEPHANE PHAM O/A WHAAAT? STUDIO</v>
          </cell>
        </row>
        <row r="3554">
          <cell r="C3554" t="str">
            <v>726790-THE DAAN GROUPS INC</v>
          </cell>
        </row>
        <row r="3555">
          <cell r="C3555" t="str">
            <v>726791-MAD BEAUTY USA LLC</v>
          </cell>
        </row>
        <row r="3556">
          <cell r="C3556" t="str">
            <v>726792-SAUCE VENTURES, LLC</v>
          </cell>
        </row>
        <row r="3557">
          <cell r="C3557" t="str">
            <v>726795-HEARTBEAT HOT SAUCE INC.</v>
          </cell>
        </row>
        <row r="3558">
          <cell r="C3558" t="str">
            <v>726800-V. FRAAS MANUFACTURING INC.</v>
          </cell>
        </row>
        <row r="3559">
          <cell r="C3559" t="str">
            <v>726801-SUGARFINA GLOBAL CANADA LTD.</v>
          </cell>
        </row>
        <row r="3560">
          <cell r="C3560" t="str">
            <v>726802-DANAWARES CORP USD FOB</v>
          </cell>
        </row>
        <row r="3561">
          <cell r="C3561" t="str">
            <v>726803-PIERRE BELVEDERE INC</v>
          </cell>
        </row>
        <row r="3562">
          <cell r="C3562" t="str">
            <v>726804-MADE IN HAPPY MICHELLE HOUDE</v>
          </cell>
        </row>
        <row r="3563">
          <cell r="C3563" t="str">
            <v>726805-GLOSSY POPS LLC</v>
          </cell>
        </row>
        <row r="3564">
          <cell r="C3564" t="str">
            <v>726806-AIRSELFIE OPERATIONS LLC</v>
          </cell>
        </row>
        <row r="3565">
          <cell r="C3565" t="str">
            <v>726810-LE PALAIS DES THES LLC</v>
          </cell>
        </row>
        <row r="3566">
          <cell r="C3566" t="str">
            <v>726811-LE PALAIS DES THES LLC</v>
          </cell>
        </row>
        <row r="3567">
          <cell r="C3567" t="str">
            <v>726851-LOHN CORP</v>
          </cell>
        </row>
        <row r="3568">
          <cell r="C3568" t="str">
            <v>726852-EKOBO USA LLC</v>
          </cell>
        </row>
        <row r="3569">
          <cell r="C3569" t="str">
            <v>726853-UNITED APPAREL CANADA ULC</v>
          </cell>
        </row>
        <row r="3570">
          <cell r="C3570" t="str">
            <v>726855-CASCADE GEAR, INC.</v>
          </cell>
        </row>
        <row r="3571">
          <cell r="C3571" t="str">
            <v>726856-PORTE-BÉBÉS GUSTINE INC</v>
          </cell>
        </row>
        <row r="3572">
          <cell r="C3572" t="str">
            <v>726860-360 SALES SOLUTIONS INC</v>
          </cell>
        </row>
        <row r="3573">
          <cell r="C3573" t="str">
            <v>726861-BLOCK DESIGN LTD</v>
          </cell>
        </row>
        <row r="3574">
          <cell r="C3574" t="str">
            <v>726862-YAMAZAKI USA INC.</v>
          </cell>
        </row>
        <row r="3575">
          <cell r="C3575" t="str">
            <v>726863-ECHO BRAND MANAGEMENT LTD.</v>
          </cell>
        </row>
        <row r="3576">
          <cell r="C3576" t="str">
            <v>726865-LEESE ENTERPRISES INTERNATIONAL INC</v>
          </cell>
        </row>
        <row r="3577">
          <cell r="C3577" t="str">
            <v>726866-PEG PEREGO CANADA INC</v>
          </cell>
        </row>
        <row r="3578">
          <cell r="C3578" t="str">
            <v>726870-WHOLESALE- SHANGHAI SILK GROUP CO</v>
          </cell>
        </row>
        <row r="3579">
          <cell r="C3579" t="str">
            <v>726871-THERAGUN, INC.</v>
          </cell>
        </row>
        <row r="3580">
          <cell r="C3580" t="str">
            <v>726872-JU-JU-BE INTL, LLC</v>
          </cell>
        </row>
        <row r="3581">
          <cell r="C3581" t="str">
            <v>726873-PUJ, LLC</v>
          </cell>
        </row>
        <row r="3582">
          <cell r="C3582" t="str">
            <v>726875-CHILEWICH SULTAN LLC</v>
          </cell>
        </row>
        <row r="3583">
          <cell r="C3583" t="str">
            <v>726876-Dusen Dusen LLC</v>
          </cell>
        </row>
        <row r="3584">
          <cell r="C3584" t="str">
            <v>726877-9281-4698 QUEBEC INC</v>
          </cell>
        </row>
        <row r="3585">
          <cell r="C3585" t="str">
            <v>726880-SALT &amp; STONE LLC</v>
          </cell>
        </row>
        <row r="3586">
          <cell r="C3586" t="str">
            <v>726881-UNIVERSAL SOURCE LTD</v>
          </cell>
        </row>
        <row r="3587">
          <cell r="C3587" t="str">
            <v>726885-UNWRAPPED LIFE INCORPORATED</v>
          </cell>
        </row>
        <row r="3588">
          <cell r="C3588" t="str">
            <v>726886-ABACUS BRANDS, INC</v>
          </cell>
        </row>
        <row r="3589">
          <cell r="C3589" t="str">
            <v>726887-FINFIN INC</v>
          </cell>
        </row>
        <row r="3590">
          <cell r="C3590" t="str">
            <v>726888-TOPO DESIGNS, LLC</v>
          </cell>
        </row>
        <row r="3591">
          <cell r="C3591" t="str">
            <v>726890-YOTO LIMITED</v>
          </cell>
        </row>
        <row r="3592">
          <cell r="C3592" t="str">
            <v>726891-CREATEON LLC</v>
          </cell>
        </row>
        <row r="3593">
          <cell r="C3593" t="str">
            <v>726892-BAG AND BOUGIE LIMITED</v>
          </cell>
        </row>
        <row r="3594">
          <cell r="C3594" t="str">
            <v>726893-LITTLE HIPPO INC.</v>
          </cell>
        </row>
        <row r="3595">
          <cell r="C3595" t="str">
            <v>726895-KI ET LA SAS</v>
          </cell>
        </row>
        <row r="3596">
          <cell r="C3596" t="str">
            <v>726948-BUGABOO NORTH AMERICA INC</v>
          </cell>
        </row>
        <row r="3597">
          <cell r="C3597" t="str">
            <v>726949-METHOD SOURCING CORP</v>
          </cell>
        </row>
        <row r="3598">
          <cell r="C3598" t="str">
            <v>726950-ERICA CARRERAS &amp; DIANA LUONG</v>
          </cell>
        </row>
        <row r="3599">
          <cell r="C3599" t="str">
            <v>726951-CBC GROUP INC.</v>
          </cell>
        </row>
        <row r="3600">
          <cell r="C3600" t="str">
            <v>726955-GODINGER SILVER ART, LTD</v>
          </cell>
        </row>
        <row r="3601">
          <cell r="C3601" t="str">
            <v>726956-CREATE A TREAT A DIVISION OF</v>
          </cell>
        </row>
        <row r="3602">
          <cell r="C3602" t="str">
            <v>726957-REACHSIGHT INC.</v>
          </cell>
        </row>
        <row r="3603">
          <cell r="C3603" t="str">
            <v>726960-DONGGUAN KENNEX CERAMIC LTD.</v>
          </cell>
        </row>
        <row r="3604">
          <cell r="C3604" t="str">
            <v>726961-THE BOOK SHOP, LTD</v>
          </cell>
        </row>
        <row r="3605">
          <cell r="C3605" t="str">
            <v>726965-KELLYTOY (CHILD ID TEST)</v>
          </cell>
        </row>
        <row r="3606">
          <cell r="C3606" t="str">
            <v>726966-ATELIER ARCHIPEL</v>
          </cell>
        </row>
        <row r="3607">
          <cell r="C3607" t="str">
            <v>726967-LEARNING ADVANTAGE, INC</v>
          </cell>
        </row>
        <row r="3608">
          <cell r="C3608" t="str">
            <v>726970-THE A.I. ROOT COMPANY DBA ROOT CAND</v>
          </cell>
        </row>
        <row r="3609">
          <cell r="C3609" t="str">
            <v>726971-WS &amp; COMPANY LTD</v>
          </cell>
        </row>
        <row r="3610">
          <cell r="C3610" t="str">
            <v>726972-AGENCY FOR PUBLIC AND SOCIAL INNOV</v>
          </cell>
        </row>
        <row r="3611">
          <cell r="C3611" t="str">
            <v>726975-TYPHOON HOMEWARES LLC</v>
          </cell>
        </row>
        <row r="3612">
          <cell r="C3612" t="str">
            <v>726976-FACE HALO LLC</v>
          </cell>
        </row>
        <row r="3613">
          <cell r="C3613" t="str">
            <v>726977-8966184 CANADA INC/ DBA: DEBUT GROU</v>
          </cell>
        </row>
        <row r="3614">
          <cell r="C3614" t="str">
            <v>726980-9073-0813 QUEBEC INC.</v>
          </cell>
        </row>
        <row r="3615">
          <cell r="C3615" t="str">
            <v>726985-EMBE BABIES INC.</v>
          </cell>
        </row>
        <row r="3616">
          <cell r="C3616" t="str">
            <v>726990-EAGLEMOSS INC.</v>
          </cell>
        </row>
        <row r="3617">
          <cell r="C3617" t="str">
            <v>726991-DALCINI INC.</v>
          </cell>
        </row>
        <row r="3618">
          <cell r="C3618" t="str">
            <v>726992-FAWN DESIGN LLC</v>
          </cell>
        </row>
        <row r="3619">
          <cell r="C3619" t="str">
            <v>726993-HACHIMAN KASEI CO</v>
          </cell>
        </row>
        <row r="3620">
          <cell r="C3620" t="str">
            <v>726995-HERO COSMETICS INC.</v>
          </cell>
        </row>
        <row r="3621">
          <cell r="C3621" t="str">
            <v>727000-MAUDE GROUP, INC. DBA MAUDE</v>
          </cell>
        </row>
        <row r="3622">
          <cell r="C3622" t="str">
            <v>727001-DEEJAYZOO, LLC DBA SHHHOWERCAP</v>
          </cell>
        </row>
        <row r="3623">
          <cell r="C3623" t="str">
            <v>727005-GROSNOR DISTRIBUTION AJAX INC DS</v>
          </cell>
        </row>
        <row r="3624">
          <cell r="C3624" t="str">
            <v>727006-HIBAR LLC</v>
          </cell>
        </row>
        <row r="3625">
          <cell r="C3625" t="str">
            <v>727007-COCOFLOSS INC.</v>
          </cell>
        </row>
        <row r="3626">
          <cell r="C3626" t="str">
            <v>727010-MOONGLOW, INC, DBA ROSEBUD WOMAN</v>
          </cell>
        </row>
        <row r="3627">
          <cell r="C3627" t="str">
            <v>727011-MIKU INC.</v>
          </cell>
        </row>
        <row r="3628">
          <cell r="C3628" t="str">
            <v>727015-TRU EARTH DETERGENT INC.</v>
          </cell>
        </row>
        <row r="3629">
          <cell r="C3629" t="str">
            <v>727020-BRUSH NAKED BAMBOO TOOTHBRUSH CO IN</v>
          </cell>
        </row>
        <row r="3630">
          <cell r="C3630" t="str">
            <v>727021-RANDOLPH DISTRIBUTION INC.</v>
          </cell>
        </row>
        <row r="3631">
          <cell r="C3631" t="str">
            <v>727022-KIDDAZZLE, INC.</v>
          </cell>
        </row>
        <row r="3632">
          <cell r="C3632" t="str">
            <v>727023-NORTHLAND ALUMINUM PRODUCTS</v>
          </cell>
        </row>
        <row r="3633">
          <cell r="C3633" t="str">
            <v>727024-ADP CANADA CO.</v>
          </cell>
        </row>
        <row r="3634">
          <cell r="C3634" t="str">
            <v>727025-QUINCO AND CIE. INC.</v>
          </cell>
        </row>
        <row r="3635">
          <cell r="C3635" t="str">
            <v>727030-JAYACHITRA GARMENTS</v>
          </cell>
        </row>
        <row r="3636">
          <cell r="C3636" t="str">
            <v>727031-JIAXING GRACE IMP&amp;EXP CO.,LTD</v>
          </cell>
        </row>
        <row r="3637">
          <cell r="C3637" t="str">
            <v>727035-PROVINCE APOTHECARY INC.</v>
          </cell>
        </row>
        <row r="3638">
          <cell r="C3638" t="str">
            <v>727056-TEN AND CO. INC.</v>
          </cell>
        </row>
        <row r="3639">
          <cell r="C3639" t="str">
            <v>727057-AGRARIA SAN FRANCISCO, INC.</v>
          </cell>
        </row>
        <row r="3640">
          <cell r="C3640" t="str">
            <v>727058-TOKIMEKU, INC</v>
          </cell>
        </row>
        <row r="3641">
          <cell r="C3641" t="str">
            <v>727059-NALA CARE INC</v>
          </cell>
        </row>
        <row r="3642">
          <cell r="C3642" t="str">
            <v>727062-MINIMO MOTIVATION LUDIQUE INC</v>
          </cell>
        </row>
        <row r="3643">
          <cell r="C3643" t="str">
            <v>727063-SIBER HOLDINGS INC. DBA POSIDESK</v>
          </cell>
        </row>
        <row r="3644">
          <cell r="C3644" t="str">
            <v>727064-PERINE LOWE INC - EXW</v>
          </cell>
        </row>
        <row r="3645">
          <cell r="C3645" t="str">
            <v>727065-TANYA TAYLOR DESIGNS LLC</v>
          </cell>
        </row>
        <row r="3646">
          <cell r="C3646" t="str">
            <v>727066-ZALA MOON INC.</v>
          </cell>
        </row>
        <row r="3647">
          <cell r="C3647" t="str">
            <v>727070-MART LANE CORPORATION</v>
          </cell>
        </row>
        <row r="3648">
          <cell r="C3648" t="str">
            <v>727071-APPLESEED PRESS BOOK PUBLISHERS INC</v>
          </cell>
        </row>
        <row r="3649">
          <cell r="C3649" t="str">
            <v>727072-DECEMBER SUN INTERNATIONAL CO. LTD.</v>
          </cell>
        </row>
        <row r="3650">
          <cell r="C3650" t="str">
            <v>727073-SHANGHAI FREEART TRADING CO.,LTD</v>
          </cell>
        </row>
        <row r="3651">
          <cell r="C3651" t="str">
            <v>727074-1995947 ONTARIO INC.</v>
          </cell>
        </row>
        <row r="3652">
          <cell r="C3652" t="str">
            <v>727075-BEAM PAINT AND COLOUR INCORPORATED</v>
          </cell>
        </row>
        <row r="3653">
          <cell r="C3653" t="str">
            <v>727076-KARI ASSELIN OA OM ORGANICS</v>
          </cell>
        </row>
        <row r="3654">
          <cell r="C3654" t="str">
            <v>727077-KOMBI SPORTS INC</v>
          </cell>
        </row>
        <row r="3655">
          <cell r="C3655" t="str">
            <v>727080-CAY &amp; CO INC.</v>
          </cell>
        </row>
        <row r="3656">
          <cell r="C3656" t="str">
            <v>727085-WHOLESALE - ECCOLO LTD</v>
          </cell>
        </row>
        <row r="3657">
          <cell r="C3657" t="str">
            <v>727086-WHOLESALE - HOBBRY LTD</v>
          </cell>
        </row>
        <row r="3658">
          <cell r="C3658" t="str">
            <v>727087-WHOLESALE - ZHEJIANG DELIJIA</v>
          </cell>
        </row>
        <row r="3659">
          <cell r="C3659" t="str">
            <v>727090-RAEL, INC</v>
          </cell>
        </row>
        <row r="3660">
          <cell r="C3660" t="str">
            <v>727091-SLOANE &amp; BLAKE INC.</v>
          </cell>
        </row>
        <row r="3661">
          <cell r="C3661" t="str">
            <v>727092-POLYFORM PRODUCTS CO. INC.</v>
          </cell>
        </row>
        <row r="3662">
          <cell r="C3662" t="str">
            <v>727095-MEGAN E HEDDINGER</v>
          </cell>
        </row>
        <row r="3663">
          <cell r="C3663" t="str">
            <v>727117-SUGAR BLOSSOM INC.</v>
          </cell>
        </row>
        <row r="3664">
          <cell r="C3664" t="str">
            <v>727118-SHANGHAI CREATION HOME CO.,LTD</v>
          </cell>
        </row>
        <row r="3665">
          <cell r="C3665" t="str">
            <v>727119-WELL KEPT ESSENTIALS INC.</v>
          </cell>
        </row>
        <row r="3666">
          <cell r="C3666" t="str">
            <v>727120-CANDY CLUB, LLC</v>
          </cell>
        </row>
        <row r="3667">
          <cell r="C3667" t="str">
            <v>727125-SPIN MASTER TOYS FAR EAST LTD</v>
          </cell>
        </row>
        <row r="3668">
          <cell r="C3668" t="str">
            <v>727126-SPIN MASTER TOYS FAR EAST LTD</v>
          </cell>
        </row>
        <row r="3669">
          <cell r="C3669" t="str">
            <v>727127-ISCREAM, A DIVISION OF THE MINES PR</v>
          </cell>
        </row>
        <row r="3670">
          <cell r="C3670" t="str">
            <v>727128-WHOLESALE - V&amp;M</v>
          </cell>
        </row>
        <row r="3671">
          <cell r="C3671" t="str">
            <v>727129-L &amp; S ECO INC - DANS LE SAC</v>
          </cell>
        </row>
        <row r="3672">
          <cell r="C3672" t="str">
            <v>727130-DESIGN WORKS INC LLC- TEST</v>
          </cell>
        </row>
        <row r="3673">
          <cell r="C3673" t="str">
            <v>727131-DESIGN WORKS INC LLC- TEST</v>
          </cell>
        </row>
        <row r="3674">
          <cell r="C3674" t="str">
            <v>727132-VAN DER HOUT JEWELRY CORP.</v>
          </cell>
        </row>
        <row r="3675">
          <cell r="C3675" t="str">
            <v>727135-ANTONIO DE ALMEIDA &amp; FILHOS TEXTEIS</v>
          </cell>
        </row>
        <row r="3676">
          <cell r="C3676" t="str">
            <v>727140-STORK CRAFT MANUFACTURING INC</v>
          </cell>
        </row>
        <row r="3677">
          <cell r="C3677" t="str">
            <v>727145-KELLYTOY U.S.A. INC.</v>
          </cell>
        </row>
        <row r="3678">
          <cell r="C3678" t="str">
            <v>727167-IMC TOYS US INC</v>
          </cell>
        </row>
        <row r="3679">
          <cell r="C3679" t="str">
            <v>727168-ESEMBLY INC.</v>
          </cell>
        </row>
        <row r="3680">
          <cell r="C3680" t="str">
            <v>727170-HORIZON GROUP USA INC</v>
          </cell>
        </row>
        <row r="3681">
          <cell r="C3681" t="str">
            <v>727175-VERY GREAT INC DBA WILD ONE</v>
          </cell>
        </row>
        <row r="3682">
          <cell r="C3682" t="str">
            <v>727176-SOCIETY OF LIFESTYLE APS</v>
          </cell>
        </row>
        <row r="3683">
          <cell r="C3683" t="str">
            <v>727177-RAY THOUIN ENT. INC</v>
          </cell>
        </row>
        <row r="3684">
          <cell r="C3684" t="str">
            <v>727178-PAPER COLLECTIVE APS</v>
          </cell>
        </row>
        <row r="3685">
          <cell r="C3685" t="str">
            <v>727179-JOYRESOLVE LIMITED</v>
          </cell>
        </row>
        <row r="3686">
          <cell r="C3686" t="str">
            <v>727180-DA BOMB LLC</v>
          </cell>
        </row>
        <row r="3687">
          <cell r="C3687" t="str">
            <v>727181-LOVE AND BEAUTY PRODUCTS INC</v>
          </cell>
        </row>
        <row r="3688">
          <cell r="C3688" t="str">
            <v>727182-CARAWAY HOME, INC</v>
          </cell>
        </row>
        <row r="3689">
          <cell r="C3689" t="str">
            <v>727185-ONEUP INNOVATIONS INC</v>
          </cell>
        </row>
        <row r="3690">
          <cell r="C3690" t="str">
            <v>727186-(DO NOT USE)LECTRON RADIO SALES</v>
          </cell>
        </row>
        <row r="3691">
          <cell r="C3691" t="str">
            <v>727190-SHYAM EXPORTS</v>
          </cell>
        </row>
        <row r="3692">
          <cell r="C3692" t="str">
            <v>727191-LELO CANADA COMPANY</v>
          </cell>
        </row>
        <row r="3693">
          <cell r="C3693" t="str">
            <v>727192-MATTEL BRANDS VIETNAM</v>
          </cell>
        </row>
        <row r="3694">
          <cell r="C3694" t="str">
            <v>727193-WISE ELK HOLDINGS LLC</v>
          </cell>
        </row>
        <row r="3695">
          <cell r="C3695" t="str">
            <v>727195-MATTEL BRANDS</v>
          </cell>
        </row>
        <row r="3696">
          <cell r="C3696" t="str">
            <v>727196-BODY PLUS NUTRITIONAL PRODUCTS INC.</v>
          </cell>
        </row>
        <row r="3697">
          <cell r="C3697" t="str">
            <v>727204-STORYTIME TOYS INC.</v>
          </cell>
        </row>
        <row r="3698">
          <cell r="C3698" t="str">
            <v>727210-MADE MODERN HOLDINGS LLC - FOB</v>
          </cell>
        </row>
        <row r="3699">
          <cell r="C3699" t="str">
            <v>727211-MANNERS &amp; CO. ETIQUETTE INC.</v>
          </cell>
        </row>
        <row r="3700">
          <cell r="C3700" t="str">
            <v>727215-BALECO INC</v>
          </cell>
        </row>
        <row r="3701">
          <cell r="C3701" t="str">
            <v>727216-Q. VANDENBERG &amp; SONS INC.</v>
          </cell>
        </row>
        <row r="3702">
          <cell r="C3702" t="str">
            <v>727217-THE WRAP PAPER LIMITED</v>
          </cell>
        </row>
        <row r="3703">
          <cell r="C3703" t="str">
            <v>727218-NIU BODY INC. DBA THREE SHIPS</v>
          </cell>
        </row>
        <row r="3704">
          <cell r="C3704" t="str">
            <v>727220-NEWELL BRANDS CANADA ULC DBA</v>
          </cell>
        </row>
        <row r="3705">
          <cell r="C3705" t="str">
            <v>727221-OLIVIA J LLC</v>
          </cell>
        </row>
        <row r="3706">
          <cell r="C3706" t="str">
            <v>727222-THE FHE GROUP INC.</v>
          </cell>
        </row>
        <row r="3707">
          <cell r="C3707" t="str">
            <v>727223-BRAVES SOLES INCORPORATED</v>
          </cell>
        </row>
        <row r="3708">
          <cell r="C3708" t="str">
            <v>727225-STONEAGE CERAMICS INTERNATIONAL</v>
          </cell>
        </row>
        <row r="3709">
          <cell r="C3709" t="str">
            <v>727226-MALA THE BRAND INC</v>
          </cell>
        </row>
        <row r="3710">
          <cell r="C3710" t="str">
            <v>727227-TOP HAT</v>
          </cell>
        </row>
        <row r="3711">
          <cell r="C3711" t="str">
            <v>727228-RAMBLIN BRANDS PTE LTD</v>
          </cell>
        </row>
        <row r="3712">
          <cell r="C3712" t="str">
            <v>727229-NELLIE'S CLEAN INC.</v>
          </cell>
        </row>
        <row r="3713">
          <cell r="C3713" t="str">
            <v>727230-WOW TECH CANADA LTD.</v>
          </cell>
        </row>
        <row r="3714">
          <cell r="C3714" t="str">
            <v>727235-JOLYANE VIGNEAU</v>
          </cell>
        </row>
        <row r="3715">
          <cell r="C3715" t="str">
            <v>727240-BORSA INC. (UASHMAMA CANADA)</v>
          </cell>
        </row>
        <row r="3716">
          <cell r="C3716" t="str">
            <v>727241-M&amp;G PARTNERS LLP dba FASHION ANGELS</v>
          </cell>
        </row>
        <row r="3717">
          <cell r="C3717" t="str">
            <v>727245-DOMENICA FIORE CORPORATION</v>
          </cell>
        </row>
        <row r="3718">
          <cell r="C3718" t="str">
            <v>727246-SEED &amp; SPROUT CO PTY LTD</v>
          </cell>
        </row>
        <row r="3719">
          <cell r="C3719" t="str">
            <v>727258-SPONGELLE LLC</v>
          </cell>
        </row>
        <row r="3720">
          <cell r="C3720" t="str">
            <v>727259-COMMERCE TRADING GROUP LLC</v>
          </cell>
        </row>
        <row r="3721">
          <cell r="C3721" t="str">
            <v>727261-JULIE SINDEN HANDMADE</v>
          </cell>
        </row>
        <row r="3722">
          <cell r="C3722" t="str">
            <v>727262-SANDSTONE PRESS</v>
          </cell>
        </row>
        <row r="3723">
          <cell r="C3723" t="str">
            <v>727265-HUMMINGBIRD CHOCOLATE MAKER INC</v>
          </cell>
        </row>
        <row r="3724">
          <cell r="C3724" t="str">
            <v>727266-NO NASTIES KIDS INC</v>
          </cell>
        </row>
        <row r="3725">
          <cell r="C3725" t="str">
            <v>727270-MILKY MAMA CANADA INC.</v>
          </cell>
        </row>
        <row r="3726">
          <cell r="C3726" t="str">
            <v>727271-OLIVER'S LABELS INC.</v>
          </cell>
        </row>
        <row r="3727">
          <cell r="C3727" t="str">
            <v>727272-NOMZ INC.</v>
          </cell>
        </row>
        <row r="3728">
          <cell r="C3728" t="str">
            <v>727273-ERBAVIVA INC</v>
          </cell>
        </row>
        <row r="3729">
          <cell r="C3729" t="str">
            <v>727274-EDITIONS JFD INC.</v>
          </cell>
        </row>
        <row r="3730">
          <cell r="C3730" t="str">
            <v>727275-IMAGINATION GAMING, INC.</v>
          </cell>
        </row>
        <row r="3731">
          <cell r="C3731" t="str">
            <v>727276-ORDA USA, INC. DBA SMALL WORLD TOYS</v>
          </cell>
        </row>
        <row r="3732">
          <cell r="C3732" t="str">
            <v>727290-LUNII CORP.</v>
          </cell>
        </row>
        <row r="3733">
          <cell r="C3733" t="str">
            <v>727291-THE EVOLVED PARENT CO, INC</v>
          </cell>
        </row>
        <row r="3734">
          <cell r="C3734" t="str">
            <v>727292-AURA INNER BEAUTY INC.</v>
          </cell>
        </row>
        <row r="3735">
          <cell r="C3735" t="str">
            <v>727293-FREY BROTHERS INC</v>
          </cell>
        </row>
        <row r="3736">
          <cell r="C3736" t="str">
            <v>727294-ENDY CANADA INC</v>
          </cell>
        </row>
        <row r="3737">
          <cell r="C3737" t="str">
            <v>727295-WILDLIFE ARTISTS INC.</v>
          </cell>
        </row>
        <row r="3738">
          <cell r="C3738" t="str">
            <v>727296-CEACO INC</v>
          </cell>
        </row>
        <row r="3739">
          <cell r="C3739" t="str">
            <v>727297-STITCH HAPPY</v>
          </cell>
        </row>
        <row r="3740">
          <cell r="C3740" t="str">
            <v>727300-WHOLESDALE- GUANGDONG WOODSUN</v>
          </cell>
        </row>
        <row r="3741">
          <cell r="C3741" t="str">
            <v>727305-A L'AISE LIMITED</v>
          </cell>
        </row>
        <row r="3742">
          <cell r="C3742" t="str">
            <v>727306-IRON EMBERS INC.</v>
          </cell>
        </row>
        <row r="3743">
          <cell r="C3743" t="str">
            <v>727307-OUTERSTUFF CANADA ULC</v>
          </cell>
        </row>
        <row r="3744">
          <cell r="C3744" t="str">
            <v>727310-PAUME INC.</v>
          </cell>
        </row>
        <row r="3745">
          <cell r="C3745" t="str">
            <v>727311-THISISCELA.COM CORP</v>
          </cell>
        </row>
        <row r="3746">
          <cell r="C3746" t="str">
            <v>727312-WHOLESALE-DONGGUAN ZHIFA INDUSTRIAL</v>
          </cell>
        </row>
        <row r="3747">
          <cell r="C3747" t="str">
            <v>727313-SPIN MASTER TOYS FAR EAST LTD</v>
          </cell>
        </row>
        <row r="3748">
          <cell r="C3748" t="str">
            <v>727326-THE ASPEN BRAND COMPANIES</v>
          </cell>
        </row>
        <row r="3749">
          <cell r="C3749" t="str">
            <v>727327-8956995 CANADA INC. OATBOX</v>
          </cell>
        </row>
        <row r="3750">
          <cell r="C3750" t="str">
            <v>727328-OURA HEALTH OY</v>
          </cell>
        </row>
        <row r="3751">
          <cell r="C3751" t="str">
            <v>727330-ONE HOME BRANDS INC</v>
          </cell>
        </row>
        <row r="3752">
          <cell r="C3752" t="str">
            <v>727331-ZENDAGI, INC</v>
          </cell>
        </row>
        <row r="3753">
          <cell r="C3753" t="str">
            <v>727332-PLAYMONSTER LLC</v>
          </cell>
        </row>
        <row r="3754">
          <cell r="C3754" t="str">
            <v>727333-TRANSCO PACKAGING GROUP</v>
          </cell>
        </row>
        <row r="3755">
          <cell r="C3755" t="str">
            <v>727335-HEADSTER KIDS COLLECTION INC.</v>
          </cell>
        </row>
        <row r="3756">
          <cell r="C3756" t="str">
            <v>727336-MUSHIE &amp; CO, LLC</v>
          </cell>
        </row>
        <row r="3757">
          <cell r="C3757" t="str">
            <v>727337-VISTA PARTNERS INC DBA</v>
          </cell>
        </row>
        <row r="3758">
          <cell r="C3758" t="str">
            <v>727338-ANGEL DEAR INC. - FOB</v>
          </cell>
        </row>
        <row r="3759">
          <cell r="C3759" t="str">
            <v>727339-TOP TRUMPS USA, INC</v>
          </cell>
        </row>
        <row r="3760">
          <cell r="C3760" t="str">
            <v>727340-HIGH INTENCITY CORP</v>
          </cell>
        </row>
        <row r="3761">
          <cell r="C3761" t="str">
            <v>727341-ALEEZA KHAN BRADNER</v>
          </cell>
        </row>
        <row r="3762">
          <cell r="C3762" t="str">
            <v>727353-OLIVE WREN, INC. (DBA:  SIJO)</v>
          </cell>
        </row>
        <row r="3763">
          <cell r="C3763" t="str">
            <v>727354-ADRIEN KING OA MADE FOR THE PEOPLE</v>
          </cell>
        </row>
        <row r="3764">
          <cell r="C3764" t="str">
            <v>727355-HT VENTURES LLC DBA NPW GROUP</v>
          </cell>
        </row>
        <row r="3765">
          <cell r="C3765" t="str">
            <v>727360-DON'T RUN OUT INC.</v>
          </cell>
        </row>
        <row r="3766">
          <cell r="C3766" t="str">
            <v>727361-11889834 CANADA INC</v>
          </cell>
        </row>
        <row r="3767">
          <cell r="C3767" t="str">
            <v>727362-OLLI AND LIME OF COLORADO LLC</v>
          </cell>
        </row>
        <row r="3768">
          <cell r="C3768" t="str">
            <v>727363-FACTIS S.A.</v>
          </cell>
        </row>
        <row r="3769">
          <cell r="C3769" t="str">
            <v>727364-H. A. KIDD AND COMPANY LIMITED</v>
          </cell>
        </row>
        <row r="3770">
          <cell r="C3770" t="str">
            <v>727365-HUAFU(CHENGDE) GLASSWARE CO.,LTD</v>
          </cell>
        </row>
        <row r="3771">
          <cell r="C3771" t="str">
            <v>727366-MARIE-LAURE PLANO</v>
          </cell>
        </row>
        <row r="3772">
          <cell r="C3772" t="str">
            <v>727370-CAPITAL BRANDS DISTRIBUTION, LLC</v>
          </cell>
        </row>
        <row r="3773">
          <cell r="C3773" t="str">
            <v>727380-EXPLORE SCIENTIFIC, LLC</v>
          </cell>
        </row>
        <row r="3774">
          <cell r="C3774" t="str">
            <v>727381-DO NOT USE BETTER BEDTIME</v>
          </cell>
        </row>
        <row r="3775">
          <cell r="C3775" t="str">
            <v>727382-DO NOT USE CORI STERN &amp; ASSOCIATES</v>
          </cell>
        </row>
        <row r="3776">
          <cell r="C3776" t="str">
            <v>727383-DO NOT USE FRAGOLA ORGANIC BABY</v>
          </cell>
        </row>
        <row r="3777">
          <cell r="C3777" t="str">
            <v>727384-DO NOT USE MAHARA LIFESTYLE INCORPO</v>
          </cell>
        </row>
        <row r="3778">
          <cell r="C3778" t="str">
            <v>727385-PIGEON ATELIER LETTERPRESS SENC</v>
          </cell>
        </row>
        <row r="3779">
          <cell r="C3779" t="str">
            <v>727386-MAHARA LIFESTYLE INC</v>
          </cell>
        </row>
        <row r="3780">
          <cell r="C3780" t="str">
            <v>727390-DO NOT USE PEDAL TORONTO INCORPO</v>
          </cell>
        </row>
        <row r="3781">
          <cell r="C3781" t="str">
            <v>727391-DO NOT USE HOCKEY SNACKS INC.</v>
          </cell>
        </row>
        <row r="3782">
          <cell r="C3782" t="str">
            <v>727392-DO NOT USE SPARK JOURNALS</v>
          </cell>
        </row>
        <row r="3783">
          <cell r="C3783" t="str">
            <v>727393-DO NOT USE THE FEASTING ROOM INC.</v>
          </cell>
        </row>
        <row r="3784">
          <cell r="C3784" t="str">
            <v>727394-DO NOT USE THE MOM LISTS</v>
          </cell>
        </row>
        <row r="3785">
          <cell r="C3785" t="str">
            <v>727395-SPICEBOX PRODUCT DEVELOPMENT LTD.</v>
          </cell>
        </row>
        <row r="3786">
          <cell r="C3786" t="str">
            <v>727396-BELUGA BABY INC.</v>
          </cell>
        </row>
        <row r="3787">
          <cell r="C3787" t="str">
            <v>727397-WHISTLE &amp; FLUTE CLOTHING LTD.</v>
          </cell>
        </row>
        <row r="3788">
          <cell r="C3788" t="str">
            <v>727400-SOINS CORPS ENAMOUR INC.</v>
          </cell>
        </row>
        <row r="3789">
          <cell r="C3789" t="str">
            <v>727401-LEE VALLEY TOOLS LTD</v>
          </cell>
        </row>
        <row r="3790">
          <cell r="C3790" t="str">
            <v>727405-GLDN HOUR INC.</v>
          </cell>
        </row>
        <row r="3791">
          <cell r="C3791" t="str">
            <v>727406-GINGER RAY INC - FOB</v>
          </cell>
        </row>
        <row r="3792">
          <cell r="C3792" t="str">
            <v>727407-BRC TOYS LLC DBA BEST RIDE ON CARS</v>
          </cell>
        </row>
        <row r="3793">
          <cell r="C3793" t="str">
            <v>727410-PETITE 'N PRETTY LLC</v>
          </cell>
        </row>
        <row r="3794">
          <cell r="C3794" t="str">
            <v>727415-SATYA ORGANICS, INC</v>
          </cell>
        </row>
        <row r="3795">
          <cell r="C3795" t="str">
            <v>727416-AMERICAN GREETINGS CORPORATION</v>
          </cell>
        </row>
        <row r="3796">
          <cell r="C3796" t="str">
            <v>727417-FURI DESIGN INC</v>
          </cell>
        </row>
        <row r="3797">
          <cell r="C3797" t="str">
            <v>727420-ART SUPPLY ENTERPRISES, INC.</v>
          </cell>
        </row>
        <row r="3798">
          <cell r="C3798" t="str">
            <v>727425-BOW VALLEY BBQ INC</v>
          </cell>
        </row>
        <row r="3799">
          <cell r="C3799" t="str">
            <v>727426-MARSQUEST INC.</v>
          </cell>
        </row>
        <row r="3800">
          <cell r="C3800" t="str">
            <v>727427-AUDIO TECHNOLOGY OF NY INC. EXW</v>
          </cell>
        </row>
        <row r="3801">
          <cell r="C3801" t="str">
            <v>727430-PALM FIBRE (INDIA) PRIVATE LIMITED</v>
          </cell>
        </row>
        <row r="3802">
          <cell r="C3802" t="str">
            <v>727431-SALTSPRING KITCHEN LTD</v>
          </cell>
        </row>
        <row r="3803">
          <cell r="C3803" t="str">
            <v>727435-CUP OF TÉ INC.</v>
          </cell>
        </row>
        <row r="3804">
          <cell r="C3804" t="str">
            <v>727440-FOX &amp; SPARROW COMPANY INC.</v>
          </cell>
        </row>
        <row r="3805">
          <cell r="C3805" t="str">
            <v>727445-Q FOR QUINN INC.</v>
          </cell>
        </row>
        <row r="3806">
          <cell r="C3806" t="str">
            <v>727470-STEVE BUDD ENTERPRISES CO. EXW</v>
          </cell>
        </row>
        <row r="3807">
          <cell r="C3807" t="str">
            <v>727471-B&amp;ME NYC LLC</v>
          </cell>
        </row>
        <row r="3808">
          <cell r="C3808" t="str">
            <v>727472-PAPERCLIP PARENT, LLC</v>
          </cell>
        </row>
        <row r="3809">
          <cell r="C3809" t="str">
            <v>727473-CREATE A CASTLE, LLC</v>
          </cell>
        </row>
        <row r="3810">
          <cell r="C3810" t="str">
            <v>727475-3/4 OZ. INC.</v>
          </cell>
        </row>
        <row r="3811">
          <cell r="C3811" t="str">
            <v>727480-NICOLE SILVER DBA VEKITA</v>
          </cell>
        </row>
        <row r="3812">
          <cell r="C3812" t="str">
            <v>727481-OPEN SEA CREATIVE INC.</v>
          </cell>
        </row>
        <row r="3813">
          <cell r="C3813" t="str">
            <v>727485-ENDORPHINE INC.</v>
          </cell>
        </row>
        <row r="3814">
          <cell r="C3814" t="str">
            <v>727486-DEWDROP INC.</v>
          </cell>
        </row>
        <row r="3815">
          <cell r="C3815" t="str">
            <v>727487-ELHEE</v>
          </cell>
        </row>
        <row r="3816">
          <cell r="C3816" t="str">
            <v>727488-CATHERINE GUADAGNOLO DBA</v>
          </cell>
        </row>
        <row r="3817">
          <cell r="C3817" t="str">
            <v>727489-SWEETNESS SUGAR COOKIES LTD.</v>
          </cell>
        </row>
        <row r="3818">
          <cell r="C3818" t="str">
            <v>727490-MOBI GAMES INC.</v>
          </cell>
        </row>
        <row r="3819">
          <cell r="C3819" t="str">
            <v>727525-FANTASY FILES LLC</v>
          </cell>
        </row>
        <row r="3820">
          <cell r="C3820" t="str">
            <v>727526-LIVENTI INC</v>
          </cell>
        </row>
        <row r="3821">
          <cell r="C3821" t="str">
            <v>727527-DREAM TEAM AMERICAS INC</v>
          </cell>
        </row>
        <row r="3822">
          <cell r="C3822" t="str">
            <v>727528-HALF MOON BAY LTD</v>
          </cell>
        </row>
        <row r="3823">
          <cell r="C3823" t="str">
            <v>727529-HATZLACHH SUPPLY INC - OBJECTO</v>
          </cell>
        </row>
        <row r="3824">
          <cell r="C3824" t="str">
            <v>727530-WOLF CIRCUS JEWELRY INC</v>
          </cell>
        </row>
        <row r="3825">
          <cell r="C3825" t="str">
            <v>727531-FUN-ZONE INFLATABLES EXPERTS</v>
          </cell>
        </row>
        <row r="3826">
          <cell r="C3826" t="str">
            <v>727535-FULL RANGE CLOTHING COMPANY PTY LTD</v>
          </cell>
        </row>
        <row r="3827">
          <cell r="C3827" t="str">
            <v>727536-MASONTOPS, INC.</v>
          </cell>
        </row>
        <row r="3828">
          <cell r="C3828" t="str">
            <v>727537-9316-4135 QUEBEC INC</v>
          </cell>
        </row>
        <row r="3829">
          <cell r="C3829" t="str">
            <v>727538-SIMPLICITY CREATIVE CORP</v>
          </cell>
        </row>
        <row r="3830">
          <cell r="C3830" t="str">
            <v>727540-STERLING PUBLISHING CO INC</v>
          </cell>
        </row>
        <row r="3831">
          <cell r="C3831" t="str">
            <v>727545-WALSTREET CANDLES LLC</v>
          </cell>
        </row>
        <row r="3832">
          <cell r="C3832" t="str">
            <v>727557-STEVE BUDD ENTERPRISES CO. FOB</v>
          </cell>
        </row>
        <row r="3833">
          <cell r="C3833" t="str">
            <v>727558-ANECDOTE CANDLES LLC</v>
          </cell>
        </row>
        <row r="3834">
          <cell r="C3834" t="str">
            <v>727560-TOCCA LLC</v>
          </cell>
        </row>
        <row r="3835">
          <cell r="C3835" t="str">
            <v>727561-1157472 ONTARIO LIMITED</v>
          </cell>
        </row>
        <row r="3836">
          <cell r="C3836" t="str">
            <v>727562-COLLEGIATE MERCHANDISE GROUP INC</v>
          </cell>
        </row>
        <row r="3837">
          <cell r="C3837" t="str">
            <v>727563-MIKKI RAE LITTLE ONES</v>
          </cell>
        </row>
        <row r="3838">
          <cell r="C3838" t="str">
            <v>727565-INNOVATIVE DESIGNS, LLC</v>
          </cell>
        </row>
        <row r="3839">
          <cell r="C3839" t="str">
            <v>727566-PRINTFRESH LLC</v>
          </cell>
        </row>
        <row r="3840">
          <cell r="C3840" t="str">
            <v>727570-GUDEE CO., LTD</v>
          </cell>
        </row>
        <row r="3841">
          <cell r="C3841" t="str">
            <v>727575-12452251 CANADA INC. DBA MY PUFFIN</v>
          </cell>
        </row>
        <row r="3842">
          <cell r="C3842" t="str">
            <v>727576-JAZWARES LLC</v>
          </cell>
        </row>
        <row r="3843">
          <cell r="C3843" t="str">
            <v>727577-MUSHYBOOKS INC</v>
          </cell>
        </row>
        <row r="3844">
          <cell r="C3844" t="str">
            <v>727580-ILLUME HOLDING COMPANY, LLC FOB</v>
          </cell>
        </row>
        <row r="3845">
          <cell r="C3845" t="str">
            <v>727585-NORTH AND THIRD INC</v>
          </cell>
        </row>
        <row r="3846">
          <cell r="C3846" t="str">
            <v>727586-ALEXA MONAHAN AND LISA KARANDAT</v>
          </cell>
        </row>
        <row r="3847">
          <cell r="C3847" t="str">
            <v>727587-GOKI AMERICA INC</v>
          </cell>
        </row>
        <row r="3848">
          <cell r="C3848" t="str">
            <v>727588-ARCHIPELAGO INC</v>
          </cell>
        </row>
        <row r="3849">
          <cell r="C3849" t="str">
            <v>727589-TRU FRAGRANCE &amp; BEAUTY LLC</v>
          </cell>
        </row>
        <row r="3850">
          <cell r="C3850" t="str">
            <v>727605-B AND B SYSTEMS, INC.</v>
          </cell>
        </row>
        <row r="3851">
          <cell r="C3851" t="str">
            <v>727606-SWEET BELLA LLC</v>
          </cell>
        </row>
        <row r="3852">
          <cell r="C3852" t="str">
            <v>727610-SPIRIT TREE ESTATE CIDERY</v>
          </cell>
        </row>
        <row r="3853">
          <cell r="C3853" t="str">
            <v>727611-ARTIFACT SKIN COMPANY INC.</v>
          </cell>
        </row>
        <row r="3854">
          <cell r="C3854" t="str">
            <v>727612-GRC FOOD SERVICES LTD.</v>
          </cell>
        </row>
        <row r="3855">
          <cell r="C3855" t="str">
            <v>727613-VOREIA INDUSTRIES INC</v>
          </cell>
        </row>
        <row r="3856">
          <cell r="C3856" t="str">
            <v>727615-THE BOWER STUDIO LIMITED PARTNERSHI</v>
          </cell>
        </row>
        <row r="3857">
          <cell r="C3857" t="str">
            <v>727616-QUEEN CITY BOXES, INC</v>
          </cell>
        </row>
        <row r="3858">
          <cell r="C3858" t="str">
            <v>727620-SALMON CAPITAL CORPORATION</v>
          </cell>
        </row>
        <row r="3859">
          <cell r="C3859" t="str">
            <v>727625-INSCAPE CORPORATION</v>
          </cell>
        </row>
        <row r="3860">
          <cell r="C3860" t="str">
            <v>727626-HENGLU INTERNATIONAL COMPANY LTD</v>
          </cell>
        </row>
        <row r="3861">
          <cell r="C3861" t="str">
            <v>727627-JEJ BEAUTY INC</v>
          </cell>
        </row>
        <row r="3862">
          <cell r="C3862" t="str">
            <v>727628-THIN AIR BRANDS LLC</v>
          </cell>
        </row>
        <row r="3863">
          <cell r="C3863" t="str">
            <v>727630-LILLY AND SID LTD</v>
          </cell>
        </row>
        <row r="3864">
          <cell r="C3864" t="str">
            <v>727635-GODINGER SILVER ART, LTD FOB</v>
          </cell>
        </row>
        <row r="3865">
          <cell r="C3865" t="str">
            <v>727636-10293202 CANADA INC - JENNY &amp; ANDY</v>
          </cell>
        </row>
        <row r="3866">
          <cell r="C3866" t="str">
            <v>727637-HILLHOUSE NATURALS FARM LTD</v>
          </cell>
        </row>
        <row r="3867">
          <cell r="C3867" t="str">
            <v>727640-WINNING SOLUTIONS INC.</v>
          </cell>
        </row>
        <row r="3868">
          <cell r="C3868" t="str">
            <v>727645-IPLAY ILEARN INC</v>
          </cell>
        </row>
        <row r="3869">
          <cell r="C3869" t="str">
            <v>727646-MERSEA AND CO LLC</v>
          </cell>
        </row>
        <row r="3870">
          <cell r="C3870" t="str">
            <v>727647-BLOCO TOYS INC.</v>
          </cell>
        </row>
        <row r="3871">
          <cell r="C3871" t="str">
            <v>727648-FISHER SPACE PENS (CANADA) INC</v>
          </cell>
        </row>
        <row r="3872">
          <cell r="C3872" t="str">
            <v>727649-COTR INC</v>
          </cell>
        </row>
        <row r="3873">
          <cell r="C3873" t="str">
            <v>727650-ENSEMBL INC</v>
          </cell>
        </row>
        <row r="3874">
          <cell r="C3874" t="str">
            <v>727655-HACCHE USA RETAIL LTD</v>
          </cell>
        </row>
        <row r="3875">
          <cell r="C3875" t="str">
            <v>727669-FENUGREEN, LLC</v>
          </cell>
        </row>
        <row r="3876">
          <cell r="C3876" t="str">
            <v>727670-TON SAVON INC LA CHATELAINE</v>
          </cell>
        </row>
        <row r="3877">
          <cell r="C3877" t="str">
            <v>727671-ANTICA FARMACISTA LLC</v>
          </cell>
        </row>
        <row r="3878">
          <cell r="C3878" t="str">
            <v>727672-ADVERIS LLC</v>
          </cell>
        </row>
        <row r="3879">
          <cell r="C3879" t="str">
            <v>727675-2443499 ONTARIO INC.</v>
          </cell>
        </row>
        <row r="3880">
          <cell r="C3880" t="str">
            <v>727676-ECHELON FIT CANADA INC</v>
          </cell>
        </row>
        <row r="3881">
          <cell r="C3881" t="str">
            <v>727677-CENGAGE LEARNING CANADA INC.</v>
          </cell>
        </row>
        <row r="3882">
          <cell r="C3882" t="str">
            <v>727678-EUROPEAN SCENTS LLC</v>
          </cell>
        </row>
        <row r="3883">
          <cell r="C3883" t="str">
            <v>727680-CARDEA AUSET INC</v>
          </cell>
        </row>
        <row r="3884">
          <cell r="C3884" t="str">
            <v>727681-ZWILLING J.A. HENCKELS CANADA LTD</v>
          </cell>
        </row>
        <row r="3885">
          <cell r="C3885" t="str">
            <v>727682-INDIGO BUNDLES</v>
          </cell>
        </row>
        <row r="3886">
          <cell r="C3886" t="str">
            <v>727685-WHOLESALE ANTONIO DE ALMEIDA &amp;</v>
          </cell>
        </row>
        <row r="3887">
          <cell r="C3887" t="str">
            <v>800158-OMNIPLAST INC</v>
          </cell>
        </row>
        <row r="3888">
          <cell r="C3888" t="str">
            <v>800749-GIVEX CANADA CORP</v>
          </cell>
        </row>
        <row r="3889">
          <cell r="C3889" t="str">
            <v>800785-TRANSCONTINENTAL PRINTING G.P.</v>
          </cell>
        </row>
        <row r="3890">
          <cell r="C3890" t="str">
            <v>802526-MAPLE PRINTING GROUP</v>
          </cell>
        </row>
        <row r="3891">
          <cell r="C3891" t="str">
            <v>802587-STERLING MARKING PRODUCTS</v>
          </cell>
        </row>
        <row r="3892">
          <cell r="C3892" t="str">
            <v>802722-J.&amp; J.DISPLAY SALES LTD</v>
          </cell>
        </row>
        <row r="3893">
          <cell r="C3893" t="str">
            <v>802865-MAINTECH GROUP OF INDUSTRIES</v>
          </cell>
        </row>
        <row r="3894">
          <cell r="C3894" t="str">
            <v>803164-PROGRESS LUV2PAK</v>
          </cell>
        </row>
        <row r="3895">
          <cell r="C3895" t="str">
            <v>803210-WM. PRAGER LTD.</v>
          </cell>
        </row>
        <row r="3896">
          <cell r="C3896" t="str">
            <v>803230-KROY INC. - OHIO</v>
          </cell>
        </row>
        <row r="3897">
          <cell r="C3897" t="str">
            <v>803389-RUBBERLINE PRODUCTS LIMITED</v>
          </cell>
        </row>
        <row r="3898">
          <cell r="C3898" t="str">
            <v>803688-CLEARTECH INC.</v>
          </cell>
        </row>
        <row r="3899">
          <cell r="C3899" t="str">
            <v>803696-DOVERCO INC</v>
          </cell>
        </row>
        <row r="3900">
          <cell r="C3900" t="str">
            <v>803784-PAXAR CANADA CORPORATION</v>
          </cell>
        </row>
        <row r="3901">
          <cell r="C3901" t="str">
            <v>806859-RJG</v>
          </cell>
        </row>
        <row r="3902">
          <cell r="C3902" t="str">
            <v>808161-QUINN DIGITAL ASSET PROTECTION INC</v>
          </cell>
        </row>
        <row r="3903">
          <cell r="C3903" t="str">
            <v>809459-THISTLE PRINTING LTD</v>
          </cell>
        </row>
        <row r="3904">
          <cell r="C3904" t="str">
            <v>809872-ATLANTIC PACKAGING PRODUCTS LTD</v>
          </cell>
        </row>
        <row r="3905">
          <cell r="C3905" t="str">
            <v>809962-ARTIK</v>
          </cell>
        </row>
        <row r="3906">
          <cell r="C3906" t="str">
            <v>812991-SHOPGUARD CANADA</v>
          </cell>
        </row>
        <row r="3907">
          <cell r="C3907" t="str">
            <v>813210-DYNAMIC GIFT CANADA</v>
          </cell>
        </row>
        <row r="3908">
          <cell r="C3908" t="str">
            <v>813330-ALLCARD LIMITED</v>
          </cell>
        </row>
        <row r="3909">
          <cell r="C3909" t="str">
            <v>813450-THE PACKAGING SOURCE INC.</v>
          </cell>
        </row>
        <row r="3910">
          <cell r="C3910" t="str">
            <v>814570-STATE LINE RIBBON  &amp; TRIM ETC INC.</v>
          </cell>
        </row>
        <row r="3911">
          <cell r="C3911" t="str">
            <v>815700-GRAPHITTI DESIGN</v>
          </cell>
        </row>
        <row r="3912">
          <cell r="C3912" t="str">
            <v>815870-UNISYNC GROUP LIMITED</v>
          </cell>
        </row>
        <row r="3913">
          <cell r="C3913" t="str">
            <v>815989-I2P2 INJURY &amp; ILLNESS PREVENTION</v>
          </cell>
        </row>
        <row r="3914">
          <cell r="C3914" t="str">
            <v>817380-AMERICAN GIRL</v>
          </cell>
        </row>
        <row r="3915">
          <cell r="C3915" t="str">
            <v>817670-INTERCHANGE DISPLAYS LIMITED</v>
          </cell>
        </row>
        <row r="3916">
          <cell r="C3916" t="str">
            <v>817832-DIGITAL LABELS</v>
          </cell>
        </row>
        <row r="3917">
          <cell r="C3917" t="str">
            <v>818390-BUTTON BOY</v>
          </cell>
        </row>
        <row r="3918">
          <cell r="C3918" t="str">
            <v>818810-LOWASIA ( HONG KONG ) LTD.</v>
          </cell>
        </row>
        <row r="3919">
          <cell r="C3919" t="str">
            <v>819245-SYFEL INC.</v>
          </cell>
        </row>
        <row r="3920">
          <cell r="C3920" t="str">
            <v>819665-AVERY DENNISON HONG KONG B.V.</v>
          </cell>
        </row>
        <row r="3921">
          <cell r="C3921" t="str">
            <v>820667-MCDERMID PAPER CONVERTERS LTD.</v>
          </cell>
        </row>
        <row r="3922">
          <cell r="C3922" t="str">
            <v>821014-ENGINEERED PLASTIC DESIGNS INC.</v>
          </cell>
        </row>
        <row r="3923">
          <cell r="C3923" t="str">
            <v>822165-BRINKS CANADA LIMITED</v>
          </cell>
        </row>
        <row r="3924">
          <cell r="C3924" t="str">
            <v>823340-CALIBRE</v>
          </cell>
        </row>
        <row r="3925">
          <cell r="C3925" t="str">
            <v>824060-TRANSCO</v>
          </cell>
        </row>
        <row r="3926">
          <cell r="C3926" t="str">
            <v>824178-LOWE-MARTIN</v>
          </cell>
        </row>
        <row r="3927">
          <cell r="C3927" t="str">
            <v>824411-CERTA OPPORTUNE INC.</v>
          </cell>
        </row>
        <row r="3928">
          <cell r="C3928" t="str">
            <v>824445-UNBELTS</v>
          </cell>
        </row>
        <row r="3929">
          <cell r="C3929" t="str">
            <v>824491-MAHAJAN HOME LTD</v>
          </cell>
        </row>
        <row r="3930">
          <cell r="C3930" t="str">
            <v>825056-SAFE T MED SUPPLY INC.</v>
          </cell>
        </row>
        <row r="3931">
          <cell r="C3931" t="str">
            <v>[DELETE]</v>
          </cell>
        </row>
        <row r="3932">
          <cell r="C3932" t="str">
            <v>[NULL]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LLY"/>
      <sheetName val="LY"/>
      <sheetName val="LLY Data"/>
      <sheetName val="LY Data"/>
      <sheetName val="LY Data ST"/>
      <sheetName val="NY Plan"/>
      <sheetName val="LF Store Grades"/>
      <sheetName val="SF Store Grades"/>
      <sheetName val="Data_NY_Plan"/>
      <sheetName val="Data_Temp"/>
      <sheetName val="Custom Store Grades"/>
      <sheetName val="Totals Report"/>
      <sheetName val="MC Report"/>
      <sheetName val="Core Report"/>
      <sheetName val="Seasonal Report"/>
      <sheetName val="Collection Report"/>
      <sheetName val="Price Group Report"/>
      <sheetName val="Vendor Report"/>
      <sheetName val="PD Report"/>
      <sheetName val="Format_Historical_Data"/>
      <sheetName val="Format_LY_ST"/>
      <sheetName val="Format_NY"/>
      <sheetName val="Format_Totals"/>
      <sheetName val="Format_MC"/>
      <sheetName val="Format_Core"/>
      <sheetName val="Format_Seasonal"/>
      <sheetName val="Format_Collection"/>
      <sheetName val="Format_Price Group"/>
      <sheetName val="Format_Vendor"/>
      <sheetName val="Format_PD"/>
      <sheetName val="Format_Resid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RETAIL</v>
          </cell>
          <cell r="C4" t="str">
            <v>CORE</v>
          </cell>
        </row>
        <row r="5">
          <cell r="B5" t="str">
            <v>ONLINE</v>
          </cell>
          <cell r="C5" t="str">
            <v>SEASONAL</v>
          </cell>
        </row>
        <row r="6">
          <cell r="B6" t="str">
            <v>OMNI</v>
          </cell>
          <cell r="C6" t="str">
            <v>RESIDUAL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LLY"/>
      <sheetName val="LY"/>
      <sheetName val="LLY Data"/>
      <sheetName val="LY Data"/>
      <sheetName val="LY Data ST"/>
      <sheetName val="NY Plan"/>
      <sheetName val="INTENT TO PURCHASE TRACKER"/>
      <sheetName val="LF Store Grades"/>
      <sheetName val="SF Store Grades"/>
      <sheetName val="Data_NY_Plan"/>
      <sheetName val="Data_Temp"/>
      <sheetName val="Custom Store Grades"/>
      <sheetName val="Totals Report"/>
      <sheetName val="MC Report"/>
      <sheetName val="Core Report"/>
      <sheetName val="Seasonal Report"/>
      <sheetName val="Collection Report"/>
      <sheetName val="Price Group Report"/>
      <sheetName val="Vendor Report"/>
      <sheetName val="PD Report"/>
      <sheetName val="Collection Report cw pt2"/>
      <sheetName val="PD Report cw pt2"/>
      <sheetName val="PD Report - bags"/>
      <sheetName val="Collections Report BUY REVIEW"/>
      <sheetName val="PD  Report BUY REVIEW"/>
      <sheetName val="Sleep Grades"/>
      <sheetName val="Format_Historical_Data"/>
      <sheetName val="Format_LY_ST"/>
      <sheetName val="Format_NY"/>
      <sheetName val="Format_Totals"/>
      <sheetName val="Format_MC"/>
      <sheetName val="Format_Core"/>
      <sheetName val="Format_Seasonal"/>
      <sheetName val="Format_Collection"/>
      <sheetName val="Format_Price Group"/>
      <sheetName val="Format_Vendor"/>
      <sheetName val="Format_PD"/>
      <sheetName val="Format_Resid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RETAIL</v>
          </cell>
        </row>
        <row r="5">
          <cell r="B5" t="str">
            <v>ONLINE</v>
          </cell>
        </row>
        <row r="6">
          <cell r="B6" t="str">
            <v>OMNI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 Level"/>
      <sheetName val="SKU Level"/>
      <sheetName val="Roll-ups"/>
      <sheetName val="Back-end Data"/>
    </sheetNames>
    <sheetDataSet>
      <sheetData sheetId="0"/>
      <sheetData sheetId="1">
        <row r="4">
          <cell r="M4">
            <v>0</v>
          </cell>
        </row>
        <row r="5">
          <cell r="M5">
            <v>6588</v>
          </cell>
        </row>
        <row r="6">
          <cell r="M6">
            <v>1854</v>
          </cell>
        </row>
        <row r="7">
          <cell r="M7">
            <v>0</v>
          </cell>
        </row>
        <row r="8">
          <cell r="M8">
            <v>3912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  <row r="12">
          <cell r="M12">
            <v>0</v>
          </cell>
        </row>
        <row r="13">
          <cell r="M13">
            <v>1650</v>
          </cell>
        </row>
        <row r="14">
          <cell r="M14">
            <v>2460</v>
          </cell>
        </row>
        <row r="15">
          <cell r="M15">
            <v>1332</v>
          </cell>
        </row>
        <row r="16">
          <cell r="M16">
            <v>1782</v>
          </cell>
        </row>
        <row r="17">
          <cell r="M17">
            <v>216</v>
          </cell>
        </row>
        <row r="18">
          <cell r="M18">
            <v>4150</v>
          </cell>
        </row>
        <row r="19">
          <cell r="M19">
            <v>2400</v>
          </cell>
        </row>
        <row r="20">
          <cell r="M20">
            <v>400</v>
          </cell>
        </row>
        <row r="21">
          <cell r="M21">
            <v>-1</v>
          </cell>
        </row>
        <row r="22">
          <cell r="M22">
            <v>-2</v>
          </cell>
        </row>
        <row r="23">
          <cell r="M23">
            <v>-2</v>
          </cell>
        </row>
        <row r="24">
          <cell r="M24">
            <v>900</v>
          </cell>
        </row>
        <row r="25">
          <cell r="M25">
            <v>500</v>
          </cell>
        </row>
        <row r="26">
          <cell r="M26">
            <v>0</v>
          </cell>
        </row>
        <row r="27">
          <cell r="M27">
            <v>8868</v>
          </cell>
        </row>
        <row r="28">
          <cell r="M28">
            <v>492</v>
          </cell>
        </row>
        <row r="29">
          <cell r="M29">
            <v>0</v>
          </cell>
        </row>
        <row r="30">
          <cell r="M30">
            <v>0</v>
          </cell>
        </row>
        <row r="31">
          <cell r="M31">
            <v>7124</v>
          </cell>
        </row>
        <row r="32">
          <cell r="M32">
            <v>756</v>
          </cell>
        </row>
        <row r="33">
          <cell r="M33">
            <v>120</v>
          </cell>
        </row>
        <row r="34">
          <cell r="M34">
            <v>0</v>
          </cell>
        </row>
        <row r="35">
          <cell r="M35">
            <v>3780</v>
          </cell>
        </row>
        <row r="36">
          <cell r="M36">
            <v>5718</v>
          </cell>
        </row>
        <row r="37">
          <cell r="M37">
            <v>2784</v>
          </cell>
        </row>
        <row r="38">
          <cell r="M38">
            <v>630</v>
          </cell>
        </row>
        <row r="39">
          <cell r="M39">
            <v>3008</v>
          </cell>
        </row>
        <row r="40">
          <cell r="M40">
            <v>3453</v>
          </cell>
        </row>
        <row r="41">
          <cell r="M41">
            <v>330</v>
          </cell>
        </row>
        <row r="42">
          <cell r="M42">
            <v>648</v>
          </cell>
        </row>
        <row r="43">
          <cell r="M43">
            <v>280</v>
          </cell>
        </row>
        <row r="44">
          <cell r="M44">
            <v>-3</v>
          </cell>
        </row>
        <row r="45">
          <cell r="M45">
            <v>740</v>
          </cell>
        </row>
        <row r="46">
          <cell r="M46">
            <v>432</v>
          </cell>
        </row>
        <row r="47">
          <cell r="M47">
            <v>240</v>
          </cell>
        </row>
        <row r="48">
          <cell r="M48">
            <v>1188</v>
          </cell>
        </row>
        <row r="49">
          <cell r="M49">
            <v>456</v>
          </cell>
        </row>
        <row r="50">
          <cell r="M50">
            <v>768</v>
          </cell>
        </row>
        <row r="51">
          <cell r="M51">
            <v>432</v>
          </cell>
        </row>
        <row r="52">
          <cell r="M52">
            <v>108</v>
          </cell>
        </row>
        <row r="53">
          <cell r="M53">
            <v>348</v>
          </cell>
        </row>
        <row r="54">
          <cell r="M54">
            <v>4930</v>
          </cell>
        </row>
        <row r="55">
          <cell r="M55">
            <v>1650</v>
          </cell>
        </row>
        <row r="56">
          <cell r="M56">
            <v>2178</v>
          </cell>
        </row>
        <row r="57">
          <cell r="M57">
            <v>828</v>
          </cell>
        </row>
        <row r="58">
          <cell r="M58">
            <v>720</v>
          </cell>
        </row>
        <row r="59">
          <cell r="M59">
            <v>72</v>
          </cell>
        </row>
        <row r="60">
          <cell r="M60">
            <v>832</v>
          </cell>
        </row>
        <row r="61">
          <cell r="M61">
            <v>482</v>
          </cell>
        </row>
        <row r="62">
          <cell r="M62">
            <v>512</v>
          </cell>
        </row>
        <row r="63">
          <cell r="M63">
            <v>900</v>
          </cell>
        </row>
        <row r="64">
          <cell r="M64">
            <v>450</v>
          </cell>
        </row>
        <row r="65">
          <cell r="M65">
            <v>350</v>
          </cell>
        </row>
        <row r="66">
          <cell r="M66">
            <v>13100</v>
          </cell>
        </row>
        <row r="67">
          <cell r="M67">
            <v>12450</v>
          </cell>
        </row>
        <row r="68">
          <cell r="M68">
            <v>1550</v>
          </cell>
        </row>
        <row r="69">
          <cell r="M69">
            <v>4670</v>
          </cell>
        </row>
        <row r="70">
          <cell r="M70">
            <v>900</v>
          </cell>
        </row>
        <row r="71">
          <cell r="M71">
            <v>500</v>
          </cell>
        </row>
        <row r="72">
          <cell r="M72">
            <v>150</v>
          </cell>
        </row>
        <row r="73">
          <cell r="M73">
            <v>644</v>
          </cell>
        </row>
        <row r="74">
          <cell r="M74">
            <v>44</v>
          </cell>
        </row>
        <row r="75">
          <cell r="M75">
            <v>600</v>
          </cell>
        </row>
        <row r="76">
          <cell r="M76">
            <v>7676</v>
          </cell>
        </row>
        <row r="77">
          <cell r="M77">
            <v>4108</v>
          </cell>
        </row>
        <row r="78">
          <cell r="M78">
            <v>1342</v>
          </cell>
        </row>
        <row r="79">
          <cell r="M79">
            <v>432</v>
          </cell>
        </row>
        <row r="80">
          <cell r="M80">
            <v>192</v>
          </cell>
        </row>
        <row r="81">
          <cell r="M81">
            <v>48</v>
          </cell>
        </row>
        <row r="82">
          <cell r="M82">
            <v>2140</v>
          </cell>
        </row>
        <row r="83">
          <cell r="M83">
            <v>6120</v>
          </cell>
        </row>
        <row r="84">
          <cell r="M84">
            <v>250</v>
          </cell>
        </row>
        <row r="85">
          <cell r="M85">
            <v>1200</v>
          </cell>
        </row>
        <row r="86">
          <cell r="M86">
            <v>2960</v>
          </cell>
        </row>
        <row r="87">
          <cell r="M87">
            <v>200</v>
          </cell>
        </row>
        <row r="88">
          <cell r="M88">
            <v>21808</v>
          </cell>
        </row>
        <row r="89">
          <cell r="M89">
            <v>14</v>
          </cell>
        </row>
        <row r="90">
          <cell r="M90">
            <v>540</v>
          </cell>
        </row>
        <row r="91">
          <cell r="M91">
            <v>240</v>
          </cell>
        </row>
        <row r="92">
          <cell r="M92">
            <v>90</v>
          </cell>
        </row>
        <row r="93">
          <cell r="M93">
            <v>4</v>
          </cell>
        </row>
        <row r="94">
          <cell r="M94">
            <v>3330</v>
          </cell>
        </row>
        <row r="95">
          <cell r="M95">
            <v>840</v>
          </cell>
        </row>
        <row r="96">
          <cell r="M96">
            <v>768</v>
          </cell>
        </row>
        <row r="97">
          <cell r="M97">
            <v>0</v>
          </cell>
        </row>
        <row r="98">
          <cell r="M98">
            <v>169</v>
          </cell>
        </row>
        <row r="99">
          <cell r="M99">
            <v>38403</v>
          </cell>
        </row>
        <row r="100">
          <cell r="M100">
            <v>15677</v>
          </cell>
        </row>
        <row r="101">
          <cell r="M101">
            <v>0</v>
          </cell>
        </row>
        <row r="102">
          <cell r="M102">
            <v>200</v>
          </cell>
        </row>
        <row r="103">
          <cell r="M103">
            <v>348</v>
          </cell>
        </row>
        <row r="104">
          <cell r="M104">
            <v>156</v>
          </cell>
        </row>
        <row r="105">
          <cell r="M105">
            <v>108</v>
          </cell>
        </row>
        <row r="106">
          <cell r="M106">
            <v>824</v>
          </cell>
        </row>
        <row r="107">
          <cell r="M107">
            <v>584</v>
          </cell>
        </row>
        <row r="108">
          <cell r="M108">
            <v>406</v>
          </cell>
        </row>
        <row r="109">
          <cell r="M109">
            <v>2280</v>
          </cell>
        </row>
        <row r="110">
          <cell r="M110">
            <v>-60</v>
          </cell>
        </row>
        <row r="111">
          <cell r="M111">
            <v>4353</v>
          </cell>
        </row>
        <row r="112">
          <cell r="M112">
            <v>3230</v>
          </cell>
        </row>
        <row r="113">
          <cell r="M113">
            <v>-39</v>
          </cell>
        </row>
        <row r="114">
          <cell r="M114">
            <v>1745</v>
          </cell>
        </row>
        <row r="115">
          <cell r="M115">
            <v>266</v>
          </cell>
        </row>
        <row r="116">
          <cell r="M116">
            <v>0</v>
          </cell>
        </row>
        <row r="117">
          <cell r="M117">
            <v>179</v>
          </cell>
        </row>
        <row r="118">
          <cell r="M118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48D-CF3F-4540-82BD-35FD9B049B83}">
  <sheetPr>
    <tabColor theme="9" tint="0.39997558519241921"/>
  </sheetPr>
  <dimension ref="B1:O25"/>
  <sheetViews>
    <sheetView topLeftCell="B1" workbookViewId="0">
      <selection activeCell="E29" sqref="E29"/>
    </sheetView>
  </sheetViews>
  <sheetFormatPr baseColWidth="10" defaultColWidth="8.83203125" defaultRowHeight="13" x14ac:dyDescent="0.15"/>
  <cols>
    <col min="2" max="2" width="10.5" bestFit="1" customWidth="1"/>
    <col min="3" max="3" width="23" bestFit="1" customWidth="1"/>
    <col min="4" max="4" width="14.33203125" bestFit="1" customWidth="1"/>
    <col min="6" max="6" width="22.5" bestFit="1" customWidth="1"/>
    <col min="7" max="7" width="14.33203125" bestFit="1" customWidth="1"/>
    <col min="8" max="8" width="10.1640625" bestFit="1" customWidth="1"/>
    <col min="10" max="10" width="13.83203125" customWidth="1"/>
    <col min="11" max="11" width="14" customWidth="1"/>
    <col min="12" max="12" width="13" customWidth="1"/>
    <col min="13" max="13" width="13.5" customWidth="1"/>
    <col min="14" max="14" width="13.1640625" customWidth="1"/>
    <col min="15" max="15" width="14.1640625" customWidth="1"/>
  </cols>
  <sheetData>
    <row r="1" spans="2:15" ht="14" thickBot="1" x14ac:dyDescent="0.2">
      <c r="G1" s="219" t="s">
        <v>205</v>
      </c>
      <c r="H1" s="220">
        <v>44728</v>
      </c>
    </row>
    <row r="2" spans="2:15" ht="14" thickBot="1" x14ac:dyDescent="0.2">
      <c r="B2" s="146" t="s">
        <v>206</v>
      </c>
      <c r="C2" s="145"/>
      <c r="J2" s="218" t="s">
        <v>1344</v>
      </c>
    </row>
    <row r="3" spans="2:15" ht="14" thickBot="1" x14ac:dyDescent="0.2">
      <c r="B3" s="147"/>
      <c r="C3" s="148"/>
      <c r="D3" s="149"/>
      <c r="E3" s="149"/>
      <c r="F3" s="149"/>
      <c r="G3" s="149"/>
      <c r="H3" s="150"/>
      <c r="K3" s="217" t="s">
        <v>113</v>
      </c>
      <c r="L3" s="217" t="s">
        <v>1345</v>
      </c>
      <c r="M3" s="217" t="s">
        <v>1346</v>
      </c>
      <c r="N3" s="217" t="s">
        <v>1347</v>
      </c>
      <c r="O3" s="217" t="s">
        <v>1348</v>
      </c>
    </row>
    <row r="4" spans="2:15" ht="14" thickBot="1" x14ac:dyDescent="0.2">
      <c r="B4" s="151"/>
      <c r="C4" s="152"/>
      <c r="D4" s="152"/>
      <c r="E4" s="152"/>
      <c r="F4" s="152"/>
      <c r="G4" s="152"/>
      <c r="H4" s="153"/>
      <c r="J4" s="214" t="s">
        <v>218</v>
      </c>
      <c r="K4" s="215">
        <v>44665</v>
      </c>
      <c r="L4" s="215">
        <v>44725</v>
      </c>
      <c r="M4" s="215">
        <v>44743</v>
      </c>
      <c r="N4" s="215">
        <v>44753</v>
      </c>
      <c r="O4" s="216">
        <v>44760</v>
      </c>
    </row>
    <row r="5" spans="2:15" ht="14" thickBot="1" x14ac:dyDescent="0.2">
      <c r="B5" s="151"/>
      <c r="C5" s="144" t="s">
        <v>0</v>
      </c>
      <c r="D5" s="144" t="s">
        <v>202</v>
      </c>
      <c r="E5" s="152"/>
      <c r="F5" s="144" t="s">
        <v>199</v>
      </c>
      <c r="G5" s="144" t="s">
        <v>202</v>
      </c>
      <c r="H5" s="153"/>
      <c r="J5" s="214" t="s">
        <v>258</v>
      </c>
      <c r="K5" s="215">
        <v>44672</v>
      </c>
      <c r="L5" s="215">
        <v>44732</v>
      </c>
      <c r="M5" s="215">
        <v>44750</v>
      </c>
      <c r="N5" s="215">
        <v>44760</v>
      </c>
      <c r="O5" s="216">
        <v>44767</v>
      </c>
    </row>
    <row r="6" spans="2:15" ht="14" thickBot="1" x14ac:dyDescent="0.2">
      <c r="B6" s="151"/>
      <c r="C6" s="158" t="s">
        <v>149</v>
      </c>
      <c r="D6" s="175">
        <f>VLOOKUP(C6,'Back-end Data'!A:D,4,FALSE)</f>
        <v>0.49087930092845439</v>
      </c>
      <c r="E6" s="152"/>
      <c r="F6" s="157" t="s">
        <v>342</v>
      </c>
      <c r="G6" s="176">
        <f>VLOOKUP(F6,'Back-end Data'!G:J,4,FALSE)</f>
        <v>0.17736983699952524</v>
      </c>
      <c r="H6" s="153"/>
      <c r="J6" s="214" t="s">
        <v>854</v>
      </c>
      <c r="K6" s="215">
        <v>44714</v>
      </c>
      <c r="L6" s="215">
        <v>44774</v>
      </c>
      <c r="M6" s="215">
        <v>44792</v>
      </c>
      <c r="N6" s="215">
        <v>44802</v>
      </c>
      <c r="O6" s="216">
        <v>44809</v>
      </c>
    </row>
    <row r="7" spans="2:15" ht="14" thickBot="1" x14ac:dyDescent="0.2">
      <c r="B7" s="151"/>
      <c r="C7" s="158" t="s">
        <v>147</v>
      </c>
      <c r="D7" s="175">
        <f>VLOOKUP(C7,'Back-end Data'!A:D,4,FALSE)</f>
        <v>0.86912065439672803</v>
      </c>
      <c r="E7" s="152"/>
      <c r="F7" s="157" t="s">
        <v>230</v>
      </c>
      <c r="G7" s="176">
        <f>VLOOKUP(F7,'Back-end Data'!G:J,4,FALSE)</f>
        <v>0.59383202099737531</v>
      </c>
      <c r="H7" s="153"/>
      <c r="J7" s="214" t="s">
        <v>340</v>
      </c>
      <c r="K7" s="215">
        <v>44721</v>
      </c>
      <c r="L7" s="215">
        <v>44781</v>
      </c>
      <c r="M7" s="215">
        <v>44799</v>
      </c>
      <c r="N7" s="215">
        <v>44809</v>
      </c>
      <c r="O7" s="216">
        <v>44816</v>
      </c>
    </row>
    <row r="8" spans="2:15" x14ac:dyDescent="0.15">
      <c r="B8" s="151"/>
      <c r="C8" s="158" t="s">
        <v>129</v>
      </c>
      <c r="D8" s="175">
        <f>VLOOKUP(C8,'Back-end Data'!A:D,4,FALSE)</f>
        <v>0.11457983217213465</v>
      </c>
      <c r="E8" s="152"/>
      <c r="F8" s="157" t="s">
        <v>193</v>
      </c>
      <c r="G8" s="176">
        <f>VLOOKUP(F8,'Back-end Data'!G:J,4,FALSE)</f>
        <v>1</v>
      </c>
      <c r="H8" s="153"/>
    </row>
    <row r="9" spans="2:15" x14ac:dyDescent="0.15">
      <c r="B9" s="151"/>
      <c r="C9" s="158" t="s">
        <v>200</v>
      </c>
      <c r="D9" s="175">
        <f>VLOOKUP(C9,'Back-end Data'!A:D,4,FALSE)</f>
        <v>0.26570664868639682</v>
      </c>
      <c r="E9" s="152"/>
      <c r="F9" s="157" t="s">
        <v>124</v>
      </c>
      <c r="G9" s="176">
        <f>VLOOKUP(F9,'Back-end Data'!G:J,4,FALSE)</f>
        <v>0.46459216375478135</v>
      </c>
      <c r="H9" s="153"/>
    </row>
    <row r="10" spans="2:15" x14ac:dyDescent="0.15">
      <c r="B10" s="151"/>
      <c r="C10" s="152"/>
      <c r="D10" s="152"/>
      <c r="E10" s="152"/>
      <c r="F10" s="157" t="s">
        <v>568</v>
      </c>
      <c r="G10" s="176">
        <f>VLOOKUP(F10,'Back-end Data'!G:J,4,FALSE)</f>
        <v>0</v>
      </c>
      <c r="H10" s="153"/>
    </row>
    <row r="11" spans="2:15" x14ac:dyDescent="0.15">
      <c r="B11" s="151"/>
      <c r="C11" s="144" t="s">
        <v>1350</v>
      </c>
      <c r="D11" s="144" t="s">
        <v>202</v>
      </c>
      <c r="E11" s="152"/>
      <c r="F11" s="157" t="s">
        <v>555</v>
      </c>
      <c r="G11" s="176">
        <f>VLOOKUP(F11,'Back-end Data'!G:J,4,FALSE)</f>
        <v>0</v>
      </c>
      <c r="H11" s="153"/>
    </row>
    <row r="12" spans="2:15" x14ac:dyDescent="0.15">
      <c r="B12" s="151"/>
      <c r="C12" s="158" t="s">
        <v>218</v>
      </c>
      <c r="D12" s="175">
        <f>VLOOKUP(C12,'Back-end Data'!A:D,4,FALSE)</f>
        <v>1.288</v>
      </c>
      <c r="E12" s="152"/>
      <c r="F12" s="157" t="s">
        <v>694</v>
      </c>
      <c r="G12" s="176">
        <f>VLOOKUP(F12,'Back-end Data'!G:J,4,FALSE)</f>
        <v>0.3114900427837114</v>
      </c>
      <c r="H12" s="153"/>
    </row>
    <row r="13" spans="2:15" x14ac:dyDescent="0.15">
      <c r="B13" s="151"/>
      <c r="C13" s="158" t="s">
        <v>258</v>
      </c>
      <c r="D13" s="175">
        <f>VLOOKUP(C13,'Back-end Data'!A:D,4,FALSE)</f>
        <v>0.28158248511618972</v>
      </c>
      <c r="E13" s="152"/>
      <c r="F13" s="157" t="s">
        <v>758</v>
      </c>
      <c r="G13" s="176">
        <f>VLOOKUP(F13,'Back-end Data'!G:J,4,FALSE)</f>
        <v>0.589622641509434</v>
      </c>
      <c r="H13" s="153"/>
    </row>
    <row r="14" spans="2:15" x14ac:dyDescent="0.15">
      <c r="B14" s="151"/>
      <c r="C14" s="157" t="s">
        <v>268</v>
      </c>
      <c r="D14" s="175">
        <f>VLOOKUP(C14,'Back-end Data'!A:D,4,FALSE)</f>
        <v>3.2758786711603274E-2</v>
      </c>
      <c r="E14" s="152"/>
      <c r="F14" s="157" t="s">
        <v>767</v>
      </c>
      <c r="G14" s="176">
        <f>VLOOKUP(F14,'Back-end Data'!G:J,4,FALSE)</f>
        <v>5.4791585508375533E-2</v>
      </c>
      <c r="H14" s="153"/>
    </row>
    <row r="15" spans="2:15" x14ac:dyDescent="0.15">
      <c r="B15" s="151"/>
      <c r="C15" s="158" t="s">
        <v>854</v>
      </c>
      <c r="D15" s="175">
        <f>VLOOKUP(C15,'Back-end Data'!A:D,4,FALSE)</f>
        <v>0</v>
      </c>
      <c r="E15" s="152"/>
      <c r="F15" s="157" t="s">
        <v>855</v>
      </c>
      <c r="G15" s="176">
        <f>VLOOKUP(F15,'Back-end Data'!G:J,4,FALSE)</f>
        <v>0</v>
      </c>
      <c r="H15" s="153"/>
    </row>
    <row r="16" spans="2:15" x14ac:dyDescent="0.15">
      <c r="B16" s="151"/>
      <c r="C16" s="158" t="s">
        <v>340</v>
      </c>
      <c r="D16" s="175">
        <f>VLOOKUP(C16,'Back-end Data'!A:D,4,FALSE)</f>
        <v>0</v>
      </c>
      <c r="E16" s="152"/>
      <c r="F16" s="157" t="s">
        <v>172</v>
      </c>
      <c r="G16" s="176">
        <f>VLOOKUP(F16,'Back-end Data'!G:J,4,FALSE)</f>
        <v>0</v>
      </c>
      <c r="H16" s="153"/>
    </row>
    <row r="17" spans="2:8" x14ac:dyDescent="0.15">
      <c r="B17" s="151"/>
      <c r="C17" s="152"/>
      <c r="D17" s="152"/>
      <c r="E17" s="152"/>
      <c r="F17" s="157" t="s">
        <v>124</v>
      </c>
      <c r="G17" s="176">
        <f>VLOOKUP(F17,'Back-end Data'!G:J,4,FALSE)</f>
        <v>0.46459216375478135</v>
      </c>
      <c r="H17" s="153"/>
    </row>
    <row r="18" spans="2:8" x14ac:dyDescent="0.15">
      <c r="B18" s="151"/>
      <c r="C18" s="152"/>
      <c r="D18" s="152"/>
      <c r="E18" s="152"/>
      <c r="F18" s="152"/>
      <c r="G18" s="152"/>
      <c r="H18" s="153"/>
    </row>
    <row r="19" spans="2:8" x14ac:dyDescent="0.15">
      <c r="B19" s="151"/>
      <c r="C19" s="152"/>
      <c r="D19" s="152"/>
      <c r="E19" s="152"/>
      <c r="F19" s="152"/>
      <c r="G19" s="152"/>
      <c r="H19" s="153"/>
    </row>
    <row r="20" spans="2:8" x14ac:dyDescent="0.15">
      <c r="B20" s="151"/>
      <c r="C20" s="152"/>
      <c r="D20" s="152"/>
      <c r="E20" s="152"/>
      <c r="F20" s="152"/>
      <c r="G20" s="152"/>
      <c r="H20" s="153"/>
    </row>
    <row r="21" spans="2:8" x14ac:dyDescent="0.15">
      <c r="B21" s="151"/>
      <c r="C21" s="152"/>
      <c r="D21" s="152"/>
      <c r="E21" s="152"/>
      <c r="F21" s="152"/>
      <c r="G21" s="152"/>
      <c r="H21" s="153"/>
    </row>
    <row r="22" spans="2:8" x14ac:dyDescent="0.15">
      <c r="B22" s="151"/>
      <c r="C22" s="152"/>
      <c r="D22" s="152"/>
      <c r="E22" s="152"/>
      <c r="F22" s="152"/>
      <c r="G22" s="152"/>
      <c r="H22" s="153"/>
    </row>
    <row r="23" spans="2:8" x14ac:dyDescent="0.15">
      <c r="B23" s="151"/>
      <c r="C23" s="152"/>
      <c r="D23" s="152"/>
      <c r="E23" s="152"/>
      <c r="F23" s="152"/>
      <c r="G23" s="152"/>
      <c r="H23" s="153"/>
    </row>
    <row r="24" spans="2:8" x14ac:dyDescent="0.15">
      <c r="B24" s="151"/>
      <c r="C24" s="152"/>
      <c r="D24" s="152"/>
      <c r="E24" s="152"/>
      <c r="F24" s="152"/>
      <c r="G24" s="152"/>
      <c r="H24" s="153"/>
    </row>
    <row r="25" spans="2:8" x14ac:dyDescent="0.15">
      <c r="B25" s="154"/>
      <c r="C25" s="155"/>
      <c r="D25" s="155"/>
      <c r="E25" s="155"/>
      <c r="F25" s="155"/>
      <c r="G25" s="155"/>
      <c r="H25" s="156"/>
    </row>
  </sheetData>
  <sortState xmlns:xlrd2="http://schemas.microsoft.com/office/spreadsheetml/2017/richdata2" ref="C6:C9">
    <sortCondition ref="C6:C9"/>
  </sortState>
  <conditionalFormatting sqref="D12:D16">
    <cfRule type="colorScale" priority="66">
      <colorScale>
        <cfvo type="percent" val="0"/>
        <cfvo type="percent" val="50"/>
        <cfvo type="percent" val="100"/>
        <color rgb="FFFF0000"/>
        <color rgb="FFFFFF00"/>
        <color rgb="FF66FF33"/>
      </colorScale>
    </cfRule>
  </conditionalFormatting>
  <conditionalFormatting sqref="D6:D9 G6:G17">
    <cfRule type="colorScale" priority="67">
      <colorScale>
        <cfvo type="percent" val="0"/>
        <cfvo type="percent" val="50"/>
        <cfvo type="percent" val="100"/>
        <color rgb="FFFF0000"/>
        <color rgb="FFFFFF00"/>
        <color rgb="FF66FF33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A56D-D240-4FA9-BB96-D938ECC530C5}">
  <sheetPr>
    <tabColor theme="8"/>
  </sheetPr>
  <dimension ref="A1:Q119"/>
  <sheetViews>
    <sheetView zoomScale="80" zoomScaleNormal="80" workbookViewId="0">
      <selection activeCell="A4" sqref="A4"/>
    </sheetView>
  </sheetViews>
  <sheetFormatPr baseColWidth="10" defaultColWidth="8.83203125" defaultRowHeight="13" x14ac:dyDescent="0.15"/>
  <cols>
    <col min="1" max="1" width="11.5" style="204" bestFit="1" customWidth="1"/>
    <col min="2" max="2" width="15.33203125" bestFit="1" customWidth="1"/>
    <col min="3" max="3" width="8.83203125" bestFit="1" customWidth="1"/>
    <col min="4" max="4" width="41.33203125" bestFit="1" customWidth="1"/>
    <col min="5" max="5" width="24.6640625" bestFit="1" customWidth="1"/>
    <col min="6" max="6" width="12.1640625" bestFit="1" customWidth="1"/>
    <col min="7" max="7" width="7.6640625" bestFit="1" customWidth="1"/>
    <col min="8" max="8" width="9.83203125" style="1" bestFit="1" customWidth="1"/>
    <col min="9" max="9" width="12.1640625" style="1" bestFit="1" customWidth="1"/>
    <col min="10" max="10" width="10.5" style="1" bestFit="1" customWidth="1"/>
    <col min="11" max="11" width="13.5" style="1" bestFit="1" customWidth="1"/>
    <col min="12" max="12" width="14.33203125" style="1" bestFit="1" customWidth="1"/>
    <col min="13" max="13" width="8.5" bestFit="1" customWidth="1"/>
    <col min="14" max="14" width="15.83203125" customWidth="1"/>
    <col min="15" max="15" width="14.33203125" style="1" bestFit="1" customWidth="1"/>
    <col min="17" max="17" width="21.5" bestFit="1" customWidth="1"/>
  </cols>
  <sheetData>
    <row r="1" spans="1:17" ht="26.25" customHeight="1" x14ac:dyDescent="0.15">
      <c r="A1" s="207"/>
      <c r="B1" s="207"/>
      <c r="C1" s="207"/>
      <c r="D1" s="207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</row>
    <row r="2" spans="1:17" s="5" customFormat="1" ht="11.25" customHeight="1" thickBot="1" x14ac:dyDescent="0.2">
      <c r="A2" s="202"/>
      <c r="F2" s="4"/>
      <c r="G2" s="4"/>
      <c r="H2" s="4"/>
      <c r="I2" s="4"/>
      <c r="J2" s="4"/>
      <c r="K2" s="4"/>
      <c r="L2" s="4"/>
      <c r="M2" s="4"/>
      <c r="N2" s="4"/>
      <c r="O2" s="130"/>
    </row>
    <row r="3" spans="1:17" ht="14" thickTop="1" x14ac:dyDescent="0.15">
      <c r="A3" s="203" t="s">
        <v>213</v>
      </c>
      <c r="B3" s="177" t="s">
        <v>1429</v>
      </c>
      <c r="C3" s="177" t="s">
        <v>0</v>
      </c>
      <c r="D3" s="177" t="s">
        <v>8</v>
      </c>
      <c r="E3" s="205" t="s">
        <v>199</v>
      </c>
      <c r="F3" s="211" t="s">
        <v>112</v>
      </c>
      <c r="G3" s="210" t="s">
        <v>116</v>
      </c>
      <c r="H3" s="178" t="s">
        <v>113</v>
      </c>
      <c r="I3" s="178" t="s">
        <v>115</v>
      </c>
      <c r="J3" s="178" t="s">
        <v>114</v>
      </c>
      <c r="K3" s="179" t="s">
        <v>12</v>
      </c>
      <c r="L3" s="179" t="s">
        <v>13</v>
      </c>
      <c r="M3" s="177" t="s">
        <v>14</v>
      </c>
      <c r="N3" s="180" t="s">
        <v>201</v>
      </c>
      <c r="O3" s="181" t="s">
        <v>195</v>
      </c>
      <c r="P3" s="205" t="s">
        <v>214</v>
      </c>
      <c r="Q3" s="177" t="s">
        <v>216</v>
      </c>
    </row>
    <row r="4" spans="1:17" ht="14" thickBot="1" x14ac:dyDescent="0.2">
      <c r="A4" s="204" t="str">
        <f t="shared" ref="A4:A35" si="0">(F4)</f>
        <v>4544000403</v>
      </c>
      <c r="B4" t="str">
        <f>VLOOKUP(A4,sku!B:AU,46,FALSE)</f>
        <v xml:space="preserve">BTS </v>
      </c>
      <c r="C4" t="str">
        <f>VLOOKUP(A4,sku!B:C,2,FALSE)</f>
        <v>G10207</v>
      </c>
      <c r="D4" t="str">
        <f>VLOOKUP(A4, sku!F:M,8,FALSE)</f>
        <v>POLESTAR CALENDARS LTD</v>
      </c>
      <c r="E4" s="206" t="str">
        <f>VLOOKUP(F4,sku!F:AT,40,FALSE)</f>
        <v>ACADEMIC</v>
      </c>
      <c r="F4" s="212" t="s">
        <v>359</v>
      </c>
      <c r="G4" s="209" t="str">
        <f>VLOOKUP(F4,sku!F:U,16,FALSE)</f>
        <v>DDP</v>
      </c>
      <c r="H4" s="3">
        <f>VLOOKUP(F4,sku!F:X,19,FALSE)</f>
        <v>0</v>
      </c>
      <c r="I4" s="3">
        <f>VLOOKUP(F4,sku!F:Y,20,FALSE)</f>
        <v>0</v>
      </c>
      <c r="J4" s="3">
        <f>VLOOKUP(F4,sku!F:O,10,FALSE)</f>
        <v>44713</v>
      </c>
      <c r="K4" s="184">
        <f>SUMIFS(sku!Q$1:Q$3000,sku!B$1:B$3000,'PO Level'!A4)</f>
        <v>3150</v>
      </c>
      <c r="L4" s="184" cm="1">
        <f t="array" ref="L4">SUMPRODUCT((sku!$B$2:$B$3000=A4)*sku!$R$2:$R$3000)</f>
        <v>3150</v>
      </c>
      <c r="M4" s="184">
        <f>SUMIFS(sku!S$1:S$3000,sku!B$1:B$3000,'PO Level'!A4)</f>
        <v>0</v>
      </c>
      <c r="N4" s="185" t="str">
        <f>IFERROR(IF(MATCH(M4,'[5]PO Level'!$M$4:$M$192,0),"","YES"),"YES")</f>
        <v/>
      </c>
      <c r="O4" s="3">
        <f>Summary!$H$1</f>
        <v>44728</v>
      </c>
      <c r="P4" s="206" t="str">
        <f t="shared" ref="P4:P35" ca="1" si="1">IF(AND((SUM(L4/K4) &lt; 0.95),NOW()&gt;J4),"AT RISK","")</f>
        <v/>
      </c>
      <c r="Q4" s="2" t="str">
        <f t="shared" ref="Q4:Q35" ca="1" si="2">IF(AND(P4 = "AT RISK", L4&gt;0),"Yes","")</f>
        <v/>
      </c>
    </row>
    <row r="5" spans="1:17" ht="15" thickTop="1" thickBot="1" x14ac:dyDescent="0.2">
      <c r="A5" s="204" t="str">
        <f t="shared" si="0"/>
        <v>4543725757</v>
      </c>
      <c r="B5" t="str">
        <f>VLOOKUP(A5,sku!B:AU,46,FALSE)</f>
        <v xml:space="preserve">BTS </v>
      </c>
      <c r="C5" t="str">
        <f>VLOOKUP(A5,sku!B:C,2,FALSE)</f>
        <v>G10227</v>
      </c>
      <c r="D5" t="str">
        <f>VLOOKUP(A5, sku!F:M,8,FALSE)</f>
        <v>HOBBRY LTD</v>
      </c>
      <c r="E5" s="206" t="str">
        <f>VLOOKUP(F5,sku!F:AT,40,FALSE)</f>
        <v xml:space="preserve">17 MONTH </v>
      </c>
      <c r="F5" s="212" t="s">
        <v>378</v>
      </c>
      <c r="G5" s="209" t="str">
        <f>VLOOKUP(F5,sku!F:U,16,FALSE)</f>
        <v>FOB</v>
      </c>
      <c r="H5" s="3">
        <f>VLOOKUP(F5,sku!F:X,19,FALSE)</f>
        <v>44664</v>
      </c>
      <c r="I5" s="3">
        <f>VLOOKUP(F5,sku!F:Y,20,FALSE)</f>
        <v>44664</v>
      </c>
      <c r="J5" s="3">
        <f>VLOOKUP(F5,sku!F:O,10,FALSE)</f>
        <v>44713</v>
      </c>
      <c r="K5" s="184">
        <f>SUMIFS(sku!Q$1:Q$3000,sku!B$1:B$3000,'PO Level'!A5)</f>
        <v>12312</v>
      </c>
      <c r="L5" s="184" cm="1">
        <f t="array" ref="L5">SUMPRODUCT((sku!$B$2:$B$3000=A5)*sku!$R$2:$R$3000)</f>
        <v>10242</v>
      </c>
      <c r="M5" s="184">
        <f>SUMIFS(sku!S$1:S$3000,sku!B$1:B$3000,'PO Level'!A5)</f>
        <v>2070</v>
      </c>
      <c r="N5" s="185" t="str">
        <f>IFERROR(IF(MATCH(M5,'[5]PO Level'!$M$4:$M$192,0),"","YES"),"YES")</f>
        <v>YES</v>
      </c>
      <c r="O5" s="3">
        <f>Summary!$H$1</f>
        <v>44728</v>
      </c>
      <c r="P5" s="206" t="str">
        <f t="shared" ca="1" si="1"/>
        <v>AT RISK</v>
      </c>
      <c r="Q5" s="2" t="str">
        <f t="shared" ca="1" si="2"/>
        <v>Yes</v>
      </c>
    </row>
    <row r="6" spans="1:17" ht="15" thickTop="1" thickBot="1" x14ac:dyDescent="0.2">
      <c r="A6" s="204" t="str">
        <f t="shared" si="0"/>
        <v>4543725758</v>
      </c>
      <c r="B6" t="str">
        <f>VLOOKUP(A6,sku!B:AU,46,FALSE)</f>
        <v xml:space="preserve">BTS </v>
      </c>
      <c r="C6" t="str">
        <f>VLOOKUP(A6,sku!B:C,2,FALSE)</f>
        <v>G10227</v>
      </c>
      <c r="D6" t="str">
        <f>VLOOKUP(A6, sku!F:M,8,FALSE)</f>
        <v>HOBBRY LTD</v>
      </c>
      <c r="E6" s="206" t="str">
        <f>VLOOKUP(F6,sku!F:AT,40,FALSE)</f>
        <v xml:space="preserve">17 MONTH </v>
      </c>
      <c r="F6" s="212" t="s">
        <v>515</v>
      </c>
      <c r="G6" s="209" t="str">
        <f>VLOOKUP(F6,sku!F:U,16,FALSE)</f>
        <v>FOB</v>
      </c>
      <c r="H6" s="3">
        <f>VLOOKUP(F6,sku!F:X,19,FALSE)</f>
        <v>44664</v>
      </c>
      <c r="I6" s="3">
        <f>VLOOKUP(F6,sku!F:Y,20,FALSE)</f>
        <v>44664</v>
      </c>
      <c r="J6" s="3">
        <f>VLOOKUP(F6,sku!F:O,10,FALSE)</f>
        <v>44713</v>
      </c>
      <c r="K6" s="184">
        <f>SUMIFS(sku!Q$1:Q$3000,sku!B$1:B$3000,'PO Level'!A6)</f>
        <v>2304</v>
      </c>
      <c r="L6" s="184" cm="1">
        <f t="array" ref="L6">SUMPRODUCT((sku!$B$2:$B$3000=A6)*sku!$R$2:$R$3000)</f>
        <v>1572</v>
      </c>
      <c r="M6" s="184">
        <f>SUMIFS(sku!S$1:S$3000,sku!B$1:B$3000,'PO Level'!A6)</f>
        <v>732</v>
      </c>
      <c r="N6" s="185" t="str">
        <f>IFERROR(IF(MATCH(M6,'[5]PO Level'!$M$4:$M$192,0),"","YES"),"YES")</f>
        <v>YES</v>
      </c>
      <c r="O6" s="3">
        <f>Summary!$H$1</f>
        <v>44728</v>
      </c>
      <c r="P6" s="206" t="str">
        <f t="shared" ca="1" si="1"/>
        <v>AT RISK</v>
      </c>
      <c r="Q6" s="2" t="str">
        <f t="shared" ca="1" si="2"/>
        <v>Yes</v>
      </c>
    </row>
    <row r="7" spans="1:17" ht="15" thickTop="1" thickBot="1" x14ac:dyDescent="0.2">
      <c r="A7" s="204" t="str">
        <f t="shared" si="0"/>
        <v>4544000404</v>
      </c>
      <c r="B7" t="str">
        <f>VLOOKUP(A7,sku!B:AU,46,FALSE)</f>
        <v xml:space="preserve">BTS </v>
      </c>
      <c r="C7" t="str">
        <f>VLOOKUP(A7,sku!B:C,2,FALSE)</f>
        <v>G10207</v>
      </c>
      <c r="D7" t="str">
        <f>VLOOKUP(A7, sku!F:M,8,FALSE)</f>
        <v>POLESTAR CALENDARS LTD</v>
      </c>
      <c r="E7" s="206" t="str">
        <f>VLOOKUP(F7,sku!F:AT,40,FALSE)</f>
        <v>ACADEMIC</v>
      </c>
      <c r="F7" s="212" t="s">
        <v>528</v>
      </c>
      <c r="G7" s="209" t="str">
        <f>VLOOKUP(F7,sku!F:U,16,FALSE)</f>
        <v>DDP</v>
      </c>
      <c r="H7" s="3">
        <f>VLOOKUP(F7,sku!F:X,19,FALSE)</f>
        <v>0</v>
      </c>
      <c r="I7" s="3">
        <f>VLOOKUP(F7,sku!F:Y,20,FALSE)</f>
        <v>0</v>
      </c>
      <c r="J7" s="3">
        <f>VLOOKUP(F7,sku!F:O,10,FALSE)</f>
        <v>44713</v>
      </c>
      <c r="K7" s="184">
        <f>SUMIFS(sku!Q$1:Q$3000,sku!B$1:B$3000,'PO Level'!A7)</f>
        <v>300</v>
      </c>
      <c r="L7" s="184" cm="1">
        <f t="array" ref="L7">SUMPRODUCT((sku!$B$2:$B$3000=A7)*sku!$R$2:$R$3000)</f>
        <v>300</v>
      </c>
      <c r="M7" s="184">
        <f>SUMIFS(sku!S$1:S$3000,sku!B$1:B$3000,'PO Level'!A7)</f>
        <v>0</v>
      </c>
      <c r="N7" s="185" t="str">
        <f>IFERROR(IF(MATCH(M7,'[5]PO Level'!$M$4:$M$192,0),"","YES"),"YES")</f>
        <v/>
      </c>
      <c r="O7" s="3">
        <f>Summary!$H$1</f>
        <v>44728</v>
      </c>
      <c r="P7" s="206" t="str">
        <f t="shared" ca="1" si="1"/>
        <v/>
      </c>
      <c r="Q7" s="2" t="str">
        <f t="shared" ca="1" si="2"/>
        <v/>
      </c>
    </row>
    <row r="8" spans="1:17" ht="15" thickTop="1" thickBot="1" x14ac:dyDescent="0.2">
      <c r="A8" s="204" t="str">
        <f t="shared" si="0"/>
        <v>4544155566</v>
      </c>
      <c r="B8" t="str">
        <f>VLOOKUP(A8,sku!B:AU,46,FALSE)</f>
        <v>FALL 1</v>
      </c>
      <c r="C8" t="str">
        <f>VLOOKUP(A8,sku!B:C,2,FALSE)</f>
        <v>G10211</v>
      </c>
      <c r="D8" t="str">
        <f>VLOOKUP(A8, sku!F:M,8,FALSE)</f>
        <v>STUDIOS-DIGITAL HOLDINGS, LLC</v>
      </c>
      <c r="E8" s="206" t="str">
        <f>VLOOKUP(F8,sku!F:AT,40,FALSE)</f>
        <v xml:space="preserve">PARTY DÉCOR </v>
      </c>
      <c r="F8" s="212" t="s">
        <v>954</v>
      </c>
      <c r="G8" s="209" t="str">
        <f>VLOOKUP(F8,sku!F:U,16,FALSE)</f>
        <v>FOB</v>
      </c>
      <c r="H8" s="3">
        <f>VLOOKUP(F8,sku!F:X,19,FALSE)</f>
        <v>44683</v>
      </c>
      <c r="I8" s="3">
        <f>VLOOKUP(F8,sku!F:Y,20,FALSE)</f>
        <v>44683</v>
      </c>
      <c r="J8" s="3">
        <f>VLOOKUP(F8,sku!F:O,10,FALSE)</f>
        <v>44713</v>
      </c>
      <c r="K8" s="184">
        <f>SUMIFS(sku!Q$1:Q$3000,sku!B$1:B$3000,'PO Level'!A8)</f>
        <v>3912</v>
      </c>
      <c r="L8" s="184" cm="1">
        <f t="array" ref="L8">SUMPRODUCT((sku!$B$2:$B$3000=A8)*sku!$R$2:$R$3000)</f>
        <v>3876</v>
      </c>
      <c r="M8" s="184">
        <f>SUMIFS(sku!S$1:S$3000,sku!B$1:B$3000,'PO Level'!A8)</f>
        <v>36</v>
      </c>
      <c r="N8" s="185" t="str">
        <f>IFERROR(IF(MATCH(M8,'[5]PO Level'!$M$4:$M$192,0),"","YES"),"YES")</f>
        <v>YES</v>
      </c>
      <c r="O8" s="3">
        <f>Summary!$H$1</f>
        <v>44728</v>
      </c>
      <c r="P8" s="206" t="str">
        <f t="shared" ca="1" si="1"/>
        <v/>
      </c>
      <c r="Q8" s="2" t="str">
        <f t="shared" ca="1" si="2"/>
        <v/>
      </c>
    </row>
    <row r="9" spans="1:17" ht="15" thickTop="1" thickBot="1" x14ac:dyDescent="0.2">
      <c r="A9" s="204" t="str">
        <f t="shared" si="0"/>
        <v>4544387581</v>
      </c>
      <c r="B9" t="str">
        <f>VLOOKUP(A9,sku!B:AU,46,FALSE)</f>
        <v>FALL 1</v>
      </c>
      <c r="C9" t="str">
        <f>VLOOKUP(A9,sku!B:C,2,FALSE)</f>
        <v>G10211</v>
      </c>
      <c r="D9" t="str">
        <f>VLOOKUP(A9, sku!F:M,8,FALSE)</f>
        <v>FUJIFILM NORTH AMERICA CORPORATION</v>
      </c>
      <c r="E9" s="206" t="str">
        <f>VLOOKUP(F9,sku!F:AT,40,FALSE)</f>
        <v>FUJI</v>
      </c>
      <c r="F9" s="212" t="s">
        <v>1019</v>
      </c>
      <c r="G9" s="209" t="str">
        <f>VLOOKUP(F9,sku!F:U,16,FALSE)</f>
        <v>DDP</v>
      </c>
      <c r="H9" s="3">
        <f>VLOOKUP(F9,sku!F:X,19,FALSE)</f>
        <v>0</v>
      </c>
      <c r="I9" s="3">
        <f>VLOOKUP(F9,sku!F:Y,20,FALSE)</f>
        <v>0</v>
      </c>
      <c r="J9" s="3">
        <f>VLOOKUP(F9,sku!F:O,10,FALSE)</f>
        <v>44715</v>
      </c>
      <c r="K9" s="184">
        <f>SUMIFS(sku!Q$1:Q$3000,sku!B$1:B$3000,'PO Level'!A9)</f>
        <v>340</v>
      </c>
      <c r="L9" s="184" cm="1">
        <f t="array" ref="L9">SUMPRODUCT((sku!$B$2:$B$3000=A9)*sku!$R$2:$R$3000)</f>
        <v>340</v>
      </c>
      <c r="M9" s="184">
        <f>SUMIFS(sku!S$1:S$3000,sku!B$1:B$3000,'PO Level'!A9)</f>
        <v>0</v>
      </c>
      <c r="N9" s="185" t="str">
        <f>IFERROR(IF(MATCH(M9,'[5]PO Level'!$M$4:$M$192,0),"","YES"),"YES")</f>
        <v/>
      </c>
      <c r="O9" s="3">
        <f>Summary!$H$1</f>
        <v>44728</v>
      </c>
      <c r="P9" s="206" t="str">
        <f t="shared" ca="1" si="1"/>
        <v/>
      </c>
      <c r="Q9" s="2" t="str">
        <f t="shared" ca="1" si="2"/>
        <v/>
      </c>
    </row>
    <row r="10" spans="1:17" ht="15" thickTop="1" thickBot="1" x14ac:dyDescent="0.2">
      <c r="A10" s="204" t="str">
        <f t="shared" si="0"/>
        <v>4544717577</v>
      </c>
      <c r="B10" t="str">
        <f>VLOOKUP(A10,sku!B:AU,46,FALSE)</f>
        <v>FALL 1</v>
      </c>
      <c r="C10" t="str">
        <f>VLOOKUP(A10,sku!B:C,2,FALSE)</f>
        <v>G10211</v>
      </c>
      <c r="D10" t="str">
        <f>VLOOKUP(A10, sku!F:M,8,FALSE)</f>
        <v>FUJIFILM NORTH AMERICA CORPORATION</v>
      </c>
      <c r="E10" s="206" t="str">
        <f>VLOOKUP(F10,sku!F:AT,40,FALSE)</f>
        <v xml:space="preserve">PARTY DÉCOR </v>
      </c>
      <c r="F10" s="212" t="s">
        <v>1011</v>
      </c>
      <c r="G10" s="209" t="str">
        <f>VLOOKUP(F10,sku!F:U,16,FALSE)</f>
        <v>DDP</v>
      </c>
      <c r="H10" s="3">
        <f>VLOOKUP(F10,sku!F:X,19,FALSE)</f>
        <v>0</v>
      </c>
      <c r="I10" s="3">
        <f>VLOOKUP(F10,sku!F:Y,20,FALSE)</f>
        <v>0</v>
      </c>
      <c r="J10" s="3">
        <f>VLOOKUP(F10,sku!F:O,10,FALSE)</f>
        <v>44720</v>
      </c>
      <c r="K10" s="184">
        <f>SUMIFS(sku!Q$1:Q$3000,sku!B$1:B$3000,'PO Level'!A10)</f>
        <v>420</v>
      </c>
      <c r="L10" s="184" cm="1">
        <f t="array" ref="L10">SUMPRODUCT((sku!$B$2:$B$3000=A10)*sku!$R$2:$R$3000)</f>
        <v>420</v>
      </c>
      <c r="M10" s="184">
        <f>SUMIFS(sku!S$1:S$3000,sku!B$1:B$3000,'PO Level'!A10)</f>
        <v>0</v>
      </c>
      <c r="N10" s="185" t="str">
        <f>IFERROR(IF(MATCH(M10,'[5]PO Level'!$M$4:$M$192,0),"","YES"),"YES")</f>
        <v/>
      </c>
      <c r="O10" s="3">
        <f>Summary!$H$1</f>
        <v>44728</v>
      </c>
      <c r="P10" s="206" t="str">
        <f t="shared" ca="1" si="1"/>
        <v/>
      </c>
      <c r="Q10" s="2" t="str">
        <f t="shared" ca="1" si="2"/>
        <v/>
      </c>
    </row>
    <row r="11" spans="1:17" ht="15" thickTop="1" thickBot="1" x14ac:dyDescent="0.2">
      <c r="A11" s="204" t="str">
        <f t="shared" si="0"/>
        <v>4544717578</v>
      </c>
      <c r="B11" t="str">
        <f>VLOOKUP(A11,sku!B:AU,46,FALSE)</f>
        <v>FALL 1</v>
      </c>
      <c r="C11" t="str">
        <f>VLOOKUP(A11,sku!B:C,2,FALSE)</f>
        <v>G10211</v>
      </c>
      <c r="D11" t="str">
        <f>VLOOKUP(A11, sku!F:M,8,FALSE)</f>
        <v>FUJIFILM NORTH AMERICA CORPORATION</v>
      </c>
      <c r="E11" s="206" t="str">
        <f>VLOOKUP(F11,sku!F:AT,40,FALSE)</f>
        <v xml:space="preserve">PARTY DÉCOR </v>
      </c>
      <c r="F11" s="212" t="s">
        <v>1012</v>
      </c>
      <c r="G11" s="209" t="str">
        <f>VLOOKUP(F11,sku!F:U,16,FALSE)</f>
        <v>DDP</v>
      </c>
      <c r="H11" s="3">
        <f>VLOOKUP(F11,sku!F:X,19,FALSE)</f>
        <v>0</v>
      </c>
      <c r="I11" s="3">
        <f>VLOOKUP(F11,sku!F:Y,20,FALSE)</f>
        <v>0</v>
      </c>
      <c r="J11" s="3">
        <f>VLOOKUP(F11,sku!F:O,10,FALSE)</f>
        <v>44720</v>
      </c>
      <c r="K11" s="184">
        <f>SUMIFS(sku!Q$1:Q$3000,sku!B$1:B$3000,'PO Level'!A11)</f>
        <v>140</v>
      </c>
      <c r="L11" s="184" cm="1">
        <f t="array" ref="L11">SUMPRODUCT((sku!$B$2:$B$3000=A11)*sku!$R$2:$R$3000)</f>
        <v>140</v>
      </c>
      <c r="M11" s="184">
        <f>SUMIFS(sku!S$1:S$3000,sku!B$1:B$3000,'PO Level'!A11)</f>
        <v>0</v>
      </c>
      <c r="N11" s="185" t="str">
        <f>IFERROR(IF(MATCH(M11,'[5]PO Level'!$M$4:$M$192,0),"","YES"),"YES")</f>
        <v/>
      </c>
      <c r="O11" s="3">
        <f>Summary!$H$1</f>
        <v>44728</v>
      </c>
      <c r="P11" s="206" t="str">
        <f t="shared" ca="1" si="1"/>
        <v/>
      </c>
      <c r="Q11" s="2" t="str">
        <f t="shared" ca="1" si="2"/>
        <v/>
      </c>
    </row>
    <row r="12" spans="1:17" ht="15" thickTop="1" thickBot="1" x14ac:dyDescent="0.2">
      <c r="A12" s="204" t="str">
        <f t="shared" si="0"/>
        <v>4544717579</v>
      </c>
      <c r="B12" t="str">
        <f>VLOOKUP(A12,sku!B:AU,46,FALSE)</f>
        <v>FALL 1</v>
      </c>
      <c r="C12" t="str">
        <f>VLOOKUP(A12,sku!B:C,2,FALSE)</f>
        <v>G10211</v>
      </c>
      <c r="D12" t="str">
        <f>VLOOKUP(A12, sku!F:M,8,FALSE)</f>
        <v>FUJIFILM NORTH AMERICA CORPORATION</v>
      </c>
      <c r="E12" s="206" t="str">
        <f>VLOOKUP(F12,sku!F:AT,40,FALSE)</f>
        <v xml:space="preserve">PARTY DÉCOR </v>
      </c>
      <c r="F12" s="212" t="s">
        <v>1013</v>
      </c>
      <c r="G12" s="209" t="str">
        <f>VLOOKUP(F12,sku!F:U,16,FALSE)</f>
        <v>DDP</v>
      </c>
      <c r="H12" s="3">
        <f>VLOOKUP(F12,sku!F:X,19,FALSE)</f>
        <v>0</v>
      </c>
      <c r="I12" s="3">
        <f>VLOOKUP(F12,sku!F:Y,20,FALSE)</f>
        <v>0</v>
      </c>
      <c r="J12" s="3">
        <f>VLOOKUP(F12,sku!F:O,10,FALSE)</f>
        <v>44720</v>
      </c>
      <c r="K12" s="184">
        <f>SUMIFS(sku!Q$1:Q$3000,sku!B$1:B$3000,'PO Level'!A12)</f>
        <v>200</v>
      </c>
      <c r="L12" s="184" cm="1">
        <f t="array" ref="L12">SUMPRODUCT((sku!$B$2:$B$3000=A12)*sku!$R$2:$R$3000)</f>
        <v>200</v>
      </c>
      <c r="M12" s="184">
        <f>SUMIFS(sku!S$1:S$3000,sku!B$1:B$3000,'PO Level'!A12)</f>
        <v>0</v>
      </c>
      <c r="N12" s="185" t="str">
        <f>IFERROR(IF(MATCH(M12,'[5]PO Level'!$M$4:$M$192,0),"","YES"),"YES")</f>
        <v/>
      </c>
      <c r="O12" s="3">
        <f>Summary!$H$1</f>
        <v>44728</v>
      </c>
      <c r="P12" s="206" t="str">
        <f t="shared" ca="1" si="1"/>
        <v/>
      </c>
      <c r="Q12" s="2" t="str">
        <f t="shared" ca="1" si="2"/>
        <v/>
      </c>
    </row>
    <row r="13" spans="1:17" ht="15" thickTop="1" thickBot="1" x14ac:dyDescent="0.2">
      <c r="A13" s="213" t="str">
        <f t="shared" si="0"/>
        <v>4544000405</v>
      </c>
      <c r="B13" t="str">
        <f>VLOOKUP(A13,sku!B:AU,46,FALSE)</f>
        <v xml:space="preserve">BTS </v>
      </c>
      <c r="C13" s="182" t="str">
        <f>VLOOKUP(A13,sku!B:C,2,FALSE)</f>
        <v>G10207</v>
      </c>
      <c r="D13" s="182" t="str">
        <f>VLOOKUP(A13, sku!F:M,8,FALSE)</f>
        <v>POLESTAR CALENDARS LTD</v>
      </c>
      <c r="E13" s="206" t="str">
        <f>VLOOKUP(F13,sku!F:AT,40,FALSE)</f>
        <v>ACADEMIC</v>
      </c>
      <c r="F13" s="212" t="s">
        <v>406</v>
      </c>
      <c r="G13" s="209" t="str">
        <f>VLOOKUP(F13,sku!F:U,16,FALSE)</f>
        <v>DDP</v>
      </c>
      <c r="H13" s="3">
        <f>VLOOKUP(F13,sku!F:X,19,FALSE)</f>
        <v>0</v>
      </c>
      <c r="I13" s="3">
        <f>VLOOKUP(F13,sku!F:Y,20,FALSE)</f>
        <v>0</v>
      </c>
      <c r="J13" s="3">
        <f>VLOOKUP(F13,sku!F:O,10,FALSE)</f>
        <v>44722</v>
      </c>
      <c r="K13" s="184">
        <f>SUMIFS(sku!Q$1:Q$3000,sku!B$1:B$3000,'PO Level'!A13)</f>
        <v>1650</v>
      </c>
      <c r="L13" s="184" cm="1">
        <f t="array" ref="L13">SUMPRODUCT((sku!$B$2:$B$3000=A13)*sku!$R$2:$R$3000)</f>
        <v>1650</v>
      </c>
      <c r="M13" s="184">
        <f>SUMIFS(sku!S$1:S$3000,sku!B$1:B$3000,'PO Level'!A13)</f>
        <v>0</v>
      </c>
      <c r="N13" s="185" t="str">
        <f>IFERROR(IF(MATCH(M13,'[5]PO Level'!$M$4:$M$192,0),"","YES"),"YES")</f>
        <v/>
      </c>
      <c r="O13" s="3">
        <f>Summary!$H$1</f>
        <v>44728</v>
      </c>
      <c r="P13" s="206" t="str">
        <f t="shared" ca="1" si="1"/>
        <v/>
      </c>
      <c r="Q13" s="2" t="str">
        <f t="shared" ca="1" si="2"/>
        <v/>
      </c>
    </row>
    <row r="14" spans="1:17" ht="15" thickTop="1" thickBot="1" x14ac:dyDescent="0.2">
      <c r="A14" s="213" t="str">
        <f t="shared" si="0"/>
        <v>4544102191</v>
      </c>
      <c r="B14" t="str">
        <f>VLOOKUP(A14,sku!B:AU,46,FALSE)</f>
        <v>FALL 1</v>
      </c>
      <c r="C14" s="182" t="str">
        <f>VLOOKUP(A14,sku!B:C,2,FALSE)</f>
        <v>G10227</v>
      </c>
      <c r="D14" s="182" t="str">
        <f>VLOOKUP(A14, sku!F:M,8,FALSE)</f>
        <v>HOBBRY LTD</v>
      </c>
      <c r="E14" s="206" t="str">
        <f>VLOOKUP(F14,sku!F:AT,40,FALSE)</f>
        <v xml:space="preserve">12 MONTH </v>
      </c>
      <c r="F14" s="212" t="s">
        <v>460</v>
      </c>
      <c r="G14" s="209" t="str">
        <f>VLOOKUP(F14,sku!F:U,16,FALSE)</f>
        <v>FOB</v>
      </c>
      <c r="H14" s="3">
        <f>VLOOKUP(F14,sku!F:X,19,FALSE)</f>
        <v>44680</v>
      </c>
      <c r="I14" s="3">
        <f>VLOOKUP(F14,sku!F:Y,20,FALSE)</f>
        <v>44680</v>
      </c>
      <c r="J14" s="3">
        <f>VLOOKUP(F14,sku!F:O,10,FALSE)</f>
        <v>44723</v>
      </c>
      <c r="K14" s="184">
        <f>SUMIFS(sku!Q$1:Q$3000,sku!B$1:B$3000,'PO Level'!A14)</f>
        <v>2460</v>
      </c>
      <c r="L14" s="184" cm="1">
        <f t="array" ref="L14">SUMPRODUCT((sku!$B$2:$B$3000=A14)*sku!$R$2:$R$3000)</f>
        <v>0</v>
      </c>
      <c r="M14" s="184">
        <f>SUMIFS(sku!S$1:S$3000,sku!B$1:B$3000,'PO Level'!A14)</f>
        <v>2460</v>
      </c>
      <c r="N14" s="185" t="str">
        <f>IFERROR(IF(MATCH(M14,'[5]PO Level'!$M$4:$M$192,0),"","YES"),"YES")</f>
        <v/>
      </c>
      <c r="O14" s="3">
        <f>Summary!$H$1</f>
        <v>44728</v>
      </c>
      <c r="P14" s="206" t="str">
        <f t="shared" ca="1" si="1"/>
        <v>AT RISK</v>
      </c>
      <c r="Q14" s="2" t="str">
        <f t="shared" ca="1" si="2"/>
        <v/>
      </c>
    </row>
    <row r="15" spans="1:17" ht="15" thickTop="1" thickBot="1" x14ac:dyDescent="0.2">
      <c r="A15" s="213" t="str">
        <f t="shared" si="0"/>
        <v>4543337295</v>
      </c>
      <c r="B15" t="str">
        <f>VLOOKUP(A15,sku!B:AU,46,FALSE)</f>
        <v xml:space="preserve">BTS </v>
      </c>
      <c r="C15" s="182" t="str">
        <f>VLOOKUP(A15,sku!B:C,2,FALSE)</f>
        <v>G10227</v>
      </c>
      <c r="D15" s="182" t="str">
        <f>VLOOKUP(A15, sku!F:M,8,FALSE)</f>
        <v>ORANGE CIRCLE STUDIO CORPORATION</v>
      </c>
      <c r="E15" s="206" t="str">
        <f>VLOOKUP(F15,sku!F:AT,40,FALSE)</f>
        <v xml:space="preserve">17 MONTH </v>
      </c>
      <c r="F15" s="212" t="s">
        <v>427</v>
      </c>
      <c r="G15" s="209" t="str">
        <f>VLOOKUP(F15,sku!F:U,16,FALSE)</f>
        <v>FOB</v>
      </c>
      <c r="H15" s="3">
        <f>VLOOKUP(F15,sku!F:X,19,FALSE)</f>
        <v>44664</v>
      </c>
      <c r="I15" s="3">
        <f>VLOOKUP(F15,sku!F:Y,20,FALSE)</f>
        <v>44680</v>
      </c>
      <c r="J15" s="3">
        <f>VLOOKUP(F15,sku!F:O,10,FALSE)</f>
        <v>44724</v>
      </c>
      <c r="K15" s="184">
        <f>SUMIFS(sku!Q$1:Q$3000,sku!B$1:B$3000,'PO Level'!A15)</f>
        <v>1332</v>
      </c>
      <c r="L15" s="184" cm="1">
        <f t="array" ref="L15">SUMPRODUCT((sku!$B$2:$B$3000=A15)*sku!$R$2:$R$3000)</f>
        <v>0</v>
      </c>
      <c r="M15" s="184">
        <f>SUMIFS(sku!S$1:S$3000,sku!B$1:B$3000,'PO Level'!A15)</f>
        <v>1332</v>
      </c>
      <c r="N15" s="185" t="str">
        <f>IFERROR(IF(MATCH(M15,'[5]PO Level'!$M$4:$M$192,0),"","YES"),"YES")</f>
        <v/>
      </c>
      <c r="O15" s="3">
        <f>Summary!$H$1</f>
        <v>44728</v>
      </c>
      <c r="P15" s="206" t="str">
        <f t="shared" ca="1" si="1"/>
        <v>AT RISK</v>
      </c>
      <c r="Q15" s="2" t="str">
        <f t="shared" ca="1" si="2"/>
        <v/>
      </c>
    </row>
    <row r="16" spans="1:17" ht="15" thickTop="1" thickBot="1" x14ac:dyDescent="0.2">
      <c r="A16" s="204" t="str">
        <f t="shared" si="0"/>
        <v>4544509166</v>
      </c>
      <c r="B16" t="str">
        <f>VLOOKUP(A16,sku!B:AU,46,FALSE)</f>
        <v>FALL 1</v>
      </c>
      <c r="C16" t="str">
        <f>VLOOKUP(A16,sku!B:C,2,FALSE)</f>
        <v>G10202</v>
      </c>
      <c r="D16" t="str">
        <f>VLOOKUP(A16, sku!F:M,8,FALSE)</f>
        <v>PETER PAUPER PRESS (EXW) INC</v>
      </c>
      <c r="E16" s="206" t="str">
        <f>VLOOKUP(F16,sku!F:AT,40,FALSE)</f>
        <v>CORE</v>
      </c>
      <c r="F16" s="212" t="s">
        <v>952</v>
      </c>
      <c r="G16" s="209" t="str">
        <f>VLOOKUP(F16,sku!F:U,16,FALSE)</f>
        <v>EXW</v>
      </c>
      <c r="H16" s="3">
        <f>VLOOKUP(F16,sku!F:X,19,FALSE)</f>
        <v>44721</v>
      </c>
      <c r="I16" s="3">
        <f>VLOOKUP(F16,sku!F:Y,20,FALSE)</f>
        <v>44721</v>
      </c>
      <c r="J16" s="3">
        <f>VLOOKUP(F16,sku!F:O,10,FALSE)</f>
        <v>44725</v>
      </c>
      <c r="K16" s="184">
        <f>SUMIFS(sku!Q$1:Q$3000,sku!B$1:B$3000,'PO Level'!A16)</f>
        <v>1782</v>
      </c>
      <c r="L16" s="184" cm="1">
        <f t="array" ref="L16">SUMPRODUCT((sku!$B$2:$B$3000=A16)*sku!$R$2:$R$3000)</f>
        <v>1782</v>
      </c>
      <c r="M16" s="184">
        <f>SUMIFS(sku!S$1:S$3000,sku!B$1:B$3000,'PO Level'!A16)</f>
        <v>0</v>
      </c>
      <c r="N16" s="185" t="str">
        <f>IFERROR(IF(MATCH(M16,'[5]PO Level'!$M$4:$M$192,0),"","YES"),"YES")</f>
        <v/>
      </c>
      <c r="O16" s="3">
        <f>Summary!$H$1</f>
        <v>44728</v>
      </c>
      <c r="P16" s="206" t="str">
        <f t="shared" ca="1" si="1"/>
        <v/>
      </c>
      <c r="Q16" s="2" t="str">
        <f t="shared" ca="1" si="2"/>
        <v/>
      </c>
    </row>
    <row r="17" spans="1:17" ht="15" thickTop="1" thickBot="1" x14ac:dyDescent="0.2">
      <c r="A17" s="204" t="str">
        <f t="shared" si="0"/>
        <v>4544509167</v>
      </c>
      <c r="B17" t="str">
        <f>VLOOKUP(A17,sku!B:AU,46,FALSE)</f>
        <v>FALL 1</v>
      </c>
      <c r="C17" t="str">
        <f>VLOOKUP(A17,sku!B:C,2,FALSE)</f>
        <v>G10202</v>
      </c>
      <c r="D17" t="str">
        <f>VLOOKUP(A17, sku!F:M,8,FALSE)</f>
        <v>PETER PAUPER PRESS (EXW) INC</v>
      </c>
      <c r="E17" s="206" t="str">
        <f>VLOOKUP(F17,sku!F:AT,40,FALSE)</f>
        <v>CORE</v>
      </c>
      <c r="F17" s="212" t="s">
        <v>997</v>
      </c>
      <c r="G17" s="209" t="str">
        <f>VLOOKUP(F17,sku!F:U,16,FALSE)</f>
        <v>EXW</v>
      </c>
      <c r="H17" s="3">
        <f>VLOOKUP(F17,sku!F:X,19,FALSE)</f>
        <v>44721</v>
      </c>
      <c r="I17" s="3">
        <f>VLOOKUP(F17,sku!F:Y,20,FALSE)</f>
        <v>44721</v>
      </c>
      <c r="J17" s="3">
        <f>VLOOKUP(F17,sku!F:O,10,FALSE)</f>
        <v>44725</v>
      </c>
      <c r="K17" s="184">
        <f>SUMIFS(sku!Q$1:Q$3000,sku!B$1:B$3000,'PO Level'!A17)</f>
        <v>216</v>
      </c>
      <c r="L17" s="184" cm="1">
        <f t="array" ref="L17">SUMPRODUCT((sku!$B$2:$B$3000=A17)*sku!$R$2:$R$3000)</f>
        <v>216</v>
      </c>
      <c r="M17" s="184">
        <f>SUMIFS(sku!S$1:S$3000,sku!B$1:B$3000,'PO Level'!A17)</f>
        <v>0</v>
      </c>
      <c r="N17" s="185" t="str">
        <f>IFERROR(IF(MATCH(M17,'[5]PO Level'!$M$4:$M$192,0),"","YES"),"YES")</f>
        <v/>
      </c>
      <c r="O17" s="3">
        <f>Summary!$H$1</f>
        <v>44728</v>
      </c>
      <c r="P17" s="206" t="str">
        <f t="shared" ca="1" si="1"/>
        <v/>
      </c>
      <c r="Q17" s="2" t="str">
        <f t="shared" ca="1" si="2"/>
        <v/>
      </c>
    </row>
    <row r="18" spans="1:17" ht="15" thickTop="1" thickBot="1" x14ac:dyDescent="0.2">
      <c r="A18" s="213" t="str">
        <f t="shared" si="0"/>
        <v>4544753176</v>
      </c>
      <c r="B18" t="str">
        <f>VLOOKUP(A18,sku!B:AU,46,FALSE)</f>
        <v xml:space="preserve">FALL 1 FLOWTHROUGH </v>
      </c>
      <c r="C18" s="182" t="str">
        <f>VLOOKUP(A18,sku!B:C,2,FALSE)</f>
        <v>G10227</v>
      </c>
      <c r="D18" s="182" t="str">
        <f>VLOOKUP(A18, sku!F:M,8,FALSE)</f>
        <v>WYMAN PUBLISHING LTD</v>
      </c>
      <c r="E18" s="206" t="str">
        <f>VLOOKUP(F18,sku!F:AT,40,FALSE)</f>
        <v xml:space="preserve">12 MONTH </v>
      </c>
      <c r="F18" s="212" t="s">
        <v>366</v>
      </c>
      <c r="G18" s="209" t="str">
        <f>VLOOKUP(F18,sku!F:U,16,FALSE)</f>
        <v>DDP</v>
      </c>
      <c r="H18" s="3">
        <f>VLOOKUP(F18,sku!F:X,19,FALSE)</f>
        <v>0</v>
      </c>
      <c r="I18" s="3">
        <f>VLOOKUP(F18,sku!F:Y,20,FALSE)</f>
        <v>0</v>
      </c>
      <c r="J18" s="3">
        <f>VLOOKUP(F18,sku!F:O,10,FALSE)</f>
        <v>44726</v>
      </c>
      <c r="K18" s="184">
        <f>SUMIFS(sku!Q$1:Q$3000,sku!B$1:B$3000,'PO Level'!A18)</f>
        <v>4150</v>
      </c>
      <c r="L18" s="184" cm="1">
        <f t="array" ref="L18">SUMPRODUCT((sku!$B$2:$B$3000=A18)*sku!$R$2:$R$3000)</f>
        <v>5350</v>
      </c>
      <c r="M18" s="184">
        <f>SUMIFS(sku!S$1:S$3000,sku!B$1:B$3000,'PO Level'!A18)</f>
        <v>-1200</v>
      </c>
      <c r="N18" s="185" t="str">
        <f>IFERROR(IF(MATCH(M18,'[5]PO Level'!$M$4:$M$192,0),"","YES"),"YES")</f>
        <v>YES</v>
      </c>
      <c r="O18" s="3">
        <f>Summary!$H$1</f>
        <v>44728</v>
      </c>
      <c r="P18" s="206" t="str">
        <f t="shared" ca="1" si="1"/>
        <v/>
      </c>
      <c r="Q18" s="2" t="str">
        <f t="shared" ca="1" si="2"/>
        <v/>
      </c>
    </row>
    <row r="19" spans="1:17" ht="15" thickTop="1" thickBot="1" x14ac:dyDescent="0.2">
      <c r="A19" s="213" t="str">
        <f t="shared" si="0"/>
        <v>4544753178</v>
      </c>
      <c r="B19" t="str">
        <f>VLOOKUP(A19,sku!B:AU,46,FALSE)</f>
        <v>BTS</v>
      </c>
      <c r="C19" s="182" t="str">
        <f>VLOOKUP(A19,sku!B:C,2,FALSE)</f>
        <v>G10227</v>
      </c>
      <c r="D19" s="182" t="str">
        <f>VLOOKUP(A19, sku!F:M,8,FALSE)</f>
        <v>WYMAN PUBLISHING LTD</v>
      </c>
      <c r="E19" s="206" t="str">
        <f>VLOOKUP(F19,sku!F:AT,40,FALSE)</f>
        <v xml:space="preserve">12 MONTH </v>
      </c>
      <c r="F19" s="212" t="s">
        <v>383</v>
      </c>
      <c r="G19" s="209" t="str">
        <f>VLOOKUP(F19,sku!F:U,16,FALSE)</f>
        <v>DDP</v>
      </c>
      <c r="H19" s="3">
        <f>VLOOKUP(F19,sku!F:X,19,FALSE)</f>
        <v>0</v>
      </c>
      <c r="I19" s="3">
        <f>VLOOKUP(F19,sku!F:Y,20,FALSE)</f>
        <v>0</v>
      </c>
      <c r="J19" s="3">
        <f>VLOOKUP(F19,sku!F:O,10,FALSE)</f>
        <v>44726</v>
      </c>
      <c r="K19" s="184">
        <f>SUMIFS(sku!Q$1:Q$3000,sku!B$1:B$3000,'PO Level'!A19)</f>
        <v>2400</v>
      </c>
      <c r="L19" s="184" cm="1">
        <f t="array" ref="L19">SUMPRODUCT((sku!$B$2:$B$3000=A19)*sku!$R$2:$R$3000)</f>
        <v>3000</v>
      </c>
      <c r="M19" s="184">
        <f>SUMIFS(sku!S$1:S$3000,sku!B$1:B$3000,'PO Level'!A19)</f>
        <v>-600</v>
      </c>
      <c r="N19" s="185" t="str">
        <f>IFERROR(IF(MATCH(M19,'[5]PO Level'!$M$4:$M$192,0),"","YES"),"YES")</f>
        <v>YES</v>
      </c>
      <c r="O19" s="3">
        <f>Summary!$H$1</f>
        <v>44728</v>
      </c>
      <c r="P19" s="206" t="str">
        <f t="shared" ca="1" si="1"/>
        <v/>
      </c>
      <c r="Q19" s="2" t="str">
        <f t="shared" ca="1" si="2"/>
        <v/>
      </c>
    </row>
    <row r="20" spans="1:17" ht="15" thickTop="1" thickBot="1" x14ac:dyDescent="0.2">
      <c r="A20" s="204" t="str">
        <f t="shared" si="0"/>
        <v>4544753177</v>
      </c>
      <c r="B20" t="str">
        <f>VLOOKUP(A20,sku!B:AU,46,FALSE)</f>
        <v>BTS</v>
      </c>
      <c r="C20" t="str">
        <f>VLOOKUP(A20,sku!B:C,2,FALSE)</f>
        <v>G10227</v>
      </c>
      <c r="D20" t="str">
        <f>VLOOKUP(A20, sku!F:M,8,FALSE)</f>
        <v>WYMAN PUBLISHING LTD</v>
      </c>
      <c r="E20" s="206" t="str">
        <f>VLOOKUP(F20,sku!F:AT,40,FALSE)</f>
        <v xml:space="preserve">12 MONTH </v>
      </c>
      <c r="F20" s="212" t="s">
        <v>545</v>
      </c>
      <c r="G20" s="209" t="str">
        <f>VLOOKUP(F20,sku!F:U,16,FALSE)</f>
        <v>DDP</v>
      </c>
      <c r="H20" s="3">
        <f>VLOOKUP(F20,sku!F:X,19,FALSE)</f>
        <v>0</v>
      </c>
      <c r="I20" s="3">
        <f>VLOOKUP(F20,sku!F:Y,20,FALSE)</f>
        <v>0</v>
      </c>
      <c r="J20" s="3">
        <f>VLOOKUP(F20,sku!F:O,10,FALSE)</f>
        <v>44726</v>
      </c>
      <c r="K20" s="184">
        <f>SUMIFS(sku!Q$1:Q$3000,sku!B$1:B$3000,'PO Level'!A20)</f>
        <v>400</v>
      </c>
      <c r="L20" s="184" cm="1">
        <f t="array" ref="L20">SUMPRODUCT((sku!$B$2:$B$3000=A20)*sku!$R$2:$R$3000)</f>
        <v>400</v>
      </c>
      <c r="M20" s="184">
        <f>SUMIFS(sku!S$1:S$3000,sku!B$1:B$3000,'PO Level'!A20)</f>
        <v>0</v>
      </c>
      <c r="N20" s="185" t="str">
        <f>IFERROR(IF(MATCH(M20,'[5]PO Level'!$M$4:$M$192,0),"","YES"),"YES")</f>
        <v/>
      </c>
      <c r="O20" s="3">
        <f>Summary!$H$1</f>
        <v>44728</v>
      </c>
      <c r="P20" s="206" t="str">
        <f t="shared" ca="1" si="1"/>
        <v/>
      </c>
      <c r="Q20" s="2" t="str">
        <f t="shared" ca="1" si="2"/>
        <v/>
      </c>
    </row>
    <row r="21" spans="1:17" ht="15" thickTop="1" thickBot="1" x14ac:dyDescent="0.2">
      <c r="A21" s="204" t="str">
        <f t="shared" si="0"/>
        <v>4544681272</v>
      </c>
      <c r="B21" t="str">
        <f>VLOOKUP(A21,sku!B:AU,46,FALSE)</f>
        <v>FALL 1</v>
      </c>
      <c r="C21" t="str">
        <f>VLOOKUP(A21,sku!B:C,2,FALSE)</f>
        <v>G10202</v>
      </c>
      <c r="D21" t="str">
        <f>VLOOKUP(A21, sku!F:M,8,FALSE)</f>
        <v>PAPYRUS</v>
      </c>
      <c r="E21" s="206" t="str">
        <f>VLOOKUP(F21,sku!F:AT,40,FALSE)</f>
        <v>CORE</v>
      </c>
      <c r="F21" s="212" t="s">
        <v>992</v>
      </c>
      <c r="G21" s="209" t="str">
        <f>VLOOKUP(F21,sku!F:U,16,FALSE)</f>
        <v>DDP</v>
      </c>
      <c r="H21" s="3">
        <f>VLOOKUP(F21,sku!F:X,19,FALSE)</f>
        <v>0</v>
      </c>
      <c r="I21" s="3">
        <f>VLOOKUP(F21,sku!F:Y,20,FALSE)</f>
        <v>0</v>
      </c>
      <c r="J21" s="3">
        <f>VLOOKUP(F21,sku!F:O,10,FALSE)</f>
        <v>44727</v>
      </c>
      <c r="K21" s="184">
        <f>SUMIFS(sku!Q$1:Q$3000,sku!B$1:B$3000,'PO Level'!A21)</f>
        <v>158</v>
      </c>
      <c r="L21" s="184" cm="1">
        <f t="array" ref="L21">SUMPRODUCT((sku!$B$2:$B$3000=A21)*sku!$R$2:$R$3000)</f>
        <v>159</v>
      </c>
      <c r="M21" s="184">
        <f>SUMIFS(sku!S$1:S$3000,sku!B$1:B$3000,'PO Level'!A21)</f>
        <v>-1</v>
      </c>
      <c r="N21" s="185" t="str">
        <f>IFERROR(IF(MATCH(M21,'[5]PO Level'!$M$4:$M$192,0),"","YES"),"YES")</f>
        <v/>
      </c>
      <c r="O21" s="3">
        <f>Summary!$H$1</f>
        <v>44728</v>
      </c>
      <c r="P21" s="206" t="str">
        <f t="shared" ca="1" si="1"/>
        <v/>
      </c>
      <c r="Q21" s="2" t="str">
        <f t="shared" ca="1" si="2"/>
        <v/>
      </c>
    </row>
    <row r="22" spans="1:17" ht="15" thickTop="1" thickBot="1" x14ac:dyDescent="0.2">
      <c r="A22" s="204" t="str">
        <f t="shared" si="0"/>
        <v>4544681270</v>
      </c>
      <c r="B22" t="str">
        <f>VLOOKUP(A22,sku!B:AU,46,FALSE)</f>
        <v>FALL 1</v>
      </c>
      <c r="C22" t="str">
        <f>VLOOKUP(A22,sku!B:C,2,FALSE)</f>
        <v>G10202</v>
      </c>
      <c r="D22" t="str">
        <f>VLOOKUP(A22, sku!F:M,8,FALSE)</f>
        <v>PAPYRUS</v>
      </c>
      <c r="E22" s="206" t="str">
        <f>VLOOKUP(F22,sku!F:AT,40,FALSE)</f>
        <v>CORE</v>
      </c>
      <c r="F22" s="212" t="s">
        <v>1020</v>
      </c>
      <c r="G22" s="209" t="str">
        <f>VLOOKUP(F22,sku!F:U,16,FALSE)</f>
        <v>DDP</v>
      </c>
      <c r="H22" s="3">
        <f>VLOOKUP(F22,sku!F:X,19,FALSE)</f>
        <v>0</v>
      </c>
      <c r="I22" s="3">
        <f>VLOOKUP(F22,sku!F:Y,20,FALSE)</f>
        <v>0</v>
      </c>
      <c r="J22" s="3">
        <f>VLOOKUP(F22,sku!F:O,10,FALSE)</f>
        <v>44727</v>
      </c>
      <c r="K22" s="184">
        <f>SUMIFS(sku!Q$1:Q$3000,sku!B$1:B$3000,'PO Level'!A22)</f>
        <v>373</v>
      </c>
      <c r="L22" s="184" cm="1">
        <f t="array" ref="L22">SUMPRODUCT((sku!$B$2:$B$3000=A22)*sku!$R$2:$R$3000)</f>
        <v>375</v>
      </c>
      <c r="M22" s="184">
        <f>SUMIFS(sku!S$1:S$3000,sku!B$1:B$3000,'PO Level'!A22)</f>
        <v>-2</v>
      </c>
      <c r="N22" s="185" t="str">
        <f>IFERROR(IF(MATCH(M22,'[5]PO Level'!$M$4:$M$192,0),"","YES"),"YES")</f>
        <v/>
      </c>
      <c r="O22" s="3">
        <f>Summary!$H$1</f>
        <v>44728</v>
      </c>
      <c r="P22" s="206" t="str">
        <f t="shared" ca="1" si="1"/>
        <v/>
      </c>
      <c r="Q22" s="2" t="str">
        <f t="shared" ca="1" si="2"/>
        <v/>
      </c>
    </row>
    <row r="23" spans="1:17" ht="15" thickTop="1" thickBot="1" x14ac:dyDescent="0.2">
      <c r="A23" s="204" t="str">
        <f t="shared" si="0"/>
        <v>4544681271</v>
      </c>
      <c r="B23" t="str">
        <f>VLOOKUP(A23,sku!B:AU,46,FALSE)</f>
        <v>FALL 1</v>
      </c>
      <c r="C23" t="str">
        <f>VLOOKUP(A23,sku!B:C,2,FALSE)</f>
        <v>G10202</v>
      </c>
      <c r="D23" t="str">
        <f>VLOOKUP(A23, sku!F:M,8,FALSE)</f>
        <v>PAPYRUS</v>
      </c>
      <c r="E23" s="206" t="str">
        <f>VLOOKUP(F23,sku!F:AT,40,FALSE)</f>
        <v>CORE</v>
      </c>
      <c r="F23" s="212" t="s">
        <v>1021</v>
      </c>
      <c r="G23" s="209" t="str">
        <f>VLOOKUP(F23,sku!F:U,16,FALSE)</f>
        <v>DDP</v>
      </c>
      <c r="H23" s="3">
        <f>VLOOKUP(F23,sku!F:X,19,FALSE)</f>
        <v>0</v>
      </c>
      <c r="I23" s="3">
        <f>VLOOKUP(F23,sku!F:Y,20,FALSE)</f>
        <v>0</v>
      </c>
      <c r="J23" s="3">
        <f>VLOOKUP(F23,sku!F:O,10,FALSE)</f>
        <v>44727</v>
      </c>
      <c r="K23" s="184">
        <f>SUMIFS(sku!Q$1:Q$3000,sku!B$1:B$3000,'PO Level'!A23)</f>
        <v>100</v>
      </c>
      <c r="L23" s="184" cm="1">
        <f t="array" ref="L23">SUMPRODUCT((sku!$B$2:$B$3000=A23)*sku!$R$2:$R$3000)</f>
        <v>102</v>
      </c>
      <c r="M23" s="184">
        <f>SUMIFS(sku!S$1:S$3000,sku!B$1:B$3000,'PO Level'!A23)</f>
        <v>-2</v>
      </c>
      <c r="N23" s="185" t="str">
        <f>IFERROR(IF(MATCH(M23,'[5]PO Level'!$M$4:$M$192,0),"","YES"),"YES")</f>
        <v/>
      </c>
      <c r="O23" s="3">
        <f>Summary!$H$1</f>
        <v>44728</v>
      </c>
      <c r="P23" s="206" t="str">
        <f t="shared" ca="1" si="1"/>
        <v/>
      </c>
      <c r="Q23" s="2" t="str">
        <f t="shared" ca="1" si="2"/>
        <v/>
      </c>
    </row>
    <row r="24" spans="1:17" ht="15" thickTop="1" thickBot="1" x14ac:dyDescent="0.2">
      <c r="A24" s="213" t="str">
        <f t="shared" si="0"/>
        <v>4544767813</v>
      </c>
      <c r="B24" t="str">
        <f>VLOOKUP(A24,sku!B:AU,46,FALSE)</f>
        <v xml:space="preserve">FALL 1 FLOWTHROUGH </v>
      </c>
      <c r="C24" s="182" t="str">
        <f>VLOOKUP(A24,sku!B:C,2,FALSE)</f>
        <v>G10227</v>
      </c>
      <c r="D24" s="182" t="str">
        <f>VLOOKUP(A24, sku!F:M,8,FALSE)</f>
        <v>WYMAN PUBLISHING LTD</v>
      </c>
      <c r="E24" s="206" t="str">
        <f>VLOOKUP(F24,sku!F:AT,40,FALSE)</f>
        <v xml:space="preserve">12 MONTH </v>
      </c>
      <c r="F24" s="212" t="s">
        <v>389</v>
      </c>
      <c r="G24" s="209" t="str">
        <f>VLOOKUP(F24,sku!F:U,16,FALSE)</f>
        <v>DDP</v>
      </c>
      <c r="H24" s="3">
        <f>VLOOKUP(F24,sku!F:X,19,FALSE)</f>
        <v>0</v>
      </c>
      <c r="I24" s="3">
        <f>VLOOKUP(F24,sku!F:Y,20,FALSE)</f>
        <v>0</v>
      </c>
      <c r="J24" s="3">
        <f>VLOOKUP(F24,sku!F:O,10,FALSE)</f>
        <v>44728</v>
      </c>
      <c r="K24" s="184">
        <f>SUMIFS(sku!Q$1:Q$3000,sku!B$1:B$3000,'PO Level'!A24)</f>
        <v>900</v>
      </c>
      <c r="L24" s="184" cm="1">
        <f t="array" ref="L24">SUMPRODUCT((sku!$B$2:$B$3000=A24)*sku!$R$2:$R$3000)</f>
        <v>900</v>
      </c>
      <c r="M24" s="184">
        <f>SUMIFS(sku!S$1:S$3000,sku!B$1:B$3000,'PO Level'!A24)</f>
        <v>0</v>
      </c>
      <c r="N24" s="185" t="str">
        <f>IFERROR(IF(MATCH(M24,'[5]PO Level'!$M$4:$M$192,0),"","YES"),"YES")</f>
        <v/>
      </c>
      <c r="O24" s="3">
        <f>Summary!$H$1</f>
        <v>44728</v>
      </c>
      <c r="P24" s="206" t="str">
        <f t="shared" ca="1" si="1"/>
        <v/>
      </c>
      <c r="Q24" s="2" t="str">
        <f t="shared" ca="1" si="2"/>
        <v/>
      </c>
    </row>
    <row r="25" spans="1:17" ht="15" thickTop="1" thickBot="1" x14ac:dyDescent="0.2">
      <c r="A25" s="213" t="str">
        <f t="shared" si="0"/>
        <v>4544767815</v>
      </c>
      <c r="B25" t="str">
        <f>VLOOKUP(A25,sku!B:AU,46,FALSE)</f>
        <v xml:space="preserve">FALL 1 FLOWTHROUGH </v>
      </c>
      <c r="C25" s="182" t="str">
        <f>VLOOKUP(A25,sku!B:C,2,FALSE)</f>
        <v>G10227</v>
      </c>
      <c r="D25" s="182" t="str">
        <f>VLOOKUP(A25, sku!F:M,8,FALSE)</f>
        <v>WYMAN PUBLISHING LTD</v>
      </c>
      <c r="E25" s="206" t="str">
        <f>VLOOKUP(F25,sku!F:AT,40,FALSE)</f>
        <v xml:space="preserve">12 MONTH </v>
      </c>
      <c r="F25" s="212" t="s">
        <v>472</v>
      </c>
      <c r="G25" s="209" t="str">
        <f>VLOOKUP(F25,sku!F:U,16,FALSE)</f>
        <v>DDP</v>
      </c>
      <c r="H25" s="3">
        <f>VLOOKUP(F25,sku!F:X,19,FALSE)</f>
        <v>0</v>
      </c>
      <c r="I25" s="3">
        <f>VLOOKUP(F25,sku!F:Y,20,FALSE)</f>
        <v>0</v>
      </c>
      <c r="J25" s="3">
        <f>VLOOKUP(F25,sku!F:O,10,FALSE)</f>
        <v>44728</v>
      </c>
      <c r="K25" s="184">
        <f>SUMIFS(sku!Q$1:Q$3000,sku!B$1:B$3000,'PO Level'!A25)</f>
        <v>500</v>
      </c>
      <c r="L25" s="184" cm="1">
        <f t="array" ref="L25">SUMPRODUCT((sku!$B$2:$B$3000=A25)*sku!$R$2:$R$3000)</f>
        <v>0</v>
      </c>
      <c r="M25" s="184">
        <f>SUMIFS(sku!S$1:S$3000,sku!B$1:B$3000,'PO Level'!A25)</f>
        <v>500</v>
      </c>
      <c r="N25" s="185" t="str">
        <f>IFERROR(IF(MATCH(M25,'[5]PO Level'!$M$4:$M$192,0),"","YES"),"YES")</f>
        <v/>
      </c>
      <c r="O25" s="3">
        <f>Summary!$H$1</f>
        <v>44728</v>
      </c>
      <c r="P25" s="206" t="str">
        <f t="shared" ca="1" si="1"/>
        <v>AT RISK</v>
      </c>
      <c r="Q25" s="2" t="str">
        <f t="shared" ca="1" si="2"/>
        <v/>
      </c>
    </row>
    <row r="26" spans="1:17" ht="15" thickTop="1" thickBot="1" x14ac:dyDescent="0.2">
      <c r="A26" s="204" t="str">
        <f t="shared" si="0"/>
        <v>4544767814</v>
      </c>
      <c r="B26" t="str">
        <f>VLOOKUP(A26,sku!B:AU,46,FALSE)</f>
        <v xml:space="preserve">FALL 1 FLOWTHROUGH </v>
      </c>
      <c r="C26" t="str">
        <f>VLOOKUP(A26,sku!B:C,2,FALSE)</f>
        <v>G10227</v>
      </c>
      <c r="D26" t="str">
        <f>VLOOKUP(A26, sku!F:M,8,FALSE)</f>
        <v>WYMAN PUBLISHING LTD</v>
      </c>
      <c r="E26" s="206" t="str">
        <f>VLOOKUP(F26,sku!F:AT,40,FALSE)</f>
        <v xml:space="preserve">12 MONTH </v>
      </c>
      <c r="F26" s="212" t="s">
        <v>538</v>
      </c>
      <c r="G26" s="209" t="str">
        <f>VLOOKUP(F26,sku!F:U,16,FALSE)</f>
        <v>DDP</v>
      </c>
      <c r="H26" s="3">
        <f>VLOOKUP(F26,sku!F:X,19,FALSE)</f>
        <v>0</v>
      </c>
      <c r="I26" s="3">
        <f>VLOOKUP(F26,sku!F:Y,20,FALSE)</f>
        <v>0</v>
      </c>
      <c r="J26" s="3">
        <f>VLOOKUP(F26,sku!F:O,10,FALSE)</f>
        <v>44728</v>
      </c>
      <c r="K26" s="184">
        <f>SUMIFS(sku!Q$1:Q$3000,sku!B$1:B$3000,'PO Level'!A26)</f>
        <v>100</v>
      </c>
      <c r="L26" s="184" cm="1">
        <f t="array" ref="L26">SUMPRODUCT((sku!$B$2:$B$3000=A26)*sku!$R$2:$R$3000)</f>
        <v>100</v>
      </c>
      <c r="M26" s="184">
        <f>SUMIFS(sku!S$1:S$3000,sku!B$1:B$3000,'PO Level'!A26)</f>
        <v>0</v>
      </c>
      <c r="N26" s="185" t="str">
        <f>IFERROR(IF(MATCH(M26,'[5]PO Level'!$M$4:$M$192,0),"","YES"),"YES")</f>
        <v/>
      </c>
      <c r="O26" s="3">
        <f>Summary!$H$1</f>
        <v>44728</v>
      </c>
      <c r="P26" s="206" t="str">
        <f t="shared" ca="1" si="1"/>
        <v/>
      </c>
      <c r="Q26" s="2" t="str">
        <f t="shared" ca="1" si="2"/>
        <v/>
      </c>
    </row>
    <row r="27" spans="1:17" ht="15" thickTop="1" thickBot="1" x14ac:dyDescent="0.2">
      <c r="A27" s="204" t="str">
        <f t="shared" si="0"/>
        <v>4544155567</v>
      </c>
      <c r="B27" t="str">
        <f>VLOOKUP(A27,sku!B:AU,46,FALSE)</f>
        <v>FALL 1</v>
      </c>
      <c r="C27" t="str">
        <f>VLOOKUP(A27,sku!B:C,2,FALSE)</f>
        <v>G10211</v>
      </c>
      <c r="D27" t="str">
        <f>VLOOKUP(A27, sku!F:M,8,FALSE)</f>
        <v>STUDIOS-DIGITAL HOLDINGS, LLC</v>
      </c>
      <c r="E27" s="206" t="str">
        <f>VLOOKUP(F27,sku!F:AT,40,FALSE)</f>
        <v xml:space="preserve">PARTY DÉCOR </v>
      </c>
      <c r="F27" s="212" t="s">
        <v>948</v>
      </c>
      <c r="G27" s="209" t="str">
        <f>VLOOKUP(F27,sku!F:U,16,FALSE)</f>
        <v>FOB</v>
      </c>
      <c r="H27" s="3">
        <f>VLOOKUP(F27,sku!F:X,19,FALSE)</f>
        <v>44683</v>
      </c>
      <c r="I27" s="3">
        <f>VLOOKUP(F27,sku!F:Y,20,FALSE)</f>
        <v>44683</v>
      </c>
      <c r="J27" s="3">
        <f>VLOOKUP(F27,sku!F:O,10,FALSE)</f>
        <v>44728</v>
      </c>
      <c r="K27" s="184">
        <f>SUMIFS(sku!Q$1:Q$3000,sku!B$1:B$3000,'PO Level'!A27)</f>
        <v>8868</v>
      </c>
      <c r="L27" s="184" cm="1">
        <f t="array" ref="L27">SUMPRODUCT((sku!$B$2:$B$3000=A27)*sku!$R$2:$R$3000)</f>
        <v>0</v>
      </c>
      <c r="M27" s="184">
        <f>SUMIFS(sku!S$1:S$3000,sku!B$1:B$3000,'PO Level'!A27)</f>
        <v>8868</v>
      </c>
      <c r="N27" s="185" t="str">
        <f>IFERROR(IF(MATCH(M27,'[5]PO Level'!$M$4:$M$192,0),"","YES"),"YES")</f>
        <v/>
      </c>
      <c r="O27" s="3">
        <f>Summary!$H$1</f>
        <v>44728</v>
      </c>
      <c r="P27" s="206" t="str">
        <f t="shared" ca="1" si="1"/>
        <v>AT RISK</v>
      </c>
      <c r="Q27" s="2" t="str">
        <f t="shared" ca="1" si="2"/>
        <v/>
      </c>
    </row>
    <row r="28" spans="1:17" ht="15" thickTop="1" thickBot="1" x14ac:dyDescent="0.2">
      <c r="A28" s="204" t="str">
        <f t="shared" si="0"/>
        <v>4544155568</v>
      </c>
      <c r="B28" t="str">
        <f>VLOOKUP(A28,sku!B:AU,46,FALSE)</f>
        <v>FALL 1</v>
      </c>
      <c r="C28" t="str">
        <f>VLOOKUP(A28,sku!B:C,2,FALSE)</f>
        <v>G10211</v>
      </c>
      <c r="D28" t="str">
        <f>VLOOKUP(A28, sku!F:M,8,FALSE)</f>
        <v>STUDIOS-DIGITAL HOLDINGS, LLC</v>
      </c>
      <c r="E28" s="206" t="str">
        <f>VLOOKUP(F28,sku!F:AT,40,FALSE)</f>
        <v xml:space="preserve">PARTY DÉCOR </v>
      </c>
      <c r="F28" s="212" t="s">
        <v>984</v>
      </c>
      <c r="G28" s="209" t="str">
        <f>VLOOKUP(F28,sku!F:U,16,FALSE)</f>
        <v>FOB</v>
      </c>
      <c r="H28" s="3">
        <f>VLOOKUP(F28,sku!F:X,19,FALSE)</f>
        <v>44683</v>
      </c>
      <c r="I28" s="3">
        <f>VLOOKUP(F28,sku!F:Y,20,FALSE)</f>
        <v>44683</v>
      </c>
      <c r="J28" s="3">
        <f>VLOOKUP(F28,sku!F:O,10,FALSE)</f>
        <v>44728</v>
      </c>
      <c r="K28" s="184">
        <f>SUMIFS(sku!Q$1:Q$3000,sku!B$1:B$3000,'PO Level'!A28)</f>
        <v>492</v>
      </c>
      <c r="L28" s="184" cm="1">
        <f t="array" ref="L28">SUMPRODUCT((sku!$B$2:$B$3000=A28)*sku!$R$2:$R$3000)</f>
        <v>0</v>
      </c>
      <c r="M28" s="184">
        <f>SUMIFS(sku!S$1:S$3000,sku!B$1:B$3000,'PO Level'!A28)</f>
        <v>492</v>
      </c>
      <c r="N28" s="185" t="str">
        <f>IFERROR(IF(MATCH(M28,'[5]PO Level'!$M$4:$M$192,0),"","YES"),"YES")</f>
        <v/>
      </c>
      <c r="O28" s="3">
        <f>Summary!$H$1</f>
        <v>44728</v>
      </c>
      <c r="P28" s="206" t="str">
        <f t="shared" ca="1" si="1"/>
        <v>AT RISK</v>
      </c>
      <c r="Q28" s="2" t="str">
        <f t="shared" ca="1" si="2"/>
        <v/>
      </c>
    </row>
    <row r="29" spans="1:17" ht="15" thickTop="1" thickBot="1" x14ac:dyDescent="0.2">
      <c r="A29" s="204" t="str">
        <f t="shared" si="0"/>
        <v>4544102193</v>
      </c>
      <c r="B29" t="str">
        <f>VLOOKUP(A29,sku!B:AU,46,FALSE)</f>
        <v>FALL 1</v>
      </c>
      <c r="C29" t="str">
        <f>VLOOKUP(A29,sku!B:C,2,FALSE)</f>
        <v>G10227</v>
      </c>
      <c r="D29" t="str">
        <f>VLOOKUP(A29, sku!F:M,8,FALSE)</f>
        <v>HOBBRY LTD</v>
      </c>
      <c r="E29" s="206" t="str">
        <f>VLOOKUP(F29,sku!F:AT,40,FALSE)</f>
        <v xml:space="preserve">12 MONTH </v>
      </c>
      <c r="F29" s="212" t="s">
        <v>533</v>
      </c>
      <c r="G29" s="209" t="str">
        <f>VLOOKUP(F29,sku!F:U,16,FALSE)</f>
        <v>FOB</v>
      </c>
      <c r="H29" s="3">
        <f>VLOOKUP(F29,sku!F:X,19,FALSE)</f>
        <v>44680</v>
      </c>
      <c r="I29" s="3">
        <f>VLOOKUP(F29,sku!F:Y,20,FALSE)</f>
        <v>44680</v>
      </c>
      <c r="J29" s="3">
        <f>VLOOKUP(F29,sku!F:O,10,FALSE)</f>
        <v>44729</v>
      </c>
      <c r="K29" s="184">
        <f>SUMIFS(sku!Q$1:Q$3000,sku!B$1:B$3000,'PO Level'!A29)</f>
        <v>504</v>
      </c>
      <c r="L29" s="184" cm="1">
        <f t="array" ref="L29">SUMPRODUCT((sku!$B$2:$B$3000=A29)*sku!$R$2:$R$3000)</f>
        <v>504</v>
      </c>
      <c r="M29" s="184">
        <f>SUMIFS(sku!S$1:S$3000,sku!B$1:B$3000,'PO Level'!A29)</f>
        <v>0</v>
      </c>
      <c r="N29" s="185" t="str">
        <f>IFERROR(IF(MATCH(M29,'[5]PO Level'!$M$4:$M$192,0),"","YES"),"YES")</f>
        <v/>
      </c>
      <c r="O29" s="3">
        <f>Summary!$H$1</f>
        <v>44728</v>
      </c>
      <c r="P29" s="206" t="str">
        <f t="shared" ca="1" si="1"/>
        <v/>
      </c>
      <c r="Q29" s="2" t="str">
        <f t="shared" ca="1" si="2"/>
        <v/>
      </c>
    </row>
    <row r="30" spans="1:17" ht="15" thickTop="1" thickBot="1" x14ac:dyDescent="0.2">
      <c r="A30" s="204" t="str">
        <f t="shared" si="0"/>
        <v>4544628914</v>
      </c>
      <c r="B30" t="str">
        <f>VLOOKUP(A30,sku!B:AU,46,FALSE)</f>
        <v>FALL 1</v>
      </c>
      <c r="C30" t="str">
        <f>VLOOKUP(A30,sku!B:C,2,FALSE)</f>
        <v>G10202</v>
      </c>
      <c r="D30" t="str">
        <f>VLOOKUP(A30, sku!F:M,8,FALSE)</f>
        <v>INTELLIGENT CHANGE LLC</v>
      </c>
      <c r="E30" s="206" t="str">
        <f>VLOOKUP(F30,sku!F:AT,40,FALSE)</f>
        <v>CORE</v>
      </c>
      <c r="F30" s="212" t="s">
        <v>953</v>
      </c>
      <c r="G30" s="209" t="str">
        <f>VLOOKUP(F30,sku!F:U,16,FALSE)</f>
        <v>EXW</v>
      </c>
      <c r="H30" s="3">
        <f>VLOOKUP(F30,sku!F:X,19,FALSE)</f>
        <v>44725</v>
      </c>
      <c r="I30" s="3">
        <f>VLOOKUP(F30,sku!F:Y,20,FALSE)</f>
        <v>44725</v>
      </c>
      <c r="J30" s="3">
        <f>VLOOKUP(F30,sku!F:O,10,FALSE)</f>
        <v>44729</v>
      </c>
      <c r="K30" s="184">
        <f>SUMIFS(sku!Q$1:Q$3000,sku!B$1:B$3000,'PO Level'!A30)</f>
        <v>1740</v>
      </c>
      <c r="L30" s="184" cm="1">
        <f t="array" ref="L30">SUMPRODUCT((sku!$B$2:$B$3000=A30)*sku!$R$2:$R$3000)</f>
        <v>1740</v>
      </c>
      <c r="M30" s="184">
        <f>SUMIFS(sku!S$1:S$3000,sku!B$1:B$3000,'PO Level'!A30)</f>
        <v>0</v>
      </c>
      <c r="N30" s="185" t="str">
        <f>IFERROR(IF(MATCH(M30,'[5]PO Level'!$M$4:$M$192,0),"","YES"),"YES")</f>
        <v/>
      </c>
      <c r="O30" s="3">
        <f>Summary!$H$1</f>
        <v>44728</v>
      </c>
      <c r="P30" s="206" t="str">
        <f t="shared" ca="1" si="1"/>
        <v/>
      </c>
      <c r="Q30" s="2" t="str">
        <f t="shared" ca="1" si="2"/>
        <v/>
      </c>
    </row>
    <row r="31" spans="1:17" ht="15" thickTop="1" thickBot="1" x14ac:dyDescent="0.2">
      <c r="A31" s="204" t="str">
        <f t="shared" si="0"/>
        <v>4544765962</v>
      </c>
      <c r="B31" t="str">
        <f>VLOOKUP(A31,sku!B:AU,46,FALSE)</f>
        <v>FALL 1</v>
      </c>
      <c r="C31" t="str">
        <f>VLOOKUP(A31,sku!B:C,2,FALSE)</f>
        <v>G10211</v>
      </c>
      <c r="D31" t="str">
        <f>VLOOKUP(A31, sku!F:M,8,FALSE)</f>
        <v>D&amp;H CANADA ULC - DS</v>
      </c>
      <c r="E31" s="206" t="str">
        <f>VLOOKUP(F31,sku!F:AT,40,FALSE)</f>
        <v xml:space="preserve">CRICUT </v>
      </c>
      <c r="F31" s="212" t="s">
        <v>967</v>
      </c>
      <c r="G31" s="209" t="str">
        <f>VLOOKUP(F31,sku!F:U,16,FALSE)</f>
        <v>EXW</v>
      </c>
      <c r="H31" s="3">
        <f>VLOOKUP(F31,sku!F:X,19,FALSE)</f>
        <v>44722</v>
      </c>
      <c r="I31" s="3">
        <f>VLOOKUP(F31,sku!F:Y,20,FALSE)</f>
        <v>44726</v>
      </c>
      <c r="J31" s="3">
        <f>VLOOKUP(F31,sku!F:O,10,FALSE)</f>
        <v>44729</v>
      </c>
      <c r="K31" s="184">
        <f>SUMIFS(sku!Q$1:Q$3000,sku!B$1:B$3000,'PO Level'!A31)</f>
        <v>7181</v>
      </c>
      <c r="L31" s="184" cm="1">
        <f t="array" ref="L31">SUMPRODUCT((sku!$B$2:$B$3000=A31)*sku!$R$2:$R$3000)</f>
        <v>0</v>
      </c>
      <c r="M31" s="184">
        <f>SUMIFS(sku!S$1:S$3000,sku!B$1:B$3000,'PO Level'!A31)</f>
        <v>6529</v>
      </c>
      <c r="N31" s="185" t="str">
        <f>IFERROR(IF(MATCH(M31,'[5]PO Level'!$M$4:$M$192,0),"","YES"),"YES")</f>
        <v>YES</v>
      </c>
      <c r="O31" s="3">
        <f>Summary!$H$1</f>
        <v>44728</v>
      </c>
      <c r="P31" s="206" t="str">
        <f t="shared" ca="1" si="1"/>
        <v>AT RISK</v>
      </c>
      <c r="Q31" s="2" t="str">
        <f t="shared" ca="1" si="2"/>
        <v/>
      </c>
    </row>
    <row r="32" spans="1:17" ht="15" thickTop="1" thickBot="1" x14ac:dyDescent="0.2">
      <c r="A32" s="204" t="str">
        <f t="shared" si="0"/>
        <v>4544509168</v>
      </c>
      <c r="B32" t="str">
        <f>VLOOKUP(A32,sku!B:AU,46,FALSE)</f>
        <v>FALL 1</v>
      </c>
      <c r="C32" t="str">
        <f>VLOOKUP(A32,sku!B:C,2,FALSE)</f>
        <v>G10202</v>
      </c>
      <c r="D32" t="str">
        <f>VLOOKUP(A32, sku!F:M,8,FALSE)</f>
        <v>PETER PAUPER PRESS (EXW) INC</v>
      </c>
      <c r="E32" s="206" t="str">
        <f>VLOOKUP(F32,sku!F:AT,40,FALSE)</f>
        <v>CORE</v>
      </c>
      <c r="F32" s="212" t="s">
        <v>969</v>
      </c>
      <c r="G32" s="209" t="str">
        <f>VLOOKUP(F32,sku!F:U,16,FALSE)</f>
        <v>EXW</v>
      </c>
      <c r="H32" s="3">
        <f>VLOOKUP(F32,sku!F:X,19,FALSE)</f>
        <v>44721</v>
      </c>
      <c r="I32" s="3">
        <f>VLOOKUP(F32,sku!F:Y,20,FALSE)</f>
        <v>44721</v>
      </c>
      <c r="J32" s="3">
        <f>VLOOKUP(F32,sku!F:O,10,FALSE)</f>
        <v>44729</v>
      </c>
      <c r="K32" s="184">
        <f>SUMIFS(sku!Q$1:Q$3000,sku!B$1:B$3000,'PO Level'!A32)</f>
        <v>756</v>
      </c>
      <c r="L32" s="184" cm="1">
        <f t="array" ref="L32">SUMPRODUCT((sku!$B$2:$B$3000=A32)*sku!$R$2:$R$3000)</f>
        <v>0</v>
      </c>
      <c r="M32" s="184">
        <f>SUMIFS(sku!S$1:S$3000,sku!B$1:B$3000,'PO Level'!A32)</f>
        <v>756</v>
      </c>
      <c r="N32" s="185" t="str">
        <f>IFERROR(IF(MATCH(M32,'[5]PO Level'!$M$4:$M$192,0),"","YES"),"YES")</f>
        <v/>
      </c>
      <c r="O32" s="3">
        <f>Summary!$H$1</f>
        <v>44728</v>
      </c>
      <c r="P32" s="206" t="str">
        <f t="shared" ca="1" si="1"/>
        <v>AT RISK</v>
      </c>
      <c r="Q32" s="2" t="str">
        <f t="shared" ca="1" si="2"/>
        <v/>
      </c>
    </row>
    <row r="33" spans="1:17" ht="15" thickTop="1" thickBot="1" x14ac:dyDescent="0.2">
      <c r="A33" s="204" t="str">
        <f t="shared" si="0"/>
        <v>4544628915</v>
      </c>
      <c r="B33" t="str">
        <f>VLOOKUP(A33,sku!B:AU,46,FALSE)</f>
        <v>FALL 1</v>
      </c>
      <c r="C33" t="str">
        <f>VLOOKUP(A33,sku!B:C,2,FALSE)</f>
        <v>G10202</v>
      </c>
      <c r="D33" t="str">
        <f>VLOOKUP(A33, sku!F:M,8,FALSE)</f>
        <v>INTELLIGENT CHANGE LLC</v>
      </c>
      <c r="E33" s="206" t="str">
        <f>VLOOKUP(F33,sku!F:AT,40,FALSE)</f>
        <v>CORE</v>
      </c>
      <c r="F33" s="212" t="s">
        <v>998</v>
      </c>
      <c r="G33" s="209" t="str">
        <f>VLOOKUP(F33,sku!F:U,16,FALSE)</f>
        <v>EXW</v>
      </c>
      <c r="H33" s="3">
        <f>VLOOKUP(F33,sku!F:X,19,FALSE)</f>
        <v>44725</v>
      </c>
      <c r="I33" s="3">
        <f>VLOOKUP(F33,sku!F:Y,20,FALSE)</f>
        <v>44725</v>
      </c>
      <c r="J33" s="3">
        <f>VLOOKUP(F33,sku!F:O,10,FALSE)</f>
        <v>44729</v>
      </c>
      <c r="K33" s="184">
        <f>SUMIFS(sku!Q$1:Q$3000,sku!B$1:B$3000,'PO Level'!A33)</f>
        <v>120</v>
      </c>
      <c r="L33" s="184" cm="1">
        <f t="array" ref="L33">SUMPRODUCT((sku!$B$2:$B$3000=A33)*sku!$R$2:$R$3000)</f>
        <v>120</v>
      </c>
      <c r="M33" s="184">
        <f>SUMIFS(sku!S$1:S$3000,sku!B$1:B$3000,'PO Level'!A33)</f>
        <v>0</v>
      </c>
      <c r="N33" s="185" t="str">
        <f>IFERROR(IF(MATCH(M33,'[5]PO Level'!$M$4:$M$192,0),"","YES"),"YES")</f>
        <v/>
      </c>
      <c r="O33" s="3">
        <f>Summary!$H$1</f>
        <v>44728</v>
      </c>
      <c r="P33" s="206" t="str">
        <f t="shared" ca="1" si="1"/>
        <v/>
      </c>
      <c r="Q33" s="2" t="str">
        <f t="shared" ca="1" si="2"/>
        <v/>
      </c>
    </row>
    <row r="34" spans="1:17" ht="15" thickTop="1" thickBot="1" x14ac:dyDescent="0.2">
      <c r="A34" s="204" t="str">
        <f t="shared" si="0"/>
        <v>4544618243</v>
      </c>
      <c r="B34" t="str">
        <f>VLOOKUP(A34,sku!B:AU,46,FALSE)</f>
        <v>FALL 1</v>
      </c>
      <c r="C34" t="str">
        <f>VLOOKUP(A34,sku!B:C,2,FALSE)</f>
        <v>G10211</v>
      </c>
      <c r="D34" t="str">
        <f>VLOOKUP(A34, sku!F:M,8,FALSE)</f>
        <v>D&amp;H CANADA ULC - DS</v>
      </c>
      <c r="E34" s="206" t="str">
        <f>VLOOKUP(F34,sku!F:AT,40,FALSE)</f>
        <v xml:space="preserve">CRICUT </v>
      </c>
      <c r="F34" s="212" t="s">
        <v>1018</v>
      </c>
      <c r="G34" s="209" t="str">
        <f>VLOOKUP(F34,sku!F:U,16,FALSE)</f>
        <v>EXW</v>
      </c>
      <c r="H34" s="3">
        <f>VLOOKUP(F34,sku!F:X,19,FALSE)</f>
        <v>44726</v>
      </c>
      <c r="I34" s="3">
        <f>VLOOKUP(F34,sku!F:Y,20,FALSE)</f>
        <v>44726</v>
      </c>
      <c r="J34" s="3">
        <f>VLOOKUP(F34,sku!F:O,10,FALSE)</f>
        <v>44729</v>
      </c>
      <c r="K34" s="184">
        <f>SUMIFS(sku!Q$1:Q$3000,sku!B$1:B$3000,'PO Level'!A34)</f>
        <v>8695</v>
      </c>
      <c r="L34" s="184" cm="1">
        <f t="array" ref="L34">SUMPRODUCT((sku!$B$2:$B$3000=A34)*sku!$R$2:$R$3000)</f>
        <v>5981</v>
      </c>
      <c r="M34" s="184">
        <f>SUMIFS(sku!S$1:S$3000,sku!B$1:B$3000,'PO Level'!A34)</f>
        <v>433</v>
      </c>
      <c r="N34" s="185" t="str">
        <f>IFERROR(IF(MATCH(M34,'[5]PO Level'!$M$4:$M$192,0),"","YES"),"YES")</f>
        <v>YES</v>
      </c>
      <c r="O34" s="3">
        <f>Summary!$H$1</f>
        <v>44728</v>
      </c>
      <c r="P34" s="206" t="str">
        <f t="shared" ca="1" si="1"/>
        <v>AT RISK</v>
      </c>
      <c r="Q34" s="2" t="str">
        <f t="shared" ca="1" si="2"/>
        <v>Yes</v>
      </c>
    </row>
    <row r="35" spans="1:17" ht="15" thickTop="1" thickBot="1" x14ac:dyDescent="0.2">
      <c r="A35" s="204" t="str">
        <f t="shared" si="0"/>
        <v>4544099563</v>
      </c>
      <c r="B35" t="str">
        <f>VLOOKUP(A35,sku!B:AU,46,FALSE)</f>
        <v>FALL 1</v>
      </c>
      <c r="C35" t="str">
        <f>VLOOKUP(A35,sku!B:C,2,FALSE)</f>
        <v>G10211</v>
      </c>
      <c r="D35" t="str">
        <f>VLOOKUP(A35, sku!F:M,8,FALSE)</f>
        <v>FUJIFILM NORTH AMERICA CORPORATION</v>
      </c>
      <c r="E35" s="206" t="str">
        <f>VLOOKUP(F35,sku!F:AT,40,FALSE)</f>
        <v xml:space="preserve">PARTY DÉCOR </v>
      </c>
      <c r="F35" s="212" t="s">
        <v>955</v>
      </c>
      <c r="G35" s="209" t="str">
        <f>VLOOKUP(F35,sku!F:U,16,FALSE)</f>
        <v>DDP</v>
      </c>
      <c r="H35" s="3">
        <f>VLOOKUP(F35,sku!F:X,19,FALSE)</f>
        <v>0</v>
      </c>
      <c r="I35" s="3">
        <f>VLOOKUP(F35,sku!F:Y,20,FALSE)</f>
        <v>0</v>
      </c>
      <c r="J35" s="3">
        <f>VLOOKUP(F35,sku!F:O,10,FALSE)</f>
        <v>44732</v>
      </c>
      <c r="K35" s="184">
        <f>SUMIFS(sku!Q$1:Q$3000,sku!B$1:B$3000,'PO Level'!A35)</f>
        <v>4048</v>
      </c>
      <c r="L35" s="184" cm="1">
        <f t="array" ref="L35">SUMPRODUCT((sku!$B$2:$B$3000=A35)*sku!$R$2:$R$3000)</f>
        <v>3850</v>
      </c>
      <c r="M35" s="184">
        <f>SUMIFS(sku!S$1:S$3000,sku!B$1:B$3000,'PO Level'!A35)</f>
        <v>-100</v>
      </c>
      <c r="N35" s="185" t="str">
        <f>IFERROR(IF(MATCH(M35,'[5]PO Level'!$M$4:$M$192,0),"","YES"),"YES")</f>
        <v>YES</v>
      </c>
      <c r="O35" s="3">
        <f>Summary!$H$1</f>
        <v>44728</v>
      </c>
      <c r="P35" s="206" t="str">
        <f t="shared" ca="1" si="1"/>
        <v/>
      </c>
      <c r="Q35" s="2" t="str">
        <f t="shared" ca="1" si="2"/>
        <v/>
      </c>
    </row>
    <row r="36" spans="1:17" ht="15" thickTop="1" thickBot="1" x14ac:dyDescent="0.2">
      <c r="A36" s="204" t="str">
        <f t="shared" ref="A36:A67" si="3">(F36)</f>
        <v>4544740041</v>
      </c>
      <c r="B36" t="str">
        <f>VLOOKUP(A36,sku!B:AU,46,FALSE)</f>
        <v>FALL 1</v>
      </c>
      <c r="C36" t="str">
        <f>VLOOKUP(A36,sku!B:C,2,FALSE)</f>
        <v>G10211</v>
      </c>
      <c r="D36" t="str">
        <f>VLOOKUP(A36, sku!F:M,8,FALSE)</f>
        <v>AMERICAN CRAFTS L.C.</v>
      </c>
      <c r="E36" s="206" t="str">
        <f>VLOOKUP(F36,sku!F:AT,40,FALSE)</f>
        <v>CRAFTING</v>
      </c>
      <c r="F36" s="212" t="s">
        <v>956</v>
      </c>
      <c r="G36" s="209" t="str">
        <f>VLOOKUP(F36,sku!F:U,16,FALSE)</f>
        <v>EXW</v>
      </c>
      <c r="H36" s="3">
        <f>VLOOKUP(F36,sku!F:X,19,FALSE)</f>
        <v>44725</v>
      </c>
      <c r="I36" s="3">
        <f>VLOOKUP(F36,sku!F:Y,20,FALSE)</f>
        <v>44735</v>
      </c>
      <c r="J36" s="3">
        <f>VLOOKUP(F36,sku!F:O,10,FALSE)</f>
        <v>44742</v>
      </c>
      <c r="K36" s="184">
        <f>SUMIFS(sku!Q$1:Q$3000,sku!B$1:B$3000,'PO Level'!A36)</f>
        <v>5718</v>
      </c>
      <c r="L36" s="184" cm="1">
        <f t="array" ref="L36">SUMPRODUCT((sku!$B$2:$B$3000=A36)*sku!$R$2:$R$3000)</f>
        <v>0</v>
      </c>
      <c r="M36" s="184">
        <f>SUMIFS(sku!S$1:S$3000,sku!B$1:B$3000,'PO Level'!A36)</f>
        <v>5718</v>
      </c>
      <c r="N36" s="185" t="str">
        <f>IFERROR(IF(MATCH(M36,'[5]PO Level'!$M$4:$M$192,0),"","YES"),"YES")</f>
        <v/>
      </c>
      <c r="O36" s="3">
        <f>Summary!$H$1</f>
        <v>44728</v>
      </c>
      <c r="P36" s="206" t="str">
        <f t="shared" ref="P36:P67" ca="1" si="4">IF(AND((SUM(L36/K36) &lt; 0.95),NOW()&gt;J36),"AT RISK","")</f>
        <v>AT RISK</v>
      </c>
      <c r="Q36" s="2" t="str">
        <f t="shared" ref="Q36:Q67" ca="1" si="5">IF(AND(P36 = "AT RISK", L36&gt;0),"Yes","")</f>
        <v/>
      </c>
    </row>
    <row r="37" spans="1:17" ht="15" thickTop="1" thickBot="1" x14ac:dyDescent="0.2">
      <c r="A37" s="204" t="str">
        <f t="shared" si="3"/>
        <v>4544740043</v>
      </c>
      <c r="B37" t="str">
        <f>VLOOKUP(A37,sku!B:AU,46,FALSE)</f>
        <v>FALL 1</v>
      </c>
      <c r="C37" t="str">
        <f>VLOOKUP(A37,sku!B:C,2,FALSE)</f>
        <v>G10211</v>
      </c>
      <c r="D37" t="str">
        <f>VLOOKUP(A37, sku!F:M,8,FALSE)</f>
        <v>AMERICAN CRAFTS L.C.</v>
      </c>
      <c r="E37" s="206" t="str">
        <f>VLOOKUP(F37,sku!F:AT,40,FALSE)</f>
        <v>CRAFTING</v>
      </c>
      <c r="F37" s="212" t="s">
        <v>970</v>
      </c>
      <c r="G37" s="209" t="str">
        <f>VLOOKUP(F37,sku!F:U,16,FALSE)</f>
        <v>EXW</v>
      </c>
      <c r="H37" s="3">
        <f>VLOOKUP(F37,sku!F:X,19,FALSE)</f>
        <v>44725</v>
      </c>
      <c r="I37" s="3">
        <f>VLOOKUP(F37,sku!F:Y,20,FALSE)</f>
        <v>44735</v>
      </c>
      <c r="J37" s="3">
        <f>VLOOKUP(F37,sku!F:O,10,FALSE)</f>
        <v>44742</v>
      </c>
      <c r="K37" s="184">
        <f>SUMIFS(sku!Q$1:Q$3000,sku!B$1:B$3000,'PO Level'!A37)</f>
        <v>2784</v>
      </c>
      <c r="L37" s="184" cm="1">
        <f t="array" ref="L37">SUMPRODUCT((sku!$B$2:$B$3000=A37)*sku!$R$2:$R$3000)</f>
        <v>0</v>
      </c>
      <c r="M37" s="184">
        <f>SUMIFS(sku!S$1:S$3000,sku!B$1:B$3000,'PO Level'!A37)</f>
        <v>2784</v>
      </c>
      <c r="N37" s="185" t="str">
        <f>IFERROR(IF(MATCH(M37,'[5]PO Level'!$M$4:$M$192,0),"","YES"),"YES")</f>
        <v/>
      </c>
      <c r="O37" s="3">
        <f>Summary!$H$1</f>
        <v>44728</v>
      </c>
      <c r="P37" s="206" t="str">
        <f t="shared" ca="1" si="4"/>
        <v>AT RISK</v>
      </c>
      <c r="Q37" s="2" t="str">
        <f t="shared" ca="1" si="5"/>
        <v/>
      </c>
    </row>
    <row r="38" spans="1:17" ht="15" thickTop="1" thickBot="1" x14ac:dyDescent="0.2">
      <c r="A38" s="204" t="str">
        <f t="shared" si="3"/>
        <v>4544750391</v>
      </c>
      <c r="B38" t="str">
        <f>VLOOKUP(A38,sku!B:AU,46,FALSE)</f>
        <v>FALL 1</v>
      </c>
      <c r="C38" t="str">
        <f>VLOOKUP(A38,sku!B:C,2,FALSE)</f>
        <v>G10211</v>
      </c>
      <c r="D38" t="str">
        <f>VLOOKUP(A38, sku!F:M,8,FALSE)</f>
        <v>FUJIFILM NORTH AMERICA CORPORATION</v>
      </c>
      <c r="E38" s="206" t="str">
        <f>VLOOKUP(F38,sku!F:AT,40,FALSE)</f>
        <v>FUJI</v>
      </c>
      <c r="F38" s="212" t="s">
        <v>971</v>
      </c>
      <c r="G38" s="209" t="str">
        <f>VLOOKUP(F38,sku!F:U,16,FALSE)</f>
        <v>DDP</v>
      </c>
      <c r="H38" s="3">
        <f>VLOOKUP(F38,sku!F:X,19,FALSE)</f>
        <v>0</v>
      </c>
      <c r="I38" s="3">
        <f>VLOOKUP(F38,sku!F:Y,20,FALSE)</f>
        <v>0</v>
      </c>
      <c r="J38" s="3">
        <f>VLOOKUP(F38,sku!F:O,10,FALSE)</f>
        <v>44732</v>
      </c>
      <c r="K38" s="184">
        <f>SUMIFS(sku!Q$1:Q$3000,sku!B$1:B$3000,'PO Level'!A38)</f>
        <v>630</v>
      </c>
      <c r="L38" s="184" cm="1">
        <f t="array" ref="L38">SUMPRODUCT((sku!$B$2:$B$3000=A38)*sku!$R$2:$R$3000)</f>
        <v>630</v>
      </c>
      <c r="M38" s="184">
        <f>SUMIFS(sku!S$1:S$3000,sku!B$1:B$3000,'PO Level'!A38)</f>
        <v>0</v>
      </c>
      <c r="N38" s="185" t="str">
        <f>IFERROR(IF(MATCH(M38,'[5]PO Level'!$M$4:$M$192,0),"","YES"),"YES")</f>
        <v/>
      </c>
      <c r="O38" s="3">
        <f>Summary!$H$1</f>
        <v>44728</v>
      </c>
      <c r="P38" s="206" t="str">
        <f t="shared" ca="1" si="4"/>
        <v/>
      </c>
      <c r="Q38" s="2" t="str">
        <f t="shared" ca="1" si="5"/>
        <v/>
      </c>
    </row>
    <row r="39" spans="1:17" ht="15" thickTop="1" thickBot="1" x14ac:dyDescent="0.2">
      <c r="A39" s="204" t="str">
        <f t="shared" si="3"/>
        <v>4544099564</v>
      </c>
      <c r="B39" t="e">
        <f>VLOOKUP(A39,sku!B:AU,46,FALSE)</f>
        <v>#N/A</v>
      </c>
      <c r="C39" t="str">
        <f>VLOOKUP(A39,sku!B:C,2,FALSE)</f>
        <v>G10211</v>
      </c>
      <c r="D39" t="str">
        <f>VLOOKUP(A39, sku!F:M,8,FALSE)</f>
        <v>FUJIFILM NORTH AMERICA CORPORATION</v>
      </c>
      <c r="E39" s="206" t="e">
        <f>VLOOKUP(F39,sku!F:AT,40,FALSE)</f>
        <v>#N/A</v>
      </c>
      <c r="F39" s="212" t="s">
        <v>975</v>
      </c>
      <c r="G39" s="209" t="str">
        <f>VLOOKUP(F39,sku!F:U,16,FALSE)</f>
        <v>DDP</v>
      </c>
      <c r="H39" s="3">
        <f>VLOOKUP(F39,sku!F:X,19,FALSE)</f>
        <v>0</v>
      </c>
      <c r="I39" s="3">
        <f>VLOOKUP(F39,sku!F:Y,20,FALSE)</f>
        <v>0</v>
      </c>
      <c r="J39" s="3">
        <f>VLOOKUP(F39,sku!F:O,10,FALSE)</f>
        <v>44732</v>
      </c>
      <c r="K39" s="184">
        <f>SUMIFS(sku!Q$1:Q$3000,sku!B$1:B$3000,'PO Level'!A39)</f>
        <v>3174</v>
      </c>
      <c r="L39" s="184" cm="1">
        <f t="array" ref="L39">SUMPRODUCT((sku!$B$2:$B$3000=A39)*sku!$R$2:$R$3000)</f>
        <v>0</v>
      </c>
      <c r="M39" s="184">
        <f>SUMIFS(sku!S$1:S$3000,sku!B$1:B$3000,'PO Level'!A39)</f>
        <v>2658</v>
      </c>
      <c r="N39" s="185" t="str">
        <f>IFERROR(IF(MATCH(M39,'[5]PO Level'!$M$4:$M$192,0),"","YES"),"YES")</f>
        <v>YES</v>
      </c>
      <c r="O39" s="3">
        <f>Summary!$H$1</f>
        <v>44728</v>
      </c>
      <c r="P39" s="206" t="str">
        <f t="shared" ca="1" si="4"/>
        <v>AT RISK</v>
      </c>
      <c r="Q39" s="2" t="str">
        <f t="shared" ca="1" si="5"/>
        <v/>
      </c>
    </row>
    <row r="40" spans="1:17" ht="15" thickTop="1" thickBot="1" x14ac:dyDescent="0.2">
      <c r="A40" s="204" t="str">
        <f t="shared" si="3"/>
        <v>4544765963</v>
      </c>
      <c r="B40" t="str">
        <f>VLOOKUP(A40,sku!B:AU,46,FALSE)</f>
        <v>FALL 1</v>
      </c>
      <c r="C40" t="str">
        <f>VLOOKUP(A40,sku!B:C,2,FALSE)</f>
        <v>G10211</v>
      </c>
      <c r="D40" t="str">
        <f>VLOOKUP(A40, sku!F:M,8,FALSE)</f>
        <v>D&amp;H CANADA ULC - DS</v>
      </c>
      <c r="E40" s="206" t="str">
        <f>VLOOKUP(F40,sku!F:AT,40,FALSE)</f>
        <v xml:space="preserve">CRICUT </v>
      </c>
      <c r="F40" s="212" t="s">
        <v>982</v>
      </c>
      <c r="G40" s="209" t="str">
        <f>VLOOKUP(F40,sku!F:U,16,FALSE)</f>
        <v>EXW</v>
      </c>
      <c r="H40" s="3">
        <f>VLOOKUP(F40,sku!F:X,19,FALSE)</f>
        <v>44726</v>
      </c>
      <c r="I40" s="3">
        <f>VLOOKUP(F40,sku!F:Y,20,FALSE)</f>
        <v>44726</v>
      </c>
      <c r="J40" s="3">
        <f>VLOOKUP(F40,sku!F:O,10,FALSE)</f>
        <v>44732</v>
      </c>
      <c r="K40" s="184">
        <f>SUMIFS(sku!Q$1:Q$3000,sku!B$1:B$3000,'PO Level'!A40)</f>
        <v>3494</v>
      </c>
      <c r="L40" s="184" cm="1">
        <f t="array" ref="L40">SUMPRODUCT((sku!$B$2:$B$3000=A40)*sku!$R$2:$R$3000)</f>
        <v>0</v>
      </c>
      <c r="M40" s="184">
        <f>SUMIFS(sku!S$1:S$3000,sku!B$1:B$3000,'PO Level'!A40)</f>
        <v>2236</v>
      </c>
      <c r="N40" s="185" t="str">
        <f>IFERROR(IF(MATCH(M40,'[5]PO Level'!$M$4:$M$192,0),"","YES"),"YES")</f>
        <v>YES</v>
      </c>
      <c r="O40" s="3">
        <f>Summary!$H$1</f>
        <v>44728</v>
      </c>
      <c r="P40" s="206" t="str">
        <f t="shared" ca="1" si="4"/>
        <v>AT RISK</v>
      </c>
      <c r="Q40" s="2" t="str">
        <f t="shared" ca="1" si="5"/>
        <v/>
      </c>
    </row>
    <row r="41" spans="1:17" ht="15" thickTop="1" thickBot="1" x14ac:dyDescent="0.2">
      <c r="A41" s="204" t="str">
        <f t="shared" si="3"/>
        <v>4544750393</v>
      </c>
      <c r="B41" t="str">
        <f>VLOOKUP(A41,sku!B:AU,46,FALSE)</f>
        <v>FALL 1</v>
      </c>
      <c r="C41" t="str">
        <f>VLOOKUP(A41,sku!B:C,2,FALSE)</f>
        <v>G10211</v>
      </c>
      <c r="D41" t="str">
        <f>VLOOKUP(A41, sku!F:M,8,FALSE)</f>
        <v>FUJIFILM NORTH AMERICA CORPORATION</v>
      </c>
      <c r="E41" s="206" t="str">
        <f>VLOOKUP(F41,sku!F:AT,40,FALSE)</f>
        <v>FUJI</v>
      </c>
      <c r="F41" s="212" t="s">
        <v>988</v>
      </c>
      <c r="G41" s="209" t="str">
        <f>VLOOKUP(F41,sku!F:U,16,FALSE)</f>
        <v>DDP</v>
      </c>
      <c r="H41" s="3">
        <f>VLOOKUP(F41,sku!F:X,19,FALSE)</f>
        <v>0</v>
      </c>
      <c r="I41" s="3">
        <f>VLOOKUP(F41,sku!F:Y,20,FALSE)</f>
        <v>0</v>
      </c>
      <c r="J41" s="3">
        <f>VLOOKUP(F41,sku!F:O,10,FALSE)</f>
        <v>44732</v>
      </c>
      <c r="K41" s="184">
        <f>SUMIFS(sku!Q$1:Q$3000,sku!B$1:B$3000,'PO Level'!A41)</f>
        <v>330</v>
      </c>
      <c r="L41" s="184" cm="1">
        <f t="array" ref="L41">SUMPRODUCT((sku!$B$2:$B$3000=A41)*sku!$R$2:$R$3000)</f>
        <v>0</v>
      </c>
      <c r="M41" s="184">
        <f>SUMIFS(sku!S$1:S$3000,sku!B$1:B$3000,'PO Level'!A41)</f>
        <v>330</v>
      </c>
      <c r="N41" s="185" t="str">
        <f>IFERROR(IF(MATCH(M41,'[5]PO Level'!$M$4:$M$192,0),"","YES"),"YES")</f>
        <v/>
      </c>
      <c r="O41" s="3">
        <f>Summary!$H$1</f>
        <v>44728</v>
      </c>
      <c r="P41" s="206" t="str">
        <f t="shared" ca="1" si="4"/>
        <v>AT RISK</v>
      </c>
      <c r="Q41" s="2" t="str">
        <f t="shared" ca="1" si="5"/>
        <v/>
      </c>
    </row>
    <row r="42" spans="1:17" ht="15" thickTop="1" thickBot="1" x14ac:dyDescent="0.2">
      <c r="A42" s="204" t="str">
        <f t="shared" si="3"/>
        <v>4544740042</v>
      </c>
      <c r="B42" t="str">
        <f>VLOOKUP(A42,sku!B:AU,46,FALSE)</f>
        <v>FALL 1</v>
      </c>
      <c r="C42" t="str">
        <f>VLOOKUP(A42,sku!B:C,2,FALSE)</f>
        <v>G10211</v>
      </c>
      <c r="D42" t="str">
        <f>VLOOKUP(A42, sku!F:M,8,FALSE)</f>
        <v>AMERICAN CRAFTS L.C.</v>
      </c>
      <c r="E42" s="206" t="str">
        <f>VLOOKUP(F42,sku!F:AT,40,FALSE)</f>
        <v>CRAFTING</v>
      </c>
      <c r="F42" s="212" t="s">
        <v>994</v>
      </c>
      <c r="G42" s="209" t="str">
        <f>VLOOKUP(F42,sku!F:U,16,FALSE)</f>
        <v>EXW</v>
      </c>
      <c r="H42" s="3">
        <f>VLOOKUP(F42,sku!F:X,19,FALSE)</f>
        <v>44725</v>
      </c>
      <c r="I42" s="3">
        <f>VLOOKUP(F42,sku!F:Y,20,FALSE)</f>
        <v>44735</v>
      </c>
      <c r="J42" s="3">
        <f>VLOOKUP(F42,sku!F:O,10,FALSE)</f>
        <v>44742</v>
      </c>
      <c r="K42" s="184">
        <f>SUMIFS(sku!Q$1:Q$3000,sku!B$1:B$3000,'PO Level'!A42)</f>
        <v>648</v>
      </c>
      <c r="L42" s="184" cm="1">
        <f t="array" ref="L42">SUMPRODUCT((sku!$B$2:$B$3000=A42)*sku!$R$2:$R$3000)</f>
        <v>0</v>
      </c>
      <c r="M42" s="184">
        <f>SUMIFS(sku!S$1:S$3000,sku!B$1:B$3000,'PO Level'!A42)</f>
        <v>648</v>
      </c>
      <c r="N42" s="185" t="str">
        <f>IFERROR(IF(MATCH(M42,'[5]PO Level'!$M$4:$M$192,0),"","YES"),"YES")</f>
        <v/>
      </c>
      <c r="O42" s="3">
        <f>Summary!$H$1</f>
        <v>44728</v>
      </c>
      <c r="P42" s="206" t="str">
        <f t="shared" ca="1" si="4"/>
        <v>AT RISK</v>
      </c>
      <c r="Q42" s="2" t="str">
        <f t="shared" ca="1" si="5"/>
        <v/>
      </c>
    </row>
    <row r="43" spans="1:17" ht="15" thickTop="1" thickBot="1" x14ac:dyDescent="0.2">
      <c r="A43" s="204" t="str">
        <f t="shared" si="3"/>
        <v>4544750392</v>
      </c>
      <c r="B43" t="str">
        <f>VLOOKUP(A43,sku!B:AU,46,FALSE)</f>
        <v>FALL 1</v>
      </c>
      <c r="C43" t="str">
        <f>VLOOKUP(A43,sku!B:C,2,FALSE)</f>
        <v>G10211</v>
      </c>
      <c r="D43" t="str">
        <f>VLOOKUP(A43, sku!F:M,8,FALSE)</f>
        <v>FUJIFILM NORTH AMERICA CORPORATION</v>
      </c>
      <c r="E43" s="206" t="str">
        <f>VLOOKUP(F43,sku!F:AT,40,FALSE)</f>
        <v>FUJI</v>
      </c>
      <c r="F43" s="212" t="s">
        <v>996</v>
      </c>
      <c r="G43" s="209" t="str">
        <f>VLOOKUP(F43,sku!F:U,16,FALSE)</f>
        <v>DDP</v>
      </c>
      <c r="H43" s="3">
        <f>VLOOKUP(F43,sku!F:X,19,FALSE)</f>
        <v>0</v>
      </c>
      <c r="I43" s="3">
        <f>VLOOKUP(F43,sku!F:Y,20,FALSE)</f>
        <v>0</v>
      </c>
      <c r="J43" s="3">
        <f>VLOOKUP(F43,sku!F:O,10,FALSE)</f>
        <v>44732</v>
      </c>
      <c r="K43" s="184">
        <f>SUMIFS(sku!Q$1:Q$3000,sku!B$1:B$3000,'PO Level'!A43)</f>
        <v>280</v>
      </c>
      <c r="L43" s="184" cm="1">
        <f t="array" ref="L43">SUMPRODUCT((sku!$B$2:$B$3000=A43)*sku!$R$2:$R$3000)</f>
        <v>280</v>
      </c>
      <c r="M43" s="184">
        <f>SUMIFS(sku!S$1:S$3000,sku!B$1:B$3000,'PO Level'!A43)</f>
        <v>0</v>
      </c>
      <c r="N43" s="185" t="str">
        <f>IFERROR(IF(MATCH(M43,'[5]PO Level'!$M$4:$M$192,0),"","YES"),"YES")</f>
        <v/>
      </c>
      <c r="O43" s="3">
        <f>Summary!$H$1</f>
        <v>44728</v>
      </c>
      <c r="P43" s="206" t="str">
        <f t="shared" ca="1" si="4"/>
        <v/>
      </c>
      <c r="Q43" s="2" t="str">
        <f t="shared" ca="1" si="5"/>
        <v/>
      </c>
    </row>
    <row r="44" spans="1:17" ht="15" thickTop="1" thickBot="1" x14ac:dyDescent="0.2">
      <c r="A44" s="204" t="str">
        <f t="shared" si="3"/>
        <v>4544618244</v>
      </c>
      <c r="B44" t="str">
        <f>VLOOKUP(A44,sku!B:AU,46,FALSE)</f>
        <v>FALL 1</v>
      </c>
      <c r="C44" t="str">
        <f>VLOOKUP(A44,sku!B:C,2,FALSE)</f>
        <v>G10211</v>
      </c>
      <c r="D44" t="str">
        <f>VLOOKUP(A44, sku!F:M,8,FALSE)</f>
        <v>D&amp;H CANADA ULC - DS</v>
      </c>
      <c r="E44" s="206" t="str">
        <f>VLOOKUP(F44,sku!F:AT,40,FALSE)</f>
        <v xml:space="preserve">CRICUT </v>
      </c>
      <c r="F44" s="212" t="s">
        <v>1010</v>
      </c>
      <c r="G44" s="209" t="str">
        <f>VLOOKUP(F44,sku!F:U,16,FALSE)</f>
        <v>EXW</v>
      </c>
      <c r="H44" s="3">
        <f>VLOOKUP(F44,sku!F:X,19,FALSE)</f>
        <v>44726</v>
      </c>
      <c r="I44" s="3">
        <f>VLOOKUP(F44,sku!F:Y,20,FALSE)</f>
        <v>44726</v>
      </c>
      <c r="J44" s="3">
        <f>VLOOKUP(F44,sku!F:O,10,FALSE)</f>
        <v>44732</v>
      </c>
      <c r="K44" s="184">
        <f>SUMIFS(sku!Q$1:Q$3000,sku!B$1:B$3000,'PO Level'!A44)</f>
        <v>5376</v>
      </c>
      <c r="L44" s="184" cm="1">
        <f t="array" ref="L44">SUMPRODUCT((sku!$B$2:$B$3000=A44)*sku!$R$2:$R$3000)</f>
        <v>1157</v>
      </c>
      <c r="M44" s="184">
        <f>SUMIFS(sku!S$1:S$3000,sku!B$1:B$3000,'PO Level'!A44)</f>
        <v>-3</v>
      </c>
      <c r="N44" s="185" t="str">
        <f>IFERROR(IF(MATCH(M44,'[5]PO Level'!$M$4:$M$192,0),"","YES"),"YES")</f>
        <v/>
      </c>
      <c r="O44" s="3">
        <f>Summary!$H$1</f>
        <v>44728</v>
      </c>
      <c r="P44" s="206" t="str">
        <f t="shared" ca="1" si="4"/>
        <v>AT RISK</v>
      </c>
      <c r="Q44" s="2" t="str">
        <f t="shared" ca="1" si="5"/>
        <v>Yes</v>
      </c>
    </row>
    <row r="45" spans="1:17" ht="15" thickTop="1" thickBot="1" x14ac:dyDescent="0.2">
      <c r="A45" s="204" t="str">
        <f t="shared" si="3"/>
        <v>4544628913</v>
      </c>
      <c r="B45" t="str">
        <f>VLOOKUP(A45,sku!B:AU,46,FALSE)</f>
        <v>FALL 1</v>
      </c>
      <c r="C45" t="str">
        <f>VLOOKUP(A45,sku!B:C,2,FALSE)</f>
        <v>G10202</v>
      </c>
      <c r="D45" t="str">
        <f>VLOOKUP(A45, sku!F:M,8,FALSE)</f>
        <v>INTELLIGENT CHANGE LLC</v>
      </c>
      <c r="E45" s="206" t="str">
        <f>VLOOKUP(F45,sku!F:AT,40,FALSE)</f>
        <v>CORE</v>
      </c>
      <c r="F45" s="212" t="s">
        <v>968</v>
      </c>
      <c r="G45" s="209" t="str">
        <f>VLOOKUP(F45,sku!F:U,16,FALSE)</f>
        <v>EXW</v>
      </c>
      <c r="H45" s="3">
        <f>VLOOKUP(F45,sku!F:X,19,FALSE)</f>
        <v>44725</v>
      </c>
      <c r="I45" s="3">
        <f>VLOOKUP(F45,sku!F:Y,20,FALSE)</f>
        <v>44725</v>
      </c>
      <c r="J45" s="3">
        <f>VLOOKUP(F45,sku!F:O,10,FALSE)</f>
        <v>44733</v>
      </c>
      <c r="K45" s="184">
        <f>SUMIFS(sku!Q$1:Q$3000,sku!B$1:B$3000,'PO Level'!A45)</f>
        <v>740</v>
      </c>
      <c r="L45" s="184" cm="1">
        <f t="array" ref="L45">SUMPRODUCT((sku!$B$2:$B$3000=A45)*sku!$R$2:$R$3000)</f>
        <v>0</v>
      </c>
      <c r="M45" s="184">
        <f>SUMIFS(sku!S$1:S$3000,sku!B$1:B$3000,'PO Level'!A45)</f>
        <v>740</v>
      </c>
      <c r="N45" s="185" t="str">
        <f>IFERROR(IF(MATCH(M45,'[5]PO Level'!$M$4:$M$192,0),"","YES"),"YES")</f>
        <v/>
      </c>
      <c r="O45" s="3">
        <f>Summary!$H$1</f>
        <v>44728</v>
      </c>
      <c r="P45" s="206" t="str">
        <f t="shared" ca="1" si="4"/>
        <v>AT RISK</v>
      </c>
      <c r="Q45" s="2" t="str">
        <f t="shared" ca="1" si="5"/>
        <v/>
      </c>
    </row>
    <row r="46" spans="1:17" ht="15" thickTop="1" thickBot="1" x14ac:dyDescent="0.2">
      <c r="A46" s="204" t="str">
        <f t="shared" si="3"/>
        <v>4544618267</v>
      </c>
      <c r="B46" t="str">
        <f>VLOOKUP(A46,sku!B:AU,46,FALSE)</f>
        <v>FALL 1</v>
      </c>
      <c r="C46" t="str">
        <f>VLOOKUP(A46,sku!B:C,2,FALSE)</f>
        <v>G10202</v>
      </c>
      <c r="D46" t="str">
        <f>VLOOKUP(A46, sku!F:M,8,FALSE)</f>
        <v>CAMPUS LONDON LLP TA</v>
      </c>
      <c r="E46" s="206" t="str">
        <f>VLOOKUP(F46,sku!F:AT,40,FALSE)</f>
        <v>CORE</v>
      </c>
      <c r="F46" s="212" t="s">
        <v>965</v>
      </c>
      <c r="G46" s="209" t="str">
        <f>VLOOKUP(F46,sku!F:U,16,FALSE)</f>
        <v>DDP</v>
      </c>
      <c r="H46" s="3">
        <f>VLOOKUP(F46,sku!F:X,19,FALSE)</f>
        <v>0</v>
      </c>
      <c r="I46" s="3">
        <f>VLOOKUP(F46,sku!F:Y,20,FALSE)</f>
        <v>0</v>
      </c>
      <c r="J46" s="3">
        <f>VLOOKUP(F46,sku!F:O,10,FALSE)</f>
        <v>44736</v>
      </c>
      <c r="K46" s="184">
        <f>SUMIFS(sku!Q$1:Q$3000,sku!B$1:B$3000,'PO Level'!A46)</f>
        <v>432</v>
      </c>
      <c r="L46" s="184" cm="1">
        <f t="array" ref="L46">SUMPRODUCT((sku!$B$2:$B$3000=A46)*sku!$R$2:$R$3000)</f>
        <v>0</v>
      </c>
      <c r="M46" s="184">
        <f>SUMIFS(sku!S$1:S$3000,sku!B$1:B$3000,'PO Level'!A46)</f>
        <v>432</v>
      </c>
      <c r="N46" s="185" t="str">
        <f>IFERROR(IF(MATCH(M46,'[5]PO Level'!$M$4:$M$192,0),"","YES"),"YES")</f>
        <v/>
      </c>
      <c r="O46" s="3">
        <f>Summary!$H$1</f>
        <v>44728</v>
      </c>
      <c r="P46" s="206" t="str">
        <f t="shared" ca="1" si="4"/>
        <v>AT RISK</v>
      </c>
      <c r="Q46" s="2" t="str">
        <f t="shared" ca="1" si="5"/>
        <v/>
      </c>
    </row>
    <row r="47" spans="1:17" ht="15" thickTop="1" thickBot="1" x14ac:dyDescent="0.2">
      <c r="A47" s="204" t="str">
        <f t="shared" si="3"/>
        <v>4544618268</v>
      </c>
      <c r="B47" t="str">
        <f>VLOOKUP(A47,sku!B:AU,46,FALSE)</f>
        <v>FALL 1</v>
      </c>
      <c r="C47" t="str">
        <f>VLOOKUP(A47,sku!B:C,2,FALSE)</f>
        <v>G10202</v>
      </c>
      <c r="D47" t="str">
        <f>VLOOKUP(A47, sku!F:M,8,FALSE)</f>
        <v>CAMPUS LONDON LLP TA</v>
      </c>
      <c r="E47" s="206" t="str">
        <f>VLOOKUP(F47,sku!F:AT,40,FALSE)</f>
        <v>CORE</v>
      </c>
      <c r="F47" s="212" t="s">
        <v>981</v>
      </c>
      <c r="G47" s="209" t="str">
        <f>VLOOKUP(F47,sku!F:U,16,FALSE)</f>
        <v>DDP</v>
      </c>
      <c r="H47" s="3">
        <f>VLOOKUP(F47,sku!F:X,19,FALSE)</f>
        <v>0</v>
      </c>
      <c r="I47" s="3">
        <f>VLOOKUP(F47,sku!F:Y,20,FALSE)</f>
        <v>0</v>
      </c>
      <c r="J47" s="3">
        <f>VLOOKUP(F47,sku!F:O,10,FALSE)</f>
        <v>44736</v>
      </c>
      <c r="K47" s="184">
        <f>SUMIFS(sku!Q$1:Q$3000,sku!B$1:B$3000,'PO Level'!A47)</f>
        <v>240</v>
      </c>
      <c r="L47" s="184" cm="1">
        <f t="array" ref="L47">SUMPRODUCT((sku!$B$2:$B$3000=A47)*sku!$R$2:$R$3000)</f>
        <v>0</v>
      </c>
      <c r="M47" s="184">
        <f>SUMIFS(sku!S$1:S$3000,sku!B$1:B$3000,'PO Level'!A47)</f>
        <v>240</v>
      </c>
      <c r="N47" s="185" t="str">
        <f>IFERROR(IF(MATCH(M47,'[5]PO Level'!$M$4:$M$192,0),"","YES"),"YES")</f>
        <v/>
      </c>
      <c r="O47" s="3">
        <f>Summary!$H$1</f>
        <v>44728</v>
      </c>
      <c r="P47" s="206" t="str">
        <f t="shared" ca="1" si="4"/>
        <v>AT RISK</v>
      </c>
      <c r="Q47" s="2" t="str">
        <f t="shared" ca="1" si="5"/>
        <v/>
      </c>
    </row>
    <row r="48" spans="1:17" ht="15" thickTop="1" thickBot="1" x14ac:dyDescent="0.2">
      <c r="A48" s="204" t="str">
        <f t="shared" si="3"/>
        <v>4543725759</v>
      </c>
      <c r="B48" t="str">
        <f>VLOOKUP(A48,sku!B:AU,46,FALSE)</f>
        <v xml:space="preserve">BTS </v>
      </c>
      <c r="C48" t="str">
        <f>VLOOKUP(A48,sku!B:C,2,FALSE)</f>
        <v>G10227</v>
      </c>
      <c r="D48" t="str">
        <f>VLOOKUP(A48, sku!F:M,8,FALSE)</f>
        <v>HOBBRY LTD</v>
      </c>
      <c r="E48" s="206" t="str">
        <f>VLOOKUP(F48,sku!F:AT,40,FALSE)</f>
        <v xml:space="preserve">17 MONTH </v>
      </c>
      <c r="F48" s="212" t="s">
        <v>505</v>
      </c>
      <c r="G48" s="209" t="str">
        <f>VLOOKUP(F48,sku!F:U,16,FALSE)</f>
        <v>FOB</v>
      </c>
      <c r="H48" s="3">
        <f>VLOOKUP(F48,sku!F:X,19,FALSE)</f>
        <v>44697</v>
      </c>
      <c r="I48" s="3">
        <f>VLOOKUP(F48,sku!F:Y,20,FALSE)</f>
        <v>44697</v>
      </c>
      <c r="J48" s="3">
        <f>VLOOKUP(F48,sku!F:O,10,FALSE)</f>
        <v>44740</v>
      </c>
      <c r="K48" s="184">
        <f>SUMIFS(sku!Q$1:Q$3000,sku!B$1:B$3000,'PO Level'!A48)</f>
        <v>1188</v>
      </c>
      <c r="L48" s="184" cm="1">
        <f t="array" ref="L48">SUMPRODUCT((sku!$B$2:$B$3000=A48)*sku!$R$2:$R$3000)</f>
        <v>0</v>
      </c>
      <c r="M48" s="184">
        <f>SUMIFS(sku!S$1:S$3000,sku!B$1:B$3000,'PO Level'!A48)</f>
        <v>1188</v>
      </c>
      <c r="N48" s="185" t="str">
        <f>IFERROR(IF(MATCH(M48,'[5]PO Level'!$M$4:$M$192,0),"","YES"),"YES")</f>
        <v/>
      </c>
      <c r="O48" s="3">
        <f>Summary!$H$1</f>
        <v>44728</v>
      </c>
      <c r="P48" s="206" t="str">
        <f t="shared" ca="1" si="4"/>
        <v>AT RISK</v>
      </c>
      <c r="Q48" s="2" t="str">
        <f t="shared" ca="1" si="5"/>
        <v/>
      </c>
    </row>
    <row r="49" spans="1:17" ht="15" thickTop="1" thickBot="1" x14ac:dyDescent="0.2">
      <c r="A49" s="204" t="str">
        <f t="shared" si="3"/>
        <v>4544102194</v>
      </c>
      <c r="B49" t="str">
        <f>VLOOKUP(A49,sku!B:AU,46,FALSE)</f>
        <v>FALL 1</v>
      </c>
      <c r="C49" t="str">
        <f>VLOOKUP(A49,sku!B:C,2,FALSE)</f>
        <v>G10227</v>
      </c>
      <c r="D49" t="str">
        <f>VLOOKUP(A49, sku!F:M,8,FALSE)</f>
        <v>HOBBRY LTD</v>
      </c>
      <c r="E49" s="206" t="str">
        <f>VLOOKUP(F49,sku!F:AT,40,FALSE)</f>
        <v xml:space="preserve">12 MONTH </v>
      </c>
      <c r="F49" s="212" t="s">
        <v>506</v>
      </c>
      <c r="G49" s="209" t="str">
        <f>VLOOKUP(F49,sku!F:U,16,FALSE)</f>
        <v>FOB</v>
      </c>
      <c r="H49" s="3">
        <f>VLOOKUP(F49,sku!F:X,19,FALSE)</f>
        <v>44697</v>
      </c>
      <c r="I49" s="3">
        <f>VLOOKUP(F49,sku!F:Y,20,FALSE)</f>
        <v>44697</v>
      </c>
      <c r="J49" s="3">
        <f>VLOOKUP(F49,sku!F:O,10,FALSE)</f>
        <v>44740</v>
      </c>
      <c r="K49" s="184">
        <f>SUMIFS(sku!Q$1:Q$3000,sku!B$1:B$3000,'PO Level'!A49)</f>
        <v>456</v>
      </c>
      <c r="L49" s="184" cm="1">
        <f t="array" ref="L49">SUMPRODUCT((sku!$B$2:$B$3000=A49)*sku!$R$2:$R$3000)</f>
        <v>0</v>
      </c>
      <c r="M49" s="184">
        <f>SUMIFS(sku!S$1:S$3000,sku!B$1:B$3000,'PO Level'!A49)</f>
        <v>456</v>
      </c>
      <c r="N49" s="185" t="str">
        <f>IFERROR(IF(MATCH(M49,'[5]PO Level'!$M$4:$M$192,0),"","YES"),"YES")</f>
        <v/>
      </c>
      <c r="O49" s="3">
        <f>Summary!$H$1</f>
        <v>44728</v>
      </c>
      <c r="P49" s="206" t="str">
        <f t="shared" ca="1" si="4"/>
        <v>AT RISK</v>
      </c>
      <c r="Q49" s="2" t="str">
        <f t="shared" ca="1" si="5"/>
        <v/>
      </c>
    </row>
    <row r="50" spans="1:17" ht="15" thickTop="1" thickBot="1" x14ac:dyDescent="0.2">
      <c r="A50" s="213" t="str">
        <f t="shared" si="3"/>
        <v>4543671006</v>
      </c>
      <c r="B50" t="str">
        <f>VLOOKUP(A50,sku!B:AU,46,FALSE)</f>
        <v>FALL 1</v>
      </c>
      <c r="C50" s="182" t="str">
        <f>VLOOKUP(A50,sku!B:C,2,FALSE)</f>
        <v>G10227</v>
      </c>
      <c r="D50" s="182" t="str">
        <f>VLOOKUP(A50, sku!F:M,8,FALSE)</f>
        <v>STONEMEN CRAFTS INDIA PRIVATE</v>
      </c>
      <c r="E50" s="206" t="str">
        <f>VLOOKUP(F50,sku!F:AT,40,FALSE)</f>
        <v>CORE</v>
      </c>
      <c r="F50" s="212" t="s">
        <v>419</v>
      </c>
      <c r="G50" s="209" t="str">
        <f>VLOOKUP(F50,sku!F:U,16,FALSE)</f>
        <v>FOB</v>
      </c>
      <c r="H50" s="3">
        <f>VLOOKUP(F50,sku!F:X,19,FALSE)</f>
        <v>44664</v>
      </c>
      <c r="I50" s="3">
        <f>VLOOKUP(F50,sku!F:Y,20,FALSE)</f>
        <v>44687</v>
      </c>
      <c r="J50" s="3">
        <f>VLOOKUP(F50,sku!F:O,10,FALSE)</f>
        <v>44741</v>
      </c>
      <c r="K50" s="184">
        <f>SUMIFS(sku!Q$1:Q$3000,sku!B$1:B$3000,'PO Level'!A50)</f>
        <v>768</v>
      </c>
      <c r="L50" s="184" cm="1">
        <f t="array" ref="L50">SUMPRODUCT((sku!$B$2:$B$3000=A50)*sku!$R$2:$R$3000)</f>
        <v>0</v>
      </c>
      <c r="M50" s="184">
        <f>SUMIFS(sku!S$1:S$3000,sku!B$1:B$3000,'PO Level'!A50)</f>
        <v>768</v>
      </c>
      <c r="N50" s="185" t="str">
        <f>IFERROR(IF(MATCH(M50,'[5]PO Level'!$M$4:$M$192,0),"","YES"),"YES")</f>
        <v/>
      </c>
      <c r="O50" s="3">
        <f>Summary!$H$1</f>
        <v>44728</v>
      </c>
      <c r="P50" s="206" t="str">
        <f t="shared" ca="1" si="4"/>
        <v>AT RISK</v>
      </c>
      <c r="Q50" s="2" t="str">
        <f t="shared" ca="1" si="5"/>
        <v/>
      </c>
    </row>
    <row r="51" spans="1:17" ht="15" thickTop="1" thickBot="1" x14ac:dyDescent="0.2">
      <c r="A51" s="213" t="str">
        <f t="shared" si="3"/>
        <v>4543671008</v>
      </c>
      <c r="B51" t="str">
        <f>VLOOKUP(A51,sku!B:AU,46,FALSE)</f>
        <v>FALL 1</v>
      </c>
      <c r="C51" s="182" t="str">
        <f>VLOOKUP(A51,sku!B:C,2,FALSE)</f>
        <v>G10227</v>
      </c>
      <c r="D51" s="182" t="str">
        <f>VLOOKUP(A51, sku!F:M,8,FALSE)</f>
        <v>STONEMEN CRAFTS INDIA PRIVATE</v>
      </c>
      <c r="E51" s="206" t="str">
        <f>VLOOKUP(F51,sku!F:AT,40,FALSE)</f>
        <v>CORE</v>
      </c>
      <c r="F51" s="212" t="s">
        <v>487</v>
      </c>
      <c r="G51" s="209" t="str">
        <f>VLOOKUP(F51,sku!F:U,16,FALSE)</f>
        <v>FOB</v>
      </c>
      <c r="H51" s="3">
        <f>VLOOKUP(F51,sku!F:X,19,FALSE)</f>
        <v>44664</v>
      </c>
      <c r="I51" s="3">
        <f>VLOOKUP(F51,sku!F:Y,20,FALSE)</f>
        <v>44687</v>
      </c>
      <c r="J51" s="3">
        <f>VLOOKUP(F51,sku!F:O,10,FALSE)</f>
        <v>44741</v>
      </c>
      <c r="K51" s="184">
        <f>SUMIFS(sku!Q$1:Q$3000,sku!B$1:B$3000,'PO Level'!A51)</f>
        <v>432</v>
      </c>
      <c r="L51" s="184" cm="1">
        <f t="array" ref="L51">SUMPRODUCT((sku!$B$2:$B$3000=A51)*sku!$R$2:$R$3000)</f>
        <v>0</v>
      </c>
      <c r="M51" s="184">
        <f>SUMIFS(sku!S$1:S$3000,sku!B$1:B$3000,'PO Level'!A51)</f>
        <v>432</v>
      </c>
      <c r="N51" s="185" t="str">
        <f>IFERROR(IF(MATCH(M51,'[5]PO Level'!$M$4:$M$192,0),"","YES"),"YES")</f>
        <v/>
      </c>
      <c r="O51" s="3">
        <f>Summary!$H$1</f>
        <v>44728</v>
      </c>
      <c r="P51" s="206" t="str">
        <f t="shared" ca="1" si="4"/>
        <v>AT RISK</v>
      </c>
      <c r="Q51" s="2" t="str">
        <f t="shared" ca="1" si="5"/>
        <v/>
      </c>
    </row>
    <row r="52" spans="1:17" ht="15" thickTop="1" thickBot="1" x14ac:dyDescent="0.2">
      <c r="A52" s="204" t="str">
        <f t="shared" si="3"/>
        <v>4543671007</v>
      </c>
      <c r="B52" t="str">
        <f>VLOOKUP(A52,sku!B:AU,46,FALSE)</f>
        <v>FALL 1</v>
      </c>
      <c r="C52" t="str">
        <f>VLOOKUP(A52,sku!B:C,2,FALSE)</f>
        <v>G10227</v>
      </c>
      <c r="D52" t="str">
        <f>VLOOKUP(A52, sku!F:M,8,FALSE)</f>
        <v>STONEMEN CRAFTS INDIA PRIVATE</v>
      </c>
      <c r="E52" s="206" t="str">
        <f>VLOOKUP(F52,sku!F:AT,40,FALSE)</f>
        <v>CORE</v>
      </c>
      <c r="F52" s="212" t="s">
        <v>535</v>
      </c>
      <c r="G52" s="209" t="str">
        <f>VLOOKUP(F52,sku!F:U,16,FALSE)</f>
        <v>FOB</v>
      </c>
      <c r="H52" s="3">
        <f>VLOOKUP(F52,sku!F:X,19,FALSE)</f>
        <v>44664</v>
      </c>
      <c r="I52" s="3">
        <f>VLOOKUP(F52,sku!F:Y,20,FALSE)</f>
        <v>44687</v>
      </c>
      <c r="J52" s="3">
        <f>VLOOKUP(F52,sku!F:O,10,FALSE)</f>
        <v>44741</v>
      </c>
      <c r="K52" s="184">
        <f>SUMIFS(sku!Q$1:Q$3000,sku!B$1:B$3000,'PO Level'!A52)</f>
        <v>108</v>
      </c>
      <c r="L52" s="184" cm="1">
        <f t="array" ref="L52">SUMPRODUCT((sku!$B$2:$B$3000=A52)*sku!$R$2:$R$3000)</f>
        <v>0</v>
      </c>
      <c r="M52" s="184">
        <f>SUMIFS(sku!S$1:S$3000,sku!B$1:B$3000,'PO Level'!A52)</f>
        <v>108</v>
      </c>
      <c r="N52" s="185" t="str">
        <f>IFERROR(IF(MATCH(M52,'[5]PO Level'!$M$4:$M$192,0),"","YES"),"YES")</f>
        <v/>
      </c>
      <c r="O52" s="3">
        <f>Summary!$H$1</f>
        <v>44728</v>
      </c>
      <c r="P52" s="206" t="str">
        <f t="shared" ca="1" si="4"/>
        <v>AT RISK</v>
      </c>
      <c r="Q52" s="2" t="str">
        <f t="shared" ca="1" si="5"/>
        <v/>
      </c>
    </row>
    <row r="53" spans="1:17" ht="15" thickTop="1" thickBot="1" x14ac:dyDescent="0.2">
      <c r="A53" s="213" t="str">
        <f t="shared" si="3"/>
        <v>4543672108</v>
      </c>
      <c r="B53" t="str">
        <f>VLOOKUP(A53,sku!B:AU,46,FALSE)</f>
        <v xml:space="preserve">FALL 1 FLOWTHROUGH </v>
      </c>
      <c r="C53" s="182" t="str">
        <f>VLOOKUP(A53,sku!B:C,2,FALSE)</f>
        <v>G10227</v>
      </c>
      <c r="D53" s="182" t="str">
        <f>VLOOKUP(A53, sku!F:M,8,FALSE)</f>
        <v>GRANDURE INDUSTRY</v>
      </c>
      <c r="E53" s="206" t="str">
        <f>VLOOKUP(F53,sku!F:AT,40,FALSE)</f>
        <v>CORE</v>
      </c>
      <c r="F53" s="212" t="s">
        <v>496</v>
      </c>
      <c r="G53" s="209" t="str">
        <f>VLOOKUP(F53,sku!F:U,16,FALSE)</f>
        <v>FOB</v>
      </c>
      <c r="H53" s="3">
        <f>VLOOKUP(F53,sku!F:X,19,FALSE)</f>
        <v>44670</v>
      </c>
      <c r="I53" s="3">
        <f>VLOOKUP(F53,sku!F:Y,20,FALSE)</f>
        <v>44715</v>
      </c>
      <c r="J53" s="3">
        <f>VLOOKUP(F53,sku!F:O,10,FALSE)</f>
        <v>44745</v>
      </c>
      <c r="K53" s="184">
        <f>SUMIFS(sku!Q$1:Q$3000,sku!B$1:B$3000,'PO Level'!A53)</f>
        <v>348</v>
      </c>
      <c r="L53" s="184" cm="1">
        <f t="array" ref="L53">SUMPRODUCT((sku!$B$2:$B$3000=A53)*sku!$R$2:$R$3000)</f>
        <v>0</v>
      </c>
      <c r="M53" s="184">
        <f>SUMIFS(sku!S$1:S$3000,sku!B$1:B$3000,'PO Level'!A53)</f>
        <v>348</v>
      </c>
      <c r="N53" s="185" t="str">
        <f>IFERROR(IF(MATCH(M53,'[5]PO Level'!$M$4:$M$192,0),"","YES"),"YES")</f>
        <v/>
      </c>
      <c r="O53" s="3">
        <f>Summary!$H$1</f>
        <v>44728</v>
      </c>
      <c r="P53" s="206" t="str">
        <f t="shared" ca="1" si="4"/>
        <v>AT RISK</v>
      </c>
      <c r="Q53" s="2" t="str">
        <f t="shared" ca="1" si="5"/>
        <v/>
      </c>
    </row>
    <row r="54" spans="1:17" ht="15" thickTop="1" thickBot="1" x14ac:dyDescent="0.2">
      <c r="A54" s="204" t="str">
        <f t="shared" si="3"/>
        <v>4544753179</v>
      </c>
      <c r="B54" t="str">
        <f>VLOOKUP(A54,sku!B:AU,46,FALSE)</f>
        <v xml:space="preserve">FALL 1 FLOWTHROUGH </v>
      </c>
      <c r="C54" t="str">
        <f>VLOOKUP(A54,sku!B:C,2,FALSE)</f>
        <v>G10227</v>
      </c>
      <c r="D54" t="str">
        <f>VLOOKUP(A54, sku!F:M,8,FALSE)</f>
        <v>WYMAN PUBLISHING LTD</v>
      </c>
      <c r="E54" s="206" t="str">
        <f>VLOOKUP(F54,sku!F:AT,40,FALSE)</f>
        <v xml:space="preserve">12 MONTH </v>
      </c>
      <c r="F54" s="212" t="s">
        <v>370</v>
      </c>
      <c r="G54" s="209" t="str">
        <f>VLOOKUP(F54,sku!F:U,16,FALSE)</f>
        <v>DDP</v>
      </c>
      <c r="H54" s="3">
        <f>VLOOKUP(F54,sku!F:X,19,FALSE)</f>
        <v>0</v>
      </c>
      <c r="I54" s="3">
        <f>VLOOKUP(F54,sku!F:Y,20,FALSE)</f>
        <v>0</v>
      </c>
      <c r="J54" s="3">
        <f>VLOOKUP(F54,sku!F:O,10,FALSE)</f>
        <v>44756</v>
      </c>
      <c r="K54" s="184">
        <f>SUMIFS(sku!Q$1:Q$3000,sku!B$1:B$3000,'PO Level'!A54)</f>
        <v>4930</v>
      </c>
      <c r="L54" s="184" cm="1">
        <f t="array" ref="L54">SUMPRODUCT((sku!$B$2:$B$3000=A54)*sku!$R$2:$R$3000)</f>
        <v>0</v>
      </c>
      <c r="M54" s="184">
        <f>SUMIFS(sku!S$1:S$3000,sku!B$1:B$3000,'PO Level'!A54)</f>
        <v>4930</v>
      </c>
      <c r="N54" s="185" t="str">
        <f>IFERROR(IF(MATCH(M54,'[5]PO Level'!$M$4:$M$192,0),"","YES"),"YES")</f>
        <v/>
      </c>
      <c r="O54" s="3">
        <f>Summary!$H$1</f>
        <v>44728</v>
      </c>
      <c r="P54" s="206" t="str">
        <f t="shared" ca="1" si="4"/>
        <v>AT RISK</v>
      </c>
      <c r="Q54" s="2" t="str">
        <f t="shared" ca="1" si="5"/>
        <v/>
      </c>
    </row>
    <row r="55" spans="1:17" ht="15" thickTop="1" thickBot="1" x14ac:dyDescent="0.2">
      <c r="A55" s="213" t="str">
        <f t="shared" si="3"/>
        <v>4544753181</v>
      </c>
      <c r="B55" t="str">
        <f>VLOOKUP(A55,sku!B:AU,46,FALSE)</f>
        <v xml:space="preserve">FALL 1 FLOWTHROUGH </v>
      </c>
      <c r="C55" s="182" t="str">
        <f>VLOOKUP(A55,sku!B:C,2,FALSE)</f>
        <v>G10227</v>
      </c>
      <c r="D55" s="182" t="str">
        <f>VLOOKUP(A55, sku!F:M,8,FALSE)</f>
        <v>WYMAN PUBLISHING LTD</v>
      </c>
      <c r="E55" s="206" t="str">
        <f>VLOOKUP(F55,sku!F:AT,40,FALSE)</f>
        <v xml:space="preserve">12 MONTH </v>
      </c>
      <c r="F55" s="212" t="s">
        <v>384</v>
      </c>
      <c r="G55" s="209" t="str">
        <f>VLOOKUP(F55,sku!F:U,16,FALSE)</f>
        <v>DDP</v>
      </c>
      <c r="H55" s="3">
        <f>VLOOKUP(F55,sku!F:X,19,FALSE)</f>
        <v>0</v>
      </c>
      <c r="I55" s="3">
        <f>VLOOKUP(F55,sku!F:Y,20,FALSE)</f>
        <v>0</v>
      </c>
      <c r="J55" s="3">
        <f>VLOOKUP(F55,sku!F:O,10,FALSE)</f>
        <v>44756</v>
      </c>
      <c r="K55" s="184">
        <f>SUMIFS(sku!Q$1:Q$3000,sku!B$1:B$3000,'PO Level'!A55)</f>
        <v>1650</v>
      </c>
      <c r="L55" s="184" cm="1">
        <f t="array" ref="L55">SUMPRODUCT((sku!$B$2:$B$3000=A55)*sku!$R$2:$R$3000)</f>
        <v>0</v>
      </c>
      <c r="M55" s="184">
        <f>SUMIFS(sku!S$1:S$3000,sku!B$1:B$3000,'PO Level'!A55)</f>
        <v>1650</v>
      </c>
      <c r="N55" s="185" t="str">
        <f>IFERROR(IF(MATCH(M55,'[5]PO Level'!$M$4:$M$192,0),"","YES"),"YES")</f>
        <v/>
      </c>
      <c r="O55" s="3">
        <f>Summary!$H$1</f>
        <v>44728</v>
      </c>
      <c r="P55" s="206" t="str">
        <f t="shared" ca="1" si="4"/>
        <v>AT RISK</v>
      </c>
      <c r="Q55" s="2" t="str">
        <f t="shared" ca="1" si="5"/>
        <v/>
      </c>
    </row>
    <row r="56" spans="1:17" ht="15" thickTop="1" thickBot="1" x14ac:dyDescent="0.2">
      <c r="A56" s="213" t="str">
        <f t="shared" si="3"/>
        <v>4543725760</v>
      </c>
      <c r="B56" t="str">
        <f>VLOOKUP(A56,sku!B:AU,46,FALSE)</f>
        <v xml:space="preserve">BTS </v>
      </c>
      <c r="C56" s="182" t="str">
        <f>VLOOKUP(A56,sku!B:C,2,FALSE)</f>
        <v>G10227</v>
      </c>
      <c r="D56" s="182" t="str">
        <f>VLOOKUP(A56, sku!F:M,8,FALSE)</f>
        <v>HOBBRY LTD</v>
      </c>
      <c r="E56" s="206" t="str">
        <f>VLOOKUP(F56,sku!F:AT,40,FALSE)</f>
        <v xml:space="preserve">17 MONTH </v>
      </c>
      <c r="F56" s="212" t="s">
        <v>463</v>
      </c>
      <c r="G56" s="209" t="str">
        <f>VLOOKUP(F56,sku!F:U,16,FALSE)</f>
        <v>FOB</v>
      </c>
      <c r="H56" s="3">
        <f>VLOOKUP(F56,sku!F:X,19,FALSE)</f>
        <v>44697</v>
      </c>
      <c r="I56" s="3">
        <f>VLOOKUP(F56,sku!F:Y,20,FALSE)</f>
        <v>44697</v>
      </c>
      <c r="J56" s="3">
        <f>VLOOKUP(F56,sku!F:O,10,FALSE)</f>
        <v>44746</v>
      </c>
      <c r="K56" s="184">
        <f>SUMIFS(sku!Q$1:Q$3000,sku!B$1:B$3000,'PO Level'!A56)</f>
        <v>2178</v>
      </c>
      <c r="L56" s="184" cm="1">
        <f t="array" ref="L56">SUMPRODUCT((sku!$B$2:$B$3000=A56)*sku!$R$2:$R$3000)</f>
        <v>0</v>
      </c>
      <c r="M56" s="184">
        <f>SUMIFS(sku!S$1:S$3000,sku!B$1:B$3000,'PO Level'!A56)</f>
        <v>2178</v>
      </c>
      <c r="N56" s="185" t="str">
        <f>IFERROR(IF(MATCH(M56,'[5]PO Level'!$M$4:$M$192,0),"","YES"),"YES")</f>
        <v/>
      </c>
      <c r="O56" s="3">
        <f>Summary!$H$1</f>
        <v>44728</v>
      </c>
      <c r="P56" s="206" t="str">
        <f t="shared" ca="1" si="4"/>
        <v>AT RISK</v>
      </c>
      <c r="Q56" s="2" t="str">
        <f t="shared" ca="1" si="5"/>
        <v/>
      </c>
    </row>
    <row r="57" spans="1:17" ht="15" thickTop="1" thickBot="1" x14ac:dyDescent="0.2">
      <c r="A57" s="213" t="str">
        <f t="shared" si="3"/>
        <v>4544102195</v>
      </c>
      <c r="B57" t="str">
        <f>VLOOKUP(A57,sku!B:AU,46,FALSE)</f>
        <v>FALL 1</v>
      </c>
      <c r="C57" s="182" t="str">
        <f>VLOOKUP(A57,sku!B:C,2,FALSE)</f>
        <v>G10227</v>
      </c>
      <c r="D57" s="182" t="str">
        <f>VLOOKUP(A57, sku!F:M,8,FALSE)</f>
        <v>HOBBRY LTD</v>
      </c>
      <c r="E57" s="206" t="str">
        <f>VLOOKUP(F57,sku!F:AT,40,FALSE)</f>
        <v xml:space="preserve">12 MONTH </v>
      </c>
      <c r="F57" s="212" t="s">
        <v>481</v>
      </c>
      <c r="G57" s="209" t="str">
        <f>VLOOKUP(F57,sku!F:U,16,FALSE)</f>
        <v>FOB</v>
      </c>
      <c r="H57" s="3">
        <f>VLOOKUP(F57,sku!F:X,19,FALSE)</f>
        <v>44697</v>
      </c>
      <c r="I57" s="3">
        <f>VLOOKUP(F57,sku!F:Y,20,FALSE)</f>
        <v>44697</v>
      </c>
      <c r="J57" s="3">
        <f>VLOOKUP(F57,sku!F:O,10,FALSE)</f>
        <v>44746</v>
      </c>
      <c r="K57" s="184">
        <f>SUMIFS(sku!Q$1:Q$3000,sku!B$1:B$3000,'PO Level'!A57)</f>
        <v>828</v>
      </c>
      <c r="L57" s="184" cm="1">
        <f t="array" ref="L57">SUMPRODUCT((sku!$B$2:$B$3000=A57)*sku!$R$2:$R$3000)</f>
        <v>0</v>
      </c>
      <c r="M57" s="184">
        <f>SUMIFS(sku!S$1:S$3000,sku!B$1:B$3000,'PO Level'!A57)</f>
        <v>828</v>
      </c>
      <c r="N57" s="185" t="str">
        <f>IFERROR(IF(MATCH(M57,'[5]PO Level'!$M$4:$M$192,0),"","YES"),"YES")</f>
        <v/>
      </c>
      <c r="O57" s="3">
        <f>Summary!$H$1</f>
        <v>44728</v>
      </c>
      <c r="P57" s="206" t="str">
        <f t="shared" ca="1" si="4"/>
        <v>AT RISK</v>
      </c>
      <c r="Q57" s="2" t="str">
        <f t="shared" ca="1" si="5"/>
        <v/>
      </c>
    </row>
    <row r="58" spans="1:17" ht="15" thickTop="1" thickBot="1" x14ac:dyDescent="0.2">
      <c r="A58" s="204" t="str">
        <f t="shared" si="3"/>
        <v>4544753180</v>
      </c>
      <c r="B58" t="str">
        <f>VLOOKUP(A58,sku!B:AU,46,FALSE)</f>
        <v xml:space="preserve">FALL 1 FLOWTHROUGH </v>
      </c>
      <c r="C58" t="str">
        <f>VLOOKUP(A58,sku!B:C,2,FALSE)</f>
        <v>G10227</v>
      </c>
      <c r="D58" t="str">
        <f>VLOOKUP(A58, sku!F:M,8,FALSE)</f>
        <v>WYMAN PUBLISHING LTD</v>
      </c>
      <c r="E58" s="206" t="str">
        <f>VLOOKUP(F58,sku!F:AT,40,FALSE)</f>
        <v xml:space="preserve">12 MONTH </v>
      </c>
      <c r="F58" s="212" t="s">
        <v>525</v>
      </c>
      <c r="G58" s="209" t="str">
        <f>VLOOKUP(F58,sku!F:U,16,FALSE)</f>
        <v>DDP</v>
      </c>
      <c r="H58" s="3">
        <f>VLOOKUP(F58,sku!F:X,19,FALSE)</f>
        <v>0</v>
      </c>
      <c r="I58" s="3">
        <f>VLOOKUP(F58,sku!F:Y,20,FALSE)</f>
        <v>0</v>
      </c>
      <c r="J58" s="3">
        <f>VLOOKUP(F58,sku!F:O,10,FALSE)</f>
        <v>44756</v>
      </c>
      <c r="K58" s="184">
        <f>SUMIFS(sku!Q$1:Q$3000,sku!B$1:B$3000,'PO Level'!A58)</f>
        <v>720</v>
      </c>
      <c r="L58" s="184" cm="1">
        <f t="array" ref="L58">SUMPRODUCT((sku!$B$2:$B$3000=A58)*sku!$R$2:$R$3000)</f>
        <v>0</v>
      </c>
      <c r="M58" s="184">
        <f>SUMIFS(sku!S$1:S$3000,sku!B$1:B$3000,'PO Level'!A58)</f>
        <v>720</v>
      </c>
      <c r="N58" s="185" t="str">
        <f>IFERROR(IF(MATCH(M58,'[5]PO Level'!$M$4:$M$192,0),"","YES"),"YES")</f>
        <v/>
      </c>
      <c r="O58" s="3">
        <f>Summary!$H$1</f>
        <v>44728</v>
      </c>
      <c r="P58" s="206" t="str">
        <f t="shared" ca="1" si="4"/>
        <v>AT RISK</v>
      </c>
      <c r="Q58" s="2" t="str">
        <f t="shared" ca="1" si="5"/>
        <v/>
      </c>
    </row>
    <row r="59" spans="1:17" ht="15" thickTop="1" thickBot="1" x14ac:dyDescent="0.2">
      <c r="A59" s="204" t="str">
        <f t="shared" si="3"/>
        <v>4544102196</v>
      </c>
      <c r="B59" t="str">
        <f>VLOOKUP(A59,sku!B:AU,46,FALSE)</f>
        <v>FALL 1</v>
      </c>
      <c r="C59" t="str">
        <f>VLOOKUP(A59,sku!B:C,2,FALSE)</f>
        <v>G10227</v>
      </c>
      <c r="D59" t="str">
        <f>VLOOKUP(A59, sku!F:M,8,FALSE)</f>
        <v>HOBBRY LTD</v>
      </c>
      <c r="E59" s="206" t="str">
        <f>VLOOKUP(F59,sku!F:AT,40,FALSE)</f>
        <v xml:space="preserve">12 MONTH </v>
      </c>
      <c r="F59" s="212" t="s">
        <v>547</v>
      </c>
      <c r="G59" s="209" t="str">
        <f>VLOOKUP(F59,sku!F:U,16,FALSE)</f>
        <v>FOB</v>
      </c>
      <c r="H59" s="3">
        <f>VLOOKUP(F59,sku!F:X,19,FALSE)</f>
        <v>44697</v>
      </c>
      <c r="I59" s="3">
        <f>VLOOKUP(F59,sku!F:Y,20,FALSE)</f>
        <v>44697</v>
      </c>
      <c r="J59" s="3">
        <f>VLOOKUP(F59,sku!F:O,10,FALSE)</f>
        <v>44746</v>
      </c>
      <c r="K59" s="184">
        <f>SUMIFS(sku!Q$1:Q$3000,sku!B$1:B$3000,'PO Level'!A59)</f>
        <v>72</v>
      </c>
      <c r="L59" s="184" cm="1">
        <f t="array" ref="L59">SUMPRODUCT((sku!$B$2:$B$3000=A59)*sku!$R$2:$R$3000)</f>
        <v>0</v>
      </c>
      <c r="M59" s="184">
        <f>SUMIFS(sku!S$1:S$3000,sku!B$1:B$3000,'PO Level'!A59)</f>
        <v>72</v>
      </c>
      <c r="N59" s="185" t="str">
        <f>IFERROR(IF(MATCH(M59,'[5]PO Level'!$M$4:$M$192,0),"","YES"),"YES")</f>
        <v/>
      </c>
      <c r="O59" s="3">
        <f>Summary!$H$1</f>
        <v>44728</v>
      </c>
      <c r="P59" s="206" t="str">
        <f t="shared" ca="1" si="4"/>
        <v>AT RISK</v>
      </c>
      <c r="Q59" s="2" t="str">
        <f t="shared" ca="1" si="5"/>
        <v/>
      </c>
    </row>
    <row r="60" spans="1:17" ht="15" thickTop="1" thickBot="1" x14ac:dyDescent="0.2">
      <c r="A60" s="204" t="str">
        <f t="shared" si="3"/>
        <v>4544552131</v>
      </c>
      <c r="B60" t="str">
        <f>VLOOKUP(A60,sku!B:AU,46,FALSE)</f>
        <v xml:space="preserve">FALL 1 FLOWTHRU </v>
      </c>
      <c r="C60" t="str">
        <f>VLOOKUP(A60,sku!B:C,2,FALSE)</f>
        <v>G10202</v>
      </c>
      <c r="D60" t="str">
        <f>VLOOKUP(A60, sku!F:M,8,FALSE)</f>
        <v>THE MESSENGER GROUP PTY LTD</v>
      </c>
      <c r="E60" s="206" t="str">
        <f>VLOOKUP(F60,sku!F:AT,40,FALSE)</f>
        <v>AFFIRMATION CARDS</v>
      </c>
      <c r="F60" s="212" t="s">
        <v>964</v>
      </c>
      <c r="G60" s="209" t="str">
        <f>VLOOKUP(F60,sku!F:U,16,FALSE)</f>
        <v>FOB</v>
      </c>
      <c r="H60" s="3">
        <f>VLOOKUP(F60,sku!F:X,19,FALSE)</f>
        <v>44692</v>
      </c>
      <c r="I60" s="3">
        <f>VLOOKUP(F60,sku!F:Y,20,FALSE)</f>
        <v>44692</v>
      </c>
      <c r="J60" s="3">
        <f>VLOOKUP(F60,sku!F:O,10,FALSE)</f>
        <v>44747</v>
      </c>
      <c r="K60" s="184">
        <f>SUMIFS(sku!Q$1:Q$3000,sku!B$1:B$3000,'PO Level'!A60)</f>
        <v>832</v>
      </c>
      <c r="L60" s="184" cm="1">
        <f t="array" ref="L60">SUMPRODUCT((sku!$B$2:$B$3000=A60)*sku!$R$2:$R$3000)</f>
        <v>0</v>
      </c>
      <c r="M60" s="184">
        <f>SUMIFS(sku!S$1:S$3000,sku!B$1:B$3000,'PO Level'!A60)</f>
        <v>832</v>
      </c>
      <c r="N60" s="185" t="str">
        <f>IFERROR(IF(MATCH(M60,'[5]PO Level'!$M$4:$M$192,0),"","YES"),"YES")</f>
        <v/>
      </c>
      <c r="O60" s="3">
        <f>Summary!$H$1</f>
        <v>44728</v>
      </c>
      <c r="P60" s="206" t="str">
        <f t="shared" ca="1" si="4"/>
        <v>AT RISK</v>
      </c>
      <c r="Q60" s="2" t="str">
        <f t="shared" ca="1" si="5"/>
        <v/>
      </c>
    </row>
    <row r="61" spans="1:17" ht="15" thickTop="1" thickBot="1" x14ac:dyDescent="0.2">
      <c r="A61" s="204" t="str">
        <f t="shared" si="3"/>
        <v>4544552132</v>
      </c>
      <c r="B61" t="str">
        <f>VLOOKUP(A61,sku!B:AU,46,FALSE)</f>
        <v xml:space="preserve">FALL 1 FLOWTHRU </v>
      </c>
      <c r="C61" t="str">
        <f>VLOOKUP(A61,sku!B:C,2,FALSE)</f>
        <v>G10202</v>
      </c>
      <c r="D61" t="str">
        <f>VLOOKUP(A61, sku!F:M,8,FALSE)</f>
        <v>THE MESSENGER GROUP PTY LTD</v>
      </c>
      <c r="E61" s="206" t="str">
        <f>VLOOKUP(F61,sku!F:AT,40,FALSE)</f>
        <v>AFFIRMATION CARDS</v>
      </c>
      <c r="F61" s="212" t="s">
        <v>974</v>
      </c>
      <c r="G61" s="209" t="str">
        <f>VLOOKUP(F61,sku!F:U,16,FALSE)</f>
        <v>FOB</v>
      </c>
      <c r="H61" s="3">
        <f>VLOOKUP(F61,sku!F:X,19,FALSE)</f>
        <v>44692</v>
      </c>
      <c r="I61" s="3">
        <f>VLOOKUP(F61,sku!F:Y,20,FALSE)</f>
        <v>44692</v>
      </c>
      <c r="J61" s="3">
        <f>VLOOKUP(F61,sku!F:O,10,FALSE)</f>
        <v>44747</v>
      </c>
      <c r="K61" s="184">
        <f>SUMIFS(sku!Q$1:Q$3000,sku!B$1:B$3000,'PO Level'!A61)</f>
        <v>482</v>
      </c>
      <c r="L61" s="184" cm="1">
        <f t="array" ref="L61">SUMPRODUCT((sku!$B$2:$B$3000=A61)*sku!$R$2:$R$3000)</f>
        <v>0</v>
      </c>
      <c r="M61" s="184">
        <f>SUMIFS(sku!S$1:S$3000,sku!B$1:B$3000,'PO Level'!A61)</f>
        <v>482</v>
      </c>
      <c r="N61" s="185" t="str">
        <f>IFERROR(IF(MATCH(M61,'[5]PO Level'!$M$4:$M$192,0),"","YES"),"YES")</f>
        <v/>
      </c>
      <c r="O61" s="3">
        <f>Summary!$H$1</f>
        <v>44728</v>
      </c>
      <c r="P61" s="206" t="str">
        <f t="shared" ca="1" si="4"/>
        <v>AT RISK</v>
      </c>
      <c r="Q61" s="2" t="str">
        <f t="shared" ca="1" si="5"/>
        <v/>
      </c>
    </row>
    <row r="62" spans="1:17" ht="15" thickTop="1" thickBot="1" x14ac:dyDescent="0.2">
      <c r="A62" s="204" t="str">
        <f t="shared" si="3"/>
        <v>4544552133</v>
      </c>
      <c r="B62" t="str">
        <f>VLOOKUP(A62,sku!B:AU,46,FALSE)</f>
        <v xml:space="preserve">FALL 1 FLOWTHRU </v>
      </c>
      <c r="C62" t="str">
        <f>VLOOKUP(A62,sku!B:C,2,FALSE)</f>
        <v>G10202</v>
      </c>
      <c r="D62" t="str">
        <f>VLOOKUP(A62, sku!F:M,8,FALSE)</f>
        <v>THE MESSENGER GROUP PTY LTD</v>
      </c>
      <c r="E62" s="206" t="str">
        <f>VLOOKUP(F62,sku!F:AT,40,FALSE)</f>
        <v>AFFIRMATION CARDS</v>
      </c>
      <c r="F62" s="212" t="s">
        <v>979</v>
      </c>
      <c r="G62" s="209" t="str">
        <f>VLOOKUP(F62,sku!F:U,16,FALSE)</f>
        <v>FOB</v>
      </c>
      <c r="H62" s="3">
        <f>VLOOKUP(F62,sku!F:X,19,FALSE)</f>
        <v>44692</v>
      </c>
      <c r="I62" s="3">
        <f>VLOOKUP(F62,sku!F:Y,20,FALSE)</f>
        <v>44692</v>
      </c>
      <c r="J62" s="3">
        <f>VLOOKUP(F62,sku!F:O,10,FALSE)</f>
        <v>44747</v>
      </c>
      <c r="K62" s="184">
        <f>SUMIFS(sku!Q$1:Q$3000,sku!B$1:B$3000,'PO Level'!A62)</f>
        <v>512</v>
      </c>
      <c r="L62" s="184" cm="1">
        <f t="array" ref="L62">SUMPRODUCT((sku!$B$2:$B$3000=A62)*sku!$R$2:$R$3000)</f>
        <v>0</v>
      </c>
      <c r="M62" s="184">
        <f>SUMIFS(sku!S$1:S$3000,sku!B$1:B$3000,'PO Level'!A62)</f>
        <v>512</v>
      </c>
      <c r="N62" s="185" t="str">
        <f>IFERROR(IF(MATCH(M62,'[5]PO Level'!$M$4:$M$192,0),"","YES"),"YES")</f>
        <v/>
      </c>
      <c r="O62" s="3">
        <f>Summary!$H$1</f>
        <v>44728</v>
      </c>
      <c r="P62" s="206" t="str">
        <f t="shared" ca="1" si="4"/>
        <v>AT RISK</v>
      </c>
      <c r="Q62" s="2" t="str">
        <f t="shared" ca="1" si="5"/>
        <v/>
      </c>
    </row>
    <row r="63" spans="1:17" ht="15" thickTop="1" thickBot="1" x14ac:dyDescent="0.2">
      <c r="A63" s="213" t="str">
        <f t="shared" si="3"/>
        <v>4544767816</v>
      </c>
      <c r="B63" t="str">
        <f>VLOOKUP(A63,sku!B:AU,46,FALSE)</f>
        <v xml:space="preserve">FALL 1 FLOWTHROUGH </v>
      </c>
      <c r="C63" s="182" t="str">
        <f>VLOOKUP(A63,sku!B:C,2,FALSE)</f>
        <v>G10227</v>
      </c>
      <c r="D63" s="182" t="str">
        <f>VLOOKUP(A63, sku!F:M,8,FALSE)</f>
        <v>WYMAN PUBLISHING LTD</v>
      </c>
      <c r="E63" s="206" t="str">
        <f>VLOOKUP(F63,sku!F:AT,40,FALSE)</f>
        <v xml:space="preserve">12 MONTH </v>
      </c>
      <c r="F63" s="212" t="s">
        <v>393</v>
      </c>
      <c r="G63" s="209" t="str">
        <f>VLOOKUP(F63,sku!F:U,16,FALSE)</f>
        <v>DDP</v>
      </c>
      <c r="H63" s="3">
        <f>VLOOKUP(F63,sku!F:X,19,FALSE)</f>
        <v>0</v>
      </c>
      <c r="I63" s="3">
        <f>VLOOKUP(F63,sku!F:Y,20,FALSE)</f>
        <v>0</v>
      </c>
      <c r="J63" s="3">
        <f>VLOOKUP(F63,sku!F:O,10,FALSE)</f>
        <v>44749</v>
      </c>
      <c r="K63" s="184">
        <f>SUMIFS(sku!Q$1:Q$3000,sku!B$1:B$3000,'PO Level'!A63)</f>
        <v>900</v>
      </c>
      <c r="L63" s="184" cm="1">
        <f t="array" ref="L63">SUMPRODUCT((sku!$B$2:$B$3000=A63)*sku!$R$2:$R$3000)</f>
        <v>0</v>
      </c>
      <c r="M63" s="184">
        <f>SUMIFS(sku!S$1:S$3000,sku!B$1:B$3000,'PO Level'!A63)</f>
        <v>900</v>
      </c>
      <c r="N63" s="185" t="str">
        <f>IFERROR(IF(MATCH(M63,'[5]PO Level'!$M$4:$M$192,0),"","YES"),"YES")</f>
        <v/>
      </c>
      <c r="O63" s="3">
        <f>Summary!$H$1</f>
        <v>44728</v>
      </c>
      <c r="P63" s="206" t="str">
        <f t="shared" ca="1" si="4"/>
        <v>AT RISK</v>
      </c>
      <c r="Q63" s="2" t="str">
        <f t="shared" ca="1" si="5"/>
        <v/>
      </c>
    </row>
    <row r="64" spans="1:17" ht="15" thickTop="1" thickBot="1" x14ac:dyDescent="0.2">
      <c r="A64" s="213" t="str">
        <f t="shared" si="3"/>
        <v>4544767818</v>
      </c>
      <c r="B64" t="str">
        <f>VLOOKUP(A64,sku!B:AU,46,FALSE)</f>
        <v xml:space="preserve">FALL 1 FLOWTHROUGH </v>
      </c>
      <c r="C64" s="182" t="str">
        <f>VLOOKUP(A64,sku!B:C,2,FALSE)</f>
        <v>G10227</v>
      </c>
      <c r="D64" s="182" t="str">
        <f>VLOOKUP(A64, sku!F:M,8,FALSE)</f>
        <v>WYMAN PUBLISHING LTD</v>
      </c>
      <c r="E64" s="206" t="str">
        <f>VLOOKUP(F64,sku!F:AT,40,FALSE)</f>
        <v xml:space="preserve">12 MONTH </v>
      </c>
      <c r="F64" s="212" t="s">
        <v>485</v>
      </c>
      <c r="G64" s="209" t="str">
        <f>VLOOKUP(F64,sku!F:U,16,FALSE)</f>
        <v>DDP</v>
      </c>
      <c r="H64" s="3">
        <f>VLOOKUP(F64,sku!F:X,19,FALSE)</f>
        <v>0</v>
      </c>
      <c r="I64" s="3">
        <f>VLOOKUP(F64,sku!F:Y,20,FALSE)</f>
        <v>0</v>
      </c>
      <c r="J64" s="3">
        <f>VLOOKUP(F64,sku!F:O,10,FALSE)</f>
        <v>44749</v>
      </c>
      <c r="K64" s="184">
        <f>SUMIFS(sku!Q$1:Q$3000,sku!B$1:B$3000,'PO Level'!A64)</f>
        <v>450</v>
      </c>
      <c r="L64" s="184" cm="1">
        <f t="array" ref="L64">SUMPRODUCT((sku!$B$2:$B$3000=A64)*sku!$R$2:$R$3000)</f>
        <v>0</v>
      </c>
      <c r="M64" s="184">
        <f>SUMIFS(sku!S$1:S$3000,sku!B$1:B$3000,'PO Level'!A64)</f>
        <v>450</v>
      </c>
      <c r="N64" s="185" t="str">
        <f>IFERROR(IF(MATCH(M64,'[5]PO Level'!$M$4:$M$192,0),"","YES"),"YES")</f>
        <v/>
      </c>
      <c r="O64" s="3">
        <f>Summary!$H$1</f>
        <v>44728</v>
      </c>
      <c r="P64" s="206" t="str">
        <f t="shared" ca="1" si="4"/>
        <v>AT RISK</v>
      </c>
      <c r="Q64" s="2" t="str">
        <f t="shared" ca="1" si="5"/>
        <v/>
      </c>
    </row>
    <row r="65" spans="1:17" ht="15" thickTop="1" thickBot="1" x14ac:dyDescent="0.2">
      <c r="A65" s="204" t="str">
        <f t="shared" si="3"/>
        <v>4544767817</v>
      </c>
      <c r="B65" t="str">
        <f>VLOOKUP(A65,sku!B:AU,46,FALSE)</f>
        <v xml:space="preserve">FALL 1 FLOWTHROUGH </v>
      </c>
      <c r="C65" t="str">
        <f>VLOOKUP(A65,sku!B:C,2,FALSE)</f>
        <v>G10227</v>
      </c>
      <c r="D65" t="str">
        <f>VLOOKUP(A65, sku!F:M,8,FALSE)</f>
        <v>WYMAN PUBLISHING LTD</v>
      </c>
      <c r="E65" s="206" t="str">
        <f>VLOOKUP(F65,sku!F:AT,40,FALSE)</f>
        <v xml:space="preserve">12 MONTH </v>
      </c>
      <c r="F65" s="212" t="s">
        <v>539</v>
      </c>
      <c r="G65" s="209" t="str">
        <f>VLOOKUP(F65,sku!F:U,16,FALSE)</f>
        <v>DDP</v>
      </c>
      <c r="H65" s="3">
        <f>VLOOKUP(F65,sku!F:X,19,FALSE)</f>
        <v>0</v>
      </c>
      <c r="I65" s="3">
        <f>VLOOKUP(F65,sku!F:Y,20,FALSE)</f>
        <v>0</v>
      </c>
      <c r="J65" s="3">
        <f>VLOOKUP(F65,sku!F:O,10,FALSE)</f>
        <v>44749</v>
      </c>
      <c r="K65" s="184">
        <f>SUMIFS(sku!Q$1:Q$3000,sku!B$1:B$3000,'PO Level'!A65)</f>
        <v>350</v>
      </c>
      <c r="L65" s="184" cm="1">
        <f t="array" ref="L65">SUMPRODUCT((sku!$B$2:$B$3000=A65)*sku!$R$2:$R$3000)</f>
        <v>0</v>
      </c>
      <c r="M65" s="184">
        <f>SUMIFS(sku!S$1:S$3000,sku!B$1:B$3000,'PO Level'!A65)</f>
        <v>350</v>
      </c>
      <c r="N65" s="185" t="str">
        <f>IFERROR(IF(MATCH(M65,'[5]PO Level'!$M$4:$M$192,0),"","YES"),"YES")</f>
        <v/>
      </c>
      <c r="O65" s="3">
        <f>Summary!$H$1</f>
        <v>44728</v>
      </c>
      <c r="P65" s="206" t="str">
        <f t="shared" ca="1" si="4"/>
        <v>AT RISK</v>
      </c>
      <c r="Q65" s="2" t="str">
        <f t="shared" ca="1" si="5"/>
        <v/>
      </c>
    </row>
    <row r="66" spans="1:17" ht="15" thickTop="1" thickBot="1" x14ac:dyDescent="0.2">
      <c r="A66" s="204" t="str">
        <f t="shared" si="3"/>
        <v>4544753182</v>
      </c>
      <c r="B66" t="str">
        <f>VLOOKUP(A66,sku!B:AU,46,FALSE)</f>
        <v xml:space="preserve">FALL 1 FLOWTHROUGH </v>
      </c>
      <c r="C66" t="str">
        <f>VLOOKUP(A66,sku!B:C,2,FALSE)</f>
        <v>G10227</v>
      </c>
      <c r="D66" t="str">
        <f>VLOOKUP(A66, sku!F:M,8,FALSE)</f>
        <v>WYMAN PUBLISHING LTD</v>
      </c>
      <c r="E66" s="206" t="str">
        <f>VLOOKUP(F66,sku!F:AT,40,FALSE)</f>
        <v xml:space="preserve">12 MONTH </v>
      </c>
      <c r="F66" s="212" t="s">
        <v>346</v>
      </c>
      <c r="G66" s="209" t="str">
        <f>VLOOKUP(F66,sku!F:U,16,FALSE)</f>
        <v>DDP</v>
      </c>
      <c r="H66" s="3">
        <f>VLOOKUP(F66,sku!F:X,19,FALSE)</f>
        <v>0</v>
      </c>
      <c r="I66" s="3">
        <f>VLOOKUP(F66,sku!F:Y,20,FALSE)</f>
        <v>0</v>
      </c>
      <c r="J66" s="3">
        <f>VLOOKUP(F66,sku!F:O,10,FALSE)</f>
        <v>44753</v>
      </c>
      <c r="K66" s="184">
        <f>SUMIFS(sku!Q$1:Q$3000,sku!B$1:B$3000,'PO Level'!A66)</f>
        <v>11900</v>
      </c>
      <c r="L66" s="184" cm="1">
        <f t="array" ref="L66">SUMPRODUCT((sku!$B$2:$B$3000=A66)*sku!$R$2:$R$3000)</f>
        <v>0</v>
      </c>
      <c r="M66" s="184">
        <f>SUMIFS(sku!S$1:S$3000,sku!B$1:B$3000,'PO Level'!A66)</f>
        <v>11900</v>
      </c>
      <c r="N66" s="185" t="str">
        <f>IFERROR(IF(MATCH(M66,'[5]PO Level'!$M$4:$M$192,0),"","YES"),"YES")</f>
        <v>YES</v>
      </c>
      <c r="O66" s="3">
        <f>Summary!$H$1</f>
        <v>44728</v>
      </c>
      <c r="P66" s="206" t="str">
        <f t="shared" ca="1" si="4"/>
        <v>AT RISK</v>
      </c>
      <c r="Q66" s="2" t="str">
        <f t="shared" ca="1" si="5"/>
        <v/>
      </c>
    </row>
    <row r="67" spans="1:17" ht="15" thickTop="1" thickBot="1" x14ac:dyDescent="0.2">
      <c r="A67" s="204" t="str">
        <f t="shared" si="3"/>
        <v>4544753184</v>
      </c>
      <c r="B67" t="str">
        <f>VLOOKUP(A67,sku!B:AU,46,FALSE)</f>
        <v xml:space="preserve">FALL 1 FLOWTHROUGH </v>
      </c>
      <c r="C67" t="str">
        <f>VLOOKUP(A67,sku!B:C,2,FALSE)</f>
        <v>G10227</v>
      </c>
      <c r="D67" t="str">
        <f>VLOOKUP(A67, sku!F:M,8,FALSE)</f>
        <v>WYMAN PUBLISHING LTD</v>
      </c>
      <c r="E67" s="206" t="str">
        <f>VLOOKUP(F67,sku!F:AT,40,FALSE)</f>
        <v xml:space="preserve">12 MONTH </v>
      </c>
      <c r="F67" s="212" t="s">
        <v>364</v>
      </c>
      <c r="G67" s="209" t="str">
        <f>VLOOKUP(F67,sku!F:U,16,FALSE)</f>
        <v>DDP</v>
      </c>
      <c r="H67" s="3">
        <f>VLOOKUP(F67,sku!F:X,19,FALSE)</f>
        <v>0</v>
      </c>
      <c r="I67" s="3">
        <f>VLOOKUP(F67,sku!F:Y,20,FALSE)</f>
        <v>0</v>
      </c>
      <c r="J67" s="3">
        <f>VLOOKUP(F67,sku!F:O,10,FALSE)</f>
        <v>44753</v>
      </c>
      <c r="K67" s="184">
        <f>SUMIFS(sku!Q$1:Q$3000,sku!B$1:B$3000,'PO Level'!A67)</f>
        <v>11500</v>
      </c>
      <c r="L67" s="184" cm="1">
        <f t="array" ref="L67">SUMPRODUCT((sku!$B$2:$B$3000=A67)*sku!$R$2:$R$3000)</f>
        <v>0</v>
      </c>
      <c r="M67" s="184">
        <f>SUMIFS(sku!S$1:S$3000,sku!B$1:B$3000,'PO Level'!A67)</f>
        <v>11500</v>
      </c>
      <c r="N67" s="185" t="str">
        <f>IFERROR(IF(MATCH(M67,'[5]PO Level'!$M$4:$M$192,0),"","YES"),"YES")</f>
        <v>YES</v>
      </c>
      <c r="O67" s="3">
        <f>Summary!$H$1</f>
        <v>44728</v>
      </c>
      <c r="P67" s="206" t="str">
        <f t="shared" ca="1" si="4"/>
        <v>AT RISK</v>
      </c>
      <c r="Q67" s="2" t="str">
        <f t="shared" ca="1" si="5"/>
        <v/>
      </c>
    </row>
    <row r="68" spans="1:17" ht="15" thickTop="1" thickBot="1" x14ac:dyDescent="0.2">
      <c r="A68" s="204" t="str">
        <f t="shared" ref="A68:A99" si="6">(F68)</f>
        <v>4544753183</v>
      </c>
      <c r="B68" t="str">
        <f>VLOOKUP(A68,sku!B:AU,46,FALSE)</f>
        <v xml:space="preserve">FALL 1 FLOWTHROUGH </v>
      </c>
      <c r="C68" t="str">
        <f>VLOOKUP(A68,sku!B:C,2,FALSE)</f>
        <v>G10227</v>
      </c>
      <c r="D68" t="str">
        <f>VLOOKUP(A68, sku!F:M,8,FALSE)</f>
        <v>WYMAN PUBLISHING LTD</v>
      </c>
      <c r="E68" s="206" t="str">
        <f>VLOOKUP(F68,sku!F:AT,40,FALSE)</f>
        <v xml:space="preserve">12 MONTH </v>
      </c>
      <c r="F68" s="212" t="s">
        <v>501</v>
      </c>
      <c r="G68" s="209" t="str">
        <f>VLOOKUP(F68,sku!F:U,16,FALSE)</f>
        <v>DDP</v>
      </c>
      <c r="H68" s="3">
        <f>VLOOKUP(F68,sku!F:X,19,FALSE)</f>
        <v>0</v>
      </c>
      <c r="I68" s="3">
        <f>VLOOKUP(F68,sku!F:Y,20,FALSE)</f>
        <v>0</v>
      </c>
      <c r="J68" s="3">
        <f>VLOOKUP(F68,sku!F:O,10,FALSE)</f>
        <v>44753</v>
      </c>
      <c r="K68" s="184">
        <f>SUMIFS(sku!Q$1:Q$3000,sku!B$1:B$3000,'PO Level'!A68)</f>
        <v>1550</v>
      </c>
      <c r="L68" s="184" cm="1">
        <f t="array" ref="L68">SUMPRODUCT((sku!$B$2:$B$3000=A68)*sku!$R$2:$R$3000)</f>
        <v>0</v>
      </c>
      <c r="M68" s="184">
        <f>SUMIFS(sku!S$1:S$3000,sku!B$1:B$3000,'PO Level'!A68)</f>
        <v>1550</v>
      </c>
      <c r="N68" s="185" t="str">
        <f>IFERROR(IF(MATCH(M68,'[5]PO Level'!$M$4:$M$192,0),"","YES"),"YES")</f>
        <v/>
      </c>
      <c r="O68" s="3">
        <f>Summary!$H$1</f>
        <v>44728</v>
      </c>
      <c r="P68" s="206" t="str">
        <f t="shared" ref="P68:P99" ca="1" si="7">IF(AND((SUM(L68/K68) &lt; 0.95),NOW()&gt;J68),"AT RISK","")</f>
        <v>AT RISK</v>
      </c>
      <c r="Q68" s="2" t="str">
        <f t="shared" ref="Q68:Q99" ca="1" si="8">IF(AND(P68 = "AT RISK", L68&gt;0),"Yes","")</f>
        <v/>
      </c>
    </row>
    <row r="69" spans="1:17" ht="15" thickTop="1" thickBot="1" x14ac:dyDescent="0.2">
      <c r="A69" s="204" t="str">
        <f t="shared" si="6"/>
        <v>4544711742</v>
      </c>
      <c r="B69" t="str">
        <f>VLOOKUP(A69,sku!B:AU,46,FALSE)</f>
        <v>FALL 1</v>
      </c>
      <c r="C69" t="str">
        <f>VLOOKUP(A69,sku!B:C,2,FALSE)</f>
        <v>G10211</v>
      </c>
      <c r="D69" t="str">
        <f>VLOOKUP(A69, sku!F:M,8,FALSE)</f>
        <v>THE CONSCIOUS COLLECTIVE GROUP</v>
      </c>
      <c r="E69" s="206" t="str">
        <f>VLOOKUP(F69,sku!F:AT,40,FALSE)</f>
        <v xml:space="preserve">PARTY DÉCOR </v>
      </c>
      <c r="F69" s="212" t="s">
        <v>986</v>
      </c>
      <c r="G69" s="209" t="str">
        <f>VLOOKUP(F69,sku!F:U,16,FALSE)</f>
        <v>FOB</v>
      </c>
      <c r="H69" s="3">
        <f>VLOOKUP(F69,sku!F:X,19,FALSE)</f>
        <v>44701</v>
      </c>
      <c r="I69" s="3">
        <f>VLOOKUP(F69,sku!F:Y,20,FALSE)</f>
        <v>44727</v>
      </c>
      <c r="J69" s="3">
        <f>VLOOKUP(F69,sku!F:O,10,FALSE)</f>
        <v>44754</v>
      </c>
      <c r="K69" s="184">
        <f>SUMIFS(sku!Q$1:Q$3000,sku!B$1:B$3000,'PO Level'!A69)</f>
        <v>4670</v>
      </c>
      <c r="L69" s="184" cm="1">
        <f t="array" ref="L69">SUMPRODUCT((sku!$B$2:$B$3000=A69)*sku!$R$2:$R$3000)</f>
        <v>0</v>
      </c>
      <c r="M69" s="184">
        <f>SUMIFS(sku!S$1:S$3000,sku!B$1:B$3000,'PO Level'!A69)</f>
        <v>4670</v>
      </c>
      <c r="N69" s="185" t="str">
        <f>IFERROR(IF(MATCH(M69,'[5]PO Level'!$M$4:$M$192,0),"","YES"),"YES")</f>
        <v/>
      </c>
      <c r="O69" s="3">
        <f>Summary!$H$1</f>
        <v>44728</v>
      </c>
      <c r="P69" s="206" t="str">
        <f t="shared" ca="1" si="7"/>
        <v>AT RISK</v>
      </c>
      <c r="Q69" s="2" t="str">
        <f t="shared" ca="1" si="8"/>
        <v/>
      </c>
    </row>
    <row r="70" spans="1:17" ht="15" thickTop="1" thickBot="1" x14ac:dyDescent="0.2">
      <c r="A70" s="213" t="str">
        <f t="shared" si="6"/>
        <v>4544767819</v>
      </c>
      <c r="B70" t="str">
        <f>VLOOKUP(A70,sku!B:AU,46,FALSE)</f>
        <v xml:space="preserve">FALL 1 FLOWTHROUGH </v>
      </c>
      <c r="C70" s="182" t="str">
        <f>VLOOKUP(A70,sku!B:C,2,FALSE)</f>
        <v>G10227</v>
      </c>
      <c r="D70" s="182" t="str">
        <f>VLOOKUP(A70, sku!F:M,8,FALSE)</f>
        <v>WYMAN PUBLISHING LTD</v>
      </c>
      <c r="E70" s="206" t="str">
        <f>VLOOKUP(F70,sku!F:AT,40,FALSE)</f>
        <v xml:space="preserve">12 MONTH </v>
      </c>
      <c r="F70" s="212" t="s">
        <v>391</v>
      </c>
      <c r="G70" s="209" t="str">
        <f>VLOOKUP(F70,sku!F:U,16,FALSE)</f>
        <v>DDP</v>
      </c>
      <c r="H70" s="3">
        <f>VLOOKUP(F70,sku!F:X,19,FALSE)</f>
        <v>0</v>
      </c>
      <c r="I70" s="3">
        <f>VLOOKUP(F70,sku!F:Y,20,FALSE)</f>
        <v>0</v>
      </c>
      <c r="J70" s="3">
        <f>VLOOKUP(F70,sku!F:O,10,FALSE)</f>
        <v>44756</v>
      </c>
      <c r="K70" s="184">
        <f>SUMIFS(sku!Q$1:Q$3000,sku!B$1:B$3000,'PO Level'!A70)</f>
        <v>900</v>
      </c>
      <c r="L70" s="184" cm="1">
        <f t="array" ref="L70">SUMPRODUCT((sku!$B$2:$B$3000=A70)*sku!$R$2:$R$3000)</f>
        <v>0</v>
      </c>
      <c r="M70" s="184">
        <f>SUMIFS(sku!S$1:S$3000,sku!B$1:B$3000,'PO Level'!A70)</f>
        <v>900</v>
      </c>
      <c r="N70" s="185" t="str">
        <f>IFERROR(IF(MATCH(M70,'[5]PO Level'!$M$4:$M$192,0),"","YES"),"YES")</f>
        <v/>
      </c>
      <c r="O70" s="3">
        <f>Summary!$H$1</f>
        <v>44728</v>
      </c>
      <c r="P70" s="206" t="str">
        <f t="shared" ca="1" si="7"/>
        <v>AT RISK</v>
      </c>
      <c r="Q70" s="2" t="str">
        <f t="shared" ca="1" si="8"/>
        <v/>
      </c>
    </row>
    <row r="71" spans="1:17" ht="15" thickTop="1" thickBot="1" x14ac:dyDescent="0.2">
      <c r="A71" s="213" t="str">
        <f t="shared" si="6"/>
        <v>4544767821</v>
      </c>
      <c r="B71" t="str">
        <f>VLOOKUP(A71,sku!B:AU,46,FALSE)</f>
        <v xml:space="preserve">FALL 1 FLOWTHROUGH </v>
      </c>
      <c r="C71" s="182" t="str">
        <f>VLOOKUP(A71,sku!B:C,2,FALSE)</f>
        <v>G10227</v>
      </c>
      <c r="D71" s="182" t="str">
        <f>VLOOKUP(A71, sku!F:M,8,FALSE)</f>
        <v>WYMAN PUBLISHING LTD</v>
      </c>
      <c r="E71" s="206" t="str">
        <f>VLOOKUP(F71,sku!F:AT,40,FALSE)</f>
        <v xml:space="preserve">12 MONTH </v>
      </c>
      <c r="F71" s="212" t="s">
        <v>474</v>
      </c>
      <c r="G71" s="209" t="str">
        <f>VLOOKUP(F71,sku!F:U,16,FALSE)</f>
        <v>DDP</v>
      </c>
      <c r="H71" s="3">
        <f>VLOOKUP(F71,sku!F:X,19,FALSE)</f>
        <v>0</v>
      </c>
      <c r="I71" s="3">
        <f>VLOOKUP(F71,sku!F:Y,20,FALSE)</f>
        <v>0</v>
      </c>
      <c r="J71" s="3">
        <f>VLOOKUP(F71,sku!F:O,10,FALSE)</f>
        <v>44756</v>
      </c>
      <c r="K71" s="184">
        <f>SUMIFS(sku!Q$1:Q$3000,sku!B$1:B$3000,'PO Level'!A71)</f>
        <v>500</v>
      </c>
      <c r="L71" s="184" cm="1">
        <f t="array" ref="L71">SUMPRODUCT((sku!$B$2:$B$3000=A71)*sku!$R$2:$R$3000)</f>
        <v>0</v>
      </c>
      <c r="M71" s="184">
        <f>SUMIFS(sku!S$1:S$3000,sku!B$1:B$3000,'PO Level'!A71)</f>
        <v>500</v>
      </c>
      <c r="N71" s="185" t="str">
        <f>IFERROR(IF(MATCH(M71,'[5]PO Level'!$M$4:$M$192,0),"","YES"),"YES")</f>
        <v/>
      </c>
      <c r="O71" s="3">
        <f>Summary!$H$1</f>
        <v>44728</v>
      </c>
      <c r="P71" s="206" t="str">
        <f t="shared" ca="1" si="7"/>
        <v>AT RISK</v>
      </c>
      <c r="Q71" s="2" t="str">
        <f t="shared" ca="1" si="8"/>
        <v/>
      </c>
    </row>
    <row r="72" spans="1:17" ht="15" thickTop="1" thickBot="1" x14ac:dyDescent="0.2">
      <c r="A72" s="204" t="str">
        <f t="shared" si="6"/>
        <v>4544767820</v>
      </c>
      <c r="B72" t="str">
        <f>VLOOKUP(A72,sku!B:AU,46,FALSE)</f>
        <v xml:space="preserve">FALL 1 FLOWTHROUGH </v>
      </c>
      <c r="C72" t="str">
        <f>VLOOKUP(A72,sku!B:C,2,FALSE)</f>
        <v>G10227</v>
      </c>
      <c r="D72" t="str">
        <f>VLOOKUP(A72, sku!F:M,8,FALSE)</f>
        <v>WYMAN PUBLISHING LTD</v>
      </c>
      <c r="E72" s="206" t="str">
        <f>VLOOKUP(F72,sku!F:AT,40,FALSE)</f>
        <v xml:space="preserve">12 MONTH </v>
      </c>
      <c r="F72" s="212" t="s">
        <v>530</v>
      </c>
      <c r="G72" s="209" t="str">
        <f>VLOOKUP(F72,sku!F:U,16,FALSE)</f>
        <v>DDP</v>
      </c>
      <c r="H72" s="3">
        <f>VLOOKUP(F72,sku!F:X,19,FALSE)</f>
        <v>0</v>
      </c>
      <c r="I72" s="3">
        <f>VLOOKUP(F72,sku!F:Y,20,FALSE)</f>
        <v>0</v>
      </c>
      <c r="J72" s="3">
        <f>VLOOKUP(F72,sku!F:O,10,FALSE)</f>
        <v>44756</v>
      </c>
      <c r="K72" s="184">
        <f>SUMIFS(sku!Q$1:Q$3000,sku!B$1:B$3000,'PO Level'!A72)</f>
        <v>150</v>
      </c>
      <c r="L72" s="184" cm="1">
        <f t="array" ref="L72">SUMPRODUCT((sku!$B$2:$B$3000=A72)*sku!$R$2:$R$3000)</f>
        <v>0</v>
      </c>
      <c r="M72" s="184">
        <f>SUMIFS(sku!S$1:S$3000,sku!B$1:B$3000,'PO Level'!A72)</f>
        <v>150</v>
      </c>
      <c r="N72" s="185" t="str">
        <f>IFERROR(IF(MATCH(M72,'[5]PO Level'!$M$4:$M$192,0),"","YES"),"YES")</f>
        <v/>
      </c>
      <c r="O72" s="3">
        <f>Summary!$H$1</f>
        <v>44728</v>
      </c>
      <c r="P72" s="206" t="str">
        <f t="shared" ca="1" si="7"/>
        <v>AT RISK</v>
      </c>
      <c r="Q72" s="2" t="str">
        <f t="shared" ca="1" si="8"/>
        <v/>
      </c>
    </row>
    <row r="73" spans="1:17" ht="15" thickTop="1" thickBot="1" x14ac:dyDescent="0.2">
      <c r="A73" s="213" t="str">
        <f t="shared" si="6"/>
        <v>4543672109</v>
      </c>
      <c r="B73" t="str">
        <f>VLOOKUP(A73,sku!B:AU,46,FALSE)</f>
        <v xml:space="preserve">FALL 1 FLOWTHROUGH </v>
      </c>
      <c r="C73" s="182" t="str">
        <f>VLOOKUP(A73,sku!B:C,2,FALSE)</f>
        <v>G10227</v>
      </c>
      <c r="D73" s="182" t="str">
        <f>VLOOKUP(A73, sku!F:M,8,FALSE)</f>
        <v>GRANDURE INDUSTRY</v>
      </c>
      <c r="E73" s="206" t="str">
        <f>VLOOKUP(F73,sku!F:AT,40,FALSE)</f>
        <v>CORE</v>
      </c>
      <c r="F73" s="212" t="s">
        <v>448</v>
      </c>
      <c r="G73" s="209" t="str">
        <f>VLOOKUP(F73,sku!F:U,16,FALSE)</f>
        <v>FOB</v>
      </c>
      <c r="H73" s="3">
        <f>VLOOKUP(F73,sku!F:X,19,FALSE)</f>
        <v>44670</v>
      </c>
      <c r="I73" s="3">
        <f>VLOOKUP(F73,sku!F:Y,20,FALSE)</f>
        <v>44715</v>
      </c>
      <c r="J73" s="3">
        <f>VLOOKUP(F73,sku!F:O,10,FALSE)</f>
        <v>44760</v>
      </c>
      <c r="K73" s="184">
        <f>SUMIFS(sku!Q$1:Q$3000,sku!B$1:B$3000,'PO Level'!A73)</f>
        <v>644</v>
      </c>
      <c r="L73" s="184" cm="1">
        <f t="array" ref="L73">SUMPRODUCT((sku!$B$2:$B$3000=A73)*sku!$R$2:$R$3000)</f>
        <v>0</v>
      </c>
      <c r="M73" s="184">
        <f>SUMIFS(sku!S$1:S$3000,sku!B$1:B$3000,'PO Level'!A73)</f>
        <v>644</v>
      </c>
      <c r="N73" s="185" t="str">
        <f>IFERROR(IF(MATCH(M73,'[5]PO Level'!$M$4:$M$192,0),"","YES"),"YES")</f>
        <v/>
      </c>
      <c r="O73" s="3">
        <f>Summary!$H$1</f>
        <v>44728</v>
      </c>
      <c r="P73" s="206" t="str">
        <f t="shared" ca="1" si="7"/>
        <v>AT RISK</v>
      </c>
      <c r="Q73" s="2" t="str">
        <f t="shared" ca="1" si="8"/>
        <v/>
      </c>
    </row>
    <row r="74" spans="1:17" ht="15" thickTop="1" thickBot="1" x14ac:dyDescent="0.2">
      <c r="A74" s="204" t="str">
        <f t="shared" si="6"/>
        <v>4543672110</v>
      </c>
      <c r="B74" t="str">
        <f>VLOOKUP(A74,sku!B:AU,46,FALSE)</f>
        <v xml:space="preserve">FALL 1 FLOWTHROUGH </v>
      </c>
      <c r="C74" t="str">
        <f>VLOOKUP(A74,sku!B:C,2,FALSE)</f>
        <v>G10227</v>
      </c>
      <c r="D74" t="str">
        <f>VLOOKUP(A74, sku!F:M,8,FALSE)</f>
        <v>GRANDURE INDUSTRY</v>
      </c>
      <c r="E74" s="206" t="str">
        <f>VLOOKUP(F74,sku!F:AT,40,FALSE)</f>
        <v>CORE</v>
      </c>
      <c r="F74" s="212" t="s">
        <v>550</v>
      </c>
      <c r="G74" s="209" t="str">
        <f>VLOOKUP(F74,sku!F:U,16,FALSE)</f>
        <v>FOB</v>
      </c>
      <c r="H74" s="3">
        <f>VLOOKUP(F74,sku!F:X,19,FALSE)</f>
        <v>44670</v>
      </c>
      <c r="I74" s="3">
        <f>VLOOKUP(F74,sku!F:Y,20,FALSE)</f>
        <v>44715</v>
      </c>
      <c r="J74" s="3">
        <f>VLOOKUP(F74,sku!F:O,10,FALSE)</f>
        <v>44760</v>
      </c>
      <c r="K74" s="184">
        <f>SUMIFS(sku!Q$1:Q$3000,sku!B$1:B$3000,'PO Level'!A74)</f>
        <v>44</v>
      </c>
      <c r="L74" s="184" cm="1">
        <f t="array" ref="L74">SUMPRODUCT((sku!$B$2:$B$3000=A74)*sku!$R$2:$R$3000)</f>
        <v>0</v>
      </c>
      <c r="M74" s="184">
        <f>SUMIFS(sku!S$1:S$3000,sku!B$1:B$3000,'PO Level'!A74)</f>
        <v>44</v>
      </c>
      <c r="N74" s="185" t="str">
        <f>IFERROR(IF(MATCH(M74,'[5]PO Level'!$M$4:$M$192,0),"","YES"),"YES")</f>
        <v/>
      </c>
      <c r="O74" s="3">
        <f>Summary!$H$1</f>
        <v>44728</v>
      </c>
      <c r="P74" s="206" t="str">
        <f t="shared" ca="1" si="7"/>
        <v>AT RISK</v>
      </c>
      <c r="Q74" s="2" t="str">
        <f t="shared" ca="1" si="8"/>
        <v/>
      </c>
    </row>
    <row r="75" spans="1:17" ht="15" thickTop="1" thickBot="1" x14ac:dyDescent="0.2">
      <c r="A75" s="204" t="str">
        <f t="shared" si="6"/>
        <v>4543882337</v>
      </c>
      <c r="B75" t="str">
        <f>VLOOKUP(A75,sku!B:AU,46,FALSE)</f>
        <v>FALL 2</v>
      </c>
      <c r="C75" t="str">
        <f>VLOOKUP(A75,sku!B:C,2,FALSE)</f>
        <v>G10211</v>
      </c>
      <c r="D75" t="str">
        <f>VLOOKUP(A75, sku!F:M,8,FALSE)</f>
        <v>SHANGHAI SILK GROUP CO., LTD</v>
      </c>
      <c r="E75" s="206" t="str">
        <f>VLOOKUP(F75,sku!F:AT,40,FALSE)</f>
        <v>INDIGO 25</v>
      </c>
      <c r="F75" s="212" t="s">
        <v>957</v>
      </c>
      <c r="G75" s="209" t="str">
        <f>VLOOKUP(F75,sku!F:U,16,FALSE)</f>
        <v>FOB</v>
      </c>
      <c r="H75" s="3">
        <f>VLOOKUP(F75,sku!F:X,19,FALSE)</f>
        <v>44726</v>
      </c>
      <c r="I75" s="3">
        <f>VLOOKUP(F75,sku!F:Y,20,FALSE)</f>
        <v>44726</v>
      </c>
      <c r="J75" s="3">
        <f>VLOOKUP(F75,sku!F:O,10,FALSE)</f>
        <v>44762</v>
      </c>
      <c r="K75" s="184">
        <f>SUMIFS(sku!Q$1:Q$3000,sku!B$1:B$3000,'PO Level'!A75)</f>
        <v>600</v>
      </c>
      <c r="L75" s="184" cm="1">
        <f t="array" ref="L75">SUMPRODUCT((sku!$B$2:$B$3000=A75)*sku!$R$2:$R$3000)</f>
        <v>0</v>
      </c>
      <c r="M75" s="184">
        <f>SUMIFS(sku!S$1:S$3000,sku!B$1:B$3000,'PO Level'!A75)</f>
        <v>600</v>
      </c>
      <c r="N75" s="185" t="str">
        <f>IFERROR(IF(MATCH(M75,'[5]PO Level'!$M$4:$M$192,0),"","YES"),"YES")</f>
        <v/>
      </c>
      <c r="O75" s="3">
        <f>Summary!$H$1</f>
        <v>44728</v>
      </c>
      <c r="P75" s="206" t="str">
        <f t="shared" ca="1" si="7"/>
        <v>AT RISK</v>
      </c>
      <c r="Q75" s="2" t="str">
        <f t="shared" ca="1" si="8"/>
        <v/>
      </c>
    </row>
    <row r="76" spans="1:17" ht="15" thickTop="1" thickBot="1" x14ac:dyDescent="0.2">
      <c r="A76" s="213" t="str">
        <f t="shared" si="6"/>
        <v>4544767822</v>
      </c>
      <c r="B76" t="str">
        <f>VLOOKUP(A76,sku!B:AU,46,FALSE)</f>
        <v xml:space="preserve">FALL 1 FLOWTHROUGH </v>
      </c>
      <c r="C76" s="182" t="str">
        <f>VLOOKUP(A76,sku!B:C,2,FALSE)</f>
        <v>G10227</v>
      </c>
      <c r="D76" s="182" t="str">
        <f>VLOOKUP(A76, sku!F:M,8,FALSE)</f>
        <v>WYMAN PUBLISHING LTD</v>
      </c>
      <c r="E76" s="206" t="str">
        <f>VLOOKUP(F76,sku!F:AT,40,FALSE)</f>
        <v xml:space="preserve">12 MONTH </v>
      </c>
      <c r="F76" s="212" t="s">
        <v>351</v>
      </c>
      <c r="G76" s="209" t="str">
        <f>VLOOKUP(F76,sku!F:U,16,FALSE)</f>
        <v>DDP</v>
      </c>
      <c r="H76" s="3">
        <f>VLOOKUP(F76,sku!F:X,19,FALSE)</f>
        <v>0</v>
      </c>
      <c r="I76" s="3">
        <f>VLOOKUP(F76,sku!F:Y,20,FALSE)</f>
        <v>0</v>
      </c>
      <c r="J76" s="3">
        <f>VLOOKUP(F76,sku!F:O,10,FALSE)</f>
        <v>44763</v>
      </c>
      <c r="K76" s="184">
        <f>SUMIFS(sku!Q$1:Q$3000,sku!B$1:B$3000,'PO Level'!A76)</f>
        <v>7676</v>
      </c>
      <c r="L76" s="184" cm="1">
        <f t="array" ref="L76">SUMPRODUCT((sku!$B$2:$B$3000=A76)*sku!$R$2:$R$3000)</f>
        <v>0</v>
      </c>
      <c r="M76" s="184">
        <f>SUMIFS(sku!S$1:S$3000,sku!B$1:B$3000,'PO Level'!A76)</f>
        <v>7676</v>
      </c>
      <c r="N76" s="185" t="str">
        <f>IFERROR(IF(MATCH(M76,'[5]PO Level'!$M$4:$M$192,0),"","YES"),"YES")</f>
        <v/>
      </c>
      <c r="O76" s="3">
        <f>Summary!$H$1</f>
        <v>44728</v>
      </c>
      <c r="P76" s="206" t="str">
        <f t="shared" ca="1" si="7"/>
        <v>AT RISK</v>
      </c>
      <c r="Q76" s="2" t="str">
        <f t="shared" ca="1" si="8"/>
        <v/>
      </c>
    </row>
    <row r="77" spans="1:17" ht="15" thickTop="1" thickBot="1" x14ac:dyDescent="0.2">
      <c r="A77" s="213" t="str">
        <f t="shared" si="6"/>
        <v>4544767824</v>
      </c>
      <c r="B77" t="str">
        <f>VLOOKUP(A77,sku!B:AU,46,FALSE)</f>
        <v xml:space="preserve">FALL 1 FLOWTHROUGH </v>
      </c>
      <c r="C77" s="182" t="str">
        <f>VLOOKUP(A77,sku!B:C,2,FALSE)</f>
        <v>G10227</v>
      </c>
      <c r="D77" s="182" t="str">
        <f>VLOOKUP(A77, sku!F:M,8,FALSE)</f>
        <v>WYMAN PUBLISHING LTD</v>
      </c>
      <c r="E77" s="206" t="str">
        <f>VLOOKUP(F77,sku!F:AT,40,FALSE)</f>
        <v xml:space="preserve">12 MONTH </v>
      </c>
      <c r="F77" s="212" t="s">
        <v>382</v>
      </c>
      <c r="G77" s="209" t="str">
        <f>VLOOKUP(F77,sku!F:U,16,FALSE)</f>
        <v>DDP</v>
      </c>
      <c r="H77" s="3">
        <f>VLOOKUP(F77,sku!F:X,19,FALSE)</f>
        <v>0</v>
      </c>
      <c r="I77" s="3">
        <f>VLOOKUP(F77,sku!F:Y,20,FALSE)</f>
        <v>0</v>
      </c>
      <c r="J77" s="3">
        <f>VLOOKUP(F77,sku!F:O,10,FALSE)</f>
        <v>44763</v>
      </c>
      <c r="K77" s="184">
        <f>SUMIFS(sku!Q$1:Q$3000,sku!B$1:B$3000,'PO Level'!A77)</f>
        <v>4108</v>
      </c>
      <c r="L77" s="184" cm="1">
        <f t="array" ref="L77">SUMPRODUCT((sku!$B$2:$B$3000=A77)*sku!$R$2:$R$3000)</f>
        <v>0</v>
      </c>
      <c r="M77" s="184">
        <f>SUMIFS(sku!S$1:S$3000,sku!B$1:B$3000,'PO Level'!A77)</f>
        <v>4108</v>
      </c>
      <c r="N77" s="185" t="str">
        <f>IFERROR(IF(MATCH(M77,'[5]PO Level'!$M$4:$M$192,0),"","YES"),"YES")</f>
        <v/>
      </c>
      <c r="O77" s="3">
        <f>Summary!$H$1</f>
        <v>44728</v>
      </c>
      <c r="P77" s="206" t="str">
        <f t="shared" ca="1" si="7"/>
        <v>AT RISK</v>
      </c>
      <c r="Q77" s="2" t="str">
        <f t="shared" ca="1" si="8"/>
        <v/>
      </c>
    </row>
    <row r="78" spans="1:17" ht="15" thickTop="1" thickBot="1" x14ac:dyDescent="0.2">
      <c r="A78" s="204" t="str">
        <f t="shared" si="6"/>
        <v>4544767823</v>
      </c>
      <c r="B78" t="str">
        <f>VLOOKUP(A78,sku!B:AU,46,FALSE)</f>
        <v xml:space="preserve">FALL 1 FLOWTHROUGH </v>
      </c>
      <c r="C78" t="str">
        <f>VLOOKUP(A78,sku!B:C,2,FALSE)</f>
        <v>G10227</v>
      </c>
      <c r="D78" t="str">
        <f>VLOOKUP(A78, sku!F:M,8,FALSE)</f>
        <v>WYMAN PUBLISHING LTD</v>
      </c>
      <c r="E78" s="206" t="str">
        <f>VLOOKUP(F78,sku!F:AT,40,FALSE)</f>
        <v xml:space="preserve">12 MONTH </v>
      </c>
      <c r="F78" s="212" t="s">
        <v>516</v>
      </c>
      <c r="G78" s="209" t="str">
        <f>VLOOKUP(F78,sku!F:U,16,FALSE)</f>
        <v>DDP</v>
      </c>
      <c r="H78" s="3">
        <f>VLOOKUP(F78,sku!F:X,19,FALSE)</f>
        <v>0</v>
      </c>
      <c r="I78" s="3">
        <f>VLOOKUP(F78,sku!F:Y,20,FALSE)</f>
        <v>0</v>
      </c>
      <c r="J78" s="3">
        <f>VLOOKUP(F78,sku!F:O,10,FALSE)</f>
        <v>44763</v>
      </c>
      <c r="K78" s="184">
        <f>SUMIFS(sku!Q$1:Q$3000,sku!B$1:B$3000,'PO Level'!A78)</f>
        <v>1342</v>
      </c>
      <c r="L78" s="184" cm="1">
        <f t="array" ref="L78">SUMPRODUCT((sku!$B$2:$B$3000=A78)*sku!$R$2:$R$3000)</f>
        <v>0</v>
      </c>
      <c r="M78" s="184">
        <f>SUMIFS(sku!S$1:S$3000,sku!B$1:B$3000,'PO Level'!A78)</f>
        <v>1342</v>
      </c>
      <c r="N78" s="185" t="str">
        <f>IFERROR(IF(MATCH(M78,'[5]PO Level'!$M$4:$M$192,0),"","YES"),"YES")</f>
        <v/>
      </c>
      <c r="O78" s="3">
        <f>Summary!$H$1</f>
        <v>44728</v>
      </c>
      <c r="P78" s="206" t="str">
        <f t="shared" ca="1" si="7"/>
        <v>AT RISK</v>
      </c>
      <c r="Q78" s="2" t="str">
        <f t="shared" ca="1" si="8"/>
        <v/>
      </c>
    </row>
    <row r="79" spans="1:17" ht="15" thickTop="1" thickBot="1" x14ac:dyDescent="0.2">
      <c r="A79" s="204" t="str">
        <f t="shared" si="6"/>
        <v>4544618269</v>
      </c>
      <c r="B79" t="str">
        <f>VLOOKUP(A79,sku!B:AU,46,FALSE)</f>
        <v>FALL 1</v>
      </c>
      <c r="C79" t="str">
        <f>VLOOKUP(A79,sku!B:C,2,FALSE)</f>
        <v>G10202</v>
      </c>
      <c r="D79" t="str">
        <f>VLOOKUP(A79, sku!F:M,8,FALSE)</f>
        <v>CAMPUS LONDON LLP TA</v>
      </c>
      <c r="E79" s="206" t="str">
        <f>VLOOKUP(F79,sku!F:AT,40,FALSE)</f>
        <v>CORE</v>
      </c>
      <c r="F79" s="212" t="s">
        <v>966</v>
      </c>
      <c r="G79" s="209" t="str">
        <f>VLOOKUP(F79,sku!F:U,16,FALSE)</f>
        <v>DDP</v>
      </c>
      <c r="H79" s="3">
        <f>VLOOKUP(F79,sku!F:X,19,FALSE)</f>
        <v>0</v>
      </c>
      <c r="I79" s="3">
        <f>VLOOKUP(F79,sku!F:Y,20,FALSE)</f>
        <v>0</v>
      </c>
      <c r="J79" s="3">
        <f>VLOOKUP(F79,sku!F:O,10,FALSE)</f>
        <v>44767</v>
      </c>
      <c r="K79" s="184">
        <f>SUMIFS(sku!Q$1:Q$3000,sku!B$1:B$3000,'PO Level'!A79)</f>
        <v>432</v>
      </c>
      <c r="L79" s="184" cm="1">
        <f t="array" ref="L79">SUMPRODUCT((sku!$B$2:$B$3000=A79)*sku!$R$2:$R$3000)</f>
        <v>0</v>
      </c>
      <c r="M79" s="184">
        <f>SUMIFS(sku!S$1:S$3000,sku!B$1:B$3000,'PO Level'!A79)</f>
        <v>432</v>
      </c>
      <c r="N79" s="185" t="str">
        <f>IFERROR(IF(MATCH(M79,'[5]PO Level'!$M$4:$M$192,0),"","YES"),"YES")</f>
        <v/>
      </c>
      <c r="O79" s="3">
        <f>Summary!$H$1</f>
        <v>44728</v>
      </c>
      <c r="P79" s="206" t="str">
        <f t="shared" ca="1" si="7"/>
        <v>AT RISK</v>
      </c>
      <c r="Q79" s="2" t="str">
        <f t="shared" ca="1" si="8"/>
        <v/>
      </c>
    </row>
    <row r="80" spans="1:17" ht="15" thickTop="1" thickBot="1" x14ac:dyDescent="0.2">
      <c r="A80" s="204" t="str">
        <f t="shared" si="6"/>
        <v>4544618271</v>
      </c>
      <c r="B80" t="str">
        <f>VLOOKUP(A80,sku!B:AU,46,FALSE)</f>
        <v>FALL 1</v>
      </c>
      <c r="C80" t="str">
        <f>VLOOKUP(A80,sku!B:C,2,FALSE)</f>
        <v>G10202</v>
      </c>
      <c r="D80" t="str">
        <f>VLOOKUP(A80, sku!F:M,8,FALSE)</f>
        <v>CAMPUS LONDON LLP TA</v>
      </c>
      <c r="E80" s="206" t="str">
        <f>VLOOKUP(F80,sku!F:AT,40,FALSE)</f>
        <v>CORE</v>
      </c>
      <c r="F80" s="212" t="s">
        <v>987</v>
      </c>
      <c r="G80" s="209" t="str">
        <f>VLOOKUP(F80,sku!F:U,16,FALSE)</f>
        <v>DDP</v>
      </c>
      <c r="H80" s="3">
        <f>VLOOKUP(F80,sku!F:X,19,FALSE)</f>
        <v>0</v>
      </c>
      <c r="I80" s="3">
        <f>VLOOKUP(F80,sku!F:Y,20,FALSE)</f>
        <v>0</v>
      </c>
      <c r="J80" s="3">
        <f>VLOOKUP(F80,sku!F:O,10,FALSE)</f>
        <v>44767</v>
      </c>
      <c r="K80" s="184">
        <f>SUMIFS(sku!Q$1:Q$3000,sku!B$1:B$3000,'PO Level'!A80)</f>
        <v>192</v>
      </c>
      <c r="L80" s="184" cm="1">
        <f t="array" ref="L80">SUMPRODUCT((sku!$B$2:$B$3000=A80)*sku!$R$2:$R$3000)</f>
        <v>0</v>
      </c>
      <c r="M80" s="184">
        <f>SUMIFS(sku!S$1:S$3000,sku!B$1:B$3000,'PO Level'!A80)</f>
        <v>192</v>
      </c>
      <c r="N80" s="185" t="str">
        <f>IFERROR(IF(MATCH(M80,'[5]PO Level'!$M$4:$M$192,0),"","YES"),"YES")</f>
        <v/>
      </c>
      <c r="O80" s="3">
        <f>Summary!$H$1</f>
        <v>44728</v>
      </c>
      <c r="P80" s="206" t="str">
        <f t="shared" ca="1" si="7"/>
        <v>AT RISK</v>
      </c>
      <c r="Q80" s="2" t="str">
        <f t="shared" ca="1" si="8"/>
        <v/>
      </c>
    </row>
    <row r="81" spans="1:17" ht="15" thickTop="1" thickBot="1" x14ac:dyDescent="0.2">
      <c r="A81" s="204" t="str">
        <f t="shared" si="6"/>
        <v>4544618270</v>
      </c>
      <c r="B81" t="str">
        <f>VLOOKUP(A81,sku!B:AU,46,FALSE)</f>
        <v>FALL 1</v>
      </c>
      <c r="C81" t="str">
        <f>VLOOKUP(A81,sku!B:C,2,FALSE)</f>
        <v>G10202</v>
      </c>
      <c r="D81" t="str">
        <f>VLOOKUP(A81, sku!F:M,8,FALSE)</f>
        <v>CAMPUS LONDON LLP TA</v>
      </c>
      <c r="E81" s="206" t="str">
        <f>VLOOKUP(F81,sku!F:AT,40,FALSE)</f>
        <v>CORE</v>
      </c>
      <c r="F81" s="212" t="s">
        <v>1004</v>
      </c>
      <c r="G81" s="209" t="str">
        <f>VLOOKUP(F81,sku!F:U,16,FALSE)</f>
        <v>DDP</v>
      </c>
      <c r="H81" s="3">
        <f>VLOOKUP(F81,sku!F:X,19,FALSE)</f>
        <v>0</v>
      </c>
      <c r="I81" s="3">
        <f>VLOOKUP(F81,sku!F:Y,20,FALSE)</f>
        <v>0</v>
      </c>
      <c r="J81" s="3">
        <f>VLOOKUP(F81,sku!F:O,10,FALSE)</f>
        <v>44767</v>
      </c>
      <c r="K81" s="184">
        <f>SUMIFS(sku!Q$1:Q$3000,sku!B$1:B$3000,'PO Level'!A81)</f>
        <v>48</v>
      </c>
      <c r="L81" s="184" cm="1">
        <f t="array" ref="L81">SUMPRODUCT((sku!$B$2:$B$3000=A81)*sku!$R$2:$R$3000)</f>
        <v>0</v>
      </c>
      <c r="M81" s="184">
        <f>SUMIFS(sku!S$1:S$3000,sku!B$1:B$3000,'PO Level'!A81)</f>
        <v>48</v>
      </c>
      <c r="N81" s="185" t="str">
        <f>IFERROR(IF(MATCH(M81,'[5]PO Level'!$M$4:$M$192,0),"","YES"),"YES")</f>
        <v/>
      </c>
      <c r="O81" s="3">
        <f>Summary!$H$1</f>
        <v>44728</v>
      </c>
      <c r="P81" s="206" t="str">
        <f t="shared" ca="1" si="7"/>
        <v>AT RISK</v>
      </c>
      <c r="Q81" s="2" t="str">
        <f t="shared" ca="1" si="8"/>
        <v/>
      </c>
    </row>
    <row r="82" spans="1:17" ht="15" thickTop="1" thickBot="1" x14ac:dyDescent="0.2">
      <c r="A82" s="204" t="str">
        <f t="shared" si="6"/>
        <v>4544735551</v>
      </c>
      <c r="B82" t="str">
        <f>VLOOKUP(A82,sku!B:AU,46,FALSE)</f>
        <v>FALL 2</v>
      </c>
      <c r="C82" t="str">
        <f>VLOOKUP(A82,sku!B:C,2,FALSE)</f>
        <v>G10211</v>
      </c>
      <c r="D82" t="str">
        <f>VLOOKUP(A82, sku!F:M,8,FALSE)</f>
        <v>GINGER RAY INC - FOB</v>
      </c>
      <c r="E82" s="206" t="str">
        <f>VLOOKUP(F82,sku!F:AT,40,FALSE)</f>
        <v xml:space="preserve">PARTY DÉCOR </v>
      </c>
      <c r="F82" s="212" t="s">
        <v>972</v>
      </c>
      <c r="G82" s="209" t="str">
        <f>VLOOKUP(F82,sku!F:U,16,FALSE)</f>
        <v>FOB</v>
      </c>
      <c r="H82" s="3">
        <f>VLOOKUP(F82,sku!F:X,19,FALSE)</f>
        <v>44739</v>
      </c>
      <c r="I82" s="3">
        <f>VLOOKUP(F82,sku!F:Y,20,FALSE)</f>
        <v>44739</v>
      </c>
      <c r="J82" s="3">
        <f>VLOOKUP(F82,sku!F:O,10,FALSE)</f>
        <v>44769</v>
      </c>
      <c r="K82" s="184">
        <f>SUMIFS(sku!Q$1:Q$3000,sku!B$1:B$3000,'PO Level'!A82)</f>
        <v>2140</v>
      </c>
      <c r="L82" s="184" cm="1">
        <f t="array" ref="L82">SUMPRODUCT((sku!$B$2:$B$3000=A82)*sku!$R$2:$R$3000)</f>
        <v>0</v>
      </c>
      <c r="M82" s="184">
        <f>SUMIFS(sku!S$1:S$3000,sku!B$1:B$3000,'PO Level'!A82)</f>
        <v>2140</v>
      </c>
      <c r="N82" s="185" t="str">
        <f>IFERROR(IF(MATCH(M82,'[5]PO Level'!$M$4:$M$192,0),"","YES"),"YES")</f>
        <v/>
      </c>
      <c r="O82" s="3">
        <f>Summary!$H$1</f>
        <v>44728</v>
      </c>
      <c r="P82" s="206" t="str">
        <f t="shared" ca="1" si="7"/>
        <v/>
      </c>
      <c r="Q82" s="2" t="str">
        <f t="shared" ca="1" si="8"/>
        <v/>
      </c>
    </row>
    <row r="83" spans="1:17" ht="15" thickTop="1" thickBot="1" x14ac:dyDescent="0.2">
      <c r="A83" s="204" t="str">
        <f t="shared" si="6"/>
        <v>4544711743</v>
      </c>
      <c r="B83" t="str">
        <f>VLOOKUP(A83,sku!B:AU,46,FALSE)</f>
        <v>HALLOWEEN</v>
      </c>
      <c r="C83" t="str">
        <f>VLOOKUP(A83,sku!B:C,2,FALSE)</f>
        <v>G10211</v>
      </c>
      <c r="D83" t="str">
        <f>VLOOKUP(A83, sku!F:M,8,FALSE)</f>
        <v>THE CONSCIOUS COLLECTIVE GROUP</v>
      </c>
      <c r="E83" s="206" t="str">
        <f>VLOOKUP(F83,sku!F:AT,40,FALSE)</f>
        <v xml:space="preserve">HALLOWEEN </v>
      </c>
      <c r="F83" s="212" t="s">
        <v>958</v>
      </c>
      <c r="G83" s="209" t="str">
        <f>VLOOKUP(F83,sku!F:U,16,FALSE)</f>
        <v>FOB</v>
      </c>
      <c r="H83" s="3">
        <f>VLOOKUP(F83,sku!F:X,19,FALSE)</f>
        <v>44742</v>
      </c>
      <c r="I83" s="3">
        <f>VLOOKUP(F83,sku!F:Y,20,FALSE)</f>
        <v>44743</v>
      </c>
      <c r="J83" s="3">
        <f>VLOOKUP(F83,sku!F:O,10,FALSE)</f>
        <v>44770</v>
      </c>
      <c r="K83" s="184">
        <f>SUMIFS(sku!Q$1:Q$3000,sku!B$1:B$3000,'PO Level'!A83)</f>
        <v>6120</v>
      </c>
      <c r="L83" s="184" cm="1">
        <f t="array" ref="L83">SUMPRODUCT((sku!$B$2:$B$3000=A83)*sku!$R$2:$R$3000)</f>
        <v>0</v>
      </c>
      <c r="M83" s="184">
        <f>SUMIFS(sku!S$1:S$3000,sku!B$1:B$3000,'PO Level'!A83)</f>
        <v>6120</v>
      </c>
      <c r="N83" s="185" t="str">
        <f>IFERROR(IF(MATCH(M83,'[5]PO Level'!$M$4:$M$192,0),"","YES"),"YES")</f>
        <v/>
      </c>
      <c r="O83" s="3">
        <f>Summary!$H$1</f>
        <v>44728</v>
      </c>
      <c r="P83" s="206" t="str">
        <f t="shared" ca="1" si="7"/>
        <v/>
      </c>
      <c r="Q83" s="2" t="str">
        <f t="shared" ca="1" si="8"/>
        <v/>
      </c>
    </row>
    <row r="84" spans="1:17" ht="15" thickTop="1" thickBot="1" x14ac:dyDescent="0.2">
      <c r="A84" s="204" t="str">
        <f t="shared" si="6"/>
        <v>4544711744</v>
      </c>
      <c r="B84" t="str">
        <f>VLOOKUP(A84,sku!B:AU,46,FALSE)</f>
        <v>HALLOWEEN</v>
      </c>
      <c r="C84" t="str">
        <f>VLOOKUP(A84,sku!B:C,2,FALSE)</f>
        <v>G10211</v>
      </c>
      <c r="D84" t="str">
        <f>VLOOKUP(A84, sku!F:M,8,FALSE)</f>
        <v>THE CONSCIOUS COLLECTIVE GROUP</v>
      </c>
      <c r="E84" s="206" t="str">
        <f>VLOOKUP(F84,sku!F:AT,40,FALSE)</f>
        <v xml:space="preserve">HALLOWEEN </v>
      </c>
      <c r="F84" s="212" t="s">
        <v>993</v>
      </c>
      <c r="G84" s="209" t="str">
        <f>VLOOKUP(F84,sku!F:U,16,FALSE)</f>
        <v>FOB</v>
      </c>
      <c r="H84" s="3">
        <f>VLOOKUP(F84,sku!F:X,19,FALSE)</f>
        <v>44742</v>
      </c>
      <c r="I84" s="3">
        <f>VLOOKUP(F84,sku!F:Y,20,FALSE)</f>
        <v>44743</v>
      </c>
      <c r="J84" s="3">
        <f>VLOOKUP(F84,sku!F:O,10,FALSE)</f>
        <v>44770</v>
      </c>
      <c r="K84" s="184">
        <f>SUMIFS(sku!Q$1:Q$3000,sku!B$1:B$3000,'PO Level'!A84)</f>
        <v>250</v>
      </c>
      <c r="L84" s="184" cm="1">
        <f t="array" ref="L84">SUMPRODUCT((sku!$B$2:$B$3000=A84)*sku!$R$2:$R$3000)</f>
        <v>0</v>
      </c>
      <c r="M84" s="184">
        <f>SUMIFS(sku!S$1:S$3000,sku!B$1:B$3000,'PO Level'!A84)</f>
        <v>250</v>
      </c>
      <c r="N84" s="185" t="str">
        <f>IFERROR(IF(MATCH(M84,'[5]PO Level'!$M$4:$M$192,0),"","YES"),"YES")</f>
        <v/>
      </c>
      <c r="O84" s="3">
        <f>Summary!$H$1</f>
        <v>44728</v>
      </c>
      <c r="P84" s="206" t="str">
        <f t="shared" ca="1" si="7"/>
        <v/>
      </c>
      <c r="Q84" s="2" t="str">
        <f t="shared" ca="1" si="8"/>
        <v/>
      </c>
    </row>
    <row r="85" spans="1:17" ht="15" thickTop="1" thickBot="1" x14ac:dyDescent="0.2">
      <c r="A85" s="204" t="str">
        <f t="shared" si="6"/>
        <v>4543882338</v>
      </c>
      <c r="B85" t="str">
        <f>VLOOKUP(A85,sku!B:AU,46,FALSE)</f>
        <v>FALL 2</v>
      </c>
      <c r="C85" t="str">
        <f>VLOOKUP(A85,sku!B:C,2,FALSE)</f>
        <v>G10211</v>
      </c>
      <c r="D85" t="str">
        <f>VLOOKUP(A85, sku!F:M,8,FALSE)</f>
        <v>SHANGHAI SILK GROUP CO., LTD</v>
      </c>
      <c r="E85" s="206" t="str">
        <f>VLOOKUP(F85,sku!F:AT,40,FALSE)</f>
        <v>INDIGO 25</v>
      </c>
      <c r="F85" s="212" t="s">
        <v>950</v>
      </c>
      <c r="G85" s="209" t="str">
        <f>VLOOKUP(F85,sku!F:U,16,FALSE)</f>
        <v>FOB</v>
      </c>
      <c r="H85" s="3">
        <f>VLOOKUP(F85,sku!F:X,19,FALSE)</f>
        <v>44726</v>
      </c>
      <c r="I85" s="3">
        <f>VLOOKUP(F85,sku!F:Y,20,FALSE)</f>
        <v>44726</v>
      </c>
      <c r="J85" s="3">
        <f>VLOOKUP(F85,sku!F:O,10,FALSE)</f>
        <v>44774</v>
      </c>
      <c r="K85" s="184">
        <f>SUMIFS(sku!Q$1:Q$3000,sku!B$1:B$3000,'PO Level'!A85)</f>
        <v>1200</v>
      </c>
      <c r="L85" s="184" cm="1">
        <f t="array" ref="L85">SUMPRODUCT((sku!$B$2:$B$3000=A85)*sku!$R$2:$R$3000)</f>
        <v>0</v>
      </c>
      <c r="M85" s="184">
        <f>SUMIFS(sku!S$1:S$3000,sku!B$1:B$3000,'PO Level'!A85)</f>
        <v>1200</v>
      </c>
      <c r="N85" s="185" t="str">
        <f>IFERROR(IF(MATCH(M85,'[5]PO Level'!$M$4:$M$192,0),"","YES"),"YES")</f>
        <v/>
      </c>
      <c r="O85" s="3">
        <f>Summary!$H$1</f>
        <v>44728</v>
      </c>
      <c r="P85" s="206" t="str">
        <f t="shared" ca="1" si="7"/>
        <v/>
      </c>
      <c r="Q85" s="2" t="str">
        <f t="shared" ca="1" si="8"/>
        <v/>
      </c>
    </row>
    <row r="86" spans="1:17" ht="15" thickTop="1" thickBot="1" x14ac:dyDescent="0.2">
      <c r="A86" s="204" t="str">
        <f t="shared" si="6"/>
        <v>4544711745</v>
      </c>
      <c r="B86" t="str">
        <f>VLOOKUP(A86,sku!B:AU,46,FALSE)</f>
        <v>HALLOWEEN</v>
      </c>
      <c r="C86" t="str">
        <f>VLOOKUP(A86,sku!B:C,2,FALSE)</f>
        <v>G10211</v>
      </c>
      <c r="D86" t="str">
        <f>VLOOKUP(A86, sku!F:M,8,FALSE)</f>
        <v>THE CONSCIOUS COLLECTIVE GROUP</v>
      </c>
      <c r="E86" s="206" t="str">
        <f>VLOOKUP(F86,sku!F:AT,40,FALSE)</f>
        <v xml:space="preserve">HALLOWEEN </v>
      </c>
      <c r="F86" s="212" t="s">
        <v>976</v>
      </c>
      <c r="G86" s="209" t="str">
        <f>VLOOKUP(F86,sku!F:U,16,FALSE)</f>
        <v>FOB</v>
      </c>
      <c r="H86" s="3">
        <f>VLOOKUP(F86,sku!F:X,19,FALSE)</f>
        <v>44742</v>
      </c>
      <c r="I86" s="3">
        <f>VLOOKUP(F86,sku!F:Y,20,FALSE)</f>
        <v>44743</v>
      </c>
      <c r="J86" s="3">
        <f>VLOOKUP(F86,sku!F:O,10,FALSE)</f>
        <v>44774</v>
      </c>
      <c r="K86" s="184">
        <f>SUMIFS(sku!Q$1:Q$3000,sku!B$1:B$3000,'PO Level'!A86)</f>
        <v>2960</v>
      </c>
      <c r="L86" s="184" cm="1">
        <f t="array" ref="L86">SUMPRODUCT((sku!$B$2:$B$3000=A86)*sku!$R$2:$R$3000)</f>
        <v>0</v>
      </c>
      <c r="M86" s="184">
        <f>SUMIFS(sku!S$1:S$3000,sku!B$1:B$3000,'PO Level'!A86)</f>
        <v>2960</v>
      </c>
      <c r="N86" s="185" t="str">
        <f>IFERROR(IF(MATCH(M86,'[5]PO Level'!$M$4:$M$192,0),"","YES"),"YES")</f>
        <v/>
      </c>
      <c r="O86" s="3">
        <f>Summary!$H$1</f>
        <v>44728</v>
      </c>
      <c r="P86" s="206" t="str">
        <f t="shared" ca="1" si="7"/>
        <v/>
      </c>
      <c r="Q86" s="2" t="str">
        <f t="shared" ca="1" si="8"/>
        <v/>
      </c>
    </row>
    <row r="87" spans="1:17" ht="15" thickTop="1" thickBot="1" x14ac:dyDescent="0.2">
      <c r="A87" s="204" t="str">
        <f t="shared" si="6"/>
        <v>4543882339</v>
      </c>
      <c r="B87" t="str">
        <f>VLOOKUP(A87,sku!B:AU,46,FALSE)</f>
        <v>FALL 2</v>
      </c>
      <c r="C87" t="str">
        <f>VLOOKUP(A87,sku!B:C,2,FALSE)</f>
        <v>G10211</v>
      </c>
      <c r="D87" t="str">
        <f>VLOOKUP(A87, sku!F:M,8,FALSE)</f>
        <v>SHANGHAI SILK GROUP CO., LTD</v>
      </c>
      <c r="E87" s="206" t="str">
        <f>VLOOKUP(F87,sku!F:AT,40,FALSE)</f>
        <v>INDIGO 25</v>
      </c>
      <c r="F87" s="212" t="s">
        <v>985</v>
      </c>
      <c r="G87" s="209" t="str">
        <f>VLOOKUP(F87,sku!F:U,16,FALSE)</f>
        <v>FOB</v>
      </c>
      <c r="H87" s="3">
        <f>VLOOKUP(F87,sku!F:X,19,FALSE)</f>
        <v>44726</v>
      </c>
      <c r="I87" s="3">
        <f>VLOOKUP(F87,sku!F:Y,20,FALSE)</f>
        <v>44726</v>
      </c>
      <c r="J87" s="3">
        <f>VLOOKUP(F87,sku!F:O,10,FALSE)</f>
        <v>44774</v>
      </c>
      <c r="K87" s="184">
        <f>SUMIFS(sku!Q$1:Q$3000,sku!B$1:B$3000,'PO Level'!A87)</f>
        <v>200</v>
      </c>
      <c r="L87" s="184" cm="1">
        <f t="array" ref="L87">SUMPRODUCT((sku!$B$2:$B$3000=A87)*sku!$R$2:$R$3000)</f>
        <v>0</v>
      </c>
      <c r="M87" s="184">
        <f>SUMIFS(sku!S$1:S$3000,sku!B$1:B$3000,'PO Level'!A87)</f>
        <v>200</v>
      </c>
      <c r="N87" s="185" t="str">
        <f>IFERROR(IF(MATCH(M87,'[5]PO Level'!$M$4:$M$192,0),"","YES"),"YES")</f>
        <v/>
      </c>
      <c r="O87" s="3">
        <f>Summary!$H$1</f>
        <v>44728</v>
      </c>
      <c r="P87" s="206" t="str">
        <f t="shared" ca="1" si="7"/>
        <v/>
      </c>
      <c r="Q87" s="2" t="str">
        <f t="shared" ca="1" si="8"/>
        <v/>
      </c>
    </row>
    <row r="88" spans="1:17" ht="15" thickTop="1" thickBot="1" x14ac:dyDescent="0.2">
      <c r="A88" s="204" t="str">
        <f t="shared" si="6"/>
        <v>4544332992</v>
      </c>
      <c r="B88" t="str">
        <f>VLOOKUP(A88,sku!B:AU,46,FALSE)</f>
        <v>FALL 2</v>
      </c>
      <c r="C88" t="str">
        <f>VLOOKUP(A88,sku!B:C,2,FALSE)</f>
        <v>G10211</v>
      </c>
      <c r="D88" t="str">
        <f>VLOOKUP(A88, sku!F:M,8,FALSE)</f>
        <v>GINGER RAY INC - FOB</v>
      </c>
      <c r="E88" s="206" t="str">
        <f>VLOOKUP(F88,sku!F:AT,40,FALSE)</f>
        <v xml:space="preserve">PARTY DÉCOR </v>
      </c>
      <c r="F88" s="212" t="s">
        <v>951</v>
      </c>
      <c r="G88" s="209" t="str">
        <f>VLOOKUP(F88,sku!F:U,16,FALSE)</f>
        <v>FOB</v>
      </c>
      <c r="H88" s="3">
        <f>VLOOKUP(F88,sku!F:X,19,FALSE)</f>
        <v>44732</v>
      </c>
      <c r="I88" s="3">
        <f>VLOOKUP(F88,sku!F:Y,20,FALSE)</f>
        <v>44746</v>
      </c>
      <c r="J88" s="3">
        <f>VLOOKUP(F88,sku!F:O,10,FALSE)</f>
        <v>44776</v>
      </c>
      <c r="K88" s="184">
        <f>SUMIFS(sku!Q$1:Q$3000,sku!B$1:B$3000,'PO Level'!A88)</f>
        <v>21808</v>
      </c>
      <c r="L88" s="184" cm="1">
        <f t="array" ref="L88">SUMPRODUCT((sku!$B$2:$B$3000=A88)*sku!$R$2:$R$3000)</f>
        <v>0</v>
      </c>
      <c r="M88" s="184">
        <f>SUMIFS(sku!S$1:S$3000,sku!B$1:B$3000,'PO Level'!A88)</f>
        <v>21808</v>
      </c>
      <c r="N88" s="185" t="str">
        <f>IFERROR(IF(MATCH(M88,'[5]PO Level'!$M$4:$M$192,0),"","YES"),"YES")</f>
        <v/>
      </c>
      <c r="O88" s="3">
        <f>Summary!$H$1</f>
        <v>44728</v>
      </c>
      <c r="P88" s="206" t="str">
        <f t="shared" ca="1" si="7"/>
        <v/>
      </c>
      <c r="Q88" s="2" t="str">
        <f t="shared" ca="1" si="8"/>
        <v/>
      </c>
    </row>
    <row r="89" spans="1:17" ht="15" thickTop="1" thickBot="1" x14ac:dyDescent="0.2">
      <c r="A89" s="204" t="str">
        <f t="shared" si="6"/>
        <v>4544740643</v>
      </c>
      <c r="B89" t="str">
        <f>VLOOKUP(A89,sku!B:AU,46,FALSE)</f>
        <v>FALL 2</v>
      </c>
      <c r="C89" t="str">
        <f>VLOOKUP(A89,sku!B:C,2,FALSE)</f>
        <v>G10211</v>
      </c>
      <c r="D89" t="str">
        <f>VLOOKUP(A89, sku!F:M,8,FALSE)</f>
        <v>D&amp;H CANADA ULC - DS</v>
      </c>
      <c r="E89" s="206" t="str">
        <f>VLOOKUP(F89,sku!F:AT,40,FALSE)</f>
        <v>INDIGO 25</v>
      </c>
      <c r="F89" s="212" t="s">
        <v>1008</v>
      </c>
      <c r="G89" s="209" t="str">
        <f>VLOOKUP(F89,sku!F:U,16,FALSE)</f>
        <v>EXW</v>
      </c>
      <c r="H89" s="3">
        <f>VLOOKUP(F89,sku!F:X,19,FALSE)</f>
        <v>44775</v>
      </c>
      <c r="I89" s="3">
        <f>VLOOKUP(F89,sku!F:Y,20,FALSE)</f>
        <v>44775</v>
      </c>
      <c r="J89" s="3">
        <f>VLOOKUP(F89,sku!F:O,10,FALSE)</f>
        <v>44778</v>
      </c>
      <c r="K89" s="184">
        <f>SUMIFS(sku!Q$1:Q$3000,sku!B$1:B$3000,'PO Level'!A89)</f>
        <v>14</v>
      </c>
      <c r="L89" s="184" cm="1">
        <f t="array" ref="L89">SUMPRODUCT((sku!$B$2:$B$3000=A89)*sku!$R$2:$R$3000)</f>
        <v>0</v>
      </c>
      <c r="M89" s="184">
        <f>SUMIFS(sku!S$1:S$3000,sku!B$1:B$3000,'PO Level'!A89)</f>
        <v>14</v>
      </c>
      <c r="N89" s="185" t="str">
        <f>IFERROR(IF(MATCH(M89,'[5]PO Level'!$M$4:$M$192,0),"","YES"),"YES")</f>
        <v/>
      </c>
      <c r="O89" s="3">
        <f>Summary!$H$1</f>
        <v>44728</v>
      </c>
      <c r="P89" s="206" t="str">
        <f t="shared" ca="1" si="7"/>
        <v/>
      </c>
      <c r="Q89" s="2" t="str">
        <f t="shared" ca="1" si="8"/>
        <v/>
      </c>
    </row>
    <row r="90" spans="1:17" ht="15" thickTop="1" thickBot="1" x14ac:dyDescent="0.2">
      <c r="A90" s="204" t="str">
        <f t="shared" si="6"/>
        <v>4544521074</v>
      </c>
      <c r="B90" t="str">
        <f>VLOOKUP(A90,sku!B:AU,46,FALSE)</f>
        <v>FALL 2</v>
      </c>
      <c r="C90" t="str">
        <f>VLOOKUP(A90,sku!B:C,2,FALSE)</f>
        <v>G10211</v>
      </c>
      <c r="D90" t="str">
        <f>VLOOKUP(A90, sku!F:M,8,FALSE)</f>
        <v>FUJIFILM NORTH AMERICA CORPORATION</v>
      </c>
      <c r="E90" s="206" t="str">
        <f>VLOOKUP(F90,sku!F:AT,40,FALSE)</f>
        <v xml:space="preserve">PARTY DÉCOR </v>
      </c>
      <c r="F90" s="212" t="s">
        <v>962</v>
      </c>
      <c r="G90" s="209" t="str">
        <f>VLOOKUP(F90,sku!F:U,16,FALSE)</f>
        <v>DDP</v>
      </c>
      <c r="H90" s="3">
        <f>VLOOKUP(F90,sku!F:X,19,FALSE)</f>
        <v>0</v>
      </c>
      <c r="I90" s="3">
        <f>VLOOKUP(F90,sku!F:Y,20,FALSE)</f>
        <v>0</v>
      </c>
      <c r="J90" s="3">
        <f>VLOOKUP(F90,sku!F:O,10,FALSE)</f>
        <v>44781</v>
      </c>
      <c r="K90" s="184">
        <f>SUMIFS(sku!Q$1:Q$3000,sku!B$1:B$3000,'PO Level'!A90)</f>
        <v>540</v>
      </c>
      <c r="L90" s="184" cm="1">
        <f t="array" ref="L90">SUMPRODUCT((sku!$B$2:$B$3000=A90)*sku!$R$2:$R$3000)</f>
        <v>0</v>
      </c>
      <c r="M90" s="184">
        <f>SUMIFS(sku!S$1:S$3000,sku!B$1:B$3000,'PO Level'!A90)</f>
        <v>540</v>
      </c>
      <c r="N90" s="185" t="str">
        <f>IFERROR(IF(MATCH(M90,'[5]PO Level'!$M$4:$M$192,0),"","YES"),"YES")</f>
        <v/>
      </c>
      <c r="O90" s="3">
        <f>Summary!$H$1</f>
        <v>44728</v>
      </c>
      <c r="P90" s="206" t="str">
        <f t="shared" ca="1" si="7"/>
        <v/>
      </c>
      <c r="Q90" s="2" t="str">
        <f t="shared" ca="1" si="8"/>
        <v/>
      </c>
    </row>
    <row r="91" spans="1:17" ht="15" thickTop="1" thickBot="1" x14ac:dyDescent="0.2">
      <c r="A91" s="204" t="str">
        <f t="shared" si="6"/>
        <v>4544521076</v>
      </c>
      <c r="B91" t="str">
        <f>VLOOKUP(A91,sku!B:AU,46,FALSE)</f>
        <v>FALL 2</v>
      </c>
      <c r="C91" t="str">
        <f>VLOOKUP(A91,sku!B:C,2,FALSE)</f>
        <v>G10211</v>
      </c>
      <c r="D91" t="str">
        <f>VLOOKUP(A91, sku!F:M,8,FALSE)</f>
        <v>FUJIFILM NORTH AMERICA CORPORATION</v>
      </c>
      <c r="E91" s="206" t="str">
        <f>VLOOKUP(F91,sku!F:AT,40,FALSE)</f>
        <v xml:space="preserve">PARTY DÉCOR </v>
      </c>
      <c r="F91" s="212" t="s">
        <v>980</v>
      </c>
      <c r="G91" s="209" t="str">
        <f>VLOOKUP(F91,sku!F:U,16,FALSE)</f>
        <v>DDP</v>
      </c>
      <c r="H91" s="3">
        <f>VLOOKUP(F91,sku!F:X,19,FALSE)</f>
        <v>0</v>
      </c>
      <c r="I91" s="3">
        <f>VLOOKUP(F91,sku!F:Y,20,FALSE)</f>
        <v>0</v>
      </c>
      <c r="J91" s="3">
        <f>VLOOKUP(F91,sku!F:O,10,FALSE)</f>
        <v>44781</v>
      </c>
      <c r="K91" s="184">
        <f>SUMIFS(sku!Q$1:Q$3000,sku!B$1:B$3000,'PO Level'!A91)</f>
        <v>240</v>
      </c>
      <c r="L91" s="184" cm="1">
        <f t="array" ref="L91">SUMPRODUCT((sku!$B$2:$B$3000=A91)*sku!$R$2:$R$3000)</f>
        <v>0</v>
      </c>
      <c r="M91" s="184">
        <f>SUMIFS(sku!S$1:S$3000,sku!B$1:B$3000,'PO Level'!A91)</f>
        <v>240</v>
      </c>
      <c r="N91" s="185" t="str">
        <f>IFERROR(IF(MATCH(M91,'[5]PO Level'!$M$4:$M$192,0),"","YES"),"YES")</f>
        <v/>
      </c>
      <c r="O91" s="3">
        <f>Summary!$H$1</f>
        <v>44728</v>
      </c>
      <c r="P91" s="206" t="str">
        <f t="shared" ca="1" si="7"/>
        <v/>
      </c>
      <c r="Q91" s="2" t="str">
        <f t="shared" ca="1" si="8"/>
        <v/>
      </c>
    </row>
    <row r="92" spans="1:17" ht="15" thickTop="1" thickBot="1" x14ac:dyDescent="0.2">
      <c r="A92" s="204" t="str">
        <f t="shared" si="6"/>
        <v>4544521075</v>
      </c>
      <c r="B92" t="str">
        <f>VLOOKUP(A92,sku!B:AU,46,FALSE)</f>
        <v>FALL 2</v>
      </c>
      <c r="C92" t="str">
        <f>VLOOKUP(A92,sku!B:C,2,FALSE)</f>
        <v>G10211</v>
      </c>
      <c r="D92" t="str">
        <f>VLOOKUP(A92, sku!F:M,8,FALSE)</f>
        <v>FUJIFILM NORTH AMERICA CORPORATION</v>
      </c>
      <c r="E92" s="206" t="str">
        <f>VLOOKUP(F92,sku!F:AT,40,FALSE)</f>
        <v xml:space="preserve">PARTY DÉCOR </v>
      </c>
      <c r="F92" s="212" t="s">
        <v>1000</v>
      </c>
      <c r="G92" s="209" t="str">
        <f>VLOOKUP(F92,sku!F:U,16,FALSE)</f>
        <v>DDP</v>
      </c>
      <c r="H92" s="3">
        <f>VLOOKUP(F92,sku!F:X,19,FALSE)</f>
        <v>0</v>
      </c>
      <c r="I92" s="3">
        <f>VLOOKUP(F92,sku!F:Y,20,FALSE)</f>
        <v>0</v>
      </c>
      <c r="J92" s="3">
        <f>VLOOKUP(F92,sku!F:O,10,FALSE)</f>
        <v>44781</v>
      </c>
      <c r="K92" s="184">
        <f>SUMIFS(sku!Q$1:Q$3000,sku!B$1:B$3000,'PO Level'!A92)</f>
        <v>90</v>
      </c>
      <c r="L92" s="184" cm="1">
        <f t="array" ref="L92">SUMPRODUCT((sku!$B$2:$B$3000=A92)*sku!$R$2:$R$3000)</f>
        <v>0</v>
      </c>
      <c r="M92" s="184">
        <f>SUMIFS(sku!S$1:S$3000,sku!B$1:B$3000,'PO Level'!A92)</f>
        <v>90</v>
      </c>
      <c r="N92" s="185" t="str">
        <f>IFERROR(IF(MATCH(M92,'[5]PO Level'!$M$4:$M$192,0),"","YES"),"YES")</f>
        <v/>
      </c>
      <c r="O92" s="3">
        <f>Summary!$H$1</f>
        <v>44728</v>
      </c>
      <c r="P92" s="206" t="str">
        <f t="shared" ca="1" si="7"/>
        <v/>
      </c>
      <c r="Q92" s="2" t="str">
        <f t="shared" ca="1" si="8"/>
        <v/>
      </c>
    </row>
    <row r="93" spans="1:17" ht="15" thickTop="1" thickBot="1" x14ac:dyDescent="0.2">
      <c r="A93" s="204" t="str">
        <f t="shared" si="6"/>
        <v>4544740644</v>
      </c>
      <c r="B93" t="str">
        <f>VLOOKUP(A93,sku!B:AU,46,FALSE)</f>
        <v>FALL 2</v>
      </c>
      <c r="C93" t="str">
        <f>VLOOKUP(A93,sku!B:C,2,FALSE)</f>
        <v>G10211</v>
      </c>
      <c r="D93" t="str">
        <f>VLOOKUP(A93, sku!F:M,8,FALSE)</f>
        <v>D&amp;H CANADA ULC - DS</v>
      </c>
      <c r="E93" s="206" t="str">
        <f>VLOOKUP(F93,sku!F:AT,40,FALSE)</f>
        <v>INDIGO 25</v>
      </c>
      <c r="F93" s="212" t="s">
        <v>1009</v>
      </c>
      <c r="G93" s="209" t="str">
        <f>VLOOKUP(F93,sku!F:U,16,FALSE)</f>
        <v>EXW</v>
      </c>
      <c r="H93" s="3">
        <f>VLOOKUP(F93,sku!F:X,19,FALSE)</f>
        <v>44775</v>
      </c>
      <c r="I93" s="3">
        <f>VLOOKUP(F93,sku!F:Y,20,FALSE)</f>
        <v>44775</v>
      </c>
      <c r="J93" s="3">
        <f>VLOOKUP(F93,sku!F:O,10,FALSE)</f>
        <v>44781</v>
      </c>
      <c r="K93" s="184">
        <f>SUMIFS(sku!Q$1:Q$3000,sku!B$1:B$3000,'PO Level'!A93)</f>
        <v>4</v>
      </c>
      <c r="L93" s="184" cm="1">
        <f t="array" ref="L93">SUMPRODUCT((sku!$B$2:$B$3000=A93)*sku!$R$2:$R$3000)</f>
        <v>0</v>
      </c>
      <c r="M93" s="184">
        <f>SUMIFS(sku!S$1:S$3000,sku!B$1:B$3000,'PO Level'!A93)</f>
        <v>4</v>
      </c>
      <c r="N93" s="185" t="str">
        <f>IFERROR(IF(MATCH(M93,'[5]PO Level'!$M$4:$M$192,0),"","YES"),"YES")</f>
        <v/>
      </c>
      <c r="O93" s="3">
        <f>Summary!$H$1</f>
        <v>44728</v>
      </c>
      <c r="P93" s="206" t="str">
        <f t="shared" ca="1" si="7"/>
        <v/>
      </c>
      <c r="Q93" s="2" t="str">
        <f t="shared" ca="1" si="8"/>
        <v/>
      </c>
    </row>
    <row r="94" spans="1:17" ht="15" thickTop="1" thickBot="1" x14ac:dyDescent="0.2">
      <c r="A94" s="204" t="str">
        <f t="shared" si="6"/>
        <v>4544725099</v>
      </c>
      <c r="B94" t="str">
        <f>VLOOKUP(A94,sku!B:AU,46,FALSE)</f>
        <v>FALL 2</v>
      </c>
      <c r="C94" t="str">
        <f>VLOOKUP(A94,sku!B:C,2,FALSE)</f>
        <v>G10211</v>
      </c>
      <c r="D94" t="str">
        <f>VLOOKUP(A94, sku!F:M,8,FALSE)</f>
        <v>GINGER RAY INC - FOB</v>
      </c>
      <c r="E94" s="206" t="str">
        <f>VLOOKUP(F94,sku!F:AT,40,FALSE)</f>
        <v xml:space="preserve">PARTY DÉCOR </v>
      </c>
      <c r="F94" s="212" t="s">
        <v>959</v>
      </c>
      <c r="G94" s="209" t="str">
        <f>VLOOKUP(F94,sku!F:U,16,FALSE)</f>
        <v>FOB</v>
      </c>
      <c r="H94" s="3">
        <f>VLOOKUP(F94,sku!F:X,19,FALSE)</f>
        <v>44739</v>
      </c>
      <c r="I94" s="3">
        <f>VLOOKUP(F94,sku!F:Y,20,FALSE)</f>
        <v>44739</v>
      </c>
      <c r="J94" s="3">
        <f>VLOOKUP(F94,sku!F:O,10,FALSE)</f>
        <v>44784</v>
      </c>
      <c r="K94" s="184">
        <f>SUMIFS(sku!Q$1:Q$3000,sku!B$1:B$3000,'PO Level'!A94)</f>
        <v>3330</v>
      </c>
      <c r="L94" s="184" cm="1">
        <f t="array" ref="L94">SUMPRODUCT((sku!$B$2:$B$3000=A94)*sku!$R$2:$R$3000)</f>
        <v>0</v>
      </c>
      <c r="M94" s="184">
        <f>SUMIFS(sku!S$1:S$3000,sku!B$1:B$3000,'PO Level'!A94)</f>
        <v>3330</v>
      </c>
      <c r="N94" s="185" t="str">
        <f>IFERROR(IF(MATCH(M94,'[5]PO Level'!$M$4:$M$192,0),"","YES"),"YES")</f>
        <v/>
      </c>
      <c r="O94" s="3">
        <f>Summary!$H$1</f>
        <v>44728</v>
      </c>
      <c r="P94" s="206" t="str">
        <f t="shared" ca="1" si="7"/>
        <v/>
      </c>
      <c r="Q94" s="2" t="str">
        <f t="shared" ca="1" si="8"/>
        <v/>
      </c>
    </row>
    <row r="95" spans="1:17" ht="15" thickTop="1" thickBot="1" x14ac:dyDescent="0.2">
      <c r="A95" s="204" t="str">
        <f t="shared" si="6"/>
        <v>4544735550</v>
      </c>
      <c r="B95" t="str">
        <f>VLOOKUP(A95,sku!B:AU,46,FALSE)</f>
        <v>FALL 2</v>
      </c>
      <c r="C95" t="str">
        <f>VLOOKUP(A95,sku!B:C,2,FALSE)</f>
        <v>G10211</v>
      </c>
      <c r="D95" t="str">
        <f>VLOOKUP(A95, sku!F:M,8,FALSE)</f>
        <v>GINGER RAY INC - FOB</v>
      </c>
      <c r="E95" s="206" t="str">
        <f>VLOOKUP(F95,sku!F:AT,40,FALSE)</f>
        <v xml:space="preserve">PARTY DÉCOR </v>
      </c>
      <c r="F95" s="212" t="s">
        <v>989</v>
      </c>
      <c r="G95" s="209" t="str">
        <f>VLOOKUP(F95,sku!F:U,16,FALSE)</f>
        <v>FOB</v>
      </c>
      <c r="H95" s="3">
        <f>VLOOKUP(F95,sku!F:X,19,FALSE)</f>
        <v>44739</v>
      </c>
      <c r="I95" s="3">
        <f>VLOOKUP(F95,sku!F:Y,20,FALSE)</f>
        <v>44739</v>
      </c>
      <c r="J95" s="3">
        <f>VLOOKUP(F95,sku!F:O,10,FALSE)</f>
        <v>44784</v>
      </c>
      <c r="K95" s="184">
        <f>SUMIFS(sku!Q$1:Q$3000,sku!B$1:B$3000,'PO Level'!A95)</f>
        <v>840</v>
      </c>
      <c r="L95" s="184" cm="1">
        <f t="array" ref="L95">SUMPRODUCT((sku!$B$2:$B$3000=A95)*sku!$R$2:$R$3000)</f>
        <v>0</v>
      </c>
      <c r="M95" s="184">
        <f>SUMIFS(sku!S$1:S$3000,sku!B$1:B$3000,'PO Level'!A95)</f>
        <v>840</v>
      </c>
      <c r="N95" s="185" t="str">
        <f>IFERROR(IF(MATCH(M95,'[5]PO Level'!$M$4:$M$192,0),"","YES"),"YES")</f>
        <v/>
      </c>
      <c r="O95" s="3">
        <f>Summary!$H$1</f>
        <v>44728</v>
      </c>
      <c r="P95" s="206" t="str">
        <f t="shared" ca="1" si="7"/>
        <v/>
      </c>
      <c r="Q95" s="2" t="str">
        <f t="shared" ca="1" si="8"/>
        <v/>
      </c>
    </row>
    <row r="96" spans="1:17" ht="15" thickTop="1" thickBot="1" x14ac:dyDescent="0.2">
      <c r="A96" s="213" t="str">
        <f t="shared" si="6"/>
        <v>4543382299</v>
      </c>
      <c r="B96" t="str">
        <f>VLOOKUP(A96,sku!B:AU,46,FALSE)</f>
        <v>FALL 2</v>
      </c>
      <c r="C96" s="182" t="str">
        <f>VLOOKUP(A96,sku!B:C,2,FALSE)</f>
        <v>G10207</v>
      </c>
      <c r="D96" s="182" t="str">
        <f>VLOOKUP(A96, sku!F:M,8,FALSE)</f>
        <v>RIFLE INC DBA RIFLE PAPER CO.</v>
      </c>
      <c r="E96" s="206" t="str">
        <f>VLOOKUP(F96,sku!F:AT,40,FALSE)</f>
        <v xml:space="preserve">12 MONTH </v>
      </c>
      <c r="F96" s="212" t="s">
        <v>477</v>
      </c>
      <c r="G96" s="209" t="str">
        <f>VLOOKUP(F96,sku!F:U,16,FALSE)</f>
        <v>EXW</v>
      </c>
      <c r="H96" s="3">
        <f>VLOOKUP(F96,sku!F:X,19,FALSE)</f>
        <v>44781</v>
      </c>
      <c r="I96" s="3">
        <f>VLOOKUP(F96,sku!F:Y,20,FALSE)</f>
        <v>44781</v>
      </c>
      <c r="J96" s="3">
        <f>VLOOKUP(F96,sku!F:O,10,FALSE)</f>
        <v>44787</v>
      </c>
      <c r="K96" s="184">
        <f>SUMIFS(sku!Q$1:Q$3000,sku!B$1:B$3000,'PO Level'!A96)</f>
        <v>768</v>
      </c>
      <c r="L96" s="184" cm="1">
        <f t="array" ref="L96">SUMPRODUCT((sku!$B$2:$B$3000=A96)*sku!$R$2:$R$3000)</f>
        <v>0</v>
      </c>
      <c r="M96" s="184">
        <f>SUMIFS(sku!S$1:S$3000,sku!B$1:B$3000,'PO Level'!A96)</f>
        <v>768</v>
      </c>
      <c r="N96" s="185" t="str">
        <f>IFERROR(IF(MATCH(M96,'[5]PO Level'!$M$4:$M$192,0),"","YES"),"YES")</f>
        <v/>
      </c>
      <c r="O96" s="3">
        <f>Summary!$H$1</f>
        <v>44728</v>
      </c>
      <c r="P96" s="206" t="str">
        <f t="shared" ca="1" si="7"/>
        <v/>
      </c>
      <c r="Q96" s="2" t="str">
        <f t="shared" ca="1" si="8"/>
        <v/>
      </c>
    </row>
    <row r="97" spans="1:17" ht="15" thickTop="1" thickBot="1" x14ac:dyDescent="0.2">
      <c r="A97" s="204" t="str">
        <f t="shared" si="6"/>
        <v>4544618245</v>
      </c>
      <c r="B97" t="str">
        <f>VLOOKUP(A97,sku!B:AU,46,FALSE)</f>
        <v xml:space="preserve">FALL 1 FLOWTHROUGH </v>
      </c>
      <c r="C97" t="str">
        <f>VLOOKUP(A97,sku!B:C,2,FALSE)</f>
        <v>G10211</v>
      </c>
      <c r="D97" t="str">
        <f>VLOOKUP(A97, sku!F:M,8,FALSE)</f>
        <v>D&amp;H CANADA ULC - DS</v>
      </c>
      <c r="E97" s="206" t="str">
        <f>VLOOKUP(F97,sku!F:AT,40,FALSE)</f>
        <v xml:space="preserve">CRICUT </v>
      </c>
      <c r="F97" s="212" t="s">
        <v>1005</v>
      </c>
      <c r="G97" s="209" t="str">
        <f>VLOOKUP(F97,sku!F:U,16,FALSE)</f>
        <v>EXW</v>
      </c>
      <c r="H97" s="3">
        <f>VLOOKUP(F97,sku!F:X,19,FALSE)</f>
        <v>44785</v>
      </c>
      <c r="I97" s="3">
        <f>VLOOKUP(F97,sku!F:Y,20,FALSE)</f>
        <v>44785</v>
      </c>
      <c r="J97" s="3">
        <f>VLOOKUP(F97,sku!F:O,10,FALSE)</f>
        <v>44788</v>
      </c>
      <c r="K97" s="184">
        <f>SUMIFS(sku!Q$1:Q$3000,sku!B$1:B$3000,'PO Level'!A97)</f>
        <v>36</v>
      </c>
      <c r="L97" s="184" cm="1">
        <f t="array" ref="L97">SUMPRODUCT((sku!$B$2:$B$3000=A97)*sku!$R$2:$R$3000)</f>
        <v>0</v>
      </c>
      <c r="M97" s="184">
        <f>SUMIFS(sku!S$1:S$3000,sku!B$1:B$3000,'PO Level'!A97)</f>
        <v>0</v>
      </c>
      <c r="N97" s="185" t="str">
        <f>IFERROR(IF(MATCH(M97,'[5]PO Level'!$M$4:$M$192,0),"","YES"),"YES")</f>
        <v/>
      </c>
      <c r="O97" s="3">
        <f>Summary!$H$1</f>
        <v>44728</v>
      </c>
      <c r="P97" s="206" t="str">
        <f t="shared" ca="1" si="7"/>
        <v/>
      </c>
      <c r="Q97" s="2" t="str">
        <f t="shared" ca="1" si="8"/>
        <v/>
      </c>
    </row>
    <row r="98" spans="1:17" ht="15" thickTop="1" thickBot="1" x14ac:dyDescent="0.2">
      <c r="A98" s="204" t="str">
        <f t="shared" si="6"/>
        <v>4544630018</v>
      </c>
      <c r="B98" t="e">
        <f>VLOOKUP(A98,sku!B:AU,46,FALSE)</f>
        <v>#N/A</v>
      </c>
      <c r="C98" t="str">
        <f>VLOOKUP(A98,sku!B:C,2,FALSE)</f>
        <v>G10211</v>
      </c>
      <c r="D98" t="str">
        <f>VLOOKUP(A98, sku!F:M,8,FALSE)</f>
        <v>FUJIFILM NORTH AMERICA CORPORATION</v>
      </c>
      <c r="E98" s="206" t="e">
        <f>VLOOKUP(F98,sku!F:AT,40,FALSE)</f>
        <v>#N/A</v>
      </c>
      <c r="F98" s="212" t="s">
        <v>1006</v>
      </c>
      <c r="G98" s="209" t="str">
        <f>VLOOKUP(F98,sku!F:U,16,FALSE)</f>
        <v>DDP</v>
      </c>
      <c r="H98" s="3">
        <f>VLOOKUP(F98,sku!F:X,19,FALSE)</f>
        <v>0</v>
      </c>
      <c r="I98" s="3">
        <f>VLOOKUP(F98,sku!F:Y,20,FALSE)</f>
        <v>0</v>
      </c>
      <c r="J98" s="3">
        <f>VLOOKUP(F98,sku!F:O,10,FALSE)</f>
        <v>44790</v>
      </c>
      <c r="K98" s="184">
        <f>SUMIFS(sku!Q$1:Q$3000,sku!B$1:B$3000,'PO Level'!A98)</f>
        <v>169</v>
      </c>
      <c r="L98" s="184" cm="1">
        <f t="array" ref="L98">SUMPRODUCT((sku!$B$2:$B$3000=A98)*sku!$R$2:$R$3000)</f>
        <v>0</v>
      </c>
      <c r="M98" s="184">
        <f>SUMIFS(sku!S$1:S$3000,sku!B$1:B$3000,'PO Level'!A98)</f>
        <v>169</v>
      </c>
      <c r="N98" s="185" t="str">
        <f>IFERROR(IF(MATCH(M98,'[5]PO Level'!$M$4:$M$192,0),"","YES"),"YES")</f>
        <v/>
      </c>
      <c r="O98" s="3">
        <f>Summary!$H$1</f>
        <v>44728</v>
      </c>
      <c r="P98" s="206" t="str">
        <f t="shared" ca="1" si="7"/>
        <v/>
      </c>
      <c r="Q98" s="2" t="str">
        <f t="shared" ca="1" si="8"/>
        <v/>
      </c>
    </row>
    <row r="99" spans="1:17" ht="15" thickTop="1" thickBot="1" x14ac:dyDescent="0.2">
      <c r="A99" s="204" t="str">
        <f t="shared" si="6"/>
        <v>4544332988</v>
      </c>
      <c r="B99" t="e">
        <f>VLOOKUP(A99,sku!B:AU,46,FALSE)</f>
        <v>#N/A</v>
      </c>
      <c r="C99" t="str">
        <f>VLOOKUP(A99,sku!B:C,2,FALSE)</f>
        <v>G10211</v>
      </c>
      <c r="D99" t="str">
        <f>VLOOKUP(A99, sku!F:M,8,FALSE)</f>
        <v>GINGER RAY INC - FOB</v>
      </c>
      <c r="E99" s="206" t="e">
        <f>VLOOKUP(F99,sku!F:AT,40,FALSE)</f>
        <v>#N/A</v>
      </c>
      <c r="F99" s="212" t="s">
        <v>949</v>
      </c>
      <c r="G99" s="209" t="str">
        <f>VLOOKUP(F99,sku!F:U,16,FALSE)</f>
        <v>FOB</v>
      </c>
      <c r="H99" s="3">
        <f>VLOOKUP(F99,sku!F:X,19,FALSE)</f>
        <v>44732</v>
      </c>
      <c r="I99" s="3">
        <f>VLOOKUP(F99,sku!F:Y,20,FALSE)</f>
        <v>44746</v>
      </c>
      <c r="J99" s="3">
        <f>VLOOKUP(F99,sku!F:O,10,FALSE)</f>
        <v>44791</v>
      </c>
      <c r="K99" s="184">
        <f>SUMIFS(sku!Q$1:Q$3000,sku!B$1:B$3000,'PO Level'!A99)</f>
        <v>38403</v>
      </c>
      <c r="L99" s="184" cm="1">
        <f t="array" ref="L99">SUMPRODUCT((sku!$B$2:$B$3000=A99)*sku!$R$2:$R$3000)</f>
        <v>0</v>
      </c>
      <c r="M99" s="184">
        <f>SUMIFS(sku!S$1:S$3000,sku!B$1:B$3000,'PO Level'!A99)</f>
        <v>38403</v>
      </c>
      <c r="N99" s="185" t="str">
        <f>IFERROR(IF(MATCH(M99,'[5]PO Level'!$M$4:$M$192,0),"","YES"),"YES")</f>
        <v/>
      </c>
      <c r="O99" s="3">
        <f>Summary!$H$1</f>
        <v>44728</v>
      </c>
      <c r="P99" s="206" t="str">
        <f t="shared" ca="1" si="7"/>
        <v/>
      </c>
      <c r="Q99" s="2" t="str">
        <f t="shared" ca="1" si="8"/>
        <v/>
      </c>
    </row>
    <row r="100" spans="1:17" ht="15" thickTop="1" thickBot="1" x14ac:dyDescent="0.2">
      <c r="A100" s="204" t="str">
        <f t="shared" ref="A100:A118" si="9">(F100)</f>
        <v>4544332989</v>
      </c>
      <c r="B100" t="str">
        <f>VLOOKUP(A100,sku!B:AU,46,FALSE)</f>
        <v>FALL 2</v>
      </c>
      <c r="C100" t="str">
        <f>VLOOKUP(A100,sku!B:C,2,FALSE)</f>
        <v>G10211</v>
      </c>
      <c r="D100" t="str">
        <f>VLOOKUP(A100, sku!F:M,8,FALSE)</f>
        <v>GINGER RAY INC - FOB</v>
      </c>
      <c r="E100" s="206" t="str">
        <f>VLOOKUP(F100,sku!F:AT,40,FALSE)</f>
        <v xml:space="preserve">PARTY DÉCOR </v>
      </c>
      <c r="F100" s="212" t="s">
        <v>961</v>
      </c>
      <c r="G100" s="209" t="str">
        <f>VLOOKUP(F100,sku!F:U,16,FALSE)</f>
        <v>FOB</v>
      </c>
      <c r="H100" s="3">
        <f>VLOOKUP(F100,sku!F:X,19,FALSE)</f>
        <v>44732</v>
      </c>
      <c r="I100" s="3">
        <f>VLOOKUP(F100,sku!F:Y,20,FALSE)</f>
        <v>44746</v>
      </c>
      <c r="J100" s="3">
        <f>VLOOKUP(F100,sku!F:O,10,FALSE)</f>
        <v>44791</v>
      </c>
      <c r="K100" s="184">
        <f>SUMIFS(sku!Q$1:Q$3000,sku!B$1:B$3000,'PO Level'!A100)</f>
        <v>15677</v>
      </c>
      <c r="L100" s="184" cm="1">
        <f t="array" ref="L100">SUMPRODUCT((sku!$B$2:$B$3000=A100)*sku!$R$2:$R$3000)</f>
        <v>0</v>
      </c>
      <c r="M100" s="184">
        <f>SUMIFS(sku!S$1:S$3000,sku!B$1:B$3000,'PO Level'!A100)</f>
        <v>15677</v>
      </c>
      <c r="N100" s="185" t="str">
        <f>IFERROR(IF(MATCH(M100,'[5]PO Level'!$M$4:$M$192,0),"","YES"),"YES")</f>
        <v/>
      </c>
      <c r="O100" s="3">
        <f>Summary!$H$1</f>
        <v>44728</v>
      </c>
      <c r="P100" s="206" t="str">
        <f t="shared" ref="P100:P118" ca="1" si="10">IF(AND((SUM(L100/K100) &lt; 0.95),NOW()&gt;J100),"AT RISK","")</f>
        <v/>
      </c>
      <c r="Q100" s="2" t="str">
        <f t="shared" ref="Q100:Q118" ca="1" si="11">IF(AND(P100 = "AT RISK", L100&gt;0),"Yes","")</f>
        <v/>
      </c>
    </row>
    <row r="101" spans="1:17" ht="15" thickTop="1" thickBot="1" x14ac:dyDescent="0.2">
      <c r="A101" s="204" t="str">
        <f t="shared" si="9"/>
        <v>4544618246</v>
      </c>
      <c r="B101" t="str">
        <f>VLOOKUP(A101,sku!B:AU,46,FALSE)</f>
        <v xml:space="preserve">FALL 1 FLOWTHROUGH </v>
      </c>
      <c r="C101" t="str">
        <f>VLOOKUP(A101,sku!B:C,2,FALSE)</f>
        <v>G10211</v>
      </c>
      <c r="D101" t="str">
        <f>VLOOKUP(A101, sku!F:M,8,FALSE)</f>
        <v>D&amp;H CANADA ULC - DS</v>
      </c>
      <c r="E101" s="206" t="str">
        <f>VLOOKUP(F101,sku!F:AT,40,FALSE)</f>
        <v xml:space="preserve">CRICUT </v>
      </c>
      <c r="F101" s="212" t="s">
        <v>1007</v>
      </c>
      <c r="G101" s="209" t="str">
        <f>VLOOKUP(F101,sku!F:U,16,FALSE)</f>
        <v>EXW</v>
      </c>
      <c r="H101" s="3">
        <f>VLOOKUP(F101,sku!F:X,19,FALSE)</f>
        <v>44785</v>
      </c>
      <c r="I101" s="3">
        <f>VLOOKUP(F101,sku!F:Y,20,FALSE)</f>
        <v>44785</v>
      </c>
      <c r="J101" s="3">
        <f>VLOOKUP(F101,sku!F:O,10,FALSE)</f>
        <v>44791</v>
      </c>
      <c r="K101" s="184">
        <f>SUMIFS(sku!Q$1:Q$3000,sku!B$1:B$3000,'PO Level'!A101)</f>
        <v>27</v>
      </c>
      <c r="L101" s="184" cm="1">
        <f t="array" ref="L101">SUMPRODUCT((sku!$B$2:$B$3000=A101)*sku!$R$2:$R$3000)</f>
        <v>1</v>
      </c>
      <c r="M101" s="184">
        <f>SUMIFS(sku!S$1:S$3000,sku!B$1:B$3000,'PO Level'!A101)</f>
        <v>0</v>
      </c>
      <c r="N101" s="185" t="str">
        <f>IFERROR(IF(MATCH(M101,'[5]PO Level'!$M$4:$M$192,0),"","YES"),"YES")</f>
        <v/>
      </c>
      <c r="O101" s="3">
        <f>Summary!$H$1</f>
        <v>44728</v>
      </c>
      <c r="P101" s="206" t="str">
        <f t="shared" ca="1" si="10"/>
        <v/>
      </c>
      <c r="Q101" s="2" t="str">
        <f t="shared" ca="1" si="11"/>
        <v/>
      </c>
    </row>
    <row r="102" spans="1:17" ht="15" thickTop="1" thickBot="1" x14ac:dyDescent="0.2">
      <c r="A102" s="204" t="str">
        <f t="shared" si="9"/>
        <v>4544630019</v>
      </c>
      <c r="B102" t="e">
        <f>VLOOKUP(A102,sku!B:AU,46,FALSE)</f>
        <v>#N/A</v>
      </c>
      <c r="C102" t="str">
        <f>VLOOKUP(A102,sku!B:C,2,FALSE)</f>
        <v>G10211</v>
      </c>
      <c r="D102" t="str">
        <f>VLOOKUP(A102, sku!F:M,8,FALSE)</f>
        <v>FUJIFILM NORTH AMERICA CORPORATION</v>
      </c>
      <c r="E102" s="206" t="e">
        <f>VLOOKUP(F102,sku!F:AT,40,FALSE)</f>
        <v>#N/A</v>
      </c>
      <c r="F102" s="212" t="s">
        <v>1001</v>
      </c>
      <c r="G102" s="209" t="str">
        <f>VLOOKUP(F102,sku!F:U,16,FALSE)</f>
        <v>DDP</v>
      </c>
      <c r="H102" s="3">
        <f>VLOOKUP(F102,sku!F:X,19,FALSE)</f>
        <v>0</v>
      </c>
      <c r="I102" s="3">
        <f>VLOOKUP(F102,sku!F:Y,20,FALSE)</f>
        <v>0</v>
      </c>
      <c r="J102" s="3">
        <f>VLOOKUP(F102,sku!F:O,10,FALSE)</f>
        <v>44795</v>
      </c>
      <c r="K102" s="184">
        <f>SUMIFS(sku!Q$1:Q$3000,sku!B$1:B$3000,'PO Level'!A102)</f>
        <v>200</v>
      </c>
      <c r="L102" s="184" cm="1">
        <f t="array" ref="L102">SUMPRODUCT((sku!$B$2:$B$3000=A102)*sku!$R$2:$R$3000)</f>
        <v>0</v>
      </c>
      <c r="M102" s="184">
        <f>SUMIFS(sku!S$1:S$3000,sku!B$1:B$3000,'PO Level'!A102)</f>
        <v>200</v>
      </c>
      <c r="N102" s="185" t="str">
        <f>IFERROR(IF(MATCH(M102,'[5]PO Level'!$M$4:$M$192,0),"","YES"),"YES")</f>
        <v/>
      </c>
      <c r="O102" s="3">
        <f>Summary!$H$1</f>
        <v>44728</v>
      </c>
      <c r="P102" s="206" t="str">
        <f t="shared" ca="1" si="10"/>
        <v/>
      </c>
      <c r="Q102" s="2" t="str">
        <f t="shared" ca="1" si="11"/>
        <v/>
      </c>
    </row>
    <row r="103" spans="1:17" ht="15" thickTop="1" thickBot="1" x14ac:dyDescent="0.2">
      <c r="A103" s="204" t="str">
        <f t="shared" si="9"/>
        <v>4544740044</v>
      </c>
      <c r="B103" t="str">
        <f>VLOOKUP(A103,sku!B:AU,46,FALSE)</f>
        <v>FALL 2 FLOWTHRU</v>
      </c>
      <c r="C103" t="str">
        <f>VLOOKUP(A103,sku!B:C,2,FALSE)</f>
        <v>G10211</v>
      </c>
      <c r="D103" t="str">
        <f>VLOOKUP(A103, sku!F:M,8,FALSE)</f>
        <v>AMERICAN CRAFTS L.C.</v>
      </c>
      <c r="E103" s="206" t="str">
        <f>VLOOKUP(F103,sku!F:AT,40,FALSE)</f>
        <v>CRAFTING</v>
      </c>
      <c r="F103" s="212" t="s">
        <v>990</v>
      </c>
      <c r="G103" s="209" t="str">
        <f>VLOOKUP(F103,sku!F:U,16,FALSE)</f>
        <v>EXW</v>
      </c>
      <c r="H103" s="3">
        <f>VLOOKUP(F103,sku!F:X,19,FALSE)</f>
        <v>44791</v>
      </c>
      <c r="I103" s="3">
        <f>VLOOKUP(F103,sku!F:Y,20,FALSE)</f>
        <v>44791</v>
      </c>
      <c r="J103" s="3">
        <f>VLOOKUP(F103,sku!F:O,10,FALSE)</f>
        <v>44798</v>
      </c>
      <c r="K103" s="184">
        <f>SUMIFS(sku!Q$1:Q$3000,sku!B$1:B$3000,'PO Level'!A103)</f>
        <v>348</v>
      </c>
      <c r="L103" s="184" cm="1">
        <f t="array" ref="L103">SUMPRODUCT((sku!$B$2:$B$3000=A103)*sku!$R$2:$R$3000)</f>
        <v>0</v>
      </c>
      <c r="M103" s="184">
        <f>SUMIFS(sku!S$1:S$3000,sku!B$1:B$3000,'PO Level'!A103)</f>
        <v>348</v>
      </c>
      <c r="N103" s="185" t="str">
        <f>IFERROR(IF(MATCH(M103,'[5]PO Level'!$M$4:$M$192,0),"","YES"),"YES")</f>
        <v/>
      </c>
      <c r="O103" s="3">
        <f>Summary!$H$1</f>
        <v>44728</v>
      </c>
      <c r="P103" s="206" t="str">
        <f t="shared" ca="1" si="10"/>
        <v/>
      </c>
      <c r="Q103" s="2" t="str">
        <f t="shared" ca="1" si="11"/>
        <v/>
      </c>
    </row>
    <row r="104" spans="1:17" ht="15" thickTop="1" thickBot="1" x14ac:dyDescent="0.2">
      <c r="A104" s="204" t="str">
        <f t="shared" si="9"/>
        <v>4544740046</v>
      </c>
      <c r="B104" t="str">
        <f>VLOOKUP(A104,sku!B:AU,46,FALSE)</f>
        <v>FALL 2 FLOWTHRU</v>
      </c>
      <c r="C104" t="str">
        <f>VLOOKUP(A104,sku!B:C,2,FALSE)</f>
        <v>G10211</v>
      </c>
      <c r="D104" t="str">
        <f>VLOOKUP(A104, sku!F:M,8,FALSE)</f>
        <v>AMERICAN CRAFTS L.C.</v>
      </c>
      <c r="E104" s="206" t="str">
        <f>VLOOKUP(F104,sku!F:AT,40,FALSE)</f>
        <v>CRAFTING</v>
      </c>
      <c r="F104" s="212" t="s">
        <v>1002</v>
      </c>
      <c r="G104" s="209" t="str">
        <f>VLOOKUP(F104,sku!F:U,16,FALSE)</f>
        <v>EXW</v>
      </c>
      <c r="H104" s="3">
        <f>VLOOKUP(F104,sku!F:X,19,FALSE)</f>
        <v>44791</v>
      </c>
      <c r="I104" s="3">
        <f>VLOOKUP(F104,sku!F:Y,20,FALSE)</f>
        <v>44791</v>
      </c>
      <c r="J104" s="3">
        <f>VLOOKUP(F104,sku!F:O,10,FALSE)</f>
        <v>44798</v>
      </c>
      <c r="K104" s="184">
        <f>SUMIFS(sku!Q$1:Q$3000,sku!B$1:B$3000,'PO Level'!A104)</f>
        <v>156</v>
      </c>
      <c r="L104" s="184" cm="1">
        <f t="array" ref="L104">SUMPRODUCT((sku!$B$2:$B$3000=A104)*sku!$R$2:$R$3000)</f>
        <v>0</v>
      </c>
      <c r="M104" s="184">
        <f>SUMIFS(sku!S$1:S$3000,sku!B$1:B$3000,'PO Level'!A104)</f>
        <v>156</v>
      </c>
      <c r="N104" s="185" t="str">
        <f>IFERROR(IF(MATCH(M104,'[5]PO Level'!$M$4:$M$192,0),"","YES"),"YES")</f>
        <v/>
      </c>
      <c r="O104" s="3">
        <f>Summary!$H$1</f>
        <v>44728</v>
      </c>
      <c r="P104" s="206" t="str">
        <f t="shared" ca="1" si="10"/>
        <v/>
      </c>
      <c r="Q104" s="2" t="str">
        <f t="shared" ca="1" si="11"/>
        <v/>
      </c>
    </row>
    <row r="105" spans="1:17" ht="15" thickTop="1" thickBot="1" x14ac:dyDescent="0.2">
      <c r="A105" s="204" t="str">
        <f t="shared" si="9"/>
        <v>4544740045</v>
      </c>
      <c r="B105" t="str">
        <f>VLOOKUP(A105,sku!B:AU,46,FALSE)</f>
        <v>FALL 2 FLOWTHRU</v>
      </c>
      <c r="C105" t="str">
        <f>VLOOKUP(A105,sku!B:C,2,FALSE)</f>
        <v>G10211</v>
      </c>
      <c r="D105" t="str">
        <f>VLOOKUP(A105, sku!F:M,8,FALSE)</f>
        <v>AMERICAN CRAFTS L.C.</v>
      </c>
      <c r="E105" s="206" t="str">
        <f>VLOOKUP(F105,sku!F:AT,40,FALSE)</f>
        <v>CRAFTING</v>
      </c>
      <c r="F105" s="212" t="s">
        <v>1003</v>
      </c>
      <c r="G105" s="209" t="str">
        <f>VLOOKUP(F105,sku!F:U,16,FALSE)</f>
        <v>EXW</v>
      </c>
      <c r="H105" s="3">
        <f>VLOOKUP(F105,sku!F:X,19,FALSE)</f>
        <v>44791</v>
      </c>
      <c r="I105" s="3">
        <f>VLOOKUP(F105,sku!F:Y,20,FALSE)</f>
        <v>44791</v>
      </c>
      <c r="J105" s="3">
        <f>VLOOKUP(F105,sku!F:O,10,FALSE)</f>
        <v>44798</v>
      </c>
      <c r="K105" s="184">
        <f>SUMIFS(sku!Q$1:Q$3000,sku!B$1:B$3000,'PO Level'!A105)</f>
        <v>108</v>
      </c>
      <c r="L105" s="184" cm="1">
        <f t="array" ref="L105">SUMPRODUCT((sku!$B$2:$B$3000=A105)*sku!$R$2:$R$3000)</f>
        <v>0</v>
      </c>
      <c r="M105" s="184">
        <f>SUMIFS(sku!S$1:S$3000,sku!B$1:B$3000,'PO Level'!A105)</f>
        <v>108</v>
      </c>
      <c r="N105" s="185" t="str">
        <f>IFERROR(IF(MATCH(M105,'[5]PO Level'!$M$4:$M$192,0),"","YES"),"YES")</f>
        <v/>
      </c>
      <c r="O105" s="3">
        <f>Summary!$H$1</f>
        <v>44728</v>
      </c>
      <c r="P105" s="206" t="str">
        <f t="shared" ca="1" si="10"/>
        <v/>
      </c>
      <c r="Q105" s="2" t="str">
        <f t="shared" ca="1" si="11"/>
        <v/>
      </c>
    </row>
    <row r="106" spans="1:17" ht="15" thickTop="1" thickBot="1" x14ac:dyDescent="0.2">
      <c r="A106" s="204" t="str">
        <f t="shared" si="9"/>
        <v>4544521064</v>
      </c>
      <c r="B106" t="str">
        <f>VLOOKUP(A106,sku!B:AU,46,FALSE)</f>
        <v>FALL 1</v>
      </c>
      <c r="C106" t="str">
        <f>VLOOKUP(A106,sku!B:C,2,FALSE)</f>
        <v>G10211</v>
      </c>
      <c r="D106" t="str">
        <f>VLOOKUP(A106, sku!F:M,8,FALSE)</f>
        <v>FUJIFILM NORTH AMERICA CORPORATION</v>
      </c>
      <c r="E106" s="206" t="str">
        <f>VLOOKUP(F106,sku!F:AT,40,FALSE)</f>
        <v xml:space="preserve">PARTY DÉCOR </v>
      </c>
      <c r="F106" s="212" t="s">
        <v>960</v>
      </c>
      <c r="G106" s="209" t="str">
        <f>VLOOKUP(F106,sku!F:U,16,FALSE)</f>
        <v>DDP</v>
      </c>
      <c r="H106" s="3">
        <f>VLOOKUP(F106,sku!F:X,19,FALSE)</f>
        <v>0</v>
      </c>
      <c r="I106" s="3">
        <f>VLOOKUP(F106,sku!F:Y,20,FALSE)</f>
        <v>0</v>
      </c>
      <c r="J106" s="3">
        <f>VLOOKUP(F106,sku!F:O,10,FALSE)</f>
        <v>44809</v>
      </c>
      <c r="K106" s="184">
        <f>SUMIFS(sku!Q$1:Q$3000,sku!B$1:B$3000,'PO Level'!A106)</f>
        <v>824</v>
      </c>
      <c r="L106" s="184" cm="1">
        <f t="array" ref="L106">SUMPRODUCT((sku!$B$2:$B$3000=A106)*sku!$R$2:$R$3000)</f>
        <v>0</v>
      </c>
      <c r="M106" s="184">
        <f>SUMIFS(sku!S$1:S$3000,sku!B$1:B$3000,'PO Level'!A106)</f>
        <v>824</v>
      </c>
      <c r="N106" s="185" t="str">
        <f>IFERROR(IF(MATCH(M106,'[5]PO Level'!$M$4:$M$192,0),"","YES"),"YES")</f>
        <v/>
      </c>
      <c r="O106" s="3">
        <f>Summary!$H$1</f>
        <v>44728</v>
      </c>
      <c r="P106" s="206" t="str">
        <f t="shared" ca="1" si="10"/>
        <v/>
      </c>
      <c r="Q106" s="2" t="str">
        <f t="shared" ca="1" si="11"/>
        <v/>
      </c>
    </row>
    <row r="107" spans="1:17" ht="15" thickTop="1" thickBot="1" x14ac:dyDescent="0.2">
      <c r="A107" s="204" t="str">
        <f t="shared" si="9"/>
        <v>4544521066</v>
      </c>
      <c r="B107" t="str">
        <f>VLOOKUP(A107,sku!B:AU,46,FALSE)</f>
        <v>FALL 1</v>
      </c>
      <c r="C107" t="str">
        <f>VLOOKUP(A107,sku!B:C,2,FALSE)</f>
        <v>G10211</v>
      </c>
      <c r="D107" t="str">
        <f>VLOOKUP(A107, sku!F:M,8,FALSE)</f>
        <v>FUJIFILM NORTH AMERICA CORPORATION</v>
      </c>
      <c r="E107" s="206" t="str">
        <f>VLOOKUP(F107,sku!F:AT,40,FALSE)</f>
        <v xml:space="preserve">PARTY DÉCOR </v>
      </c>
      <c r="F107" s="212" t="s">
        <v>973</v>
      </c>
      <c r="G107" s="209" t="str">
        <f>VLOOKUP(F107,sku!F:U,16,FALSE)</f>
        <v>DDP</v>
      </c>
      <c r="H107" s="3">
        <f>VLOOKUP(F107,sku!F:X,19,FALSE)</f>
        <v>0</v>
      </c>
      <c r="I107" s="3">
        <f>VLOOKUP(F107,sku!F:Y,20,FALSE)</f>
        <v>0</v>
      </c>
      <c r="J107" s="3">
        <f>VLOOKUP(F107,sku!F:O,10,FALSE)</f>
        <v>44809</v>
      </c>
      <c r="K107" s="184">
        <f>SUMIFS(sku!Q$1:Q$3000,sku!B$1:B$3000,'PO Level'!A107)</f>
        <v>584</v>
      </c>
      <c r="L107" s="184" cm="1">
        <f t="array" ref="L107">SUMPRODUCT((sku!$B$2:$B$3000=A107)*sku!$R$2:$R$3000)</f>
        <v>0</v>
      </c>
      <c r="M107" s="184">
        <f>SUMIFS(sku!S$1:S$3000,sku!B$1:B$3000,'PO Level'!A107)</f>
        <v>584</v>
      </c>
      <c r="N107" s="185" t="str">
        <f>IFERROR(IF(MATCH(M107,'[5]PO Level'!$M$4:$M$192,0),"","YES"),"YES")</f>
        <v/>
      </c>
      <c r="O107" s="3">
        <f>Summary!$H$1</f>
        <v>44728</v>
      </c>
      <c r="P107" s="206" t="str">
        <f t="shared" ca="1" si="10"/>
        <v/>
      </c>
      <c r="Q107" s="2" t="str">
        <f t="shared" ca="1" si="11"/>
        <v/>
      </c>
    </row>
    <row r="108" spans="1:17" ht="15" thickTop="1" thickBot="1" x14ac:dyDescent="0.2">
      <c r="A108" s="204" t="str">
        <f t="shared" si="9"/>
        <v>4544521065</v>
      </c>
      <c r="B108" t="str">
        <f>VLOOKUP(A108,sku!B:AU,46,FALSE)</f>
        <v>FALL 1</v>
      </c>
      <c r="C108" t="str">
        <f>VLOOKUP(A108,sku!B:C,2,FALSE)</f>
        <v>G10211</v>
      </c>
      <c r="D108" t="str">
        <f>VLOOKUP(A108, sku!F:M,8,FALSE)</f>
        <v>FUJIFILM NORTH AMERICA CORPORATION</v>
      </c>
      <c r="E108" s="206" t="str">
        <f>VLOOKUP(F108,sku!F:AT,40,FALSE)</f>
        <v xml:space="preserve">PARTY DÉCOR </v>
      </c>
      <c r="F108" s="212" t="s">
        <v>991</v>
      </c>
      <c r="G108" s="209" t="str">
        <f>VLOOKUP(F108,sku!F:U,16,FALSE)</f>
        <v>DDP</v>
      </c>
      <c r="H108" s="3">
        <f>VLOOKUP(F108,sku!F:X,19,FALSE)</f>
        <v>0</v>
      </c>
      <c r="I108" s="3">
        <f>VLOOKUP(F108,sku!F:Y,20,FALSE)</f>
        <v>0</v>
      </c>
      <c r="J108" s="3">
        <f>VLOOKUP(F108,sku!F:O,10,FALSE)</f>
        <v>44809</v>
      </c>
      <c r="K108" s="184">
        <f>SUMIFS(sku!Q$1:Q$3000,sku!B$1:B$3000,'PO Level'!A108)</f>
        <v>406</v>
      </c>
      <c r="L108" s="184" cm="1">
        <f t="array" ref="L108">SUMPRODUCT((sku!$B$2:$B$3000=A108)*sku!$R$2:$R$3000)</f>
        <v>0</v>
      </c>
      <c r="M108" s="184">
        <f>SUMIFS(sku!S$1:S$3000,sku!B$1:B$3000,'PO Level'!A108)</f>
        <v>406</v>
      </c>
      <c r="N108" s="185" t="str">
        <f>IFERROR(IF(MATCH(M108,'[5]PO Level'!$M$4:$M$192,0),"","YES"),"YES")</f>
        <v/>
      </c>
      <c r="O108" s="3">
        <f>Summary!$H$1</f>
        <v>44728</v>
      </c>
      <c r="P108" s="206" t="str">
        <f t="shared" ca="1" si="10"/>
        <v/>
      </c>
      <c r="Q108" s="2" t="str">
        <f t="shared" ca="1" si="11"/>
        <v/>
      </c>
    </row>
    <row r="109" spans="1:17" ht="15" thickTop="1" thickBot="1" x14ac:dyDescent="0.2">
      <c r="A109" s="204" t="str">
        <f t="shared" si="9"/>
        <v>4544765958</v>
      </c>
      <c r="B109" t="e">
        <f>VLOOKUP(A109,sku!B:AU,46,FALSE)</f>
        <v>#N/A</v>
      </c>
      <c r="C109" t="str">
        <f>VLOOKUP(A109,sku!B:C,2,FALSE)</f>
        <v>G10211</v>
      </c>
      <c r="D109" t="str">
        <f>VLOOKUP(A109, sku!F:M,8,FALSE)</f>
        <v>D&amp;H CANADA ULC - DS</v>
      </c>
      <c r="E109" s="206" t="e">
        <f>VLOOKUP(F109,sku!F:AT,40,FALSE)</f>
        <v>#N/A</v>
      </c>
      <c r="F109" s="212" t="s">
        <v>977</v>
      </c>
      <c r="G109" s="209" t="str">
        <f>VLOOKUP(F109,sku!F:U,16,FALSE)</f>
        <v>EXW</v>
      </c>
      <c r="H109" s="3">
        <f>VLOOKUP(F109,sku!F:X,19,FALSE)</f>
        <v>44813</v>
      </c>
      <c r="I109" s="3">
        <f>VLOOKUP(F109,sku!F:Y,20,FALSE)</f>
        <v>44817</v>
      </c>
      <c r="J109" s="3">
        <f>VLOOKUP(F109,sku!F:O,10,FALSE)</f>
        <v>44820</v>
      </c>
      <c r="K109" s="184">
        <f>SUMIFS(sku!Q$1:Q$3000,sku!B$1:B$3000,'PO Level'!A109)</f>
        <v>2280</v>
      </c>
      <c r="L109" s="184" cm="1">
        <f t="array" ref="L109">SUMPRODUCT((sku!$B$2:$B$3000=A109)*sku!$R$2:$R$3000)</f>
        <v>0</v>
      </c>
      <c r="M109" s="184">
        <f>SUMIFS(sku!S$1:S$3000,sku!B$1:B$3000,'PO Level'!A109)</f>
        <v>2280</v>
      </c>
      <c r="N109" s="185" t="str">
        <f>IFERROR(IF(MATCH(M109,'[5]PO Level'!$M$4:$M$192,0),"","YES"),"YES")</f>
        <v/>
      </c>
      <c r="O109" s="3">
        <f>Summary!$H$1</f>
        <v>44728</v>
      </c>
      <c r="P109" s="206" t="str">
        <f t="shared" ca="1" si="10"/>
        <v/>
      </c>
      <c r="Q109" s="2" t="str">
        <f t="shared" ca="1" si="11"/>
        <v/>
      </c>
    </row>
    <row r="110" spans="1:17" ht="15" thickTop="1" thickBot="1" x14ac:dyDescent="0.2">
      <c r="A110" s="204" t="str">
        <f t="shared" si="9"/>
        <v>4544630029</v>
      </c>
      <c r="B110" t="str">
        <f>VLOOKUP(A110,sku!B:AU,46,FALSE)</f>
        <v>FALL 1</v>
      </c>
      <c r="C110" t="str">
        <f>VLOOKUP(A110,sku!B:C,2,FALSE)</f>
        <v>G10211</v>
      </c>
      <c r="D110" t="str">
        <f>VLOOKUP(A110, sku!F:M,8,FALSE)</f>
        <v>D&amp;H CANADA ULC - DS</v>
      </c>
      <c r="E110" s="206" t="str">
        <f>VLOOKUP(F110,sku!F:AT,40,FALSE)</f>
        <v xml:space="preserve">CRICUT </v>
      </c>
      <c r="F110" s="212" t="s">
        <v>1014</v>
      </c>
      <c r="G110" s="209" t="str">
        <f>VLOOKUP(F110,sku!F:U,16,FALSE)</f>
        <v>EXW</v>
      </c>
      <c r="H110" s="3">
        <f>VLOOKUP(F110,sku!F:X,19,FALSE)</f>
        <v>44817</v>
      </c>
      <c r="I110" s="3">
        <f>VLOOKUP(F110,sku!F:Y,20,FALSE)</f>
        <v>44817</v>
      </c>
      <c r="J110" s="3">
        <f>VLOOKUP(F110,sku!F:O,10,FALSE)</f>
        <v>44820</v>
      </c>
      <c r="K110" s="184">
        <f>SUMIFS(sku!Q$1:Q$3000,sku!B$1:B$3000,'PO Level'!A110)</f>
        <v>2620</v>
      </c>
      <c r="L110" s="184" cm="1">
        <f t="array" ref="L110">SUMPRODUCT((sku!$B$2:$B$3000=A110)*sku!$R$2:$R$3000)</f>
        <v>1988</v>
      </c>
      <c r="M110" s="184">
        <f>SUMIFS(sku!S$1:S$3000,sku!B$1:B$3000,'PO Level'!A110)</f>
        <v>-60</v>
      </c>
      <c r="N110" s="185" t="str">
        <f>IFERROR(IF(MATCH(M110,'[5]PO Level'!$M$4:$M$192,0),"","YES"),"YES")</f>
        <v/>
      </c>
      <c r="O110" s="3">
        <f>Summary!$H$1</f>
        <v>44728</v>
      </c>
      <c r="P110" s="206" t="str">
        <f t="shared" ca="1" si="10"/>
        <v/>
      </c>
      <c r="Q110" s="2" t="str">
        <f t="shared" ca="1" si="11"/>
        <v/>
      </c>
    </row>
    <row r="111" spans="1:17" ht="15" thickTop="1" thickBot="1" x14ac:dyDescent="0.2">
      <c r="A111" s="204" t="str">
        <f t="shared" si="9"/>
        <v>4544630022</v>
      </c>
      <c r="B111" t="e">
        <f>VLOOKUP(A111,sku!B:AU,46,FALSE)</f>
        <v>#N/A</v>
      </c>
      <c r="C111" t="str">
        <f>VLOOKUP(A111,sku!B:C,2,FALSE)</f>
        <v>G10211</v>
      </c>
      <c r="D111" t="str">
        <f>VLOOKUP(A111, sku!F:M,8,FALSE)</f>
        <v>FUJIFILM NORTH AMERICA CORPORATION</v>
      </c>
      <c r="E111" s="206" t="e">
        <f>VLOOKUP(F111,sku!F:AT,40,FALSE)</f>
        <v>#N/A</v>
      </c>
      <c r="F111" s="212" t="s">
        <v>963</v>
      </c>
      <c r="G111" s="209" t="str">
        <f>VLOOKUP(F111,sku!F:U,16,FALSE)</f>
        <v>DDP</v>
      </c>
      <c r="H111" s="3">
        <f>VLOOKUP(F111,sku!F:X,19,FALSE)</f>
        <v>0</v>
      </c>
      <c r="I111" s="3">
        <f>VLOOKUP(F111,sku!F:Y,20,FALSE)</f>
        <v>0</v>
      </c>
      <c r="J111" s="3">
        <f>VLOOKUP(F111,sku!F:O,10,FALSE)</f>
        <v>44823</v>
      </c>
      <c r="K111" s="184">
        <f>SUMIFS(sku!Q$1:Q$3000,sku!B$1:B$3000,'PO Level'!A111)</f>
        <v>4353</v>
      </c>
      <c r="L111" s="184" cm="1">
        <f t="array" ref="L111">SUMPRODUCT((sku!$B$2:$B$3000=A111)*sku!$R$2:$R$3000)</f>
        <v>0</v>
      </c>
      <c r="M111" s="184">
        <f>SUMIFS(sku!S$1:S$3000,sku!B$1:B$3000,'PO Level'!A111)</f>
        <v>4353</v>
      </c>
      <c r="N111" s="185" t="str">
        <f>IFERROR(IF(MATCH(M111,'[5]PO Level'!$M$4:$M$192,0),"","YES"),"YES")</f>
        <v/>
      </c>
      <c r="O111" s="3">
        <f>Summary!$H$1</f>
        <v>44728</v>
      </c>
      <c r="P111" s="206" t="str">
        <f t="shared" ca="1" si="10"/>
        <v/>
      </c>
      <c r="Q111" s="2" t="str">
        <f t="shared" ca="1" si="11"/>
        <v/>
      </c>
    </row>
    <row r="112" spans="1:17" ht="15" thickTop="1" thickBot="1" x14ac:dyDescent="0.2">
      <c r="A112" s="204" t="str">
        <f t="shared" si="9"/>
        <v>4544630021</v>
      </c>
      <c r="B112" t="e">
        <f>VLOOKUP(A112,sku!B:AU,46,FALSE)</f>
        <v>#N/A</v>
      </c>
      <c r="C112" t="str">
        <f>VLOOKUP(A112,sku!B:C,2,FALSE)</f>
        <v>G10211</v>
      </c>
      <c r="D112" t="str">
        <f>VLOOKUP(A112, sku!F:M,8,FALSE)</f>
        <v>FUJIFILM NORTH AMERICA CORPORATION</v>
      </c>
      <c r="E112" s="206" t="e">
        <f>VLOOKUP(F112,sku!F:AT,40,FALSE)</f>
        <v>#N/A</v>
      </c>
      <c r="F112" s="212" t="s">
        <v>978</v>
      </c>
      <c r="G112" s="209" t="str">
        <f>VLOOKUP(F112,sku!F:U,16,FALSE)</f>
        <v>DDP</v>
      </c>
      <c r="H112" s="3">
        <f>VLOOKUP(F112,sku!F:X,19,FALSE)</f>
        <v>0</v>
      </c>
      <c r="I112" s="3">
        <f>VLOOKUP(F112,sku!F:Y,20,FALSE)</f>
        <v>0</v>
      </c>
      <c r="J112" s="3">
        <f>VLOOKUP(F112,sku!F:O,10,FALSE)</f>
        <v>44823</v>
      </c>
      <c r="K112" s="184">
        <f>SUMIFS(sku!Q$1:Q$3000,sku!B$1:B$3000,'PO Level'!A112)</f>
        <v>3230</v>
      </c>
      <c r="L112" s="184" cm="1">
        <f t="array" ref="L112">SUMPRODUCT((sku!$B$2:$B$3000=A112)*sku!$R$2:$R$3000)</f>
        <v>0</v>
      </c>
      <c r="M112" s="184">
        <f>SUMIFS(sku!S$1:S$3000,sku!B$1:B$3000,'PO Level'!A112)</f>
        <v>3230</v>
      </c>
      <c r="N112" s="185" t="str">
        <f>IFERROR(IF(MATCH(M112,'[5]PO Level'!$M$4:$M$192,0),"","YES"),"YES")</f>
        <v/>
      </c>
      <c r="O112" s="3">
        <f>Summary!$H$1</f>
        <v>44728</v>
      </c>
      <c r="P112" s="206" t="str">
        <f t="shared" ca="1" si="10"/>
        <v/>
      </c>
      <c r="Q112" s="2" t="str">
        <f t="shared" ca="1" si="11"/>
        <v/>
      </c>
    </row>
    <row r="113" spans="1:17" ht="15" thickTop="1" thickBot="1" x14ac:dyDescent="0.2">
      <c r="A113" s="204" t="str">
        <f t="shared" si="9"/>
        <v>4544630030</v>
      </c>
      <c r="B113" t="str">
        <f>VLOOKUP(A113,sku!B:AU,46,FALSE)</f>
        <v>FALL 1</v>
      </c>
      <c r="C113" t="str">
        <f>VLOOKUP(A113,sku!B:C,2,FALSE)</f>
        <v>G10211</v>
      </c>
      <c r="D113" t="str">
        <f>VLOOKUP(A113, sku!F:M,8,FALSE)</f>
        <v>D&amp;H CANADA ULC - DS</v>
      </c>
      <c r="E113" s="206" t="str">
        <f>VLOOKUP(F113,sku!F:AT,40,FALSE)</f>
        <v xml:space="preserve">CRICUT </v>
      </c>
      <c r="F113" s="212" t="s">
        <v>1015</v>
      </c>
      <c r="G113" s="209" t="str">
        <f>VLOOKUP(F113,sku!F:U,16,FALSE)</f>
        <v>EXW</v>
      </c>
      <c r="H113" s="3">
        <f>VLOOKUP(F113,sku!F:X,19,FALSE)</f>
        <v>44817</v>
      </c>
      <c r="I113" s="3">
        <f>VLOOKUP(F113,sku!F:Y,20,FALSE)</f>
        <v>44817</v>
      </c>
      <c r="J113" s="3">
        <f>VLOOKUP(F113,sku!F:O,10,FALSE)</f>
        <v>44823</v>
      </c>
      <c r="K113" s="184">
        <f>SUMIFS(sku!Q$1:Q$3000,sku!B$1:B$3000,'PO Level'!A113)</f>
        <v>1745</v>
      </c>
      <c r="L113" s="184" cm="1">
        <f t="array" ref="L113">SUMPRODUCT((sku!$B$2:$B$3000=A113)*sku!$R$2:$R$3000)</f>
        <v>900</v>
      </c>
      <c r="M113" s="184">
        <f>SUMIFS(sku!S$1:S$3000,sku!B$1:B$3000,'PO Level'!A113)</f>
        <v>-39</v>
      </c>
      <c r="N113" s="185" t="str">
        <f>IFERROR(IF(MATCH(M113,'[5]PO Level'!$M$4:$M$192,0),"","YES"),"YES")</f>
        <v/>
      </c>
      <c r="O113" s="3">
        <f>Summary!$H$1</f>
        <v>44728</v>
      </c>
      <c r="P113" s="206" t="str">
        <f t="shared" ca="1" si="10"/>
        <v/>
      </c>
      <c r="Q113" s="2" t="str">
        <f t="shared" ca="1" si="11"/>
        <v/>
      </c>
    </row>
    <row r="114" spans="1:17" ht="15" thickTop="1" thickBot="1" x14ac:dyDescent="0.2">
      <c r="A114" s="204" t="str">
        <f t="shared" si="9"/>
        <v>4544765959</v>
      </c>
      <c r="B114" t="e">
        <f>VLOOKUP(A114,sku!B:AU,46,FALSE)</f>
        <v>#N/A</v>
      </c>
      <c r="C114" t="str">
        <f>VLOOKUP(A114,sku!B:C,2,FALSE)</f>
        <v>G10211</v>
      </c>
      <c r="D114" t="str">
        <f>VLOOKUP(A114, sku!F:M,8,FALSE)</f>
        <v>D&amp;H CANADA ULC - DS</v>
      </c>
      <c r="E114" s="206" t="e">
        <f>VLOOKUP(F114,sku!F:AT,40,FALSE)</f>
        <v>#N/A</v>
      </c>
      <c r="F114" s="212" t="s">
        <v>983</v>
      </c>
      <c r="G114" s="209" t="str">
        <f>VLOOKUP(F114,sku!F:U,16,FALSE)</f>
        <v>EXW</v>
      </c>
      <c r="H114" s="3">
        <f>VLOOKUP(F114,sku!F:X,19,FALSE)</f>
        <v>44827</v>
      </c>
      <c r="I114" s="3">
        <f>VLOOKUP(F114,sku!F:Y,20,FALSE)</f>
        <v>44827</v>
      </c>
      <c r="J114" s="3">
        <f>VLOOKUP(F114,sku!F:O,10,FALSE)</f>
        <v>44833</v>
      </c>
      <c r="K114" s="184">
        <f>SUMIFS(sku!Q$1:Q$3000,sku!B$1:B$3000,'PO Level'!A114)</f>
        <v>1745</v>
      </c>
      <c r="L114" s="184" cm="1">
        <f t="array" ref="L114">SUMPRODUCT((sku!$B$2:$B$3000=A114)*sku!$R$2:$R$3000)</f>
        <v>0</v>
      </c>
      <c r="M114" s="184">
        <f>SUMIFS(sku!S$1:S$3000,sku!B$1:B$3000,'PO Level'!A114)</f>
        <v>1745</v>
      </c>
      <c r="N114" s="185" t="str">
        <f>IFERROR(IF(MATCH(M114,'[5]PO Level'!$M$4:$M$192,0),"","YES"),"YES")</f>
        <v/>
      </c>
      <c r="O114" s="3">
        <f>Summary!$H$1</f>
        <v>44728</v>
      </c>
      <c r="P114" s="206" t="str">
        <f t="shared" ca="1" si="10"/>
        <v/>
      </c>
      <c r="Q114" s="2" t="str">
        <f t="shared" ca="1" si="11"/>
        <v/>
      </c>
    </row>
    <row r="115" spans="1:17" ht="15" thickTop="1" thickBot="1" x14ac:dyDescent="0.2">
      <c r="A115" s="204" t="str">
        <f t="shared" si="9"/>
        <v>4544765960</v>
      </c>
      <c r="B115" t="str">
        <f>VLOOKUP(A115,sku!B:AU,46,FALSE)</f>
        <v>FALL 1</v>
      </c>
      <c r="C115" t="str">
        <f>VLOOKUP(A115,sku!B:C,2,FALSE)</f>
        <v>G10211</v>
      </c>
      <c r="D115" t="str">
        <f>VLOOKUP(A115, sku!F:M,8,FALSE)</f>
        <v>D&amp;H CANADA ULC - DS</v>
      </c>
      <c r="E115" s="206" t="str">
        <f>VLOOKUP(F115,sku!F:AT,40,FALSE)</f>
        <v xml:space="preserve">CRICUT </v>
      </c>
      <c r="F115" s="212" t="s">
        <v>995</v>
      </c>
      <c r="G115" s="209" t="str">
        <f>VLOOKUP(F115,sku!F:U,16,FALSE)</f>
        <v>EXW</v>
      </c>
      <c r="H115" s="3">
        <f>VLOOKUP(F115,sku!F:X,19,FALSE)</f>
        <v>44841</v>
      </c>
      <c r="I115" s="3">
        <f>VLOOKUP(F115,sku!F:Y,20,FALSE)</f>
        <v>44845</v>
      </c>
      <c r="J115" s="3">
        <f>VLOOKUP(F115,sku!F:O,10,FALSE)</f>
        <v>44848</v>
      </c>
      <c r="K115" s="184">
        <f>SUMIFS(sku!Q$1:Q$3000,sku!B$1:B$3000,'PO Level'!A115)</f>
        <v>266</v>
      </c>
      <c r="L115" s="184" cm="1">
        <f t="array" ref="L115">SUMPRODUCT((sku!$B$2:$B$3000=A115)*sku!$R$2:$R$3000)</f>
        <v>0</v>
      </c>
      <c r="M115" s="184">
        <f>SUMIFS(sku!S$1:S$3000,sku!B$1:B$3000,'PO Level'!A115)</f>
        <v>266</v>
      </c>
      <c r="N115" s="185" t="str">
        <f>IFERROR(IF(MATCH(M115,'[5]PO Level'!$M$4:$M$192,0),"","YES"),"YES")</f>
        <v/>
      </c>
      <c r="O115" s="3">
        <f>Summary!$H$1</f>
        <v>44728</v>
      </c>
      <c r="P115" s="206" t="str">
        <f t="shared" ca="1" si="10"/>
        <v/>
      </c>
      <c r="Q115" s="2" t="str">
        <f t="shared" ca="1" si="11"/>
        <v/>
      </c>
    </row>
    <row r="116" spans="1:17" ht="15" thickTop="1" thickBot="1" x14ac:dyDescent="0.2">
      <c r="A116" s="204" t="str">
        <f t="shared" si="9"/>
        <v>4544630031</v>
      </c>
      <c r="B116" t="str">
        <f>VLOOKUP(A116,sku!B:AU,46,FALSE)</f>
        <v>FALL 1</v>
      </c>
      <c r="C116" t="str">
        <f>VLOOKUP(A116,sku!B:C,2,FALSE)</f>
        <v>G10211</v>
      </c>
      <c r="D116" t="str">
        <f>VLOOKUP(A116, sku!F:M,8,FALSE)</f>
        <v>D&amp;H CANADA ULC - DS</v>
      </c>
      <c r="E116" s="206" t="str">
        <f>VLOOKUP(F116,sku!F:AT,40,FALSE)</f>
        <v xml:space="preserve">CRICUT </v>
      </c>
      <c r="F116" s="212" t="s">
        <v>1016</v>
      </c>
      <c r="G116" s="209" t="str">
        <f>VLOOKUP(F116,sku!F:U,16,FALSE)</f>
        <v>EXW</v>
      </c>
      <c r="H116" s="3">
        <f>VLOOKUP(F116,sku!F:X,19,FALSE)</f>
        <v>44845</v>
      </c>
      <c r="I116" s="3">
        <f>VLOOKUP(F116,sku!F:Y,20,FALSE)</f>
        <v>44845</v>
      </c>
      <c r="J116" s="3">
        <f>VLOOKUP(F116,sku!F:O,10,FALSE)</f>
        <v>44848</v>
      </c>
      <c r="K116" s="184">
        <f>SUMIFS(sku!Q$1:Q$3000,sku!B$1:B$3000,'PO Level'!A116)</f>
        <v>266</v>
      </c>
      <c r="L116" s="184" cm="1">
        <f t="array" ref="L116">SUMPRODUCT((sku!$B$2:$B$3000=A116)*sku!$R$2:$R$3000)</f>
        <v>266</v>
      </c>
      <c r="M116" s="184">
        <f>SUMIFS(sku!S$1:S$3000,sku!B$1:B$3000,'PO Level'!A116)</f>
        <v>0</v>
      </c>
      <c r="N116" s="185" t="str">
        <f>IFERROR(IF(MATCH(M116,'[5]PO Level'!$M$4:$M$192,0),"","YES"),"YES")</f>
        <v/>
      </c>
      <c r="O116" s="3">
        <f>Summary!$H$1</f>
        <v>44728</v>
      </c>
      <c r="P116" s="206" t="str">
        <f t="shared" ca="1" si="10"/>
        <v/>
      </c>
      <c r="Q116" s="2" t="str">
        <f t="shared" ca="1" si="11"/>
        <v/>
      </c>
    </row>
    <row r="117" spans="1:17" ht="15" thickTop="1" thickBot="1" x14ac:dyDescent="0.2">
      <c r="A117" s="204" t="str">
        <f t="shared" si="9"/>
        <v>4544765961</v>
      </c>
      <c r="B117" t="str">
        <f>VLOOKUP(A117,sku!B:AU,46,FALSE)</f>
        <v>FALL 1</v>
      </c>
      <c r="C117" t="str">
        <f>VLOOKUP(A117,sku!B:C,2,FALSE)</f>
        <v>G10211</v>
      </c>
      <c r="D117" t="str">
        <f>VLOOKUP(A117, sku!F:M,8,FALSE)</f>
        <v>D&amp;H CANADA ULC - DS</v>
      </c>
      <c r="E117" s="206" t="str">
        <f>VLOOKUP(F117,sku!F:AT,40,FALSE)</f>
        <v xml:space="preserve">CRICUT </v>
      </c>
      <c r="F117" s="212" t="s">
        <v>999</v>
      </c>
      <c r="G117" s="209" t="str">
        <f>VLOOKUP(F117,sku!F:U,16,FALSE)</f>
        <v>EXW</v>
      </c>
      <c r="H117" s="3">
        <f>VLOOKUP(F117,sku!F:X,19,FALSE)</f>
        <v>44845</v>
      </c>
      <c r="I117" s="3">
        <f>VLOOKUP(F117,sku!F:Y,20,FALSE)</f>
        <v>44845</v>
      </c>
      <c r="J117" s="3">
        <f>VLOOKUP(F117,sku!F:O,10,FALSE)</f>
        <v>44851</v>
      </c>
      <c r="K117" s="184">
        <f>SUMIFS(sku!Q$1:Q$3000,sku!B$1:B$3000,'PO Level'!A117)</f>
        <v>179</v>
      </c>
      <c r="L117" s="184" cm="1">
        <f t="array" ref="L117">SUMPRODUCT((sku!$B$2:$B$3000=A117)*sku!$R$2:$R$3000)</f>
        <v>0</v>
      </c>
      <c r="M117" s="184">
        <f>SUMIFS(sku!S$1:S$3000,sku!B$1:B$3000,'PO Level'!A117)</f>
        <v>179</v>
      </c>
      <c r="N117" s="185" t="str">
        <f>IFERROR(IF(MATCH(M117,'[5]PO Level'!$M$4:$M$192,0),"","YES"),"YES")</f>
        <v/>
      </c>
      <c r="O117" s="3">
        <f>Summary!$H$1</f>
        <v>44728</v>
      </c>
      <c r="P117" s="206" t="str">
        <f t="shared" ca="1" si="10"/>
        <v/>
      </c>
      <c r="Q117" s="2" t="str">
        <f t="shared" ca="1" si="11"/>
        <v/>
      </c>
    </row>
    <row r="118" spans="1:17" ht="15" thickTop="1" thickBot="1" x14ac:dyDescent="0.2">
      <c r="A118" s="204" t="str">
        <f t="shared" si="9"/>
        <v>4544630032</v>
      </c>
      <c r="B118" t="str">
        <f>VLOOKUP(A118,sku!B:AU,46,FALSE)</f>
        <v>FALL 1</v>
      </c>
      <c r="C118" t="str">
        <f>VLOOKUP(A118,sku!B:C,2,FALSE)</f>
        <v>G10211</v>
      </c>
      <c r="D118" t="str">
        <f>VLOOKUP(A118, sku!F:M,8,FALSE)</f>
        <v>D&amp;H CANADA ULC - DS</v>
      </c>
      <c r="E118" s="206" t="str">
        <f>VLOOKUP(F118,sku!F:AT,40,FALSE)</f>
        <v xml:space="preserve">CRICUT </v>
      </c>
      <c r="F118" s="212" t="s">
        <v>1017</v>
      </c>
      <c r="G118" s="209" t="str">
        <f>VLOOKUP(F118,sku!F:U,16,FALSE)</f>
        <v>EXW</v>
      </c>
      <c r="H118" s="3">
        <f>VLOOKUP(F118,sku!F:X,19,FALSE)</f>
        <v>44845</v>
      </c>
      <c r="I118" s="3">
        <f>VLOOKUP(F118,sku!F:Y,20,FALSE)</f>
        <v>44845</v>
      </c>
      <c r="J118" s="3">
        <f>VLOOKUP(F118,sku!F:O,10,FALSE)</f>
        <v>44851</v>
      </c>
      <c r="K118" s="184">
        <f>SUMIFS(sku!Q$1:Q$3000,sku!B$1:B$3000,'PO Level'!A118)</f>
        <v>179</v>
      </c>
      <c r="L118" s="184" cm="1">
        <f t="array" ref="L118">SUMPRODUCT((sku!$B$2:$B$3000=A118)*sku!$R$2:$R$3000)</f>
        <v>84</v>
      </c>
      <c r="M118" s="184">
        <f>SUMIFS(sku!S$1:S$3000,sku!B$1:B$3000,'PO Level'!A118)</f>
        <v>0</v>
      </c>
      <c r="N118" s="185" t="str">
        <f>IFERROR(IF(MATCH(M118,'[5]PO Level'!$M$4:$M$192,0),"","YES"),"YES")</f>
        <v/>
      </c>
      <c r="O118" s="3">
        <f>Summary!$H$1</f>
        <v>44728</v>
      </c>
      <c r="P118" s="206" t="str">
        <f t="shared" ca="1" si="10"/>
        <v/>
      </c>
      <c r="Q118" s="2" t="str">
        <f t="shared" ca="1" si="11"/>
        <v/>
      </c>
    </row>
    <row r="119" spans="1:17" ht="14" thickTop="1" x14ac:dyDescent="0.15"/>
  </sheetData>
  <autoFilter ref="A3:Q118" xr:uid="{931CA56D-D240-4FA9-BB96-D938ECC530C5}">
    <sortState xmlns:xlrd2="http://schemas.microsoft.com/office/spreadsheetml/2017/richdata2" ref="A4:Q118">
      <sortCondition ref="J3"/>
    </sortState>
  </autoFilter>
  <mergeCells count="1">
    <mergeCell ref="E1:Q1"/>
  </mergeCells>
  <conditionalFormatting sqref="M4:M118">
    <cfRule type="cellIs" dxfId="62" priority="23" stopIfTrue="1" operator="equal">
      <formula>0</formula>
    </cfRule>
  </conditionalFormatting>
  <conditionalFormatting sqref="N4:N118">
    <cfRule type="cellIs" dxfId="61" priority="21" operator="equal">
      <formula>"YES"</formula>
    </cfRule>
  </conditionalFormatting>
  <conditionalFormatting sqref="P4:P118">
    <cfRule type="cellIs" dxfId="60" priority="2" operator="equal">
      <formula>"AT RISK"</formula>
    </cfRule>
  </conditionalFormatting>
  <conditionalFormatting sqref="Q4:Q118">
    <cfRule type="cellIs" dxfId="59" priority="1" operator="equal">
      <formula>"Yes"</formula>
    </cfRule>
  </conditionalFormatting>
  <conditionalFormatting sqref="H4:J118">
    <cfRule type="colorScale" priority="63">
      <colorScale>
        <cfvo type="formula" val="AND(#REF!&lt;NOW(), #REF!&lt;=(NOW() - 10))"/>
        <cfvo type="formula" val="AND(#REF!&lt;NOW(), #REF!&lt;=(NOW() - 10))"/>
        <cfvo type="formula" val="AND(#REF!&lt;NOW(), #REF!&lt;(NOW() - 3))"/>
        <color rgb="FFF8696B"/>
        <color rgb="FFFFC000"/>
        <color theme="7" tint="0.59999389629810485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E54-B5E7-455A-B526-45739F607579}">
  <sheetPr codeName="Sheet2">
    <tabColor theme="5"/>
  </sheetPr>
  <dimension ref="A1:AU1154"/>
  <sheetViews>
    <sheetView tabSelected="1" topLeftCell="D1" zoomScale="114" zoomScaleNormal="80" workbookViewId="0">
      <selection activeCell="G15" sqref="G15"/>
    </sheetView>
  </sheetViews>
  <sheetFormatPr baseColWidth="10" defaultColWidth="8.83203125" defaultRowHeight="13" x14ac:dyDescent="0.15"/>
  <cols>
    <col min="1" max="1" width="12.33203125" style="142" bestFit="1" customWidth="1"/>
    <col min="2" max="2" width="11.5" style="142" customWidth="1"/>
    <col min="4" max="4" width="46" bestFit="1" customWidth="1"/>
    <col min="6" max="6" width="13.6640625" bestFit="1" customWidth="1"/>
    <col min="14" max="14" width="16.6640625" bestFit="1" customWidth="1"/>
    <col min="15" max="15" width="12" bestFit="1" customWidth="1"/>
    <col min="16" max="16" width="12.33203125" bestFit="1" customWidth="1"/>
    <col min="45" max="45" width="22.6640625" style="142" bestFit="1" customWidth="1"/>
    <col min="46" max="46" width="9.1640625" style="142"/>
  </cols>
  <sheetData>
    <row r="1" spans="1:47" x14ac:dyDescent="0.15">
      <c r="A1" s="138"/>
      <c r="B1" s="138"/>
      <c r="C1" s="6" t="s">
        <v>0</v>
      </c>
      <c r="D1" s="6" t="s">
        <v>1</v>
      </c>
      <c r="E1" s="6" t="s">
        <v>2</v>
      </c>
      <c r="F1" s="6" t="s">
        <v>1430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1434</v>
      </c>
      <c r="N1" s="6" t="s">
        <v>9</v>
      </c>
      <c r="O1" s="6" t="s">
        <v>10</v>
      </c>
      <c r="P1" s="6" t="s">
        <v>11</v>
      </c>
      <c r="Q1" s="6" t="s">
        <v>1431</v>
      </c>
      <c r="R1" s="6" t="s">
        <v>1432</v>
      </c>
      <c r="S1" s="6" t="s">
        <v>1433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23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143" t="s">
        <v>199</v>
      </c>
      <c r="AT1" s="143" t="s">
        <v>0</v>
      </c>
      <c r="AU1" s="143" t="s">
        <v>1349</v>
      </c>
    </row>
    <row r="2" spans="1:47" x14ac:dyDescent="0.15">
      <c r="A2" s="142">
        <f>E2*1</f>
        <v>9781525610783</v>
      </c>
      <c r="B2" s="142" t="str">
        <f>F2</f>
        <v>4544753182</v>
      </c>
      <c r="C2" s="9" t="s">
        <v>200</v>
      </c>
      <c r="D2" s="9" t="s">
        <v>344</v>
      </c>
      <c r="E2" s="9" t="s">
        <v>345</v>
      </c>
      <c r="F2" s="9" t="s">
        <v>346</v>
      </c>
      <c r="G2" s="9" t="s">
        <v>39</v>
      </c>
      <c r="H2" s="9" t="s">
        <v>40</v>
      </c>
      <c r="I2" s="9"/>
      <c r="J2" s="9"/>
      <c r="K2" s="9" t="s">
        <v>41</v>
      </c>
      <c r="L2" s="9" t="s">
        <v>347</v>
      </c>
      <c r="M2" s="9" t="s">
        <v>219</v>
      </c>
      <c r="N2" s="131">
        <v>44718</v>
      </c>
      <c r="O2" s="131">
        <v>44753</v>
      </c>
      <c r="P2" s="131">
        <v>44753</v>
      </c>
      <c r="Q2" s="222">
        <v>2000</v>
      </c>
      <c r="R2" s="132">
        <v>0</v>
      </c>
      <c r="S2" s="132">
        <v>2000</v>
      </c>
      <c r="T2" s="9" t="s">
        <v>348</v>
      </c>
      <c r="U2" s="9" t="s">
        <v>63</v>
      </c>
      <c r="V2" s="9" t="s">
        <v>64</v>
      </c>
      <c r="W2" s="9" t="s">
        <v>44</v>
      </c>
      <c r="X2" s="131"/>
      <c r="Y2" s="131"/>
      <c r="Z2" s="9"/>
      <c r="AA2" s="133">
        <v>8.8000000000000007</v>
      </c>
      <c r="AB2" s="9" t="s">
        <v>119</v>
      </c>
      <c r="AC2" s="133">
        <v>17600</v>
      </c>
      <c r="AD2" s="9" t="s">
        <v>119</v>
      </c>
      <c r="AE2" s="9" t="s">
        <v>120</v>
      </c>
      <c r="AF2" s="133">
        <v>21.99</v>
      </c>
      <c r="AG2" s="134">
        <v>0.6</v>
      </c>
      <c r="AH2" s="9" t="s">
        <v>47</v>
      </c>
      <c r="AI2" s="134">
        <v>20.16</v>
      </c>
      <c r="AJ2" s="9" t="s">
        <v>48</v>
      </c>
      <c r="AK2" s="9" t="s">
        <v>345</v>
      </c>
      <c r="AL2" s="9" t="s">
        <v>49</v>
      </c>
      <c r="AM2" s="9" t="s">
        <v>50</v>
      </c>
      <c r="AN2" s="9" t="s">
        <v>51</v>
      </c>
      <c r="AO2" s="9" t="s">
        <v>52</v>
      </c>
      <c r="AP2" s="9" t="s">
        <v>215</v>
      </c>
      <c r="AQ2" s="9" t="s">
        <v>349</v>
      </c>
      <c r="AR2" s="9" t="s">
        <v>51</v>
      </c>
      <c r="AS2" s="142" t="str">
        <f>VLOOKUP(A2,'Roll-ups'!B:M,12,FALSE)</f>
        <v xml:space="preserve">12 MONTH </v>
      </c>
      <c r="AT2" s="142" t="str">
        <f>C2</f>
        <v>G10227</v>
      </c>
      <c r="AU2" t="str">
        <f>VLOOKUP(A2,'Roll-ups'!B:E,4,FALSE)</f>
        <v xml:space="preserve">FALL 1 FLOWTHROUGH </v>
      </c>
    </row>
    <row r="3" spans="1:47" x14ac:dyDescent="0.15">
      <c r="A3" s="142">
        <f t="shared" ref="A3:A66" si="0">E3*1</f>
        <v>755979959292</v>
      </c>
      <c r="B3" s="142" t="str">
        <f t="shared" ref="B3:B66" si="1">F3</f>
        <v>4544155567</v>
      </c>
      <c r="C3" s="9" t="s">
        <v>129</v>
      </c>
      <c r="D3" s="9" t="s">
        <v>1028</v>
      </c>
      <c r="E3" s="9" t="s">
        <v>776</v>
      </c>
      <c r="F3" s="9" t="s">
        <v>948</v>
      </c>
      <c r="G3" s="9" t="s">
        <v>55</v>
      </c>
      <c r="H3" s="9" t="s">
        <v>40</v>
      </c>
      <c r="I3" s="9"/>
      <c r="J3" s="9"/>
      <c r="K3" s="9" t="s">
        <v>41</v>
      </c>
      <c r="L3" s="9" t="s">
        <v>130</v>
      </c>
      <c r="M3" s="9" t="s">
        <v>1023</v>
      </c>
      <c r="N3" s="131">
        <v>44620</v>
      </c>
      <c r="O3" s="131">
        <v>44728</v>
      </c>
      <c r="P3" s="131">
        <v>44728</v>
      </c>
      <c r="Q3" s="222">
        <v>1836</v>
      </c>
      <c r="R3" s="132">
        <v>0</v>
      </c>
      <c r="S3" s="132">
        <v>1836</v>
      </c>
      <c r="T3" s="9" t="s">
        <v>348</v>
      </c>
      <c r="U3" s="9" t="s">
        <v>42</v>
      </c>
      <c r="V3" s="9" t="s">
        <v>131</v>
      </c>
      <c r="W3" s="9" t="s">
        <v>44</v>
      </c>
      <c r="X3" s="131">
        <v>44683</v>
      </c>
      <c r="Y3" s="131">
        <v>44683</v>
      </c>
      <c r="Z3" s="9" t="s">
        <v>45</v>
      </c>
      <c r="AA3" s="133">
        <v>1.73</v>
      </c>
      <c r="AB3" s="9" t="s">
        <v>46</v>
      </c>
      <c r="AC3" s="133">
        <v>3176.28</v>
      </c>
      <c r="AD3" s="9" t="s">
        <v>46</v>
      </c>
      <c r="AE3" s="9" t="s">
        <v>1024</v>
      </c>
      <c r="AF3" s="133">
        <v>6.5</v>
      </c>
      <c r="AG3" s="134">
        <v>1.587</v>
      </c>
      <c r="AH3" s="9" t="s">
        <v>47</v>
      </c>
      <c r="AI3" s="134">
        <v>423.80099999999999</v>
      </c>
      <c r="AJ3" s="9" t="s">
        <v>48</v>
      </c>
      <c r="AK3" s="9" t="s">
        <v>1029</v>
      </c>
      <c r="AL3" s="9" t="s">
        <v>49</v>
      </c>
      <c r="AM3" s="9" t="s">
        <v>121</v>
      </c>
      <c r="AN3" s="9" t="s">
        <v>122</v>
      </c>
      <c r="AO3" s="9" t="s">
        <v>52</v>
      </c>
      <c r="AP3" s="9" t="s">
        <v>133</v>
      </c>
      <c r="AQ3" s="9" t="s">
        <v>349</v>
      </c>
      <c r="AR3" s="9" t="s">
        <v>122</v>
      </c>
      <c r="AS3" s="142" t="str">
        <f>VLOOKUP(A3,'Roll-ups'!B:M,12,FALSE)</f>
        <v xml:space="preserve">PARTY DÉCOR </v>
      </c>
      <c r="AT3" s="142" t="str">
        <f t="shared" ref="AT3:AT66" si="2">C3</f>
        <v>G10211</v>
      </c>
      <c r="AU3" t="str">
        <f>VLOOKUP(A3,'Roll-ups'!B:E,4,FALSE)</f>
        <v>FALL 1</v>
      </c>
    </row>
    <row r="4" spans="1:47" x14ac:dyDescent="0.15">
      <c r="A4" s="142">
        <f t="shared" si="0"/>
        <v>755979959308</v>
      </c>
      <c r="B4" s="142" t="str">
        <f t="shared" si="1"/>
        <v>4544155567</v>
      </c>
      <c r="C4" s="9" t="s">
        <v>129</v>
      </c>
      <c r="D4" s="9" t="s">
        <v>1026</v>
      </c>
      <c r="E4" s="9" t="s">
        <v>778</v>
      </c>
      <c r="F4" s="9" t="s">
        <v>948</v>
      </c>
      <c r="G4" s="9" t="s">
        <v>62</v>
      </c>
      <c r="H4" s="9" t="s">
        <v>40</v>
      </c>
      <c r="I4" s="9"/>
      <c r="J4" s="9"/>
      <c r="K4" s="9" t="s">
        <v>41</v>
      </c>
      <c r="L4" s="9" t="s">
        <v>130</v>
      </c>
      <c r="M4" s="9" t="s">
        <v>1023</v>
      </c>
      <c r="N4" s="131">
        <v>44620</v>
      </c>
      <c r="O4" s="131">
        <v>44728</v>
      </c>
      <c r="P4" s="131">
        <v>44728</v>
      </c>
      <c r="Q4" s="222">
        <v>1836</v>
      </c>
      <c r="R4" s="132">
        <v>0</v>
      </c>
      <c r="S4" s="132">
        <v>1836</v>
      </c>
      <c r="T4" s="9" t="s">
        <v>348</v>
      </c>
      <c r="U4" s="9" t="s">
        <v>42</v>
      </c>
      <c r="V4" s="9" t="s">
        <v>131</v>
      </c>
      <c r="W4" s="9" t="s">
        <v>44</v>
      </c>
      <c r="X4" s="131">
        <v>44683</v>
      </c>
      <c r="Y4" s="131">
        <v>44683</v>
      </c>
      <c r="Z4" s="9" t="s">
        <v>45</v>
      </c>
      <c r="AA4" s="133">
        <v>1.73</v>
      </c>
      <c r="AB4" s="9" t="s">
        <v>46</v>
      </c>
      <c r="AC4" s="133">
        <v>3176.28</v>
      </c>
      <c r="AD4" s="9" t="s">
        <v>46</v>
      </c>
      <c r="AE4" s="9" t="s">
        <v>1024</v>
      </c>
      <c r="AF4" s="133">
        <v>6.5</v>
      </c>
      <c r="AG4" s="134">
        <v>1.587</v>
      </c>
      <c r="AH4" s="9" t="s">
        <v>47</v>
      </c>
      <c r="AI4" s="134">
        <v>423.80099999999999</v>
      </c>
      <c r="AJ4" s="9" t="s">
        <v>48</v>
      </c>
      <c r="AK4" s="9" t="s">
        <v>1027</v>
      </c>
      <c r="AL4" s="9" t="s">
        <v>49</v>
      </c>
      <c r="AM4" s="9" t="s">
        <v>121</v>
      </c>
      <c r="AN4" s="9" t="s">
        <v>122</v>
      </c>
      <c r="AO4" s="9" t="s">
        <v>52</v>
      </c>
      <c r="AP4" s="9" t="s">
        <v>133</v>
      </c>
      <c r="AQ4" s="9" t="s">
        <v>349</v>
      </c>
      <c r="AR4" s="9" t="s">
        <v>122</v>
      </c>
      <c r="AS4" s="142" t="str">
        <f>VLOOKUP(A4,'Roll-ups'!B:M,12,FALSE)</f>
        <v xml:space="preserve">PARTY DÉCOR </v>
      </c>
      <c r="AT4" s="142" t="str">
        <f t="shared" si="2"/>
        <v>G10211</v>
      </c>
      <c r="AU4" t="str">
        <f>VLOOKUP(A4,'Roll-ups'!B:E,4,FALSE)</f>
        <v>FALL 1</v>
      </c>
    </row>
    <row r="5" spans="1:47" x14ac:dyDescent="0.15">
      <c r="A5" s="142">
        <f t="shared" si="0"/>
        <v>755979959315</v>
      </c>
      <c r="B5" s="142" t="str">
        <f t="shared" si="1"/>
        <v>4544155567</v>
      </c>
      <c r="C5" s="9" t="s">
        <v>129</v>
      </c>
      <c r="D5" s="9" t="s">
        <v>1022</v>
      </c>
      <c r="E5" s="9" t="s">
        <v>780</v>
      </c>
      <c r="F5" s="9" t="s">
        <v>948</v>
      </c>
      <c r="G5" s="9" t="s">
        <v>59</v>
      </c>
      <c r="H5" s="9" t="s">
        <v>40</v>
      </c>
      <c r="I5" s="9"/>
      <c r="J5" s="9"/>
      <c r="K5" s="9" t="s">
        <v>41</v>
      </c>
      <c r="L5" s="9" t="s">
        <v>130</v>
      </c>
      <c r="M5" s="9" t="s">
        <v>1023</v>
      </c>
      <c r="N5" s="131">
        <v>44620</v>
      </c>
      <c r="O5" s="131">
        <v>44728</v>
      </c>
      <c r="P5" s="131">
        <v>44728</v>
      </c>
      <c r="Q5" s="222">
        <v>1836</v>
      </c>
      <c r="R5" s="132">
        <v>0</v>
      </c>
      <c r="S5" s="132">
        <v>1836</v>
      </c>
      <c r="T5" s="9" t="s">
        <v>348</v>
      </c>
      <c r="U5" s="9" t="s">
        <v>42</v>
      </c>
      <c r="V5" s="9" t="s">
        <v>131</v>
      </c>
      <c r="W5" s="9" t="s">
        <v>44</v>
      </c>
      <c r="X5" s="131">
        <v>44683</v>
      </c>
      <c r="Y5" s="131">
        <v>44683</v>
      </c>
      <c r="Z5" s="9" t="s">
        <v>45</v>
      </c>
      <c r="AA5" s="133">
        <v>1.73</v>
      </c>
      <c r="AB5" s="9" t="s">
        <v>46</v>
      </c>
      <c r="AC5" s="133">
        <v>3176.28</v>
      </c>
      <c r="AD5" s="9" t="s">
        <v>46</v>
      </c>
      <c r="AE5" s="9" t="s">
        <v>1024</v>
      </c>
      <c r="AF5" s="133">
        <v>6.5</v>
      </c>
      <c r="AG5" s="134">
        <v>1.587</v>
      </c>
      <c r="AH5" s="9" t="s">
        <v>47</v>
      </c>
      <c r="AI5" s="134">
        <v>423.80099999999999</v>
      </c>
      <c r="AJ5" s="9" t="s">
        <v>48</v>
      </c>
      <c r="AK5" s="9" t="s">
        <v>1025</v>
      </c>
      <c r="AL5" s="9" t="s">
        <v>49</v>
      </c>
      <c r="AM5" s="9" t="s">
        <v>121</v>
      </c>
      <c r="AN5" s="9" t="s">
        <v>122</v>
      </c>
      <c r="AO5" s="9" t="s">
        <v>52</v>
      </c>
      <c r="AP5" s="9" t="s">
        <v>133</v>
      </c>
      <c r="AQ5" s="9" t="s">
        <v>349</v>
      </c>
      <c r="AR5" s="9" t="s">
        <v>122</v>
      </c>
      <c r="AS5" s="142" t="str">
        <f>VLOOKUP(A5,'Roll-ups'!B:M,12,FALSE)</f>
        <v xml:space="preserve">PARTY DÉCOR </v>
      </c>
      <c r="AT5" s="142" t="str">
        <f t="shared" si="2"/>
        <v>G10211</v>
      </c>
      <c r="AU5" t="str">
        <f>VLOOKUP(A5,'Roll-ups'!B:E,4,FALSE)</f>
        <v>FALL 1</v>
      </c>
    </row>
    <row r="6" spans="1:47" x14ac:dyDescent="0.15">
      <c r="A6" s="142">
        <f t="shared" si="0"/>
        <v>9781664812345</v>
      </c>
      <c r="B6" s="142" t="str">
        <f t="shared" si="1"/>
        <v>4544767822</v>
      </c>
      <c r="C6" s="9" t="s">
        <v>200</v>
      </c>
      <c r="D6" s="9" t="s">
        <v>278</v>
      </c>
      <c r="E6" s="9" t="s">
        <v>353</v>
      </c>
      <c r="F6" s="9" t="s">
        <v>351</v>
      </c>
      <c r="G6" s="9" t="s">
        <v>60</v>
      </c>
      <c r="H6" s="9" t="s">
        <v>40</v>
      </c>
      <c r="I6" s="9"/>
      <c r="J6" s="9"/>
      <c r="K6" s="9" t="s">
        <v>41</v>
      </c>
      <c r="L6" s="9" t="s">
        <v>347</v>
      </c>
      <c r="M6" s="9" t="s">
        <v>219</v>
      </c>
      <c r="N6" s="131">
        <v>44718</v>
      </c>
      <c r="O6" s="131">
        <v>44763</v>
      </c>
      <c r="P6" s="131">
        <v>44763</v>
      </c>
      <c r="Q6" s="222">
        <v>1750</v>
      </c>
      <c r="R6" s="132">
        <v>0</v>
      </c>
      <c r="S6" s="132">
        <v>1750</v>
      </c>
      <c r="T6" s="9" t="s">
        <v>348</v>
      </c>
      <c r="U6" s="9" t="s">
        <v>63</v>
      </c>
      <c r="V6" s="9" t="s">
        <v>64</v>
      </c>
      <c r="W6" s="9" t="s">
        <v>44</v>
      </c>
      <c r="X6" s="131"/>
      <c r="Y6" s="131"/>
      <c r="Z6" s="9"/>
      <c r="AA6" s="133">
        <v>8.8000000000000007</v>
      </c>
      <c r="AB6" s="9" t="s">
        <v>119</v>
      </c>
      <c r="AC6" s="133">
        <v>15400</v>
      </c>
      <c r="AD6" s="9" t="s">
        <v>119</v>
      </c>
      <c r="AE6" s="9" t="s">
        <v>120</v>
      </c>
      <c r="AF6" s="133">
        <v>21.99</v>
      </c>
      <c r="AG6" s="134">
        <v>0.56000000000000005</v>
      </c>
      <c r="AH6" s="9" t="s">
        <v>47</v>
      </c>
      <c r="AI6" s="134">
        <v>34.515999999999998</v>
      </c>
      <c r="AJ6" s="9" t="s">
        <v>48</v>
      </c>
      <c r="AK6" s="9" t="s">
        <v>353</v>
      </c>
      <c r="AL6" s="9" t="s">
        <v>49</v>
      </c>
      <c r="AM6" s="9" t="s">
        <v>50</v>
      </c>
      <c r="AN6" s="9" t="s">
        <v>51</v>
      </c>
      <c r="AO6" s="9" t="s">
        <v>52</v>
      </c>
      <c r="AP6" s="9" t="s">
        <v>354</v>
      </c>
      <c r="AQ6" s="9" t="s">
        <v>349</v>
      </c>
      <c r="AR6" s="9" t="s">
        <v>51</v>
      </c>
      <c r="AS6" s="142" t="str">
        <f>VLOOKUP(A6,'Roll-ups'!B:M,12,FALSE)</f>
        <v xml:space="preserve">12 MONTH </v>
      </c>
      <c r="AT6" s="142" t="str">
        <f t="shared" si="2"/>
        <v>G10227</v>
      </c>
      <c r="AU6" t="str">
        <f>VLOOKUP(A6,'Roll-ups'!B:E,4,FALSE)</f>
        <v xml:space="preserve">FALL 1 FLOWTHROUGH </v>
      </c>
    </row>
    <row r="7" spans="1:47" x14ac:dyDescent="0.15">
      <c r="A7" s="142">
        <f t="shared" si="0"/>
        <v>755979958431</v>
      </c>
      <c r="B7" s="142" t="str">
        <f t="shared" si="1"/>
        <v>4544155567</v>
      </c>
      <c r="C7" s="9" t="s">
        <v>129</v>
      </c>
      <c r="D7" s="9" t="s">
        <v>1030</v>
      </c>
      <c r="E7" s="9" t="s">
        <v>771</v>
      </c>
      <c r="F7" s="9" t="s">
        <v>948</v>
      </c>
      <c r="G7" s="9" t="s">
        <v>39</v>
      </c>
      <c r="H7" s="9" t="s">
        <v>40</v>
      </c>
      <c r="I7" s="9"/>
      <c r="J7" s="9"/>
      <c r="K7" s="9" t="s">
        <v>41</v>
      </c>
      <c r="L7" s="9" t="s">
        <v>130</v>
      </c>
      <c r="M7" s="9" t="s">
        <v>1023</v>
      </c>
      <c r="N7" s="131">
        <v>44620</v>
      </c>
      <c r="O7" s="131">
        <v>44728</v>
      </c>
      <c r="P7" s="131">
        <v>44728</v>
      </c>
      <c r="Q7" s="222">
        <v>1680</v>
      </c>
      <c r="R7" s="132">
        <v>0</v>
      </c>
      <c r="S7" s="132">
        <v>1680</v>
      </c>
      <c r="T7" s="9" t="s">
        <v>348</v>
      </c>
      <c r="U7" s="9" t="s">
        <v>42</v>
      </c>
      <c r="V7" s="9" t="s">
        <v>131</v>
      </c>
      <c r="W7" s="9" t="s">
        <v>44</v>
      </c>
      <c r="X7" s="131">
        <v>44683</v>
      </c>
      <c r="Y7" s="131">
        <v>44683</v>
      </c>
      <c r="Z7" s="9" t="s">
        <v>45</v>
      </c>
      <c r="AA7" s="133">
        <v>2.75</v>
      </c>
      <c r="AB7" s="9" t="s">
        <v>46</v>
      </c>
      <c r="AC7" s="133">
        <v>4620</v>
      </c>
      <c r="AD7" s="9" t="s">
        <v>46</v>
      </c>
      <c r="AE7" s="9" t="s">
        <v>1024</v>
      </c>
      <c r="AF7" s="133">
        <v>10</v>
      </c>
      <c r="AG7" s="134">
        <v>2.1160000000000001</v>
      </c>
      <c r="AH7" s="9" t="s">
        <v>47</v>
      </c>
      <c r="AI7" s="134">
        <v>254.363</v>
      </c>
      <c r="AJ7" s="9" t="s">
        <v>48</v>
      </c>
      <c r="AK7" s="9" t="s">
        <v>1031</v>
      </c>
      <c r="AL7" s="9" t="s">
        <v>49</v>
      </c>
      <c r="AM7" s="9" t="s">
        <v>121</v>
      </c>
      <c r="AN7" s="9" t="s">
        <v>122</v>
      </c>
      <c r="AO7" s="9" t="s">
        <v>52</v>
      </c>
      <c r="AP7" s="9" t="s">
        <v>133</v>
      </c>
      <c r="AQ7" s="9" t="s">
        <v>349</v>
      </c>
      <c r="AR7" s="9" t="s">
        <v>54</v>
      </c>
      <c r="AS7" s="142" t="str">
        <f>VLOOKUP(A7,'Roll-ups'!B:M,12,FALSE)</f>
        <v xml:space="preserve">PARTY DÉCOR </v>
      </c>
      <c r="AT7" s="142" t="str">
        <f t="shared" si="2"/>
        <v>G10211</v>
      </c>
      <c r="AU7" t="str">
        <f>VLOOKUP(A7,'Roll-ups'!B:E,4,FALSE)</f>
        <v>FALL 1</v>
      </c>
    </row>
    <row r="8" spans="1:47" x14ac:dyDescent="0.15">
      <c r="A8" s="142">
        <f t="shared" si="0"/>
        <v>755979958455</v>
      </c>
      <c r="B8" s="142" t="str">
        <f t="shared" si="1"/>
        <v>4544155567</v>
      </c>
      <c r="C8" s="9" t="s">
        <v>129</v>
      </c>
      <c r="D8" s="9" t="s">
        <v>1032</v>
      </c>
      <c r="E8" s="9" t="s">
        <v>774</v>
      </c>
      <c r="F8" s="9" t="s">
        <v>948</v>
      </c>
      <c r="G8" s="9" t="s">
        <v>58</v>
      </c>
      <c r="H8" s="9" t="s">
        <v>40</v>
      </c>
      <c r="I8" s="9"/>
      <c r="J8" s="9"/>
      <c r="K8" s="9" t="s">
        <v>41</v>
      </c>
      <c r="L8" s="9" t="s">
        <v>130</v>
      </c>
      <c r="M8" s="9" t="s">
        <v>1023</v>
      </c>
      <c r="N8" s="131">
        <v>44620</v>
      </c>
      <c r="O8" s="131">
        <v>44728</v>
      </c>
      <c r="P8" s="131">
        <v>44728</v>
      </c>
      <c r="Q8" s="222">
        <v>1680</v>
      </c>
      <c r="R8" s="132">
        <v>0</v>
      </c>
      <c r="S8" s="132">
        <v>1680</v>
      </c>
      <c r="T8" s="9" t="s">
        <v>348</v>
      </c>
      <c r="U8" s="9" t="s">
        <v>42</v>
      </c>
      <c r="V8" s="9" t="s">
        <v>131</v>
      </c>
      <c r="W8" s="9" t="s">
        <v>44</v>
      </c>
      <c r="X8" s="131">
        <v>44683</v>
      </c>
      <c r="Y8" s="131">
        <v>44683</v>
      </c>
      <c r="Z8" s="9" t="s">
        <v>45</v>
      </c>
      <c r="AA8" s="133">
        <v>2.75</v>
      </c>
      <c r="AB8" s="9" t="s">
        <v>46</v>
      </c>
      <c r="AC8" s="133">
        <v>4620</v>
      </c>
      <c r="AD8" s="9" t="s">
        <v>46</v>
      </c>
      <c r="AE8" s="9" t="s">
        <v>1024</v>
      </c>
      <c r="AF8" s="133">
        <v>10</v>
      </c>
      <c r="AG8" s="134">
        <v>2.1160000000000001</v>
      </c>
      <c r="AH8" s="9" t="s">
        <v>47</v>
      </c>
      <c r="AI8" s="134">
        <v>254.363</v>
      </c>
      <c r="AJ8" s="9" t="s">
        <v>48</v>
      </c>
      <c r="AK8" s="9" t="s">
        <v>1033</v>
      </c>
      <c r="AL8" s="9" t="s">
        <v>49</v>
      </c>
      <c r="AM8" s="9" t="s">
        <v>121</v>
      </c>
      <c r="AN8" s="9" t="s">
        <v>122</v>
      </c>
      <c r="AO8" s="9" t="s">
        <v>52</v>
      </c>
      <c r="AP8" s="9" t="s">
        <v>133</v>
      </c>
      <c r="AQ8" s="9" t="s">
        <v>349</v>
      </c>
      <c r="AR8" s="9" t="s">
        <v>54</v>
      </c>
      <c r="AS8" s="142" t="str">
        <f>VLOOKUP(A8,'Roll-ups'!B:M,12,FALSE)</f>
        <v xml:space="preserve">PARTY DÉCOR </v>
      </c>
      <c r="AT8" s="142" t="str">
        <f t="shared" si="2"/>
        <v>G10211</v>
      </c>
      <c r="AU8" t="str">
        <f>VLOOKUP(A8,'Roll-ups'!B:E,4,FALSE)</f>
        <v>FALL 1</v>
      </c>
    </row>
    <row r="9" spans="1:47" x14ac:dyDescent="0.15">
      <c r="A9" s="142">
        <f t="shared" si="0"/>
        <v>5056275132118</v>
      </c>
      <c r="B9" s="142" t="str">
        <f t="shared" si="1"/>
        <v>4544332988</v>
      </c>
      <c r="C9" s="9" t="s">
        <v>129</v>
      </c>
      <c r="D9" s="9" t="s">
        <v>1354</v>
      </c>
      <c r="E9" s="9" t="s">
        <v>1355</v>
      </c>
      <c r="F9" s="9" t="s">
        <v>949</v>
      </c>
      <c r="G9" s="9" t="s">
        <v>110</v>
      </c>
      <c r="H9" s="9" t="s">
        <v>40</v>
      </c>
      <c r="I9" s="9"/>
      <c r="J9" s="9"/>
      <c r="K9" s="9" t="s">
        <v>41</v>
      </c>
      <c r="L9" s="9" t="s">
        <v>1036</v>
      </c>
      <c r="M9" s="9" t="s">
        <v>1037</v>
      </c>
      <c r="N9" s="131">
        <v>44687</v>
      </c>
      <c r="O9" s="131">
        <v>44791</v>
      </c>
      <c r="P9" s="131">
        <v>44767</v>
      </c>
      <c r="Q9" s="222">
        <v>1680</v>
      </c>
      <c r="R9" s="132">
        <v>0</v>
      </c>
      <c r="S9" s="132">
        <v>1680</v>
      </c>
      <c r="T9" s="9" t="s">
        <v>348</v>
      </c>
      <c r="U9" s="9" t="s">
        <v>42</v>
      </c>
      <c r="V9" s="9" t="s">
        <v>131</v>
      </c>
      <c r="W9" s="9" t="s">
        <v>67</v>
      </c>
      <c r="X9" s="131">
        <v>44732</v>
      </c>
      <c r="Y9" s="131">
        <v>44746</v>
      </c>
      <c r="Z9" s="9" t="s">
        <v>45</v>
      </c>
      <c r="AA9" s="133">
        <v>3.74</v>
      </c>
      <c r="AB9" s="9" t="s">
        <v>46</v>
      </c>
      <c r="AC9" s="133">
        <v>6283.2</v>
      </c>
      <c r="AD9" s="9" t="s">
        <v>46</v>
      </c>
      <c r="AE9" s="9" t="s">
        <v>1038</v>
      </c>
      <c r="AF9" s="133">
        <v>12.99</v>
      </c>
      <c r="AG9" s="134">
        <v>0.19800000000000001</v>
      </c>
      <c r="AH9" s="9" t="s">
        <v>47</v>
      </c>
      <c r="AI9" s="134">
        <v>4.4850000000000003</v>
      </c>
      <c r="AJ9" s="9" t="s">
        <v>48</v>
      </c>
      <c r="AK9" s="9" t="s">
        <v>1356</v>
      </c>
      <c r="AL9" s="9" t="s">
        <v>49</v>
      </c>
      <c r="AM9" s="9" t="s">
        <v>126</v>
      </c>
      <c r="AN9" s="9" t="s">
        <v>127</v>
      </c>
      <c r="AO9" s="9" t="s">
        <v>52</v>
      </c>
      <c r="AP9" s="9" t="s">
        <v>146</v>
      </c>
      <c r="AQ9" s="9" t="s">
        <v>349</v>
      </c>
      <c r="AR9" s="9" t="s">
        <v>127</v>
      </c>
      <c r="AS9" s="142" t="e">
        <f>VLOOKUP(A9,'Roll-ups'!B:M,12,FALSE)</f>
        <v>#N/A</v>
      </c>
      <c r="AT9" s="142" t="str">
        <f t="shared" si="2"/>
        <v>G10211</v>
      </c>
      <c r="AU9" t="e">
        <f>VLOOKUP(A9,'Roll-ups'!B:E,4,FALSE)</f>
        <v>#N/A</v>
      </c>
    </row>
    <row r="10" spans="1:47" x14ac:dyDescent="0.15">
      <c r="A10" s="142">
        <f t="shared" si="0"/>
        <v>5056275170127</v>
      </c>
      <c r="B10" s="142" t="str">
        <f t="shared" si="1"/>
        <v>4544332988</v>
      </c>
      <c r="C10" s="9" t="s">
        <v>129</v>
      </c>
      <c r="D10" s="9" t="s">
        <v>1034</v>
      </c>
      <c r="E10" s="9" t="s">
        <v>1035</v>
      </c>
      <c r="F10" s="9" t="s">
        <v>949</v>
      </c>
      <c r="G10" s="9" t="s">
        <v>104</v>
      </c>
      <c r="H10" s="9" t="s">
        <v>40</v>
      </c>
      <c r="I10" s="9"/>
      <c r="J10" s="9"/>
      <c r="K10" s="9" t="s">
        <v>41</v>
      </c>
      <c r="L10" s="9" t="s">
        <v>1036</v>
      </c>
      <c r="M10" s="9" t="s">
        <v>1037</v>
      </c>
      <c r="N10" s="131">
        <v>44687</v>
      </c>
      <c r="O10" s="131">
        <v>44791</v>
      </c>
      <c r="P10" s="131">
        <v>44767</v>
      </c>
      <c r="Q10" s="222">
        <v>1620</v>
      </c>
      <c r="R10" s="132">
        <v>0</v>
      </c>
      <c r="S10" s="132">
        <v>1620</v>
      </c>
      <c r="T10" s="9" t="s">
        <v>348</v>
      </c>
      <c r="U10" s="9" t="s">
        <v>42</v>
      </c>
      <c r="V10" s="9" t="s">
        <v>131</v>
      </c>
      <c r="W10" s="9" t="s">
        <v>67</v>
      </c>
      <c r="X10" s="131">
        <v>44732</v>
      </c>
      <c r="Y10" s="131">
        <v>44746</v>
      </c>
      <c r="Z10" s="9" t="s">
        <v>45</v>
      </c>
      <c r="AA10" s="133">
        <v>1.8</v>
      </c>
      <c r="AB10" s="9" t="s">
        <v>46</v>
      </c>
      <c r="AC10" s="133">
        <v>2916</v>
      </c>
      <c r="AD10" s="9" t="s">
        <v>46</v>
      </c>
      <c r="AE10" s="9" t="s">
        <v>1038</v>
      </c>
      <c r="AF10" s="133">
        <v>8.99</v>
      </c>
      <c r="AG10" s="134">
        <v>8.7999999999999995E-2</v>
      </c>
      <c r="AH10" s="9" t="s">
        <v>47</v>
      </c>
      <c r="AI10" s="134">
        <v>2.883</v>
      </c>
      <c r="AJ10" s="9" t="s">
        <v>48</v>
      </c>
      <c r="AK10" s="9" t="s">
        <v>1039</v>
      </c>
      <c r="AL10" s="9" t="s">
        <v>49</v>
      </c>
      <c r="AM10" s="9" t="s">
        <v>126</v>
      </c>
      <c r="AN10" s="9" t="s">
        <v>127</v>
      </c>
      <c r="AO10" s="9" t="s">
        <v>52</v>
      </c>
      <c r="AP10" s="9" t="s">
        <v>146</v>
      </c>
      <c r="AQ10" s="9" t="s">
        <v>349</v>
      </c>
      <c r="AR10" s="9" t="s">
        <v>127</v>
      </c>
      <c r="AS10" s="142" t="str">
        <f>VLOOKUP(A10,'Roll-ups'!B:M,12,FALSE)</f>
        <v xml:space="preserve">PARTY DÉCOR </v>
      </c>
      <c r="AT10" s="142" t="str">
        <f t="shared" si="2"/>
        <v>G10211</v>
      </c>
      <c r="AU10" t="str">
        <f>VLOOKUP(A10,'Roll-ups'!B:E,4,FALSE)</f>
        <v>FALL 2</v>
      </c>
    </row>
    <row r="11" spans="1:47" x14ac:dyDescent="0.15">
      <c r="A11" s="142">
        <f t="shared" si="0"/>
        <v>5056275123727</v>
      </c>
      <c r="B11" s="142" t="str">
        <f t="shared" si="1"/>
        <v>4544332988</v>
      </c>
      <c r="C11" s="9" t="s">
        <v>129</v>
      </c>
      <c r="D11" s="9" t="s">
        <v>1040</v>
      </c>
      <c r="E11" s="9" t="s">
        <v>1041</v>
      </c>
      <c r="F11" s="9" t="s">
        <v>949</v>
      </c>
      <c r="G11" s="9" t="s">
        <v>76</v>
      </c>
      <c r="H11" s="9" t="s">
        <v>40</v>
      </c>
      <c r="I11" s="9"/>
      <c r="J11" s="9"/>
      <c r="K11" s="9" t="s">
        <v>41</v>
      </c>
      <c r="L11" s="9" t="s">
        <v>1036</v>
      </c>
      <c r="M11" s="9" t="s">
        <v>1037</v>
      </c>
      <c r="N11" s="131">
        <v>44687</v>
      </c>
      <c r="O11" s="131">
        <v>44791</v>
      </c>
      <c r="P11" s="131">
        <v>44767</v>
      </c>
      <c r="Q11" s="222">
        <v>1560</v>
      </c>
      <c r="R11" s="132">
        <v>0</v>
      </c>
      <c r="S11" s="132">
        <v>1560</v>
      </c>
      <c r="T11" s="9" t="s">
        <v>348</v>
      </c>
      <c r="U11" s="9" t="s">
        <v>42</v>
      </c>
      <c r="V11" s="9" t="s">
        <v>131</v>
      </c>
      <c r="W11" s="9" t="s">
        <v>67</v>
      </c>
      <c r="X11" s="131">
        <v>44732</v>
      </c>
      <c r="Y11" s="131">
        <v>44746</v>
      </c>
      <c r="Z11" s="9" t="s">
        <v>45</v>
      </c>
      <c r="AA11" s="133">
        <v>4.49</v>
      </c>
      <c r="AB11" s="9" t="s">
        <v>46</v>
      </c>
      <c r="AC11" s="133">
        <v>7004.4</v>
      </c>
      <c r="AD11" s="9" t="s">
        <v>46</v>
      </c>
      <c r="AE11" s="9" t="s">
        <v>1038</v>
      </c>
      <c r="AF11" s="133">
        <v>16.989999999999998</v>
      </c>
      <c r="AG11" s="134">
        <v>0.15</v>
      </c>
      <c r="AH11" s="9" t="s">
        <v>47</v>
      </c>
      <c r="AI11" s="134">
        <v>7.7640000000000002</v>
      </c>
      <c r="AJ11" s="9" t="s">
        <v>48</v>
      </c>
      <c r="AK11" s="9" t="s">
        <v>1042</v>
      </c>
      <c r="AL11" s="9" t="s">
        <v>49</v>
      </c>
      <c r="AM11" s="9" t="s">
        <v>126</v>
      </c>
      <c r="AN11" s="9" t="s">
        <v>127</v>
      </c>
      <c r="AO11" s="9" t="s">
        <v>52</v>
      </c>
      <c r="AP11" s="9" t="s">
        <v>146</v>
      </c>
      <c r="AQ11" s="9" t="s">
        <v>349</v>
      </c>
      <c r="AR11" s="9" t="s">
        <v>128</v>
      </c>
      <c r="AS11" s="142" t="str">
        <f>VLOOKUP(A11,'Roll-ups'!B:M,12,FALSE)</f>
        <v xml:space="preserve">PARTY DÉCOR </v>
      </c>
      <c r="AT11" s="142" t="str">
        <f t="shared" si="2"/>
        <v>G10211</v>
      </c>
      <c r="AU11" t="str">
        <f>VLOOKUP(A11,'Roll-ups'!B:E,4,FALSE)</f>
        <v>FALL 2</v>
      </c>
    </row>
    <row r="12" spans="1:47" x14ac:dyDescent="0.15">
      <c r="A12" s="142">
        <f t="shared" si="0"/>
        <v>74101944686</v>
      </c>
      <c r="B12" s="142" t="str">
        <f t="shared" si="1"/>
        <v>4544630021</v>
      </c>
      <c r="C12" s="9" t="s">
        <v>129</v>
      </c>
      <c r="D12" s="9" t="s">
        <v>1351</v>
      </c>
      <c r="E12" s="9" t="s">
        <v>1352</v>
      </c>
      <c r="F12" s="9" t="s">
        <v>978</v>
      </c>
      <c r="G12" s="9" t="s">
        <v>55</v>
      </c>
      <c r="H12" s="9" t="s">
        <v>1090</v>
      </c>
      <c r="I12" s="9"/>
      <c r="J12" s="9"/>
      <c r="K12" s="9" t="s">
        <v>41</v>
      </c>
      <c r="L12" s="9" t="s">
        <v>134</v>
      </c>
      <c r="M12" s="9" t="s">
        <v>135</v>
      </c>
      <c r="N12" s="131">
        <v>44691</v>
      </c>
      <c r="O12" s="131">
        <v>44823</v>
      </c>
      <c r="P12" s="131">
        <v>44823</v>
      </c>
      <c r="Q12" s="222">
        <v>1410</v>
      </c>
      <c r="R12" s="132">
        <v>0</v>
      </c>
      <c r="S12" s="132">
        <v>1410</v>
      </c>
      <c r="T12" s="9" t="s">
        <v>348</v>
      </c>
      <c r="U12" s="9" t="s">
        <v>63</v>
      </c>
      <c r="V12" s="9" t="s">
        <v>64</v>
      </c>
      <c r="W12" s="9" t="s">
        <v>44</v>
      </c>
      <c r="X12" s="131"/>
      <c r="Y12" s="131"/>
      <c r="Z12" s="9"/>
      <c r="AA12" s="133">
        <v>17.149999999999999</v>
      </c>
      <c r="AB12" s="9" t="s">
        <v>119</v>
      </c>
      <c r="AC12" s="133">
        <v>24181.5</v>
      </c>
      <c r="AD12" s="9" t="s">
        <v>119</v>
      </c>
      <c r="AE12" s="9" t="s">
        <v>120</v>
      </c>
      <c r="AF12" s="133">
        <v>21.99</v>
      </c>
      <c r="AG12" s="134">
        <v>0.2</v>
      </c>
      <c r="AH12" s="9" t="s">
        <v>47</v>
      </c>
      <c r="AI12" s="134">
        <v>20.972999999999999</v>
      </c>
      <c r="AJ12" s="9" t="s">
        <v>48</v>
      </c>
      <c r="AK12" s="9"/>
      <c r="AL12" s="9" t="s">
        <v>49</v>
      </c>
      <c r="AM12" s="9" t="s">
        <v>196</v>
      </c>
      <c r="AN12" s="9" t="s">
        <v>123</v>
      </c>
      <c r="AO12" s="9" t="s">
        <v>52</v>
      </c>
      <c r="AP12" s="9" t="s">
        <v>139</v>
      </c>
      <c r="AQ12" s="9" t="s">
        <v>1353</v>
      </c>
      <c r="AR12" s="9" t="s">
        <v>123</v>
      </c>
      <c r="AS12" s="142" t="e">
        <f>VLOOKUP(A12,'Roll-ups'!B:M,12,FALSE)</f>
        <v>#N/A</v>
      </c>
      <c r="AT12" s="142" t="str">
        <f t="shared" si="2"/>
        <v>G10211</v>
      </c>
      <c r="AU12" t="e">
        <f>VLOOKUP(A12,'Roll-ups'!B:E,4,FALSE)</f>
        <v>#N/A</v>
      </c>
    </row>
    <row r="13" spans="1:47" x14ac:dyDescent="0.15">
      <c r="A13" s="142">
        <f t="shared" si="0"/>
        <v>9781525610936</v>
      </c>
      <c r="B13" s="142" t="str">
        <f t="shared" si="1"/>
        <v>4544753179</v>
      </c>
      <c r="C13" s="9" t="s">
        <v>200</v>
      </c>
      <c r="D13" s="9" t="s">
        <v>311</v>
      </c>
      <c r="E13" s="9" t="s">
        <v>369</v>
      </c>
      <c r="F13" s="9" t="s">
        <v>370</v>
      </c>
      <c r="G13" s="9" t="s">
        <v>70</v>
      </c>
      <c r="H13" s="9" t="s">
        <v>40</v>
      </c>
      <c r="I13" s="9"/>
      <c r="J13" s="9"/>
      <c r="K13" s="9" t="s">
        <v>41</v>
      </c>
      <c r="L13" s="9" t="s">
        <v>347</v>
      </c>
      <c r="M13" s="9" t="s">
        <v>219</v>
      </c>
      <c r="N13" s="131">
        <v>44718</v>
      </c>
      <c r="O13" s="131">
        <v>44756</v>
      </c>
      <c r="P13" s="131">
        <v>44746</v>
      </c>
      <c r="Q13" s="222">
        <v>1350</v>
      </c>
      <c r="R13" s="132">
        <v>0</v>
      </c>
      <c r="S13" s="132">
        <v>1350</v>
      </c>
      <c r="T13" s="9" t="s">
        <v>348</v>
      </c>
      <c r="U13" s="9" t="s">
        <v>63</v>
      </c>
      <c r="V13" s="9" t="s">
        <v>64</v>
      </c>
      <c r="W13" s="9" t="s">
        <v>44</v>
      </c>
      <c r="X13" s="131"/>
      <c r="Y13" s="131"/>
      <c r="Z13" s="9"/>
      <c r="AA13" s="133">
        <v>8.8000000000000007</v>
      </c>
      <c r="AB13" s="9" t="s">
        <v>119</v>
      </c>
      <c r="AC13" s="133">
        <v>11880</v>
      </c>
      <c r="AD13" s="9" t="s">
        <v>119</v>
      </c>
      <c r="AE13" s="9" t="s">
        <v>120</v>
      </c>
      <c r="AF13" s="133">
        <v>21.99</v>
      </c>
      <c r="AG13" s="134">
        <v>0.6</v>
      </c>
      <c r="AH13" s="9" t="s">
        <v>47</v>
      </c>
      <c r="AI13" s="134">
        <v>20.16</v>
      </c>
      <c r="AJ13" s="9" t="s">
        <v>48</v>
      </c>
      <c r="AK13" s="9" t="s">
        <v>369</v>
      </c>
      <c r="AL13" s="9" t="s">
        <v>49</v>
      </c>
      <c r="AM13" s="9" t="s">
        <v>50</v>
      </c>
      <c r="AN13" s="9" t="s">
        <v>51</v>
      </c>
      <c r="AO13" s="9" t="s">
        <v>52</v>
      </c>
      <c r="AP13" s="9" t="s">
        <v>215</v>
      </c>
      <c r="AQ13" s="9" t="s">
        <v>349</v>
      </c>
      <c r="AR13" s="9" t="s">
        <v>51</v>
      </c>
      <c r="AS13" s="142" t="str">
        <f>VLOOKUP(A13,'Roll-ups'!B:M,12,FALSE)</f>
        <v xml:space="preserve">12 MONTH </v>
      </c>
      <c r="AT13" s="142" t="str">
        <f t="shared" si="2"/>
        <v>G10227</v>
      </c>
      <c r="AU13" t="str">
        <f>VLOOKUP(A13,'Roll-ups'!B:E,4,FALSE)</f>
        <v xml:space="preserve">FALL 1 FLOWTHROUGH </v>
      </c>
    </row>
    <row r="14" spans="1:47" x14ac:dyDescent="0.15">
      <c r="A14" s="142">
        <f t="shared" si="0"/>
        <v>9781975448110</v>
      </c>
      <c r="B14" s="142" t="str">
        <f t="shared" si="1"/>
        <v>4544767822</v>
      </c>
      <c r="C14" s="9" t="s">
        <v>200</v>
      </c>
      <c r="D14" s="9" t="s">
        <v>279</v>
      </c>
      <c r="E14" s="9" t="s">
        <v>350</v>
      </c>
      <c r="F14" s="9" t="s">
        <v>351</v>
      </c>
      <c r="G14" s="9" t="s">
        <v>61</v>
      </c>
      <c r="H14" s="9" t="s">
        <v>40</v>
      </c>
      <c r="I14" s="9"/>
      <c r="J14" s="9"/>
      <c r="K14" s="9" t="s">
        <v>41</v>
      </c>
      <c r="L14" s="9" t="s">
        <v>347</v>
      </c>
      <c r="M14" s="9" t="s">
        <v>219</v>
      </c>
      <c r="N14" s="131">
        <v>44718</v>
      </c>
      <c r="O14" s="131">
        <v>44763</v>
      </c>
      <c r="P14" s="131">
        <v>44763</v>
      </c>
      <c r="Q14" s="222">
        <v>1300</v>
      </c>
      <c r="R14" s="132">
        <v>0</v>
      </c>
      <c r="S14" s="132">
        <v>1300</v>
      </c>
      <c r="T14" s="9" t="s">
        <v>348</v>
      </c>
      <c r="U14" s="9" t="s">
        <v>63</v>
      </c>
      <c r="V14" s="9" t="s">
        <v>64</v>
      </c>
      <c r="W14" s="9" t="s">
        <v>44</v>
      </c>
      <c r="X14" s="131"/>
      <c r="Y14" s="131"/>
      <c r="Z14" s="9"/>
      <c r="AA14" s="133">
        <v>4.8</v>
      </c>
      <c r="AB14" s="9" t="s">
        <v>119</v>
      </c>
      <c r="AC14" s="133">
        <v>6240</v>
      </c>
      <c r="AD14" s="9" t="s">
        <v>119</v>
      </c>
      <c r="AE14" s="9" t="s">
        <v>120</v>
      </c>
      <c r="AF14" s="133">
        <v>11.99</v>
      </c>
      <c r="AG14" s="134">
        <v>0.17</v>
      </c>
      <c r="AH14" s="9" t="s">
        <v>47</v>
      </c>
      <c r="AI14" s="134">
        <v>5.88</v>
      </c>
      <c r="AJ14" s="9" t="s">
        <v>48</v>
      </c>
      <c r="AK14" s="9" t="s">
        <v>350</v>
      </c>
      <c r="AL14" s="9" t="s">
        <v>49</v>
      </c>
      <c r="AM14" s="9" t="s">
        <v>50</v>
      </c>
      <c r="AN14" s="9" t="s">
        <v>51</v>
      </c>
      <c r="AO14" s="9" t="s">
        <v>52</v>
      </c>
      <c r="AP14" s="9" t="s">
        <v>352</v>
      </c>
      <c r="AQ14" s="9" t="s">
        <v>349</v>
      </c>
      <c r="AR14" s="9" t="s">
        <v>51</v>
      </c>
      <c r="AS14" s="142" t="str">
        <f>VLOOKUP(A14,'Roll-ups'!B:M,12,FALSE)</f>
        <v xml:space="preserve">12 MONTH </v>
      </c>
      <c r="AT14" s="142" t="str">
        <f t="shared" si="2"/>
        <v>G10227</v>
      </c>
      <c r="AU14" t="str">
        <f>VLOOKUP(A14,'Roll-ups'!B:E,4,FALSE)</f>
        <v xml:space="preserve">FALL 1 FLOWTHROUGH </v>
      </c>
    </row>
    <row r="15" spans="1:47" x14ac:dyDescent="0.15">
      <c r="A15" s="142">
        <f t="shared" si="0"/>
        <v>9781525610783</v>
      </c>
      <c r="B15" s="142" t="str">
        <f t="shared" si="1"/>
        <v>4544753184</v>
      </c>
      <c r="C15" s="9" t="s">
        <v>200</v>
      </c>
      <c r="D15" s="9" t="s">
        <v>344</v>
      </c>
      <c r="E15" s="9" t="s">
        <v>345</v>
      </c>
      <c r="F15" s="9" t="s">
        <v>364</v>
      </c>
      <c r="G15" s="9" t="s">
        <v>75</v>
      </c>
      <c r="H15" s="9" t="s">
        <v>40</v>
      </c>
      <c r="I15" s="9"/>
      <c r="J15" s="9"/>
      <c r="K15" s="9" t="s">
        <v>57</v>
      </c>
      <c r="L15" s="9" t="s">
        <v>347</v>
      </c>
      <c r="M15" s="9" t="s">
        <v>219</v>
      </c>
      <c r="N15" s="131">
        <v>44718</v>
      </c>
      <c r="O15" s="131">
        <v>44753</v>
      </c>
      <c r="P15" s="131">
        <v>44753</v>
      </c>
      <c r="Q15" s="222">
        <v>1250</v>
      </c>
      <c r="R15" s="132">
        <v>0</v>
      </c>
      <c r="S15" s="132">
        <v>1250</v>
      </c>
      <c r="T15" s="9" t="s">
        <v>348</v>
      </c>
      <c r="U15" s="9" t="s">
        <v>63</v>
      </c>
      <c r="V15" s="9" t="s">
        <v>140</v>
      </c>
      <c r="W15" s="9" t="s">
        <v>44</v>
      </c>
      <c r="X15" s="131"/>
      <c r="Y15" s="131"/>
      <c r="Z15" s="9"/>
      <c r="AA15" s="133">
        <v>8.8000000000000007</v>
      </c>
      <c r="AB15" s="9" t="s">
        <v>119</v>
      </c>
      <c r="AC15" s="133">
        <v>11000</v>
      </c>
      <c r="AD15" s="9" t="s">
        <v>119</v>
      </c>
      <c r="AE15" s="9" t="s">
        <v>120</v>
      </c>
      <c r="AF15" s="133">
        <v>21.99</v>
      </c>
      <c r="AG15" s="134">
        <v>0.6</v>
      </c>
      <c r="AH15" s="9" t="s">
        <v>47</v>
      </c>
      <c r="AI15" s="134">
        <v>20.16</v>
      </c>
      <c r="AJ15" s="9" t="s">
        <v>48</v>
      </c>
      <c r="AK15" s="9" t="s">
        <v>345</v>
      </c>
      <c r="AL15" s="9" t="s">
        <v>49</v>
      </c>
      <c r="AM15" s="9" t="s">
        <v>50</v>
      </c>
      <c r="AN15" s="9" t="s">
        <v>51</v>
      </c>
      <c r="AO15" s="9" t="s">
        <v>52</v>
      </c>
      <c r="AP15" s="9" t="s">
        <v>215</v>
      </c>
      <c r="AQ15" s="9" t="s">
        <v>349</v>
      </c>
      <c r="AR15" s="9" t="s">
        <v>51</v>
      </c>
      <c r="AS15" s="142" t="str">
        <f>VLOOKUP(A15,'Roll-ups'!B:M,12,FALSE)</f>
        <v xml:space="preserve">12 MONTH </v>
      </c>
      <c r="AT15" s="142" t="str">
        <f t="shared" si="2"/>
        <v>G10227</v>
      </c>
      <c r="AU15" t="str">
        <f>VLOOKUP(A15,'Roll-ups'!B:E,4,FALSE)</f>
        <v xml:space="preserve">FALL 1 FLOWTHROUGH </v>
      </c>
    </row>
    <row r="16" spans="1:47" x14ac:dyDescent="0.15">
      <c r="A16" s="142">
        <f t="shared" si="0"/>
        <v>9781469423913</v>
      </c>
      <c r="B16" s="142" t="str">
        <f t="shared" si="1"/>
        <v>4544767822</v>
      </c>
      <c r="C16" s="9" t="s">
        <v>200</v>
      </c>
      <c r="D16" s="9" t="s">
        <v>274</v>
      </c>
      <c r="E16" s="9" t="s">
        <v>355</v>
      </c>
      <c r="F16" s="9" t="s">
        <v>351</v>
      </c>
      <c r="G16" s="9" t="s">
        <v>55</v>
      </c>
      <c r="H16" s="9" t="s">
        <v>40</v>
      </c>
      <c r="I16" s="9"/>
      <c r="J16" s="9"/>
      <c r="K16" s="9" t="s">
        <v>41</v>
      </c>
      <c r="L16" s="9" t="s">
        <v>347</v>
      </c>
      <c r="M16" s="9" t="s">
        <v>219</v>
      </c>
      <c r="N16" s="131">
        <v>44718</v>
      </c>
      <c r="O16" s="131">
        <v>44763</v>
      </c>
      <c r="P16" s="131">
        <v>44763</v>
      </c>
      <c r="Q16" s="222">
        <v>1224</v>
      </c>
      <c r="R16" s="132">
        <v>0</v>
      </c>
      <c r="S16" s="132">
        <v>1224</v>
      </c>
      <c r="T16" s="9" t="s">
        <v>348</v>
      </c>
      <c r="U16" s="9" t="s">
        <v>63</v>
      </c>
      <c r="V16" s="9" t="s">
        <v>64</v>
      </c>
      <c r="W16" s="9" t="s">
        <v>44</v>
      </c>
      <c r="X16" s="131"/>
      <c r="Y16" s="131"/>
      <c r="Z16" s="9"/>
      <c r="AA16" s="133">
        <v>10.4</v>
      </c>
      <c r="AB16" s="9" t="s">
        <v>119</v>
      </c>
      <c r="AC16" s="133">
        <v>12729.6</v>
      </c>
      <c r="AD16" s="9" t="s">
        <v>119</v>
      </c>
      <c r="AE16" s="9" t="s">
        <v>120</v>
      </c>
      <c r="AF16" s="133">
        <v>25.99</v>
      </c>
      <c r="AG16" s="134">
        <v>0.85</v>
      </c>
      <c r="AH16" s="9" t="s">
        <v>47</v>
      </c>
      <c r="AI16" s="134">
        <v>18.760000000000002</v>
      </c>
      <c r="AJ16" s="9" t="s">
        <v>48</v>
      </c>
      <c r="AK16" s="9" t="s">
        <v>355</v>
      </c>
      <c r="AL16" s="9" t="s">
        <v>49</v>
      </c>
      <c r="AM16" s="9" t="s">
        <v>50</v>
      </c>
      <c r="AN16" s="9" t="s">
        <v>51</v>
      </c>
      <c r="AO16" s="9" t="s">
        <v>52</v>
      </c>
      <c r="AP16" s="9" t="s">
        <v>356</v>
      </c>
      <c r="AQ16" s="9" t="s">
        <v>349</v>
      </c>
      <c r="AR16" s="9" t="s">
        <v>51</v>
      </c>
      <c r="AS16" s="142" t="str">
        <f>VLOOKUP(A16,'Roll-ups'!B:M,12,FALSE)</f>
        <v xml:space="preserve">12 MONTH </v>
      </c>
      <c r="AT16" s="142" t="str">
        <f t="shared" si="2"/>
        <v>G10227</v>
      </c>
      <c r="AU16" t="str">
        <f>VLOOKUP(A16,'Roll-ups'!B:E,4,FALSE)</f>
        <v xml:space="preserve">FALL 1 FLOWTHROUGH </v>
      </c>
    </row>
    <row r="17" spans="1:47" x14ac:dyDescent="0.15">
      <c r="A17" s="142">
        <f t="shared" si="0"/>
        <v>882709790365</v>
      </c>
      <c r="B17" s="142" t="str">
        <f t="shared" si="1"/>
        <v>4543882338</v>
      </c>
      <c r="C17" s="9" t="s">
        <v>129</v>
      </c>
      <c r="D17" s="9" t="s">
        <v>1043</v>
      </c>
      <c r="E17" s="9" t="s">
        <v>1044</v>
      </c>
      <c r="F17" s="9" t="s">
        <v>950</v>
      </c>
      <c r="G17" s="9" t="s">
        <v>39</v>
      </c>
      <c r="H17" s="9" t="s">
        <v>40</v>
      </c>
      <c r="I17" s="9"/>
      <c r="J17" s="9"/>
      <c r="K17" s="9" t="s">
        <v>41</v>
      </c>
      <c r="L17" s="9" t="s">
        <v>141</v>
      </c>
      <c r="M17" s="9" t="s">
        <v>142</v>
      </c>
      <c r="N17" s="131">
        <v>44614</v>
      </c>
      <c r="O17" s="131">
        <v>44774</v>
      </c>
      <c r="P17" s="131">
        <v>44774</v>
      </c>
      <c r="Q17" s="222">
        <v>1200</v>
      </c>
      <c r="R17" s="132">
        <v>0</v>
      </c>
      <c r="S17" s="132">
        <v>1200</v>
      </c>
      <c r="T17" s="9" t="s">
        <v>348</v>
      </c>
      <c r="U17" s="9" t="s">
        <v>42</v>
      </c>
      <c r="V17" s="9" t="s">
        <v>43</v>
      </c>
      <c r="W17" s="9" t="s">
        <v>44</v>
      </c>
      <c r="X17" s="131">
        <v>44726</v>
      </c>
      <c r="Y17" s="131">
        <v>44726</v>
      </c>
      <c r="Z17" s="9" t="s">
        <v>45</v>
      </c>
      <c r="AA17" s="133">
        <v>2.7</v>
      </c>
      <c r="AB17" s="9" t="s">
        <v>46</v>
      </c>
      <c r="AC17" s="133">
        <v>3240</v>
      </c>
      <c r="AD17" s="9" t="s">
        <v>46</v>
      </c>
      <c r="AE17" s="9" t="s">
        <v>1045</v>
      </c>
      <c r="AF17" s="133">
        <v>12.95</v>
      </c>
      <c r="AG17" s="134">
        <v>0.14299999999999999</v>
      </c>
      <c r="AH17" s="9" t="s">
        <v>47</v>
      </c>
      <c r="AI17" s="134">
        <v>30.8</v>
      </c>
      <c r="AJ17" s="9" t="s">
        <v>48</v>
      </c>
      <c r="AK17" s="9"/>
      <c r="AL17" s="9" t="s">
        <v>49</v>
      </c>
      <c r="AM17" s="9" t="s">
        <v>121</v>
      </c>
      <c r="AN17" s="9" t="s">
        <v>122</v>
      </c>
      <c r="AO17" s="9" t="s">
        <v>52</v>
      </c>
      <c r="AP17" s="9" t="s">
        <v>133</v>
      </c>
      <c r="AQ17" s="9" t="s">
        <v>349</v>
      </c>
      <c r="AR17" s="9" t="s">
        <v>122</v>
      </c>
      <c r="AS17" s="142" t="str">
        <f>VLOOKUP(A17,'Roll-ups'!B:M,12,FALSE)</f>
        <v>INDIGO 25</v>
      </c>
      <c r="AT17" s="142" t="str">
        <f t="shared" si="2"/>
        <v>G10211</v>
      </c>
      <c r="AU17" t="str">
        <f>VLOOKUP(A17,'Roll-ups'!B:E,4,FALSE)</f>
        <v>FALL 2</v>
      </c>
    </row>
    <row r="18" spans="1:47" x14ac:dyDescent="0.15">
      <c r="A18" s="142">
        <f t="shared" si="0"/>
        <v>5056275127305</v>
      </c>
      <c r="B18" s="142" t="str">
        <f t="shared" si="1"/>
        <v>4544332988</v>
      </c>
      <c r="C18" s="9" t="s">
        <v>129</v>
      </c>
      <c r="D18" s="9" t="s">
        <v>1046</v>
      </c>
      <c r="E18" s="9" t="s">
        <v>1047</v>
      </c>
      <c r="F18" s="9" t="s">
        <v>949</v>
      </c>
      <c r="G18" s="9" t="s">
        <v>82</v>
      </c>
      <c r="H18" s="9" t="s">
        <v>40</v>
      </c>
      <c r="I18" s="9"/>
      <c r="J18" s="9"/>
      <c r="K18" s="9" t="s">
        <v>41</v>
      </c>
      <c r="L18" s="9" t="s">
        <v>1036</v>
      </c>
      <c r="M18" s="9" t="s">
        <v>1037</v>
      </c>
      <c r="N18" s="131">
        <v>44687</v>
      </c>
      <c r="O18" s="131">
        <v>44791</v>
      </c>
      <c r="P18" s="131">
        <v>44767</v>
      </c>
      <c r="Q18" s="222">
        <v>1080</v>
      </c>
      <c r="R18" s="132">
        <v>0</v>
      </c>
      <c r="S18" s="132">
        <v>1080</v>
      </c>
      <c r="T18" s="9" t="s">
        <v>348</v>
      </c>
      <c r="U18" s="9" t="s">
        <v>42</v>
      </c>
      <c r="V18" s="9" t="s">
        <v>131</v>
      </c>
      <c r="W18" s="9" t="s">
        <v>67</v>
      </c>
      <c r="X18" s="131">
        <v>44732</v>
      </c>
      <c r="Y18" s="131">
        <v>44746</v>
      </c>
      <c r="Z18" s="9" t="s">
        <v>45</v>
      </c>
      <c r="AA18" s="133">
        <v>18.739999999999998</v>
      </c>
      <c r="AB18" s="9" t="s">
        <v>46</v>
      </c>
      <c r="AC18" s="133">
        <v>20239.2</v>
      </c>
      <c r="AD18" s="9" t="s">
        <v>46</v>
      </c>
      <c r="AE18" s="9" t="s">
        <v>1038</v>
      </c>
      <c r="AF18" s="133">
        <v>49.99</v>
      </c>
      <c r="AG18" s="134">
        <v>3.55</v>
      </c>
      <c r="AH18" s="9" t="s">
        <v>47</v>
      </c>
      <c r="AI18" s="134">
        <v>14.478999999999999</v>
      </c>
      <c r="AJ18" s="9" t="s">
        <v>48</v>
      </c>
      <c r="AK18" s="9" t="s">
        <v>1048</v>
      </c>
      <c r="AL18" s="9" t="s">
        <v>49</v>
      </c>
      <c r="AM18" s="9" t="s">
        <v>126</v>
      </c>
      <c r="AN18" s="9" t="s">
        <v>127</v>
      </c>
      <c r="AO18" s="9" t="s">
        <v>52</v>
      </c>
      <c r="AP18" s="9" t="s">
        <v>146</v>
      </c>
      <c r="AQ18" s="9" t="s">
        <v>349</v>
      </c>
      <c r="AR18" s="9" t="s">
        <v>128</v>
      </c>
      <c r="AS18" s="142" t="str">
        <f>VLOOKUP(A18,'Roll-ups'!B:M,12,FALSE)</f>
        <v xml:space="preserve">PARTY DÉCOR </v>
      </c>
      <c r="AT18" s="142" t="str">
        <f t="shared" si="2"/>
        <v>G10211</v>
      </c>
      <c r="AU18" t="str">
        <f>VLOOKUP(A18,'Roll-ups'!B:E,4,FALSE)</f>
        <v>FALL 2</v>
      </c>
    </row>
    <row r="19" spans="1:47" x14ac:dyDescent="0.15">
      <c r="A19" s="142">
        <f t="shared" si="0"/>
        <v>5056275192532</v>
      </c>
      <c r="B19" s="142" t="str">
        <f t="shared" si="1"/>
        <v>4544332988</v>
      </c>
      <c r="C19" s="9" t="s">
        <v>129</v>
      </c>
      <c r="D19" s="9" t="s">
        <v>1052</v>
      </c>
      <c r="E19" s="9" t="s">
        <v>1053</v>
      </c>
      <c r="F19" s="9" t="s">
        <v>949</v>
      </c>
      <c r="G19" s="9" t="s">
        <v>74</v>
      </c>
      <c r="H19" s="9" t="s">
        <v>40</v>
      </c>
      <c r="I19" s="9"/>
      <c r="J19" s="9"/>
      <c r="K19" s="9" t="s">
        <v>41</v>
      </c>
      <c r="L19" s="9" t="s">
        <v>1036</v>
      </c>
      <c r="M19" s="9" t="s">
        <v>1037</v>
      </c>
      <c r="N19" s="131">
        <v>44687</v>
      </c>
      <c r="O19" s="131">
        <v>44791</v>
      </c>
      <c r="P19" s="131">
        <v>44767</v>
      </c>
      <c r="Q19" s="222">
        <v>1080</v>
      </c>
      <c r="R19" s="132">
        <v>0</v>
      </c>
      <c r="S19" s="132">
        <v>1080</v>
      </c>
      <c r="T19" s="9" t="s">
        <v>348</v>
      </c>
      <c r="U19" s="9" t="s">
        <v>42</v>
      </c>
      <c r="V19" s="9" t="s">
        <v>131</v>
      </c>
      <c r="W19" s="9" t="s">
        <v>67</v>
      </c>
      <c r="X19" s="131">
        <v>44732</v>
      </c>
      <c r="Y19" s="131">
        <v>44746</v>
      </c>
      <c r="Z19" s="9" t="s">
        <v>45</v>
      </c>
      <c r="AA19" s="133">
        <v>3</v>
      </c>
      <c r="AB19" s="9" t="s">
        <v>46</v>
      </c>
      <c r="AC19" s="133">
        <v>3240</v>
      </c>
      <c r="AD19" s="9" t="s">
        <v>46</v>
      </c>
      <c r="AE19" s="9" t="s">
        <v>1038</v>
      </c>
      <c r="AF19" s="133">
        <v>9.99</v>
      </c>
      <c r="AG19" s="134">
        <v>0.26500000000000001</v>
      </c>
      <c r="AH19" s="9" t="s">
        <v>47</v>
      </c>
      <c r="AI19" s="134">
        <v>52.725000000000001</v>
      </c>
      <c r="AJ19" s="9" t="s">
        <v>48</v>
      </c>
      <c r="AK19" s="9" t="s">
        <v>1054</v>
      </c>
      <c r="AL19" s="9" t="s">
        <v>49</v>
      </c>
      <c r="AM19" s="9" t="s">
        <v>126</v>
      </c>
      <c r="AN19" s="9" t="s">
        <v>127</v>
      </c>
      <c r="AO19" s="9" t="s">
        <v>52</v>
      </c>
      <c r="AP19" s="9" t="s">
        <v>146</v>
      </c>
      <c r="AQ19" s="9" t="s">
        <v>349</v>
      </c>
      <c r="AR19" s="9" t="s">
        <v>127</v>
      </c>
      <c r="AS19" s="142" t="str">
        <f>VLOOKUP(A19,'Roll-ups'!B:M,12,FALSE)</f>
        <v xml:space="preserve">PARTY DÉCOR </v>
      </c>
      <c r="AT19" s="142" t="str">
        <f t="shared" si="2"/>
        <v>G10211</v>
      </c>
      <c r="AU19" t="str">
        <f>VLOOKUP(A19,'Roll-ups'!B:E,4,FALSE)</f>
        <v>FALL 2</v>
      </c>
    </row>
    <row r="20" spans="1:47" x14ac:dyDescent="0.15">
      <c r="A20" s="142">
        <f t="shared" si="0"/>
        <v>5056275164935</v>
      </c>
      <c r="B20" s="142" t="str">
        <f t="shared" si="1"/>
        <v>4544332988</v>
      </c>
      <c r="C20" s="9" t="s">
        <v>129</v>
      </c>
      <c r="D20" s="9" t="s">
        <v>1049</v>
      </c>
      <c r="E20" s="9" t="s">
        <v>1050</v>
      </c>
      <c r="F20" s="9" t="s">
        <v>949</v>
      </c>
      <c r="G20" s="9" t="s">
        <v>80</v>
      </c>
      <c r="H20" s="9" t="s">
        <v>40</v>
      </c>
      <c r="I20" s="9"/>
      <c r="J20" s="9"/>
      <c r="K20" s="9" t="s">
        <v>41</v>
      </c>
      <c r="L20" s="9" t="s">
        <v>1036</v>
      </c>
      <c r="M20" s="9" t="s">
        <v>1037</v>
      </c>
      <c r="N20" s="131">
        <v>44687</v>
      </c>
      <c r="O20" s="131">
        <v>44791</v>
      </c>
      <c r="P20" s="131">
        <v>44767</v>
      </c>
      <c r="Q20" s="222">
        <v>1080</v>
      </c>
      <c r="R20" s="132">
        <v>0</v>
      </c>
      <c r="S20" s="132">
        <v>1080</v>
      </c>
      <c r="T20" s="9" t="s">
        <v>348</v>
      </c>
      <c r="U20" s="9" t="s">
        <v>42</v>
      </c>
      <c r="V20" s="9" t="s">
        <v>131</v>
      </c>
      <c r="W20" s="9" t="s">
        <v>67</v>
      </c>
      <c r="X20" s="131">
        <v>44732</v>
      </c>
      <c r="Y20" s="131">
        <v>44746</v>
      </c>
      <c r="Z20" s="9" t="s">
        <v>45</v>
      </c>
      <c r="AA20" s="133">
        <v>3</v>
      </c>
      <c r="AB20" s="9" t="s">
        <v>46</v>
      </c>
      <c r="AC20" s="133">
        <v>3240</v>
      </c>
      <c r="AD20" s="9" t="s">
        <v>46</v>
      </c>
      <c r="AE20" s="9" t="s">
        <v>1038</v>
      </c>
      <c r="AF20" s="133">
        <v>14.99</v>
      </c>
      <c r="AG20" s="134">
        <v>0.35299999999999998</v>
      </c>
      <c r="AH20" s="9" t="s">
        <v>47</v>
      </c>
      <c r="AI20" s="134">
        <v>66.454999999999998</v>
      </c>
      <c r="AJ20" s="9" t="s">
        <v>48</v>
      </c>
      <c r="AK20" s="9" t="s">
        <v>1051</v>
      </c>
      <c r="AL20" s="9" t="s">
        <v>49</v>
      </c>
      <c r="AM20" s="9" t="s">
        <v>126</v>
      </c>
      <c r="AN20" s="9" t="s">
        <v>127</v>
      </c>
      <c r="AO20" s="9" t="s">
        <v>52</v>
      </c>
      <c r="AP20" s="9" t="s">
        <v>146</v>
      </c>
      <c r="AQ20" s="9" t="s">
        <v>349</v>
      </c>
      <c r="AR20" s="9" t="s">
        <v>127</v>
      </c>
      <c r="AS20" s="142" t="str">
        <f>VLOOKUP(A20,'Roll-ups'!B:M,12,FALSE)</f>
        <v xml:space="preserve">PARTY DÉCOR </v>
      </c>
      <c r="AT20" s="142" t="str">
        <f t="shared" si="2"/>
        <v>G10211</v>
      </c>
      <c r="AU20" t="str">
        <f>VLOOKUP(A20,'Roll-ups'!B:E,4,FALSE)</f>
        <v>FALL 2</v>
      </c>
    </row>
    <row r="21" spans="1:47" x14ac:dyDescent="0.15">
      <c r="A21" s="142">
        <f t="shared" si="0"/>
        <v>5056275192297</v>
      </c>
      <c r="B21" s="142" t="str">
        <f t="shared" si="1"/>
        <v>4544332988</v>
      </c>
      <c r="C21" s="9" t="s">
        <v>129</v>
      </c>
      <c r="D21" s="9" t="s">
        <v>1055</v>
      </c>
      <c r="E21" s="9" t="s">
        <v>1056</v>
      </c>
      <c r="F21" s="9" t="s">
        <v>949</v>
      </c>
      <c r="G21" s="9" t="s">
        <v>89</v>
      </c>
      <c r="H21" s="9" t="s">
        <v>40</v>
      </c>
      <c r="I21" s="9"/>
      <c r="J21" s="9"/>
      <c r="K21" s="9" t="s">
        <v>41</v>
      </c>
      <c r="L21" s="9" t="s">
        <v>1036</v>
      </c>
      <c r="M21" s="9" t="s">
        <v>1037</v>
      </c>
      <c r="N21" s="131">
        <v>44687</v>
      </c>
      <c r="O21" s="131">
        <v>44791</v>
      </c>
      <c r="P21" s="131">
        <v>44767</v>
      </c>
      <c r="Q21" s="222">
        <v>1040</v>
      </c>
      <c r="R21" s="132">
        <v>0</v>
      </c>
      <c r="S21" s="132">
        <v>1040</v>
      </c>
      <c r="T21" s="9" t="s">
        <v>348</v>
      </c>
      <c r="U21" s="9" t="s">
        <v>42</v>
      </c>
      <c r="V21" s="9" t="s">
        <v>131</v>
      </c>
      <c r="W21" s="9" t="s">
        <v>67</v>
      </c>
      <c r="X21" s="131">
        <v>44732</v>
      </c>
      <c r="Y21" s="131">
        <v>44746</v>
      </c>
      <c r="Z21" s="9" t="s">
        <v>45</v>
      </c>
      <c r="AA21" s="133">
        <v>3</v>
      </c>
      <c r="AB21" s="9" t="s">
        <v>46</v>
      </c>
      <c r="AC21" s="133">
        <v>3120</v>
      </c>
      <c r="AD21" s="9" t="s">
        <v>46</v>
      </c>
      <c r="AE21" s="9" t="s">
        <v>1038</v>
      </c>
      <c r="AF21" s="133">
        <v>9.99</v>
      </c>
      <c r="AG21" s="134">
        <v>0.55100000000000005</v>
      </c>
      <c r="AH21" s="9" t="s">
        <v>47</v>
      </c>
      <c r="AI21" s="134">
        <v>80.733999999999995</v>
      </c>
      <c r="AJ21" s="9" t="s">
        <v>48</v>
      </c>
      <c r="AK21" s="9" t="s">
        <v>1057</v>
      </c>
      <c r="AL21" s="9" t="s">
        <v>49</v>
      </c>
      <c r="AM21" s="9" t="s">
        <v>126</v>
      </c>
      <c r="AN21" s="9" t="s">
        <v>127</v>
      </c>
      <c r="AO21" s="9" t="s">
        <v>52</v>
      </c>
      <c r="AP21" s="9" t="s">
        <v>146</v>
      </c>
      <c r="AQ21" s="9" t="s">
        <v>349</v>
      </c>
      <c r="AR21" s="9" t="s">
        <v>127</v>
      </c>
      <c r="AS21" s="142" t="str">
        <f>VLOOKUP(A21,'Roll-ups'!B:M,12,FALSE)</f>
        <v xml:space="preserve">PARTY DÉCOR </v>
      </c>
      <c r="AT21" s="142" t="str">
        <f t="shared" si="2"/>
        <v>G10211</v>
      </c>
      <c r="AU21" t="str">
        <f>VLOOKUP(A21,'Roll-ups'!B:E,4,FALSE)</f>
        <v>FALL 2</v>
      </c>
    </row>
    <row r="22" spans="1:47" x14ac:dyDescent="0.15">
      <c r="A22" s="142">
        <f t="shared" si="0"/>
        <v>5056275192273</v>
      </c>
      <c r="B22" s="142" t="str">
        <f t="shared" si="1"/>
        <v>4544332988</v>
      </c>
      <c r="C22" s="9" t="s">
        <v>129</v>
      </c>
      <c r="D22" s="9" t="s">
        <v>1061</v>
      </c>
      <c r="E22" s="9" t="s">
        <v>1062</v>
      </c>
      <c r="F22" s="9" t="s">
        <v>949</v>
      </c>
      <c r="G22" s="9" t="s">
        <v>83</v>
      </c>
      <c r="H22" s="9" t="s">
        <v>40</v>
      </c>
      <c r="I22" s="9"/>
      <c r="J22" s="9"/>
      <c r="K22" s="9" t="s">
        <v>41</v>
      </c>
      <c r="L22" s="9" t="s">
        <v>1036</v>
      </c>
      <c r="M22" s="9" t="s">
        <v>1037</v>
      </c>
      <c r="N22" s="131">
        <v>44687</v>
      </c>
      <c r="O22" s="131">
        <v>44791</v>
      </c>
      <c r="P22" s="131">
        <v>44767</v>
      </c>
      <c r="Q22" s="222">
        <v>1040</v>
      </c>
      <c r="R22" s="132">
        <v>0</v>
      </c>
      <c r="S22" s="132">
        <v>1040</v>
      </c>
      <c r="T22" s="9" t="s">
        <v>348</v>
      </c>
      <c r="U22" s="9" t="s">
        <v>42</v>
      </c>
      <c r="V22" s="9" t="s">
        <v>131</v>
      </c>
      <c r="W22" s="9" t="s">
        <v>67</v>
      </c>
      <c r="X22" s="131">
        <v>44732</v>
      </c>
      <c r="Y22" s="131">
        <v>44746</v>
      </c>
      <c r="Z22" s="9" t="s">
        <v>45</v>
      </c>
      <c r="AA22" s="133">
        <v>3</v>
      </c>
      <c r="AB22" s="9" t="s">
        <v>46</v>
      </c>
      <c r="AC22" s="133">
        <v>3120</v>
      </c>
      <c r="AD22" s="9" t="s">
        <v>46</v>
      </c>
      <c r="AE22" s="9" t="s">
        <v>1038</v>
      </c>
      <c r="AF22" s="133">
        <v>9.99</v>
      </c>
      <c r="AG22" s="134">
        <v>0.33100000000000002</v>
      </c>
      <c r="AH22" s="9" t="s">
        <v>47</v>
      </c>
      <c r="AI22" s="134">
        <v>20.748000000000001</v>
      </c>
      <c r="AJ22" s="9" t="s">
        <v>48</v>
      </c>
      <c r="AK22" s="9" t="s">
        <v>1063</v>
      </c>
      <c r="AL22" s="9" t="s">
        <v>49</v>
      </c>
      <c r="AM22" s="9" t="s">
        <v>126</v>
      </c>
      <c r="AN22" s="9" t="s">
        <v>127</v>
      </c>
      <c r="AO22" s="9" t="s">
        <v>52</v>
      </c>
      <c r="AP22" s="9" t="s">
        <v>146</v>
      </c>
      <c r="AQ22" s="9" t="s">
        <v>349</v>
      </c>
      <c r="AR22" s="9" t="s">
        <v>127</v>
      </c>
      <c r="AS22" s="142" t="str">
        <f>VLOOKUP(A22,'Roll-ups'!B:M,12,FALSE)</f>
        <v xml:space="preserve">PARTY DÉCOR </v>
      </c>
      <c r="AT22" s="142" t="str">
        <f t="shared" si="2"/>
        <v>G10211</v>
      </c>
      <c r="AU22" t="str">
        <f>VLOOKUP(A22,'Roll-ups'!B:E,4,FALSE)</f>
        <v>FALL 2</v>
      </c>
    </row>
    <row r="23" spans="1:47" x14ac:dyDescent="0.15">
      <c r="A23" s="142">
        <f t="shared" si="0"/>
        <v>5056275192235</v>
      </c>
      <c r="B23" s="142" t="str">
        <f t="shared" si="1"/>
        <v>4544332988</v>
      </c>
      <c r="C23" s="9" t="s">
        <v>129</v>
      </c>
      <c r="D23" s="9" t="s">
        <v>1058</v>
      </c>
      <c r="E23" s="9" t="s">
        <v>1059</v>
      </c>
      <c r="F23" s="9" t="s">
        <v>949</v>
      </c>
      <c r="G23" s="9" t="s">
        <v>86</v>
      </c>
      <c r="H23" s="9" t="s">
        <v>40</v>
      </c>
      <c r="I23" s="9"/>
      <c r="J23" s="9"/>
      <c r="K23" s="9" t="s">
        <v>41</v>
      </c>
      <c r="L23" s="9" t="s">
        <v>1036</v>
      </c>
      <c r="M23" s="9" t="s">
        <v>1037</v>
      </c>
      <c r="N23" s="131">
        <v>44687</v>
      </c>
      <c r="O23" s="131">
        <v>44791</v>
      </c>
      <c r="P23" s="131">
        <v>44767</v>
      </c>
      <c r="Q23" s="222">
        <v>1040</v>
      </c>
      <c r="R23" s="132">
        <v>0</v>
      </c>
      <c r="S23" s="132">
        <v>1040</v>
      </c>
      <c r="T23" s="9" t="s">
        <v>348</v>
      </c>
      <c r="U23" s="9" t="s">
        <v>42</v>
      </c>
      <c r="V23" s="9" t="s">
        <v>131</v>
      </c>
      <c r="W23" s="9" t="s">
        <v>67</v>
      </c>
      <c r="X23" s="131">
        <v>44732</v>
      </c>
      <c r="Y23" s="131">
        <v>44746</v>
      </c>
      <c r="Z23" s="9" t="s">
        <v>45</v>
      </c>
      <c r="AA23" s="133">
        <v>3</v>
      </c>
      <c r="AB23" s="9" t="s">
        <v>46</v>
      </c>
      <c r="AC23" s="133">
        <v>3120</v>
      </c>
      <c r="AD23" s="9" t="s">
        <v>46</v>
      </c>
      <c r="AE23" s="9" t="s">
        <v>1038</v>
      </c>
      <c r="AF23" s="133">
        <v>9.99</v>
      </c>
      <c r="AG23" s="134">
        <v>0.70499999999999996</v>
      </c>
      <c r="AH23" s="9" t="s">
        <v>47</v>
      </c>
      <c r="AI23" s="134">
        <v>76.248999999999995</v>
      </c>
      <c r="AJ23" s="9" t="s">
        <v>48</v>
      </c>
      <c r="AK23" s="9" t="s">
        <v>1060</v>
      </c>
      <c r="AL23" s="9" t="s">
        <v>49</v>
      </c>
      <c r="AM23" s="9" t="s">
        <v>126</v>
      </c>
      <c r="AN23" s="9" t="s">
        <v>127</v>
      </c>
      <c r="AO23" s="9" t="s">
        <v>52</v>
      </c>
      <c r="AP23" s="9" t="s">
        <v>146</v>
      </c>
      <c r="AQ23" s="9" t="s">
        <v>349</v>
      </c>
      <c r="AR23" s="9" t="s">
        <v>127</v>
      </c>
      <c r="AS23" s="142" t="str">
        <f>VLOOKUP(A23,'Roll-ups'!B:M,12,FALSE)</f>
        <v xml:space="preserve">PARTY DÉCOR </v>
      </c>
      <c r="AT23" s="142" t="str">
        <f t="shared" si="2"/>
        <v>G10211</v>
      </c>
      <c r="AU23" t="str">
        <f>VLOOKUP(A23,'Roll-ups'!B:E,4,FALSE)</f>
        <v>FALL 2</v>
      </c>
    </row>
    <row r="24" spans="1:47" x14ac:dyDescent="0.15">
      <c r="A24" s="142">
        <f t="shared" si="0"/>
        <v>5055995984175</v>
      </c>
      <c r="B24" s="142" t="str">
        <f t="shared" si="1"/>
        <v>4544332988</v>
      </c>
      <c r="C24" s="9" t="s">
        <v>129</v>
      </c>
      <c r="D24" s="9" t="s">
        <v>1064</v>
      </c>
      <c r="E24" s="9" t="s">
        <v>1065</v>
      </c>
      <c r="F24" s="9" t="s">
        <v>949</v>
      </c>
      <c r="G24" s="9" t="s">
        <v>103</v>
      </c>
      <c r="H24" s="9" t="s">
        <v>40</v>
      </c>
      <c r="I24" s="9"/>
      <c r="J24" s="9"/>
      <c r="K24" s="9" t="s">
        <v>41</v>
      </c>
      <c r="L24" s="9" t="s">
        <v>1036</v>
      </c>
      <c r="M24" s="9" t="s">
        <v>1037</v>
      </c>
      <c r="N24" s="131">
        <v>44687</v>
      </c>
      <c r="O24" s="131">
        <v>44791</v>
      </c>
      <c r="P24" s="131">
        <v>44767</v>
      </c>
      <c r="Q24" s="222">
        <v>1040</v>
      </c>
      <c r="R24" s="132">
        <v>0</v>
      </c>
      <c r="S24" s="132">
        <v>1040</v>
      </c>
      <c r="T24" s="9" t="s">
        <v>348</v>
      </c>
      <c r="U24" s="9" t="s">
        <v>42</v>
      </c>
      <c r="V24" s="9" t="s">
        <v>131</v>
      </c>
      <c r="W24" s="9" t="s">
        <v>67</v>
      </c>
      <c r="X24" s="131">
        <v>44732</v>
      </c>
      <c r="Y24" s="131">
        <v>44746</v>
      </c>
      <c r="Z24" s="9" t="s">
        <v>45</v>
      </c>
      <c r="AA24" s="133">
        <v>7.5</v>
      </c>
      <c r="AB24" s="9" t="s">
        <v>46</v>
      </c>
      <c r="AC24" s="133">
        <v>7800</v>
      </c>
      <c r="AD24" s="9" t="s">
        <v>46</v>
      </c>
      <c r="AE24" s="9" t="s">
        <v>1038</v>
      </c>
      <c r="AF24" s="133">
        <v>29.99</v>
      </c>
      <c r="AG24" s="134">
        <v>0.45</v>
      </c>
      <c r="AH24" s="9" t="s">
        <v>47</v>
      </c>
      <c r="AI24" s="134">
        <v>165.00800000000001</v>
      </c>
      <c r="AJ24" s="9" t="s">
        <v>48</v>
      </c>
      <c r="AK24" s="9" t="s">
        <v>1066</v>
      </c>
      <c r="AL24" s="9" t="s">
        <v>49</v>
      </c>
      <c r="AM24" s="9" t="s">
        <v>126</v>
      </c>
      <c r="AN24" s="9" t="s">
        <v>127</v>
      </c>
      <c r="AO24" s="9" t="s">
        <v>1067</v>
      </c>
      <c r="AP24" s="9" t="s">
        <v>146</v>
      </c>
      <c r="AQ24" s="9" t="s">
        <v>1068</v>
      </c>
      <c r="AR24" s="9" t="s">
        <v>128</v>
      </c>
      <c r="AS24" s="142" t="str">
        <f>VLOOKUP(A24,'Roll-ups'!B:M,12,FALSE)</f>
        <v xml:space="preserve">PARTY DÉCOR </v>
      </c>
      <c r="AT24" s="142" t="str">
        <f t="shared" si="2"/>
        <v>G10211</v>
      </c>
      <c r="AU24" t="str">
        <f>VLOOKUP(A24,'Roll-ups'!B:E,4,FALSE)</f>
        <v>FALL 2</v>
      </c>
    </row>
    <row r="25" spans="1:47" x14ac:dyDescent="0.15">
      <c r="A25" s="142">
        <f t="shared" si="0"/>
        <v>5056275192280</v>
      </c>
      <c r="B25" s="142" t="str">
        <f t="shared" si="1"/>
        <v>4544332988</v>
      </c>
      <c r="C25" s="9" t="s">
        <v>129</v>
      </c>
      <c r="D25" s="9" t="s">
        <v>1069</v>
      </c>
      <c r="E25" s="9" t="s">
        <v>1070</v>
      </c>
      <c r="F25" s="9" t="s">
        <v>949</v>
      </c>
      <c r="G25" s="9" t="s">
        <v>111</v>
      </c>
      <c r="H25" s="9" t="s">
        <v>40</v>
      </c>
      <c r="I25" s="9"/>
      <c r="J25" s="9"/>
      <c r="K25" s="9" t="s">
        <v>41</v>
      </c>
      <c r="L25" s="9" t="s">
        <v>1036</v>
      </c>
      <c r="M25" s="9" t="s">
        <v>1037</v>
      </c>
      <c r="N25" s="131">
        <v>44687</v>
      </c>
      <c r="O25" s="131">
        <v>44791</v>
      </c>
      <c r="P25" s="131">
        <v>44767</v>
      </c>
      <c r="Q25" s="222">
        <v>1020</v>
      </c>
      <c r="R25" s="132">
        <v>0</v>
      </c>
      <c r="S25" s="132">
        <v>1020</v>
      </c>
      <c r="T25" s="9" t="s">
        <v>348</v>
      </c>
      <c r="U25" s="9" t="s">
        <v>42</v>
      </c>
      <c r="V25" s="9" t="s">
        <v>131</v>
      </c>
      <c r="W25" s="9" t="s">
        <v>67</v>
      </c>
      <c r="X25" s="131">
        <v>44732</v>
      </c>
      <c r="Y25" s="131">
        <v>44746</v>
      </c>
      <c r="Z25" s="9" t="s">
        <v>45</v>
      </c>
      <c r="AA25" s="133">
        <v>3</v>
      </c>
      <c r="AB25" s="9" t="s">
        <v>46</v>
      </c>
      <c r="AC25" s="133">
        <v>3060</v>
      </c>
      <c r="AD25" s="9" t="s">
        <v>46</v>
      </c>
      <c r="AE25" s="9" t="s">
        <v>1038</v>
      </c>
      <c r="AF25" s="133">
        <v>9.99</v>
      </c>
      <c r="AG25" s="134">
        <v>0.26500000000000001</v>
      </c>
      <c r="AH25" s="9" t="s">
        <v>47</v>
      </c>
      <c r="AI25" s="134">
        <v>60.78</v>
      </c>
      <c r="AJ25" s="9" t="s">
        <v>48</v>
      </c>
      <c r="AK25" s="9" t="s">
        <v>1071</v>
      </c>
      <c r="AL25" s="9" t="s">
        <v>49</v>
      </c>
      <c r="AM25" s="9" t="s">
        <v>126</v>
      </c>
      <c r="AN25" s="9" t="s">
        <v>127</v>
      </c>
      <c r="AO25" s="9" t="s">
        <v>52</v>
      </c>
      <c r="AP25" s="9" t="s">
        <v>146</v>
      </c>
      <c r="AQ25" s="9" t="s">
        <v>349</v>
      </c>
      <c r="AR25" s="9" t="s">
        <v>127</v>
      </c>
      <c r="AS25" s="142" t="str">
        <f>VLOOKUP(A25,'Roll-ups'!B:M,12,FALSE)</f>
        <v xml:space="preserve">PARTY DÉCOR </v>
      </c>
      <c r="AT25" s="142" t="str">
        <f t="shared" si="2"/>
        <v>G10211</v>
      </c>
      <c r="AU25" t="str">
        <f>VLOOKUP(A25,'Roll-ups'!B:E,4,FALSE)</f>
        <v>FALL 2</v>
      </c>
    </row>
    <row r="26" spans="1:47" x14ac:dyDescent="0.15">
      <c r="A26" s="142">
        <f t="shared" si="0"/>
        <v>5056275192259</v>
      </c>
      <c r="B26" s="142" t="str">
        <f t="shared" si="1"/>
        <v>4544332988</v>
      </c>
      <c r="C26" s="9" t="s">
        <v>129</v>
      </c>
      <c r="D26" s="9" t="s">
        <v>1072</v>
      </c>
      <c r="E26" s="9" t="s">
        <v>1073</v>
      </c>
      <c r="F26" s="9" t="s">
        <v>949</v>
      </c>
      <c r="G26" s="9" t="s">
        <v>78</v>
      </c>
      <c r="H26" s="9" t="s">
        <v>40</v>
      </c>
      <c r="I26" s="9"/>
      <c r="J26" s="9"/>
      <c r="K26" s="9" t="s">
        <v>41</v>
      </c>
      <c r="L26" s="9" t="s">
        <v>1036</v>
      </c>
      <c r="M26" s="9" t="s">
        <v>1037</v>
      </c>
      <c r="N26" s="131">
        <v>44687</v>
      </c>
      <c r="O26" s="131">
        <v>44791</v>
      </c>
      <c r="P26" s="131">
        <v>44767</v>
      </c>
      <c r="Q26" s="222">
        <v>1020</v>
      </c>
      <c r="R26" s="132">
        <v>0</v>
      </c>
      <c r="S26" s="132">
        <v>1020</v>
      </c>
      <c r="T26" s="9" t="s">
        <v>348</v>
      </c>
      <c r="U26" s="9" t="s">
        <v>42</v>
      </c>
      <c r="V26" s="9" t="s">
        <v>131</v>
      </c>
      <c r="W26" s="9" t="s">
        <v>67</v>
      </c>
      <c r="X26" s="131">
        <v>44732</v>
      </c>
      <c r="Y26" s="131">
        <v>44746</v>
      </c>
      <c r="Z26" s="9" t="s">
        <v>45</v>
      </c>
      <c r="AA26" s="133">
        <v>3</v>
      </c>
      <c r="AB26" s="9" t="s">
        <v>46</v>
      </c>
      <c r="AC26" s="133">
        <v>3060</v>
      </c>
      <c r="AD26" s="9" t="s">
        <v>46</v>
      </c>
      <c r="AE26" s="9" t="s">
        <v>1038</v>
      </c>
      <c r="AF26" s="133">
        <v>9.99</v>
      </c>
      <c r="AG26" s="134">
        <v>0.309</v>
      </c>
      <c r="AH26" s="9" t="s">
        <v>47</v>
      </c>
      <c r="AI26" s="134">
        <v>70.299000000000007</v>
      </c>
      <c r="AJ26" s="9" t="s">
        <v>48</v>
      </c>
      <c r="AK26" s="9" t="s">
        <v>1074</v>
      </c>
      <c r="AL26" s="9" t="s">
        <v>49</v>
      </c>
      <c r="AM26" s="9" t="s">
        <v>126</v>
      </c>
      <c r="AN26" s="9" t="s">
        <v>127</v>
      </c>
      <c r="AO26" s="9" t="s">
        <v>52</v>
      </c>
      <c r="AP26" s="9" t="s">
        <v>146</v>
      </c>
      <c r="AQ26" s="9" t="s">
        <v>349</v>
      </c>
      <c r="AR26" s="9" t="s">
        <v>127</v>
      </c>
      <c r="AS26" s="142" t="str">
        <f>VLOOKUP(A26,'Roll-ups'!B:M,12,FALSE)</f>
        <v xml:space="preserve">PARTY DÉCOR </v>
      </c>
      <c r="AT26" s="142" t="str">
        <f t="shared" si="2"/>
        <v>G10211</v>
      </c>
      <c r="AU26" t="str">
        <f>VLOOKUP(A26,'Roll-ups'!B:E,4,FALSE)</f>
        <v>FALL 2</v>
      </c>
    </row>
    <row r="27" spans="1:47" x14ac:dyDescent="0.15">
      <c r="A27" s="142">
        <f t="shared" si="0"/>
        <v>5056275192242</v>
      </c>
      <c r="B27" s="142" t="str">
        <f t="shared" si="1"/>
        <v>4544332988</v>
      </c>
      <c r="C27" s="9" t="s">
        <v>129</v>
      </c>
      <c r="D27" s="9" t="s">
        <v>1075</v>
      </c>
      <c r="E27" s="9" t="s">
        <v>1076</v>
      </c>
      <c r="F27" s="9" t="s">
        <v>949</v>
      </c>
      <c r="G27" s="9" t="s">
        <v>100</v>
      </c>
      <c r="H27" s="9" t="s">
        <v>40</v>
      </c>
      <c r="I27" s="9"/>
      <c r="J27" s="9"/>
      <c r="K27" s="9" t="s">
        <v>41</v>
      </c>
      <c r="L27" s="9" t="s">
        <v>1036</v>
      </c>
      <c r="M27" s="9" t="s">
        <v>1037</v>
      </c>
      <c r="N27" s="131">
        <v>44687</v>
      </c>
      <c r="O27" s="131">
        <v>44791</v>
      </c>
      <c r="P27" s="131">
        <v>44767</v>
      </c>
      <c r="Q27" s="222">
        <v>1020</v>
      </c>
      <c r="R27" s="132">
        <v>0</v>
      </c>
      <c r="S27" s="132">
        <v>1020</v>
      </c>
      <c r="T27" s="9" t="s">
        <v>348</v>
      </c>
      <c r="U27" s="9" t="s">
        <v>42</v>
      </c>
      <c r="V27" s="9" t="s">
        <v>131</v>
      </c>
      <c r="W27" s="9" t="s">
        <v>67</v>
      </c>
      <c r="X27" s="131">
        <v>44732</v>
      </c>
      <c r="Y27" s="131">
        <v>44746</v>
      </c>
      <c r="Z27" s="9" t="s">
        <v>45</v>
      </c>
      <c r="AA27" s="133">
        <v>3</v>
      </c>
      <c r="AB27" s="9" t="s">
        <v>46</v>
      </c>
      <c r="AC27" s="133">
        <v>3060</v>
      </c>
      <c r="AD27" s="9" t="s">
        <v>46</v>
      </c>
      <c r="AE27" s="9" t="s">
        <v>1038</v>
      </c>
      <c r="AF27" s="133">
        <v>9.99</v>
      </c>
      <c r="AG27" s="134">
        <v>0.26500000000000001</v>
      </c>
      <c r="AH27" s="9" t="s">
        <v>47</v>
      </c>
      <c r="AI27" s="134">
        <v>20.748000000000001</v>
      </c>
      <c r="AJ27" s="9" t="s">
        <v>48</v>
      </c>
      <c r="AK27" s="9" t="s">
        <v>1077</v>
      </c>
      <c r="AL27" s="9" t="s">
        <v>49</v>
      </c>
      <c r="AM27" s="9" t="s">
        <v>126</v>
      </c>
      <c r="AN27" s="9" t="s">
        <v>127</v>
      </c>
      <c r="AO27" s="9" t="s">
        <v>52</v>
      </c>
      <c r="AP27" s="9" t="s">
        <v>146</v>
      </c>
      <c r="AQ27" s="9" t="s">
        <v>349</v>
      </c>
      <c r="AR27" s="9" t="s">
        <v>127</v>
      </c>
      <c r="AS27" s="142" t="str">
        <f>VLOOKUP(A27,'Roll-ups'!B:M,12,FALSE)</f>
        <v xml:space="preserve">PARTY DÉCOR </v>
      </c>
      <c r="AT27" s="142" t="str">
        <f t="shared" si="2"/>
        <v>G10211</v>
      </c>
      <c r="AU27" t="str">
        <f>VLOOKUP(A27,'Roll-ups'!B:E,4,FALSE)</f>
        <v>FALL 2</v>
      </c>
    </row>
    <row r="28" spans="1:47" x14ac:dyDescent="0.15">
      <c r="A28" s="142">
        <f t="shared" si="0"/>
        <v>74101944686</v>
      </c>
      <c r="B28" s="142" t="str">
        <f t="shared" si="1"/>
        <v>4544630022</v>
      </c>
      <c r="C28" s="9" t="s">
        <v>129</v>
      </c>
      <c r="D28" s="9" t="s">
        <v>1351</v>
      </c>
      <c r="E28" s="9" t="s">
        <v>1352</v>
      </c>
      <c r="F28" s="9" t="s">
        <v>963</v>
      </c>
      <c r="G28" s="9" t="s">
        <v>68</v>
      </c>
      <c r="H28" s="9" t="s">
        <v>1090</v>
      </c>
      <c r="I28" s="9"/>
      <c r="J28" s="9"/>
      <c r="K28" s="9" t="s">
        <v>56</v>
      </c>
      <c r="L28" s="9" t="s">
        <v>134</v>
      </c>
      <c r="M28" s="9" t="s">
        <v>135</v>
      </c>
      <c r="N28" s="131">
        <v>44691</v>
      </c>
      <c r="O28" s="131">
        <v>44823</v>
      </c>
      <c r="P28" s="131">
        <v>44823</v>
      </c>
      <c r="Q28" s="222">
        <v>1020</v>
      </c>
      <c r="R28" s="132">
        <v>0</v>
      </c>
      <c r="S28" s="132">
        <v>1020</v>
      </c>
      <c r="T28" s="9" t="s">
        <v>348</v>
      </c>
      <c r="U28" s="9" t="s">
        <v>63</v>
      </c>
      <c r="V28" s="9" t="s">
        <v>64</v>
      </c>
      <c r="W28" s="9" t="s">
        <v>44</v>
      </c>
      <c r="X28" s="131"/>
      <c r="Y28" s="131"/>
      <c r="Z28" s="9"/>
      <c r="AA28" s="133">
        <v>17.149999999999999</v>
      </c>
      <c r="AB28" s="9" t="s">
        <v>119</v>
      </c>
      <c r="AC28" s="133">
        <v>17493</v>
      </c>
      <c r="AD28" s="9" t="s">
        <v>119</v>
      </c>
      <c r="AE28" s="9" t="s">
        <v>120</v>
      </c>
      <c r="AF28" s="133">
        <v>21.99</v>
      </c>
      <c r="AG28" s="134">
        <v>0.2</v>
      </c>
      <c r="AH28" s="9" t="s">
        <v>47</v>
      </c>
      <c r="AI28" s="134">
        <v>20.972999999999999</v>
      </c>
      <c r="AJ28" s="9" t="s">
        <v>48</v>
      </c>
      <c r="AK28" s="9"/>
      <c r="AL28" s="9" t="s">
        <v>49</v>
      </c>
      <c r="AM28" s="9" t="s">
        <v>196</v>
      </c>
      <c r="AN28" s="9" t="s">
        <v>123</v>
      </c>
      <c r="AO28" s="9" t="s">
        <v>52</v>
      </c>
      <c r="AP28" s="9" t="s">
        <v>139</v>
      </c>
      <c r="AQ28" s="9" t="s">
        <v>1353</v>
      </c>
      <c r="AR28" s="9" t="s">
        <v>123</v>
      </c>
      <c r="AS28" s="142" t="e">
        <f>VLOOKUP(A28,'Roll-ups'!B:M,12,FALSE)</f>
        <v>#N/A</v>
      </c>
      <c r="AT28" s="142" t="str">
        <f t="shared" si="2"/>
        <v>G10211</v>
      </c>
      <c r="AU28" t="e">
        <f>VLOOKUP(A28,'Roll-ups'!B:E,4,FALSE)</f>
        <v>#N/A</v>
      </c>
    </row>
    <row r="29" spans="1:47" x14ac:dyDescent="0.15">
      <c r="A29" s="142">
        <f t="shared" si="0"/>
        <v>9781525610486</v>
      </c>
      <c r="B29" s="142" t="str">
        <f t="shared" si="1"/>
        <v>4544753182</v>
      </c>
      <c r="C29" s="9" t="s">
        <v>200</v>
      </c>
      <c r="D29" s="9" t="s">
        <v>367</v>
      </c>
      <c r="E29" s="9" t="s">
        <v>368</v>
      </c>
      <c r="F29" s="9" t="s">
        <v>346</v>
      </c>
      <c r="G29" s="9" t="s">
        <v>70</v>
      </c>
      <c r="H29" s="9" t="s">
        <v>40</v>
      </c>
      <c r="I29" s="9"/>
      <c r="J29" s="9"/>
      <c r="K29" s="9" t="s">
        <v>41</v>
      </c>
      <c r="L29" s="9" t="s">
        <v>347</v>
      </c>
      <c r="M29" s="9" t="s">
        <v>219</v>
      </c>
      <c r="N29" s="131">
        <v>44718</v>
      </c>
      <c r="O29" s="131">
        <v>44753</v>
      </c>
      <c r="P29" s="131">
        <v>44753</v>
      </c>
      <c r="Q29" s="222">
        <v>1000</v>
      </c>
      <c r="R29" s="132">
        <v>0</v>
      </c>
      <c r="S29" s="132">
        <v>1000</v>
      </c>
      <c r="T29" s="9" t="s">
        <v>348</v>
      </c>
      <c r="U29" s="9" t="s">
        <v>63</v>
      </c>
      <c r="V29" s="9" t="s">
        <v>64</v>
      </c>
      <c r="W29" s="9" t="s">
        <v>44</v>
      </c>
      <c r="X29" s="131"/>
      <c r="Y29" s="131"/>
      <c r="Z29" s="9"/>
      <c r="AA29" s="133">
        <v>4.8</v>
      </c>
      <c r="AB29" s="9" t="s">
        <v>119</v>
      </c>
      <c r="AC29" s="133">
        <v>4800</v>
      </c>
      <c r="AD29" s="9" t="s">
        <v>119</v>
      </c>
      <c r="AE29" s="9" t="s">
        <v>120</v>
      </c>
      <c r="AF29" s="133">
        <v>11.99</v>
      </c>
      <c r="AG29" s="134">
        <v>0.17</v>
      </c>
      <c r="AH29" s="9" t="s">
        <v>47</v>
      </c>
      <c r="AI29" s="134">
        <v>5.88</v>
      </c>
      <c r="AJ29" s="9" t="s">
        <v>48</v>
      </c>
      <c r="AK29" s="9" t="s">
        <v>368</v>
      </c>
      <c r="AL29" s="9" t="s">
        <v>49</v>
      </c>
      <c r="AM29" s="9" t="s">
        <v>50</v>
      </c>
      <c r="AN29" s="9" t="s">
        <v>51</v>
      </c>
      <c r="AO29" s="9" t="s">
        <v>52</v>
      </c>
      <c r="AP29" s="9" t="s">
        <v>215</v>
      </c>
      <c r="AQ29" s="9" t="s">
        <v>349</v>
      </c>
      <c r="AR29" s="9" t="s">
        <v>51</v>
      </c>
      <c r="AS29" s="142" t="str">
        <f>VLOOKUP(A29,'Roll-ups'!B:M,12,FALSE)</f>
        <v xml:space="preserve">12 MONTH </v>
      </c>
      <c r="AT29" s="142" t="str">
        <f t="shared" si="2"/>
        <v>G10227</v>
      </c>
      <c r="AU29" t="str">
        <f>VLOOKUP(A29,'Roll-ups'!B:E,4,FALSE)</f>
        <v xml:space="preserve">FALL 1 FLOWTHROUGH </v>
      </c>
    </row>
    <row r="30" spans="1:47" x14ac:dyDescent="0.15">
      <c r="A30" s="142">
        <f t="shared" si="0"/>
        <v>9781525610639</v>
      </c>
      <c r="B30" s="142" t="str">
        <f t="shared" si="1"/>
        <v>4544753182</v>
      </c>
      <c r="C30" s="9" t="s">
        <v>200</v>
      </c>
      <c r="D30" s="9" t="s">
        <v>372</v>
      </c>
      <c r="E30" s="9" t="s">
        <v>373</v>
      </c>
      <c r="F30" s="9" t="s">
        <v>346</v>
      </c>
      <c r="G30" s="9" t="s">
        <v>66</v>
      </c>
      <c r="H30" s="9" t="s">
        <v>40</v>
      </c>
      <c r="I30" s="9"/>
      <c r="J30" s="9"/>
      <c r="K30" s="9" t="s">
        <v>41</v>
      </c>
      <c r="L30" s="9" t="s">
        <v>347</v>
      </c>
      <c r="M30" s="9" t="s">
        <v>219</v>
      </c>
      <c r="N30" s="131">
        <v>44718</v>
      </c>
      <c r="O30" s="131">
        <v>44753</v>
      </c>
      <c r="P30" s="131">
        <v>44753</v>
      </c>
      <c r="Q30" s="222">
        <v>1000</v>
      </c>
      <c r="R30" s="132">
        <v>0</v>
      </c>
      <c r="S30" s="132">
        <v>1000</v>
      </c>
      <c r="T30" s="9" t="s">
        <v>348</v>
      </c>
      <c r="U30" s="9" t="s">
        <v>63</v>
      </c>
      <c r="V30" s="9" t="s">
        <v>64</v>
      </c>
      <c r="W30" s="9" t="s">
        <v>44</v>
      </c>
      <c r="X30" s="131"/>
      <c r="Y30" s="131"/>
      <c r="Z30" s="9"/>
      <c r="AA30" s="133">
        <v>8.8000000000000007</v>
      </c>
      <c r="AB30" s="9" t="s">
        <v>119</v>
      </c>
      <c r="AC30" s="133">
        <v>8800</v>
      </c>
      <c r="AD30" s="9" t="s">
        <v>119</v>
      </c>
      <c r="AE30" s="9" t="s">
        <v>120</v>
      </c>
      <c r="AF30" s="133">
        <v>21.99</v>
      </c>
      <c r="AG30" s="134">
        <v>0.6</v>
      </c>
      <c r="AH30" s="9" t="s">
        <v>47</v>
      </c>
      <c r="AI30" s="134">
        <v>20.16</v>
      </c>
      <c r="AJ30" s="9" t="s">
        <v>48</v>
      </c>
      <c r="AK30" s="9" t="s">
        <v>373</v>
      </c>
      <c r="AL30" s="9" t="s">
        <v>49</v>
      </c>
      <c r="AM30" s="9" t="s">
        <v>50</v>
      </c>
      <c r="AN30" s="9" t="s">
        <v>51</v>
      </c>
      <c r="AO30" s="9" t="s">
        <v>52</v>
      </c>
      <c r="AP30" s="9" t="s">
        <v>215</v>
      </c>
      <c r="AQ30" s="9" t="s">
        <v>349</v>
      </c>
      <c r="AR30" s="9" t="s">
        <v>51</v>
      </c>
      <c r="AS30" s="142" t="str">
        <f>VLOOKUP(A30,'Roll-ups'!B:M,12,FALSE)</f>
        <v xml:space="preserve">12 MONTH </v>
      </c>
      <c r="AT30" s="142" t="str">
        <f t="shared" si="2"/>
        <v>G10227</v>
      </c>
      <c r="AU30" t="str">
        <f>VLOOKUP(A30,'Roll-ups'!B:E,4,FALSE)</f>
        <v xml:space="preserve">FALL 1 FLOWTHROUGH </v>
      </c>
    </row>
    <row r="31" spans="1:47" x14ac:dyDescent="0.15">
      <c r="A31" s="142">
        <f t="shared" si="0"/>
        <v>5055995935399</v>
      </c>
      <c r="B31" s="142" t="str">
        <f t="shared" si="1"/>
        <v>4544332988</v>
      </c>
      <c r="C31" s="9" t="s">
        <v>129</v>
      </c>
      <c r="D31" s="9" t="s">
        <v>1081</v>
      </c>
      <c r="E31" s="9" t="s">
        <v>805</v>
      </c>
      <c r="F31" s="9" t="s">
        <v>949</v>
      </c>
      <c r="G31" s="9" t="s">
        <v>107</v>
      </c>
      <c r="H31" s="9" t="s">
        <v>40</v>
      </c>
      <c r="I31" s="9"/>
      <c r="J31" s="9"/>
      <c r="K31" s="9" t="s">
        <v>41</v>
      </c>
      <c r="L31" s="9" t="s">
        <v>1036</v>
      </c>
      <c r="M31" s="9" t="s">
        <v>1037</v>
      </c>
      <c r="N31" s="131">
        <v>44687</v>
      </c>
      <c r="O31" s="131">
        <v>44791</v>
      </c>
      <c r="P31" s="131">
        <v>44767</v>
      </c>
      <c r="Q31" s="222">
        <v>960</v>
      </c>
      <c r="R31" s="132">
        <v>0</v>
      </c>
      <c r="S31" s="132">
        <v>960</v>
      </c>
      <c r="T31" s="9" t="s">
        <v>348</v>
      </c>
      <c r="U31" s="9" t="s">
        <v>42</v>
      </c>
      <c r="V31" s="9" t="s">
        <v>131</v>
      </c>
      <c r="W31" s="9" t="s">
        <v>67</v>
      </c>
      <c r="X31" s="131">
        <v>44732</v>
      </c>
      <c r="Y31" s="131">
        <v>44746</v>
      </c>
      <c r="Z31" s="9" t="s">
        <v>45</v>
      </c>
      <c r="AA31" s="133">
        <v>6</v>
      </c>
      <c r="AB31" s="9" t="s">
        <v>46</v>
      </c>
      <c r="AC31" s="133">
        <v>5760</v>
      </c>
      <c r="AD31" s="9" t="s">
        <v>46</v>
      </c>
      <c r="AE31" s="9" t="s">
        <v>1038</v>
      </c>
      <c r="AF31" s="133">
        <v>29.99</v>
      </c>
      <c r="AG31" s="134">
        <v>0.46300000000000002</v>
      </c>
      <c r="AH31" s="9" t="s">
        <v>47</v>
      </c>
      <c r="AI31" s="134">
        <v>121.071</v>
      </c>
      <c r="AJ31" s="9" t="s">
        <v>48</v>
      </c>
      <c r="AK31" s="9" t="s">
        <v>1082</v>
      </c>
      <c r="AL31" s="9" t="s">
        <v>49</v>
      </c>
      <c r="AM31" s="9" t="s">
        <v>126</v>
      </c>
      <c r="AN31" s="9" t="s">
        <v>127</v>
      </c>
      <c r="AO31" s="9" t="s">
        <v>52</v>
      </c>
      <c r="AP31" s="9" t="s">
        <v>146</v>
      </c>
      <c r="AQ31" s="9" t="s">
        <v>349</v>
      </c>
      <c r="AR31" s="9" t="s">
        <v>127</v>
      </c>
      <c r="AS31" s="142" t="str">
        <f>VLOOKUP(A31,'Roll-ups'!B:M,12,FALSE)</f>
        <v xml:space="preserve">PARTY DÉCOR </v>
      </c>
      <c r="AT31" s="142" t="str">
        <f t="shared" si="2"/>
        <v>G10211</v>
      </c>
      <c r="AU31" t="str">
        <f>VLOOKUP(A31,'Roll-ups'!B:E,4,FALSE)</f>
        <v>FALL 2</v>
      </c>
    </row>
    <row r="32" spans="1:47" x14ac:dyDescent="0.15">
      <c r="A32" s="142">
        <f t="shared" si="0"/>
        <v>5056275192556</v>
      </c>
      <c r="B32" s="142" t="str">
        <f t="shared" si="1"/>
        <v>4544332988</v>
      </c>
      <c r="C32" s="9" t="s">
        <v>129</v>
      </c>
      <c r="D32" s="9" t="s">
        <v>1083</v>
      </c>
      <c r="E32" s="9" t="s">
        <v>1084</v>
      </c>
      <c r="F32" s="9" t="s">
        <v>949</v>
      </c>
      <c r="G32" s="9" t="s">
        <v>85</v>
      </c>
      <c r="H32" s="9" t="s">
        <v>40</v>
      </c>
      <c r="I32" s="9"/>
      <c r="J32" s="9"/>
      <c r="K32" s="9" t="s">
        <v>41</v>
      </c>
      <c r="L32" s="9" t="s">
        <v>1036</v>
      </c>
      <c r="M32" s="9" t="s">
        <v>1037</v>
      </c>
      <c r="N32" s="131">
        <v>44687</v>
      </c>
      <c r="O32" s="131">
        <v>44791</v>
      </c>
      <c r="P32" s="131">
        <v>44767</v>
      </c>
      <c r="Q32" s="222">
        <v>960</v>
      </c>
      <c r="R32" s="132">
        <v>0</v>
      </c>
      <c r="S32" s="132">
        <v>960</v>
      </c>
      <c r="T32" s="9" t="s">
        <v>348</v>
      </c>
      <c r="U32" s="9" t="s">
        <v>42</v>
      </c>
      <c r="V32" s="9" t="s">
        <v>131</v>
      </c>
      <c r="W32" s="9" t="s">
        <v>67</v>
      </c>
      <c r="X32" s="131">
        <v>44732</v>
      </c>
      <c r="Y32" s="131">
        <v>44746</v>
      </c>
      <c r="Z32" s="9" t="s">
        <v>45</v>
      </c>
      <c r="AA32" s="133">
        <v>3</v>
      </c>
      <c r="AB32" s="9" t="s">
        <v>46</v>
      </c>
      <c r="AC32" s="133">
        <v>2880</v>
      </c>
      <c r="AD32" s="9" t="s">
        <v>46</v>
      </c>
      <c r="AE32" s="9" t="s">
        <v>1038</v>
      </c>
      <c r="AF32" s="133">
        <v>9.99</v>
      </c>
      <c r="AG32" s="134">
        <v>0.33100000000000002</v>
      </c>
      <c r="AH32" s="9" t="s">
        <v>47</v>
      </c>
      <c r="AI32" s="134">
        <v>31.122</v>
      </c>
      <c r="AJ32" s="9" t="s">
        <v>48</v>
      </c>
      <c r="AK32" s="9" t="s">
        <v>1085</v>
      </c>
      <c r="AL32" s="9" t="s">
        <v>49</v>
      </c>
      <c r="AM32" s="9" t="s">
        <v>126</v>
      </c>
      <c r="AN32" s="9" t="s">
        <v>127</v>
      </c>
      <c r="AO32" s="9" t="s">
        <v>52</v>
      </c>
      <c r="AP32" s="9" t="s">
        <v>146</v>
      </c>
      <c r="AQ32" s="9" t="s">
        <v>349</v>
      </c>
      <c r="AR32" s="9" t="s">
        <v>127</v>
      </c>
      <c r="AS32" s="142" t="str">
        <f>VLOOKUP(A32,'Roll-ups'!B:M,12,FALSE)</f>
        <v xml:space="preserve">PARTY DÉCOR </v>
      </c>
      <c r="AT32" s="142" t="str">
        <f t="shared" si="2"/>
        <v>G10211</v>
      </c>
      <c r="AU32" t="str">
        <f>VLOOKUP(A32,'Roll-ups'!B:E,4,FALSE)</f>
        <v>FALL 2</v>
      </c>
    </row>
    <row r="33" spans="1:47" x14ac:dyDescent="0.15">
      <c r="A33" s="142">
        <f t="shared" si="0"/>
        <v>5056275192549</v>
      </c>
      <c r="B33" s="142" t="str">
        <f t="shared" si="1"/>
        <v>4544332988</v>
      </c>
      <c r="C33" s="9" t="s">
        <v>129</v>
      </c>
      <c r="D33" s="9" t="s">
        <v>1078</v>
      </c>
      <c r="E33" s="9" t="s">
        <v>1079</v>
      </c>
      <c r="F33" s="9" t="s">
        <v>949</v>
      </c>
      <c r="G33" s="9" t="s">
        <v>77</v>
      </c>
      <c r="H33" s="9" t="s">
        <v>40</v>
      </c>
      <c r="I33" s="9"/>
      <c r="J33" s="9"/>
      <c r="K33" s="9" t="s">
        <v>41</v>
      </c>
      <c r="L33" s="9" t="s">
        <v>1036</v>
      </c>
      <c r="M33" s="9" t="s">
        <v>1037</v>
      </c>
      <c r="N33" s="131">
        <v>44687</v>
      </c>
      <c r="O33" s="131">
        <v>44791</v>
      </c>
      <c r="P33" s="131">
        <v>44767</v>
      </c>
      <c r="Q33" s="222">
        <v>960</v>
      </c>
      <c r="R33" s="132">
        <v>0</v>
      </c>
      <c r="S33" s="132">
        <v>960</v>
      </c>
      <c r="T33" s="9" t="s">
        <v>348</v>
      </c>
      <c r="U33" s="9" t="s">
        <v>42</v>
      </c>
      <c r="V33" s="9" t="s">
        <v>131</v>
      </c>
      <c r="W33" s="9" t="s">
        <v>67</v>
      </c>
      <c r="X33" s="131">
        <v>44732</v>
      </c>
      <c r="Y33" s="131">
        <v>44746</v>
      </c>
      <c r="Z33" s="9" t="s">
        <v>45</v>
      </c>
      <c r="AA33" s="133">
        <v>3</v>
      </c>
      <c r="AB33" s="9" t="s">
        <v>46</v>
      </c>
      <c r="AC33" s="133">
        <v>2880</v>
      </c>
      <c r="AD33" s="9" t="s">
        <v>46</v>
      </c>
      <c r="AE33" s="9" t="s">
        <v>1038</v>
      </c>
      <c r="AF33" s="133">
        <v>9.99</v>
      </c>
      <c r="AG33" s="134">
        <v>0.55100000000000005</v>
      </c>
      <c r="AH33" s="9" t="s">
        <v>47</v>
      </c>
      <c r="AI33" s="134">
        <v>76.248999999999995</v>
      </c>
      <c r="AJ33" s="9" t="s">
        <v>48</v>
      </c>
      <c r="AK33" s="9" t="s">
        <v>1080</v>
      </c>
      <c r="AL33" s="9" t="s">
        <v>49</v>
      </c>
      <c r="AM33" s="9" t="s">
        <v>126</v>
      </c>
      <c r="AN33" s="9" t="s">
        <v>127</v>
      </c>
      <c r="AO33" s="9" t="s">
        <v>52</v>
      </c>
      <c r="AP33" s="9" t="s">
        <v>146</v>
      </c>
      <c r="AQ33" s="9" t="s">
        <v>349</v>
      </c>
      <c r="AR33" s="9" t="s">
        <v>127</v>
      </c>
      <c r="AS33" s="142" t="str">
        <f>VLOOKUP(A33,'Roll-ups'!B:M,12,FALSE)</f>
        <v xml:space="preserve">PARTY DÉCOR </v>
      </c>
      <c r="AT33" s="142" t="str">
        <f t="shared" si="2"/>
        <v>G10211</v>
      </c>
      <c r="AU33" t="str">
        <f>VLOOKUP(A33,'Roll-ups'!B:E,4,FALSE)</f>
        <v>FALL 2</v>
      </c>
    </row>
    <row r="34" spans="1:47" x14ac:dyDescent="0.15">
      <c r="A34" s="142">
        <f t="shared" si="0"/>
        <v>5056275170127</v>
      </c>
      <c r="B34" s="142" t="str">
        <f t="shared" si="1"/>
        <v>4544332992</v>
      </c>
      <c r="C34" s="9" t="s">
        <v>129</v>
      </c>
      <c r="D34" s="9" t="s">
        <v>1034</v>
      </c>
      <c r="E34" s="9" t="s">
        <v>1035</v>
      </c>
      <c r="F34" s="9" t="s">
        <v>951</v>
      </c>
      <c r="G34" s="9" t="s">
        <v>55</v>
      </c>
      <c r="H34" s="9" t="s">
        <v>40</v>
      </c>
      <c r="I34" s="9"/>
      <c r="J34" s="9"/>
      <c r="K34" s="9" t="s">
        <v>57</v>
      </c>
      <c r="L34" s="9" t="s">
        <v>1036</v>
      </c>
      <c r="M34" s="9" t="s">
        <v>1037</v>
      </c>
      <c r="N34" s="131">
        <v>44687</v>
      </c>
      <c r="O34" s="131">
        <v>44776</v>
      </c>
      <c r="P34" s="131">
        <v>44762</v>
      </c>
      <c r="Q34" s="222">
        <v>960</v>
      </c>
      <c r="R34" s="132">
        <v>0</v>
      </c>
      <c r="S34" s="132">
        <v>960</v>
      </c>
      <c r="T34" s="9" t="s">
        <v>348</v>
      </c>
      <c r="U34" s="9" t="s">
        <v>42</v>
      </c>
      <c r="V34" s="9" t="s">
        <v>131</v>
      </c>
      <c r="W34" s="9" t="s">
        <v>67</v>
      </c>
      <c r="X34" s="131">
        <v>44732</v>
      </c>
      <c r="Y34" s="131">
        <v>44746</v>
      </c>
      <c r="Z34" s="9" t="s">
        <v>45</v>
      </c>
      <c r="AA34" s="133">
        <v>1.8</v>
      </c>
      <c r="AB34" s="9" t="s">
        <v>46</v>
      </c>
      <c r="AC34" s="133">
        <v>1728</v>
      </c>
      <c r="AD34" s="9" t="s">
        <v>46</v>
      </c>
      <c r="AE34" s="9" t="s">
        <v>1038</v>
      </c>
      <c r="AF34" s="133">
        <v>8.99</v>
      </c>
      <c r="AG34" s="134">
        <v>8.7999999999999995E-2</v>
      </c>
      <c r="AH34" s="9" t="s">
        <v>47</v>
      </c>
      <c r="AI34" s="134">
        <v>2.883</v>
      </c>
      <c r="AJ34" s="9" t="s">
        <v>48</v>
      </c>
      <c r="AK34" s="9" t="s">
        <v>1039</v>
      </c>
      <c r="AL34" s="9" t="s">
        <v>49</v>
      </c>
      <c r="AM34" s="9" t="s">
        <v>126</v>
      </c>
      <c r="AN34" s="9" t="s">
        <v>127</v>
      </c>
      <c r="AO34" s="9" t="s">
        <v>52</v>
      </c>
      <c r="AP34" s="9" t="s">
        <v>146</v>
      </c>
      <c r="AQ34" s="9" t="s">
        <v>349</v>
      </c>
      <c r="AR34" s="9" t="s">
        <v>127</v>
      </c>
      <c r="AS34" s="142" t="str">
        <f>VLOOKUP(A34,'Roll-ups'!B:M,12,FALSE)</f>
        <v xml:space="preserve">PARTY DÉCOR </v>
      </c>
      <c r="AT34" s="142" t="str">
        <f t="shared" si="2"/>
        <v>G10211</v>
      </c>
      <c r="AU34" t="str">
        <f>VLOOKUP(A34,'Roll-ups'!B:E,4,FALSE)</f>
        <v>FALL 2</v>
      </c>
    </row>
    <row r="35" spans="1:47" x14ac:dyDescent="0.15">
      <c r="A35" s="142">
        <f t="shared" si="0"/>
        <v>9781525610936</v>
      </c>
      <c r="B35" s="142" t="str">
        <f t="shared" si="1"/>
        <v>4544753181</v>
      </c>
      <c r="C35" s="9" t="s">
        <v>200</v>
      </c>
      <c r="D35" s="9" t="s">
        <v>311</v>
      </c>
      <c r="E35" s="9" t="s">
        <v>369</v>
      </c>
      <c r="F35" s="9" t="s">
        <v>384</v>
      </c>
      <c r="G35" s="9" t="s">
        <v>58</v>
      </c>
      <c r="H35" s="9" t="s">
        <v>40</v>
      </c>
      <c r="I35" s="9"/>
      <c r="J35" s="9"/>
      <c r="K35" s="9" t="s">
        <v>57</v>
      </c>
      <c r="L35" s="9" t="s">
        <v>347</v>
      </c>
      <c r="M35" s="9" t="s">
        <v>219</v>
      </c>
      <c r="N35" s="131">
        <v>44718</v>
      </c>
      <c r="O35" s="131">
        <v>44756</v>
      </c>
      <c r="P35" s="131">
        <v>44746</v>
      </c>
      <c r="Q35" s="222">
        <v>950</v>
      </c>
      <c r="R35" s="132">
        <v>0</v>
      </c>
      <c r="S35" s="132">
        <v>950</v>
      </c>
      <c r="T35" s="9" t="s">
        <v>348</v>
      </c>
      <c r="U35" s="9" t="s">
        <v>63</v>
      </c>
      <c r="V35" s="9" t="s">
        <v>140</v>
      </c>
      <c r="W35" s="9" t="s">
        <v>44</v>
      </c>
      <c r="X35" s="131"/>
      <c r="Y35" s="131"/>
      <c r="Z35" s="9"/>
      <c r="AA35" s="133">
        <v>8.8000000000000007</v>
      </c>
      <c r="AB35" s="9" t="s">
        <v>119</v>
      </c>
      <c r="AC35" s="133">
        <v>8360</v>
      </c>
      <c r="AD35" s="9" t="s">
        <v>119</v>
      </c>
      <c r="AE35" s="9" t="s">
        <v>120</v>
      </c>
      <c r="AF35" s="133">
        <v>21.99</v>
      </c>
      <c r="AG35" s="134">
        <v>0.6</v>
      </c>
      <c r="AH35" s="9" t="s">
        <v>47</v>
      </c>
      <c r="AI35" s="134">
        <v>20.16</v>
      </c>
      <c r="AJ35" s="9" t="s">
        <v>48</v>
      </c>
      <c r="AK35" s="9" t="s">
        <v>369</v>
      </c>
      <c r="AL35" s="9" t="s">
        <v>49</v>
      </c>
      <c r="AM35" s="9" t="s">
        <v>50</v>
      </c>
      <c r="AN35" s="9" t="s">
        <v>51</v>
      </c>
      <c r="AO35" s="9" t="s">
        <v>52</v>
      </c>
      <c r="AP35" s="9" t="s">
        <v>215</v>
      </c>
      <c r="AQ35" s="9" t="s">
        <v>349</v>
      </c>
      <c r="AR35" s="9" t="s">
        <v>51</v>
      </c>
      <c r="AS35" s="142" t="str">
        <f>VLOOKUP(A35,'Roll-ups'!B:M,12,FALSE)</f>
        <v xml:space="preserve">12 MONTH </v>
      </c>
      <c r="AT35" s="142" t="str">
        <f t="shared" si="2"/>
        <v>G10227</v>
      </c>
      <c r="AU35" t="str">
        <f>VLOOKUP(A35,'Roll-ups'!B:E,4,FALSE)</f>
        <v xml:space="preserve">FALL 1 FLOWTHROUGH </v>
      </c>
    </row>
    <row r="36" spans="1:47" x14ac:dyDescent="0.15">
      <c r="A36" s="142">
        <f t="shared" si="0"/>
        <v>9781664812345</v>
      </c>
      <c r="B36" s="142" t="str">
        <f t="shared" si="1"/>
        <v>4544767824</v>
      </c>
      <c r="C36" s="9" t="s">
        <v>200</v>
      </c>
      <c r="D36" s="9" t="s">
        <v>278</v>
      </c>
      <c r="E36" s="9" t="s">
        <v>353</v>
      </c>
      <c r="F36" s="9" t="s">
        <v>382</v>
      </c>
      <c r="G36" s="9" t="s">
        <v>58</v>
      </c>
      <c r="H36" s="9" t="s">
        <v>40</v>
      </c>
      <c r="I36" s="9"/>
      <c r="J36" s="9"/>
      <c r="K36" s="9" t="s">
        <v>57</v>
      </c>
      <c r="L36" s="9" t="s">
        <v>347</v>
      </c>
      <c r="M36" s="9" t="s">
        <v>219</v>
      </c>
      <c r="N36" s="131">
        <v>44718</v>
      </c>
      <c r="O36" s="131">
        <v>44763</v>
      </c>
      <c r="P36" s="131">
        <v>44763</v>
      </c>
      <c r="Q36" s="222">
        <v>950</v>
      </c>
      <c r="R36" s="132">
        <v>0</v>
      </c>
      <c r="S36" s="132">
        <v>950</v>
      </c>
      <c r="T36" s="9" t="s">
        <v>348</v>
      </c>
      <c r="U36" s="9" t="s">
        <v>63</v>
      </c>
      <c r="V36" s="9" t="s">
        <v>140</v>
      </c>
      <c r="W36" s="9" t="s">
        <v>44</v>
      </c>
      <c r="X36" s="131"/>
      <c r="Y36" s="131"/>
      <c r="Z36" s="9"/>
      <c r="AA36" s="133">
        <v>8.8000000000000007</v>
      </c>
      <c r="AB36" s="9" t="s">
        <v>119</v>
      </c>
      <c r="AC36" s="133">
        <v>8360</v>
      </c>
      <c r="AD36" s="9" t="s">
        <v>119</v>
      </c>
      <c r="AE36" s="9" t="s">
        <v>120</v>
      </c>
      <c r="AF36" s="133">
        <v>21.99</v>
      </c>
      <c r="AG36" s="134">
        <v>0.56000000000000005</v>
      </c>
      <c r="AH36" s="9" t="s">
        <v>47</v>
      </c>
      <c r="AI36" s="134">
        <v>34.515999999999998</v>
      </c>
      <c r="AJ36" s="9" t="s">
        <v>48</v>
      </c>
      <c r="AK36" s="9" t="s">
        <v>353</v>
      </c>
      <c r="AL36" s="9" t="s">
        <v>49</v>
      </c>
      <c r="AM36" s="9" t="s">
        <v>50</v>
      </c>
      <c r="AN36" s="9" t="s">
        <v>51</v>
      </c>
      <c r="AO36" s="9" t="s">
        <v>52</v>
      </c>
      <c r="AP36" s="9" t="s">
        <v>354</v>
      </c>
      <c r="AQ36" s="9" t="s">
        <v>349</v>
      </c>
      <c r="AR36" s="9" t="s">
        <v>51</v>
      </c>
      <c r="AS36" s="142" t="str">
        <f>VLOOKUP(A36,'Roll-ups'!B:M,12,FALSE)</f>
        <v xml:space="preserve">12 MONTH </v>
      </c>
      <c r="AT36" s="142" t="str">
        <f t="shared" si="2"/>
        <v>G10227</v>
      </c>
      <c r="AU36" t="str">
        <f>VLOOKUP(A36,'Roll-ups'!B:E,4,FALSE)</f>
        <v xml:space="preserve">FALL 1 FLOWTHROUGH </v>
      </c>
    </row>
    <row r="37" spans="1:47" x14ac:dyDescent="0.15">
      <c r="A37" s="142">
        <f t="shared" si="0"/>
        <v>5056275132118</v>
      </c>
      <c r="B37" s="142" t="str">
        <f t="shared" si="1"/>
        <v>4544332992</v>
      </c>
      <c r="C37" s="9" t="s">
        <v>129</v>
      </c>
      <c r="D37" s="9" t="s">
        <v>1354</v>
      </c>
      <c r="E37" s="9" t="s">
        <v>1355</v>
      </c>
      <c r="F37" s="9" t="s">
        <v>951</v>
      </c>
      <c r="G37" s="9" t="s">
        <v>70</v>
      </c>
      <c r="H37" s="9" t="s">
        <v>40</v>
      </c>
      <c r="I37" s="9"/>
      <c r="J37" s="9"/>
      <c r="K37" s="9" t="s">
        <v>57</v>
      </c>
      <c r="L37" s="9" t="s">
        <v>1036</v>
      </c>
      <c r="M37" s="9" t="s">
        <v>1037</v>
      </c>
      <c r="N37" s="131">
        <v>44687</v>
      </c>
      <c r="O37" s="131">
        <v>44776</v>
      </c>
      <c r="P37" s="131">
        <v>44762</v>
      </c>
      <c r="Q37" s="222">
        <v>900</v>
      </c>
      <c r="R37" s="132">
        <v>0</v>
      </c>
      <c r="S37" s="132">
        <v>900</v>
      </c>
      <c r="T37" s="9" t="s">
        <v>348</v>
      </c>
      <c r="U37" s="9" t="s">
        <v>42</v>
      </c>
      <c r="V37" s="9" t="s">
        <v>131</v>
      </c>
      <c r="W37" s="9" t="s">
        <v>67</v>
      </c>
      <c r="X37" s="131">
        <v>44732</v>
      </c>
      <c r="Y37" s="131">
        <v>44746</v>
      </c>
      <c r="Z37" s="9" t="s">
        <v>45</v>
      </c>
      <c r="AA37" s="133">
        <v>3.74</v>
      </c>
      <c r="AB37" s="9" t="s">
        <v>46</v>
      </c>
      <c r="AC37" s="133">
        <v>3366</v>
      </c>
      <c r="AD37" s="9" t="s">
        <v>46</v>
      </c>
      <c r="AE37" s="9" t="s">
        <v>1038</v>
      </c>
      <c r="AF37" s="133">
        <v>12.99</v>
      </c>
      <c r="AG37" s="134">
        <v>0.19800000000000001</v>
      </c>
      <c r="AH37" s="9" t="s">
        <v>47</v>
      </c>
      <c r="AI37" s="134">
        <v>4.4850000000000003</v>
      </c>
      <c r="AJ37" s="9" t="s">
        <v>48</v>
      </c>
      <c r="AK37" s="9" t="s">
        <v>1356</v>
      </c>
      <c r="AL37" s="9" t="s">
        <v>49</v>
      </c>
      <c r="AM37" s="9" t="s">
        <v>126</v>
      </c>
      <c r="AN37" s="9" t="s">
        <v>127</v>
      </c>
      <c r="AO37" s="9" t="s">
        <v>52</v>
      </c>
      <c r="AP37" s="9" t="s">
        <v>146</v>
      </c>
      <c r="AQ37" s="9" t="s">
        <v>349</v>
      </c>
      <c r="AR37" s="9" t="s">
        <v>127</v>
      </c>
      <c r="AS37" s="142" t="e">
        <f>VLOOKUP(A37,'Roll-ups'!B:M,12,FALSE)</f>
        <v>#N/A</v>
      </c>
      <c r="AT37" s="142" t="str">
        <f t="shared" si="2"/>
        <v>G10211</v>
      </c>
      <c r="AU37" t="e">
        <f>VLOOKUP(A37,'Roll-ups'!B:E,4,FALSE)</f>
        <v>#N/A</v>
      </c>
    </row>
    <row r="38" spans="1:47" x14ac:dyDescent="0.15">
      <c r="A38" s="142">
        <f t="shared" si="0"/>
        <v>5056275123727</v>
      </c>
      <c r="B38" s="142" t="str">
        <f t="shared" si="1"/>
        <v>4544332992</v>
      </c>
      <c r="C38" s="9" t="s">
        <v>129</v>
      </c>
      <c r="D38" s="9" t="s">
        <v>1040</v>
      </c>
      <c r="E38" s="9" t="s">
        <v>1041</v>
      </c>
      <c r="F38" s="9" t="s">
        <v>951</v>
      </c>
      <c r="G38" s="9" t="s">
        <v>110</v>
      </c>
      <c r="H38" s="9" t="s">
        <v>40</v>
      </c>
      <c r="I38" s="9"/>
      <c r="J38" s="9"/>
      <c r="K38" s="9" t="s">
        <v>57</v>
      </c>
      <c r="L38" s="9" t="s">
        <v>1036</v>
      </c>
      <c r="M38" s="9" t="s">
        <v>1037</v>
      </c>
      <c r="N38" s="131">
        <v>44687</v>
      </c>
      <c r="O38" s="131">
        <v>44776</v>
      </c>
      <c r="P38" s="131">
        <v>44762</v>
      </c>
      <c r="Q38" s="222">
        <v>900</v>
      </c>
      <c r="R38" s="132">
        <v>0</v>
      </c>
      <c r="S38" s="132">
        <v>900</v>
      </c>
      <c r="T38" s="9" t="s">
        <v>348</v>
      </c>
      <c r="U38" s="9" t="s">
        <v>42</v>
      </c>
      <c r="V38" s="9" t="s">
        <v>131</v>
      </c>
      <c r="W38" s="9" t="s">
        <v>67</v>
      </c>
      <c r="X38" s="131">
        <v>44732</v>
      </c>
      <c r="Y38" s="131">
        <v>44746</v>
      </c>
      <c r="Z38" s="9" t="s">
        <v>45</v>
      </c>
      <c r="AA38" s="133">
        <v>4.49</v>
      </c>
      <c r="AB38" s="9" t="s">
        <v>46</v>
      </c>
      <c r="AC38" s="133">
        <v>4041</v>
      </c>
      <c r="AD38" s="9" t="s">
        <v>46</v>
      </c>
      <c r="AE38" s="9" t="s">
        <v>1038</v>
      </c>
      <c r="AF38" s="133">
        <v>16.989999999999998</v>
      </c>
      <c r="AG38" s="134">
        <v>0.15</v>
      </c>
      <c r="AH38" s="9" t="s">
        <v>47</v>
      </c>
      <c r="AI38" s="134">
        <v>7.7640000000000002</v>
      </c>
      <c r="AJ38" s="9" t="s">
        <v>48</v>
      </c>
      <c r="AK38" s="9" t="s">
        <v>1042</v>
      </c>
      <c r="AL38" s="9" t="s">
        <v>49</v>
      </c>
      <c r="AM38" s="9" t="s">
        <v>126</v>
      </c>
      <c r="AN38" s="9" t="s">
        <v>127</v>
      </c>
      <c r="AO38" s="9" t="s">
        <v>52</v>
      </c>
      <c r="AP38" s="9" t="s">
        <v>146</v>
      </c>
      <c r="AQ38" s="9" t="s">
        <v>349</v>
      </c>
      <c r="AR38" s="9" t="s">
        <v>128</v>
      </c>
      <c r="AS38" s="142" t="str">
        <f>VLOOKUP(A38,'Roll-ups'!B:M,12,FALSE)</f>
        <v xml:space="preserve">PARTY DÉCOR </v>
      </c>
      <c r="AT38" s="142" t="str">
        <f t="shared" si="2"/>
        <v>G10211</v>
      </c>
      <c r="AU38" t="str">
        <f>VLOOKUP(A38,'Roll-ups'!B:E,4,FALSE)</f>
        <v>FALL 2</v>
      </c>
    </row>
    <row r="39" spans="1:47" x14ac:dyDescent="0.15">
      <c r="A39" s="142">
        <f t="shared" si="0"/>
        <v>9781525610615</v>
      </c>
      <c r="B39" s="142" t="str">
        <f t="shared" si="1"/>
        <v>4544753182</v>
      </c>
      <c r="C39" s="9" t="s">
        <v>200</v>
      </c>
      <c r="D39" s="9" t="s">
        <v>297</v>
      </c>
      <c r="E39" s="9" t="s">
        <v>387</v>
      </c>
      <c r="F39" s="9" t="s">
        <v>346</v>
      </c>
      <c r="G39" s="9" t="s">
        <v>76</v>
      </c>
      <c r="H39" s="9" t="s">
        <v>40</v>
      </c>
      <c r="I39" s="9"/>
      <c r="J39" s="9"/>
      <c r="K39" s="9" t="s">
        <v>41</v>
      </c>
      <c r="L39" s="9" t="s">
        <v>347</v>
      </c>
      <c r="M39" s="9" t="s">
        <v>219</v>
      </c>
      <c r="N39" s="131">
        <v>44718</v>
      </c>
      <c r="O39" s="131">
        <v>44753</v>
      </c>
      <c r="P39" s="131">
        <v>44753</v>
      </c>
      <c r="Q39" s="222">
        <v>900</v>
      </c>
      <c r="R39" s="132">
        <v>0</v>
      </c>
      <c r="S39" s="132">
        <v>900</v>
      </c>
      <c r="T39" s="9" t="s">
        <v>348</v>
      </c>
      <c r="U39" s="9" t="s">
        <v>63</v>
      </c>
      <c r="V39" s="9" t="s">
        <v>64</v>
      </c>
      <c r="W39" s="9" t="s">
        <v>44</v>
      </c>
      <c r="X39" s="131"/>
      <c r="Y39" s="131"/>
      <c r="Z39" s="9"/>
      <c r="AA39" s="133">
        <v>8.8000000000000007</v>
      </c>
      <c r="AB39" s="9" t="s">
        <v>119</v>
      </c>
      <c r="AC39" s="133">
        <v>7920</v>
      </c>
      <c r="AD39" s="9" t="s">
        <v>119</v>
      </c>
      <c r="AE39" s="9" t="s">
        <v>120</v>
      </c>
      <c r="AF39" s="133">
        <v>21.99</v>
      </c>
      <c r="AG39" s="134">
        <v>0.6</v>
      </c>
      <c r="AH39" s="9" t="s">
        <v>47</v>
      </c>
      <c r="AI39" s="134">
        <v>20.16</v>
      </c>
      <c r="AJ39" s="9" t="s">
        <v>48</v>
      </c>
      <c r="AK39" s="9" t="s">
        <v>387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215</v>
      </c>
      <c r="AQ39" s="9" t="s">
        <v>349</v>
      </c>
      <c r="AR39" s="9" t="s">
        <v>51</v>
      </c>
      <c r="AS39" s="142" t="str">
        <f>VLOOKUP(A39,'Roll-ups'!B:M,12,FALSE)</f>
        <v xml:space="preserve">12 MONTH </v>
      </c>
      <c r="AT39" s="142" t="str">
        <f t="shared" si="2"/>
        <v>G10227</v>
      </c>
      <c r="AU39" t="str">
        <f>VLOOKUP(A39,'Roll-ups'!B:E,4,FALSE)</f>
        <v xml:space="preserve">FALL 1 FLOWTHROUGH </v>
      </c>
    </row>
    <row r="40" spans="1:47" x14ac:dyDescent="0.15">
      <c r="A40" s="142">
        <f t="shared" si="0"/>
        <v>9781975448929</v>
      </c>
      <c r="B40" s="142" t="str">
        <f t="shared" si="1"/>
        <v>4544767816</v>
      </c>
      <c r="C40" s="9" t="s">
        <v>200</v>
      </c>
      <c r="D40" s="9" t="s">
        <v>314</v>
      </c>
      <c r="E40" s="9" t="s">
        <v>392</v>
      </c>
      <c r="F40" s="9" t="s">
        <v>393</v>
      </c>
      <c r="G40" s="9" t="s">
        <v>39</v>
      </c>
      <c r="H40" s="9" t="s">
        <v>40</v>
      </c>
      <c r="I40" s="9"/>
      <c r="J40" s="9"/>
      <c r="K40" s="9" t="s">
        <v>41</v>
      </c>
      <c r="L40" s="9" t="s">
        <v>347</v>
      </c>
      <c r="M40" s="9" t="s">
        <v>219</v>
      </c>
      <c r="N40" s="131">
        <v>44718</v>
      </c>
      <c r="O40" s="131">
        <v>44749</v>
      </c>
      <c r="P40" s="131">
        <v>44749</v>
      </c>
      <c r="Q40" s="222">
        <v>900</v>
      </c>
      <c r="R40" s="132">
        <v>0</v>
      </c>
      <c r="S40" s="132">
        <v>900</v>
      </c>
      <c r="T40" s="9" t="s">
        <v>348</v>
      </c>
      <c r="U40" s="9" t="s">
        <v>63</v>
      </c>
      <c r="V40" s="9" t="s">
        <v>64</v>
      </c>
      <c r="W40" s="9" t="s">
        <v>44</v>
      </c>
      <c r="X40" s="131"/>
      <c r="Y40" s="131"/>
      <c r="Z40" s="9"/>
      <c r="AA40" s="133">
        <v>8.8000000000000007</v>
      </c>
      <c r="AB40" s="9" t="s">
        <v>119</v>
      </c>
      <c r="AC40" s="133">
        <v>7920</v>
      </c>
      <c r="AD40" s="9" t="s">
        <v>119</v>
      </c>
      <c r="AE40" s="9" t="s">
        <v>120</v>
      </c>
      <c r="AF40" s="133">
        <v>21.99</v>
      </c>
      <c r="AG40" s="134">
        <v>0.6</v>
      </c>
      <c r="AH40" s="9" t="s">
        <v>47</v>
      </c>
      <c r="AI40" s="134">
        <v>20.16</v>
      </c>
      <c r="AJ40" s="9" t="s">
        <v>48</v>
      </c>
      <c r="AK40" s="9" t="s">
        <v>392</v>
      </c>
      <c r="AL40" s="9" t="s">
        <v>49</v>
      </c>
      <c r="AM40" s="9" t="s">
        <v>50</v>
      </c>
      <c r="AN40" s="9" t="s">
        <v>51</v>
      </c>
      <c r="AO40" s="9" t="s">
        <v>52</v>
      </c>
      <c r="AP40" s="9" t="s">
        <v>352</v>
      </c>
      <c r="AQ40" s="9" t="s">
        <v>349</v>
      </c>
      <c r="AR40" s="9" t="s">
        <v>51</v>
      </c>
      <c r="AS40" s="142" t="str">
        <f>VLOOKUP(A40,'Roll-ups'!B:M,12,FALSE)</f>
        <v xml:space="preserve">12 MONTH </v>
      </c>
      <c r="AT40" s="142" t="str">
        <f t="shared" si="2"/>
        <v>G10227</v>
      </c>
      <c r="AU40" t="str">
        <f>VLOOKUP(A40,'Roll-ups'!B:E,4,FALSE)</f>
        <v xml:space="preserve">FALL 1 FLOWTHROUGH </v>
      </c>
    </row>
    <row r="41" spans="1:47" x14ac:dyDescent="0.15">
      <c r="A41" s="142">
        <f t="shared" si="0"/>
        <v>9781975450021</v>
      </c>
      <c r="B41" s="142" t="str">
        <f t="shared" si="1"/>
        <v>4544767819</v>
      </c>
      <c r="C41" s="9" t="s">
        <v>200</v>
      </c>
      <c r="D41" s="9" t="s">
        <v>270</v>
      </c>
      <c r="E41" s="9" t="s">
        <v>390</v>
      </c>
      <c r="F41" s="9" t="s">
        <v>391</v>
      </c>
      <c r="G41" s="9" t="s">
        <v>39</v>
      </c>
      <c r="H41" s="9" t="s">
        <v>40</v>
      </c>
      <c r="I41" s="9"/>
      <c r="J41" s="9"/>
      <c r="K41" s="9" t="s">
        <v>41</v>
      </c>
      <c r="L41" s="9" t="s">
        <v>347</v>
      </c>
      <c r="M41" s="9" t="s">
        <v>219</v>
      </c>
      <c r="N41" s="131">
        <v>44718</v>
      </c>
      <c r="O41" s="131">
        <v>44756</v>
      </c>
      <c r="P41" s="131">
        <v>44756</v>
      </c>
      <c r="Q41" s="222">
        <v>900</v>
      </c>
      <c r="R41" s="132">
        <v>0</v>
      </c>
      <c r="S41" s="132">
        <v>900</v>
      </c>
      <c r="T41" s="9" t="s">
        <v>348</v>
      </c>
      <c r="U41" s="9" t="s">
        <v>63</v>
      </c>
      <c r="V41" s="9" t="s">
        <v>64</v>
      </c>
      <c r="W41" s="9" t="s">
        <v>44</v>
      </c>
      <c r="X41" s="131"/>
      <c r="Y41" s="131"/>
      <c r="Z41" s="9"/>
      <c r="AA41" s="133">
        <v>9.1999999999999993</v>
      </c>
      <c r="AB41" s="9" t="s">
        <v>119</v>
      </c>
      <c r="AC41" s="133">
        <v>8280</v>
      </c>
      <c r="AD41" s="9" t="s">
        <v>119</v>
      </c>
      <c r="AE41" s="9" t="s">
        <v>120</v>
      </c>
      <c r="AF41" s="133">
        <v>22.99</v>
      </c>
      <c r="AG41" s="134">
        <v>0.6</v>
      </c>
      <c r="AH41" s="9" t="s">
        <v>47</v>
      </c>
      <c r="AI41" s="132">
        <v>20.16</v>
      </c>
      <c r="AJ41" s="9" t="s">
        <v>48</v>
      </c>
      <c r="AK41" s="9" t="s">
        <v>390</v>
      </c>
      <c r="AL41" s="9" t="s">
        <v>49</v>
      </c>
      <c r="AM41" s="9" t="s">
        <v>50</v>
      </c>
      <c r="AN41" s="9" t="s">
        <v>51</v>
      </c>
      <c r="AO41" s="9" t="s">
        <v>52</v>
      </c>
      <c r="AP41" s="9" t="s">
        <v>352</v>
      </c>
      <c r="AQ41" s="9" t="s">
        <v>349</v>
      </c>
      <c r="AR41" s="9" t="s">
        <v>51</v>
      </c>
      <c r="AS41" s="142" t="str">
        <f>VLOOKUP(A41,'Roll-ups'!B:M,12,FALSE)</f>
        <v xml:space="preserve">12 MONTH </v>
      </c>
      <c r="AT41" s="142" t="str">
        <f t="shared" si="2"/>
        <v>G10227</v>
      </c>
      <c r="AU41" t="str">
        <f>VLOOKUP(A41,'Roll-ups'!B:E,4,FALSE)</f>
        <v xml:space="preserve">FALL 1 FLOWTHROUGH </v>
      </c>
    </row>
    <row r="42" spans="1:47" x14ac:dyDescent="0.15">
      <c r="A42" s="142">
        <f t="shared" si="0"/>
        <v>882709658689</v>
      </c>
      <c r="B42" s="142" t="str">
        <f t="shared" si="1"/>
        <v>4543671006</v>
      </c>
      <c r="C42" s="9" t="s">
        <v>200</v>
      </c>
      <c r="D42" s="9" t="s">
        <v>417</v>
      </c>
      <c r="E42" s="9" t="s">
        <v>418</v>
      </c>
      <c r="F42" s="9" t="s">
        <v>419</v>
      </c>
      <c r="G42" s="9" t="s">
        <v>39</v>
      </c>
      <c r="H42" s="9" t="s">
        <v>40</v>
      </c>
      <c r="I42" s="9"/>
      <c r="J42" s="9"/>
      <c r="K42" s="9" t="s">
        <v>41</v>
      </c>
      <c r="L42" s="9" t="s">
        <v>420</v>
      </c>
      <c r="M42" s="9" t="s">
        <v>421</v>
      </c>
      <c r="N42" s="131">
        <v>44551</v>
      </c>
      <c r="O42" s="131">
        <v>44741</v>
      </c>
      <c r="P42" s="131">
        <v>44718</v>
      </c>
      <c r="Q42" s="222">
        <v>768</v>
      </c>
      <c r="R42" s="132">
        <v>0</v>
      </c>
      <c r="S42" s="132">
        <v>768</v>
      </c>
      <c r="T42" s="9" t="s">
        <v>348</v>
      </c>
      <c r="U42" s="9" t="s">
        <v>42</v>
      </c>
      <c r="V42" s="9" t="s">
        <v>132</v>
      </c>
      <c r="W42" s="9" t="s">
        <v>44</v>
      </c>
      <c r="X42" s="131">
        <v>44664</v>
      </c>
      <c r="Y42" s="131">
        <v>44687</v>
      </c>
      <c r="Z42" s="9" t="s">
        <v>45</v>
      </c>
      <c r="AA42" s="133">
        <v>15.16</v>
      </c>
      <c r="AB42" s="9" t="s">
        <v>46</v>
      </c>
      <c r="AC42" s="133">
        <v>11642.88</v>
      </c>
      <c r="AD42" s="9" t="s">
        <v>46</v>
      </c>
      <c r="AE42" s="9" t="s">
        <v>422</v>
      </c>
      <c r="AF42" s="133">
        <v>50</v>
      </c>
      <c r="AG42" s="134">
        <v>5.952</v>
      </c>
      <c r="AH42" s="9" t="s">
        <v>47</v>
      </c>
      <c r="AI42" s="132">
        <v>266.5</v>
      </c>
      <c r="AJ42" s="9" t="s">
        <v>48</v>
      </c>
      <c r="AK42" s="9"/>
      <c r="AL42" s="9" t="s">
        <v>49</v>
      </c>
      <c r="AM42" s="9" t="s">
        <v>121</v>
      </c>
      <c r="AN42" s="9" t="s">
        <v>122</v>
      </c>
      <c r="AO42" s="9" t="s">
        <v>52</v>
      </c>
      <c r="AP42" s="9" t="s">
        <v>133</v>
      </c>
      <c r="AQ42" s="9" t="s">
        <v>349</v>
      </c>
      <c r="AR42" s="9" t="s">
        <v>122</v>
      </c>
      <c r="AS42" s="142" t="str">
        <f>VLOOKUP(A42,'Roll-ups'!B:M,12,FALSE)</f>
        <v>CORE</v>
      </c>
      <c r="AT42" s="142" t="str">
        <f t="shared" si="2"/>
        <v>G10227</v>
      </c>
      <c r="AU42" t="str">
        <f>VLOOKUP(A42,'Roll-ups'!B:E,4,FALSE)</f>
        <v>FALL 1</v>
      </c>
    </row>
    <row r="43" spans="1:47" x14ac:dyDescent="0.15">
      <c r="A43" s="142">
        <f t="shared" si="0"/>
        <v>633356615415</v>
      </c>
      <c r="B43" s="142" t="str">
        <f t="shared" si="1"/>
        <v>4544740041</v>
      </c>
      <c r="C43" s="9" t="s">
        <v>129</v>
      </c>
      <c r="D43" s="9" t="s">
        <v>1099</v>
      </c>
      <c r="E43" s="9" t="s">
        <v>578</v>
      </c>
      <c r="F43" s="9" t="s">
        <v>956</v>
      </c>
      <c r="G43" s="9" t="s">
        <v>61</v>
      </c>
      <c r="H43" s="9" t="s">
        <v>40</v>
      </c>
      <c r="I43" s="9"/>
      <c r="J43" s="9"/>
      <c r="K43" s="9" t="s">
        <v>41</v>
      </c>
      <c r="L43" s="9" t="s">
        <v>1100</v>
      </c>
      <c r="M43" s="9" t="s">
        <v>1101</v>
      </c>
      <c r="N43" s="131">
        <v>44715</v>
      </c>
      <c r="O43" s="131">
        <v>44742</v>
      </c>
      <c r="P43" s="131">
        <v>44732</v>
      </c>
      <c r="Q43" s="222">
        <v>756</v>
      </c>
      <c r="R43" s="132">
        <v>0</v>
      </c>
      <c r="S43" s="132">
        <v>756</v>
      </c>
      <c r="T43" s="9" t="s">
        <v>348</v>
      </c>
      <c r="U43" s="9" t="s">
        <v>117</v>
      </c>
      <c r="V43" s="9" t="s">
        <v>1102</v>
      </c>
      <c r="W43" s="9" t="s">
        <v>67</v>
      </c>
      <c r="X43" s="131">
        <v>44725</v>
      </c>
      <c r="Y43" s="131">
        <v>44735</v>
      </c>
      <c r="Z43" s="9" t="s">
        <v>118</v>
      </c>
      <c r="AA43" s="133">
        <v>8.3000000000000007</v>
      </c>
      <c r="AB43" s="9" t="s">
        <v>46</v>
      </c>
      <c r="AC43" s="133">
        <v>6274.8</v>
      </c>
      <c r="AD43" s="9" t="s">
        <v>46</v>
      </c>
      <c r="AE43" s="9" t="s">
        <v>1103</v>
      </c>
      <c r="AF43" s="133">
        <v>19.989999999999998</v>
      </c>
      <c r="AG43" s="134">
        <v>0.26</v>
      </c>
      <c r="AH43" s="9" t="s">
        <v>47</v>
      </c>
      <c r="AI43" s="132">
        <v>51.542999999999999</v>
      </c>
      <c r="AJ43" s="9" t="s">
        <v>48</v>
      </c>
      <c r="AK43" s="9" t="s">
        <v>1104</v>
      </c>
      <c r="AL43" s="9" t="s">
        <v>49</v>
      </c>
      <c r="AM43" s="9" t="s">
        <v>121</v>
      </c>
      <c r="AN43" s="9" t="s">
        <v>122</v>
      </c>
      <c r="AO43" s="9" t="s">
        <v>52</v>
      </c>
      <c r="AP43" s="9" t="s">
        <v>1105</v>
      </c>
      <c r="AQ43" s="9" t="s">
        <v>349</v>
      </c>
      <c r="AR43" s="9" t="s">
        <v>122</v>
      </c>
      <c r="AS43" s="142" t="str">
        <f>VLOOKUP(A43,'Roll-ups'!B:M,12,FALSE)</f>
        <v>CRAFTING</v>
      </c>
      <c r="AT43" s="142" t="str">
        <f t="shared" si="2"/>
        <v>G10211</v>
      </c>
      <c r="AU43" t="str">
        <f>VLOOKUP(A43,'Roll-ups'!B:E,4,FALSE)</f>
        <v>FALL 1</v>
      </c>
    </row>
    <row r="44" spans="1:47" x14ac:dyDescent="0.15">
      <c r="A44" s="142">
        <f t="shared" si="0"/>
        <v>9781525610950</v>
      </c>
      <c r="B44" s="142" t="str">
        <f t="shared" si="1"/>
        <v>4544753179</v>
      </c>
      <c r="C44" s="9" t="s">
        <v>200</v>
      </c>
      <c r="D44" s="9" t="s">
        <v>312</v>
      </c>
      <c r="E44" s="9" t="s">
        <v>425</v>
      </c>
      <c r="F44" s="9" t="s">
        <v>370</v>
      </c>
      <c r="G44" s="9" t="s">
        <v>59</v>
      </c>
      <c r="H44" s="9" t="s">
        <v>40</v>
      </c>
      <c r="I44" s="9"/>
      <c r="J44" s="9"/>
      <c r="K44" s="9" t="s">
        <v>41</v>
      </c>
      <c r="L44" s="9" t="s">
        <v>347</v>
      </c>
      <c r="M44" s="9" t="s">
        <v>219</v>
      </c>
      <c r="N44" s="131">
        <v>44718</v>
      </c>
      <c r="O44" s="131">
        <v>44756</v>
      </c>
      <c r="P44" s="131">
        <v>44746</v>
      </c>
      <c r="Q44" s="222">
        <v>750</v>
      </c>
      <c r="R44" s="132">
        <v>0</v>
      </c>
      <c r="S44" s="132">
        <v>750</v>
      </c>
      <c r="T44" s="9" t="s">
        <v>348</v>
      </c>
      <c r="U44" s="9" t="s">
        <v>63</v>
      </c>
      <c r="V44" s="9" t="s">
        <v>64</v>
      </c>
      <c r="W44" s="9" t="s">
        <v>44</v>
      </c>
      <c r="X44" s="131"/>
      <c r="Y44" s="131"/>
      <c r="Z44" s="9"/>
      <c r="AA44" s="133">
        <v>8.8000000000000007</v>
      </c>
      <c r="AB44" s="9" t="s">
        <v>119</v>
      </c>
      <c r="AC44" s="133">
        <v>6600</v>
      </c>
      <c r="AD44" s="9" t="s">
        <v>119</v>
      </c>
      <c r="AE44" s="9" t="s">
        <v>120</v>
      </c>
      <c r="AF44" s="133">
        <v>21.99</v>
      </c>
      <c r="AG44" s="134">
        <v>0.6</v>
      </c>
      <c r="AH44" s="9" t="s">
        <v>47</v>
      </c>
      <c r="AI44" s="134">
        <v>20.16</v>
      </c>
      <c r="AJ44" s="9" t="s">
        <v>48</v>
      </c>
      <c r="AK44" s="9" t="s">
        <v>425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215</v>
      </c>
      <c r="AQ44" s="9" t="s">
        <v>349</v>
      </c>
      <c r="AR44" s="9" t="s">
        <v>51</v>
      </c>
      <c r="AS44" s="142" t="str">
        <f>VLOOKUP(A44,'Roll-ups'!B:M,12,FALSE)</f>
        <v xml:space="preserve">12 MONTH </v>
      </c>
      <c r="AT44" s="142" t="str">
        <f t="shared" si="2"/>
        <v>G10227</v>
      </c>
      <c r="AU44" t="str">
        <f>VLOOKUP(A44,'Roll-ups'!B:E,4,FALSE)</f>
        <v xml:space="preserve">FALL 1 FLOWTHROUGH </v>
      </c>
    </row>
    <row r="45" spans="1:47" x14ac:dyDescent="0.15">
      <c r="A45" s="142">
        <f t="shared" si="0"/>
        <v>9781525610868</v>
      </c>
      <c r="B45" s="142" t="str">
        <f t="shared" si="1"/>
        <v>4544753179</v>
      </c>
      <c r="C45" s="9" t="s">
        <v>200</v>
      </c>
      <c r="D45" s="9" t="s">
        <v>423</v>
      </c>
      <c r="E45" s="9" t="s">
        <v>424</v>
      </c>
      <c r="F45" s="9" t="s">
        <v>370</v>
      </c>
      <c r="G45" s="9" t="s">
        <v>71</v>
      </c>
      <c r="H45" s="9" t="s">
        <v>40</v>
      </c>
      <c r="I45" s="9"/>
      <c r="J45" s="9"/>
      <c r="K45" s="9" t="s">
        <v>41</v>
      </c>
      <c r="L45" s="9" t="s">
        <v>347</v>
      </c>
      <c r="M45" s="9" t="s">
        <v>219</v>
      </c>
      <c r="N45" s="131">
        <v>44718</v>
      </c>
      <c r="O45" s="131">
        <v>44756</v>
      </c>
      <c r="P45" s="131">
        <v>44746</v>
      </c>
      <c r="Q45" s="222">
        <v>750</v>
      </c>
      <c r="R45" s="132">
        <v>0</v>
      </c>
      <c r="S45" s="132">
        <v>750</v>
      </c>
      <c r="T45" s="9" t="s">
        <v>348</v>
      </c>
      <c r="U45" s="9" t="s">
        <v>63</v>
      </c>
      <c r="V45" s="9" t="s">
        <v>64</v>
      </c>
      <c r="W45" s="9" t="s">
        <v>44</v>
      </c>
      <c r="X45" s="131"/>
      <c r="Y45" s="131"/>
      <c r="Z45" s="9"/>
      <c r="AA45" s="133">
        <v>8.8000000000000007</v>
      </c>
      <c r="AB45" s="9" t="s">
        <v>119</v>
      </c>
      <c r="AC45" s="133">
        <v>6600</v>
      </c>
      <c r="AD45" s="9" t="s">
        <v>119</v>
      </c>
      <c r="AE45" s="9" t="s">
        <v>120</v>
      </c>
      <c r="AF45" s="133">
        <v>21.99</v>
      </c>
      <c r="AG45" s="134">
        <v>0.6</v>
      </c>
      <c r="AH45" s="9" t="s">
        <v>47</v>
      </c>
      <c r="AI45" s="134">
        <v>20.16</v>
      </c>
      <c r="AJ45" s="9" t="s">
        <v>48</v>
      </c>
      <c r="AK45" s="9" t="s">
        <v>424</v>
      </c>
      <c r="AL45" s="9" t="s">
        <v>49</v>
      </c>
      <c r="AM45" s="9" t="s">
        <v>50</v>
      </c>
      <c r="AN45" s="9" t="s">
        <v>51</v>
      </c>
      <c r="AO45" s="9" t="s">
        <v>52</v>
      </c>
      <c r="AP45" s="9" t="s">
        <v>215</v>
      </c>
      <c r="AQ45" s="9" t="s">
        <v>349</v>
      </c>
      <c r="AR45" s="9" t="s">
        <v>51</v>
      </c>
      <c r="AS45" s="142" t="str">
        <f>VLOOKUP(A45,'Roll-ups'!B:M,12,FALSE)</f>
        <v xml:space="preserve">12 MONTH </v>
      </c>
      <c r="AT45" s="142" t="str">
        <f t="shared" si="2"/>
        <v>G10227</v>
      </c>
      <c r="AU45" t="str">
        <f>VLOOKUP(A45,'Roll-ups'!B:E,4,FALSE)</f>
        <v xml:space="preserve">FALL 1 FLOWTHROUGH </v>
      </c>
    </row>
    <row r="46" spans="1:47" x14ac:dyDescent="0.15">
      <c r="A46" s="142">
        <f t="shared" si="0"/>
        <v>686010674051</v>
      </c>
      <c r="B46" s="142" t="str">
        <f t="shared" si="1"/>
        <v>4543725757</v>
      </c>
      <c r="C46" s="9" t="s">
        <v>200</v>
      </c>
      <c r="D46" s="9" t="s">
        <v>409</v>
      </c>
      <c r="E46" s="9" t="s">
        <v>410</v>
      </c>
      <c r="F46" s="9" t="s">
        <v>378</v>
      </c>
      <c r="G46" s="9" t="s">
        <v>68</v>
      </c>
      <c r="H46" s="9" t="s">
        <v>40</v>
      </c>
      <c r="I46" s="9"/>
      <c r="J46" s="9"/>
      <c r="K46" s="9" t="s">
        <v>41</v>
      </c>
      <c r="L46" s="9" t="s">
        <v>143</v>
      </c>
      <c r="M46" s="9" t="s">
        <v>144</v>
      </c>
      <c r="N46" s="131">
        <v>44579</v>
      </c>
      <c r="O46" s="131">
        <v>44713</v>
      </c>
      <c r="P46" s="131">
        <v>44713</v>
      </c>
      <c r="Q46" s="222">
        <v>840</v>
      </c>
      <c r="R46" s="132">
        <v>108</v>
      </c>
      <c r="S46" s="132">
        <v>732</v>
      </c>
      <c r="T46" s="9" t="s">
        <v>348</v>
      </c>
      <c r="U46" s="9" t="s">
        <v>42</v>
      </c>
      <c r="V46" s="9" t="s">
        <v>131</v>
      </c>
      <c r="W46" s="9" t="s">
        <v>44</v>
      </c>
      <c r="X46" s="131">
        <v>44664</v>
      </c>
      <c r="Y46" s="131">
        <v>44664</v>
      </c>
      <c r="Z46" s="9" t="s">
        <v>45</v>
      </c>
      <c r="AA46" s="133">
        <v>8.6</v>
      </c>
      <c r="AB46" s="9" t="s">
        <v>46</v>
      </c>
      <c r="AC46" s="133">
        <v>7224</v>
      </c>
      <c r="AD46" s="9" t="s">
        <v>46</v>
      </c>
      <c r="AE46" s="9" t="s">
        <v>379</v>
      </c>
      <c r="AF46" s="133">
        <v>35.99</v>
      </c>
      <c r="AG46" s="134">
        <v>1.1240000000000001</v>
      </c>
      <c r="AH46" s="9" t="s">
        <v>47</v>
      </c>
      <c r="AI46" s="134">
        <v>353.44299999999998</v>
      </c>
      <c r="AJ46" s="9" t="s">
        <v>48</v>
      </c>
      <c r="AK46" s="9"/>
      <c r="AL46" s="9" t="s">
        <v>49</v>
      </c>
      <c r="AM46" s="9" t="s">
        <v>121</v>
      </c>
      <c r="AN46" s="9" t="s">
        <v>122</v>
      </c>
      <c r="AO46" s="9" t="s">
        <v>52</v>
      </c>
      <c r="AP46" s="9" t="s">
        <v>133</v>
      </c>
      <c r="AQ46" s="9" t="s">
        <v>349</v>
      </c>
      <c r="AR46" s="9" t="s">
        <v>54</v>
      </c>
      <c r="AS46" s="142" t="str">
        <f>VLOOKUP(A46,'Roll-ups'!B:M,12,FALSE)</f>
        <v xml:space="preserve">17 MONTH </v>
      </c>
      <c r="AT46" s="142" t="str">
        <f t="shared" si="2"/>
        <v>G10227</v>
      </c>
      <c r="AU46" t="str">
        <f>VLOOKUP(A46,'Roll-ups'!B:E,4,FALSE)</f>
        <v xml:space="preserve">BTS </v>
      </c>
    </row>
    <row r="47" spans="1:47" x14ac:dyDescent="0.15">
      <c r="A47" s="142">
        <f t="shared" si="0"/>
        <v>846307082666</v>
      </c>
      <c r="B47" s="142" t="str">
        <f t="shared" si="1"/>
        <v>4543337295</v>
      </c>
      <c r="C47" s="9" t="s">
        <v>200</v>
      </c>
      <c r="D47" s="9" t="s">
        <v>256</v>
      </c>
      <c r="E47" s="9" t="s">
        <v>426</v>
      </c>
      <c r="F47" s="9" t="s">
        <v>427</v>
      </c>
      <c r="G47" s="9" t="s">
        <v>39</v>
      </c>
      <c r="H47" s="9" t="s">
        <v>40</v>
      </c>
      <c r="I47" s="9"/>
      <c r="J47" s="9"/>
      <c r="K47" s="9" t="s">
        <v>57</v>
      </c>
      <c r="L47" s="9" t="s">
        <v>428</v>
      </c>
      <c r="M47" s="9" t="s">
        <v>153</v>
      </c>
      <c r="N47" s="131">
        <v>44538</v>
      </c>
      <c r="O47" s="131">
        <v>44724</v>
      </c>
      <c r="P47" s="131">
        <v>44699</v>
      </c>
      <c r="Q47" s="222">
        <v>720</v>
      </c>
      <c r="R47" s="132">
        <v>0</v>
      </c>
      <c r="S47" s="132">
        <v>720</v>
      </c>
      <c r="T47" s="9" t="s">
        <v>348</v>
      </c>
      <c r="U47" s="9" t="s">
        <v>42</v>
      </c>
      <c r="V47" s="9" t="s">
        <v>429</v>
      </c>
      <c r="W47" s="9" t="s">
        <v>44</v>
      </c>
      <c r="X47" s="131">
        <v>44664</v>
      </c>
      <c r="Y47" s="131">
        <v>44680</v>
      </c>
      <c r="Z47" s="9" t="s">
        <v>45</v>
      </c>
      <c r="AA47" s="133">
        <v>2.7</v>
      </c>
      <c r="AB47" s="9" t="s">
        <v>46</v>
      </c>
      <c r="AC47" s="133">
        <v>1944</v>
      </c>
      <c r="AD47" s="9" t="s">
        <v>46</v>
      </c>
      <c r="AE47" s="9" t="s">
        <v>430</v>
      </c>
      <c r="AF47" s="133">
        <v>14.99</v>
      </c>
      <c r="AG47" s="134">
        <v>0.53</v>
      </c>
      <c r="AH47" s="9" t="s">
        <v>47</v>
      </c>
      <c r="AI47" s="134">
        <v>22.585999999999999</v>
      </c>
      <c r="AJ47" s="9" t="s">
        <v>48</v>
      </c>
      <c r="AK47" s="9"/>
      <c r="AL47" s="9" t="s">
        <v>49</v>
      </c>
      <c r="AM47" s="9" t="s">
        <v>121</v>
      </c>
      <c r="AN47" s="9" t="s">
        <v>122</v>
      </c>
      <c r="AO47" s="9" t="s">
        <v>52</v>
      </c>
      <c r="AP47" s="9" t="s">
        <v>431</v>
      </c>
      <c r="AQ47" s="9" t="s">
        <v>349</v>
      </c>
      <c r="AR47" s="9" t="s">
        <v>122</v>
      </c>
      <c r="AS47" s="142" t="str">
        <f>VLOOKUP(A47,'Roll-ups'!B:M,12,FALSE)</f>
        <v xml:space="preserve">17 MONTH </v>
      </c>
      <c r="AT47" s="142" t="str">
        <f t="shared" si="2"/>
        <v>G10227</v>
      </c>
      <c r="AU47" t="str">
        <f>VLOOKUP(A47,'Roll-ups'!B:E,4,FALSE)</f>
        <v xml:space="preserve">BTS </v>
      </c>
    </row>
    <row r="48" spans="1:47" x14ac:dyDescent="0.15">
      <c r="A48" s="142">
        <f t="shared" si="0"/>
        <v>4547410304251</v>
      </c>
      <c r="B48" s="142" t="str">
        <f t="shared" si="1"/>
        <v>4544630021</v>
      </c>
      <c r="C48" s="9" t="s">
        <v>129</v>
      </c>
      <c r="D48" s="9" t="s">
        <v>1357</v>
      </c>
      <c r="E48" s="9" t="s">
        <v>1358</v>
      </c>
      <c r="F48" s="9" t="s">
        <v>978</v>
      </c>
      <c r="G48" s="9" t="s">
        <v>107</v>
      </c>
      <c r="H48" s="9" t="s">
        <v>1090</v>
      </c>
      <c r="I48" s="9"/>
      <c r="J48" s="9"/>
      <c r="K48" s="9" t="s">
        <v>41</v>
      </c>
      <c r="L48" s="9" t="s">
        <v>134</v>
      </c>
      <c r="M48" s="9" t="s">
        <v>135</v>
      </c>
      <c r="N48" s="131">
        <v>44691</v>
      </c>
      <c r="O48" s="131">
        <v>44823</v>
      </c>
      <c r="P48" s="131">
        <v>44823</v>
      </c>
      <c r="Q48" s="222">
        <v>720</v>
      </c>
      <c r="R48" s="132">
        <v>0</v>
      </c>
      <c r="S48" s="132">
        <v>720</v>
      </c>
      <c r="T48" s="9" t="s">
        <v>348</v>
      </c>
      <c r="U48" s="9" t="s">
        <v>63</v>
      </c>
      <c r="V48" s="9" t="s">
        <v>64</v>
      </c>
      <c r="W48" s="9" t="s">
        <v>44</v>
      </c>
      <c r="X48" s="131"/>
      <c r="Y48" s="131"/>
      <c r="Z48" s="9"/>
      <c r="AA48" s="133">
        <v>9.35</v>
      </c>
      <c r="AB48" s="9" t="s">
        <v>119</v>
      </c>
      <c r="AC48" s="133">
        <v>6732</v>
      </c>
      <c r="AD48" s="9" t="s">
        <v>119</v>
      </c>
      <c r="AE48" s="9" t="s">
        <v>120</v>
      </c>
      <c r="AF48" s="133">
        <v>11.95</v>
      </c>
      <c r="AG48" s="134">
        <v>0.1</v>
      </c>
      <c r="AH48" s="9" t="s">
        <v>47</v>
      </c>
      <c r="AI48" s="134">
        <v>10.244999999999999</v>
      </c>
      <c r="AJ48" s="9" t="s">
        <v>48</v>
      </c>
      <c r="AK48" s="9" t="s">
        <v>1359</v>
      </c>
      <c r="AL48" s="9" t="s">
        <v>49</v>
      </c>
      <c r="AM48" s="9" t="s">
        <v>196</v>
      </c>
      <c r="AN48" s="9" t="s">
        <v>123</v>
      </c>
      <c r="AO48" s="9" t="s">
        <v>52</v>
      </c>
      <c r="AP48" s="9" t="s">
        <v>139</v>
      </c>
      <c r="AQ48" s="9" t="s">
        <v>1353</v>
      </c>
      <c r="AR48" s="9" t="s">
        <v>123</v>
      </c>
      <c r="AS48" s="142" t="e">
        <f>VLOOKUP(A48,'Roll-ups'!B:M,12,FALSE)</f>
        <v>#N/A</v>
      </c>
      <c r="AT48" s="142" t="str">
        <f t="shared" si="2"/>
        <v>G10211</v>
      </c>
      <c r="AU48" t="e">
        <f>VLOOKUP(A48,'Roll-ups'!B:E,4,FALSE)</f>
        <v>#N/A</v>
      </c>
    </row>
    <row r="49" spans="1:47" x14ac:dyDescent="0.15">
      <c r="A49" s="142">
        <f t="shared" si="0"/>
        <v>9781469423852</v>
      </c>
      <c r="B49" s="142" t="str">
        <f t="shared" si="1"/>
        <v>4544767822</v>
      </c>
      <c r="C49" s="9" t="s">
        <v>200</v>
      </c>
      <c r="D49" s="9" t="s">
        <v>273</v>
      </c>
      <c r="E49" s="9" t="s">
        <v>396</v>
      </c>
      <c r="F49" s="9" t="s">
        <v>351</v>
      </c>
      <c r="G49" s="9" t="s">
        <v>39</v>
      </c>
      <c r="H49" s="9" t="s">
        <v>40</v>
      </c>
      <c r="I49" s="9"/>
      <c r="J49" s="9"/>
      <c r="K49" s="9" t="s">
        <v>41</v>
      </c>
      <c r="L49" s="9" t="s">
        <v>347</v>
      </c>
      <c r="M49" s="9" t="s">
        <v>219</v>
      </c>
      <c r="N49" s="131">
        <v>44718</v>
      </c>
      <c r="O49" s="131">
        <v>44763</v>
      </c>
      <c r="P49" s="131">
        <v>44763</v>
      </c>
      <c r="Q49" s="222">
        <v>720</v>
      </c>
      <c r="R49" s="132">
        <v>0</v>
      </c>
      <c r="S49" s="132">
        <v>720</v>
      </c>
      <c r="T49" s="9" t="s">
        <v>348</v>
      </c>
      <c r="U49" s="9" t="s">
        <v>63</v>
      </c>
      <c r="V49" s="9" t="s">
        <v>64</v>
      </c>
      <c r="W49" s="9" t="s">
        <v>44</v>
      </c>
      <c r="X49" s="131"/>
      <c r="Y49" s="131"/>
      <c r="Z49" s="9"/>
      <c r="AA49" s="133">
        <v>10.4</v>
      </c>
      <c r="AB49" s="9" t="s">
        <v>119</v>
      </c>
      <c r="AC49" s="133">
        <v>7488</v>
      </c>
      <c r="AD49" s="9" t="s">
        <v>119</v>
      </c>
      <c r="AE49" s="9" t="s">
        <v>120</v>
      </c>
      <c r="AF49" s="133">
        <v>25.99</v>
      </c>
      <c r="AG49" s="134">
        <v>0.85</v>
      </c>
      <c r="AH49" s="9" t="s">
        <v>47</v>
      </c>
      <c r="AI49" s="134">
        <v>18.760000000000002</v>
      </c>
      <c r="AJ49" s="9" t="s">
        <v>48</v>
      </c>
      <c r="AK49" s="9" t="s">
        <v>396</v>
      </c>
      <c r="AL49" s="9" t="s">
        <v>49</v>
      </c>
      <c r="AM49" s="9" t="s">
        <v>50</v>
      </c>
      <c r="AN49" s="9" t="s">
        <v>51</v>
      </c>
      <c r="AO49" s="9" t="s">
        <v>52</v>
      </c>
      <c r="AP49" s="9" t="s">
        <v>356</v>
      </c>
      <c r="AQ49" s="9" t="s">
        <v>349</v>
      </c>
      <c r="AR49" s="9" t="s">
        <v>51</v>
      </c>
      <c r="AS49" s="142" t="str">
        <f>VLOOKUP(A49,'Roll-ups'!B:M,12,FALSE)</f>
        <v xml:space="preserve">12 MONTH </v>
      </c>
      <c r="AT49" s="142" t="str">
        <f t="shared" si="2"/>
        <v>G10227</v>
      </c>
      <c r="AU49" t="str">
        <f>VLOOKUP(A49,'Roll-ups'!B:E,4,FALSE)</f>
        <v xml:space="preserve">FALL 1 FLOWTHROUGH </v>
      </c>
    </row>
    <row r="50" spans="1:47" x14ac:dyDescent="0.15">
      <c r="A50" s="142">
        <f t="shared" si="0"/>
        <v>9781469423753</v>
      </c>
      <c r="B50" s="142" t="str">
        <f t="shared" si="1"/>
        <v>4544767822</v>
      </c>
      <c r="C50" s="9" t="s">
        <v>200</v>
      </c>
      <c r="D50" s="9" t="s">
        <v>272</v>
      </c>
      <c r="E50" s="9" t="s">
        <v>394</v>
      </c>
      <c r="F50" s="9" t="s">
        <v>351</v>
      </c>
      <c r="G50" s="9" t="s">
        <v>58</v>
      </c>
      <c r="H50" s="9" t="s">
        <v>40</v>
      </c>
      <c r="I50" s="9"/>
      <c r="J50" s="9"/>
      <c r="K50" s="9" t="s">
        <v>41</v>
      </c>
      <c r="L50" s="9" t="s">
        <v>347</v>
      </c>
      <c r="M50" s="9" t="s">
        <v>219</v>
      </c>
      <c r="N50" s="131">
        <v>44718</v>
      </c>
      <c r="O50" s="131">
        <v>44763</v>
      </c>
      <c r="P50" s="131">
        <v>44763</v>
      </c>
      <c r="Q50" s="222">
        <v>720</v>
      </c>
      <c r="R50" s="132">
        <v>0</v>
      </c>
      <c r="S50" s="132">
        <v>720</v>
      </c>
      <c r="T50" s="9" t="s">
        <v>348</v>
      </c>
      <c r="U50" s="9" t="s">
        <v>63</v>
      </c>
      <c r="V50" s="9" t="s">
        <v>64</v>
      </c>
      <c r="W50" s="9" t="s">
        <v>44</v>
      </c>
      <c r="X50" s="131"/>
      <c r="Y50" s="131"/>
      <c r="Z50" s="9"/>
      <c r="AA50" s="133">
        <v>10.4</v>
      </c>
      <c r="AB50" s="9" t="s">
        <v>119</v>
      </c>
      <c r="AC50" s="133">
        <v>7488</v>
      </c>
      <c r="AD50" s="9" t="s">
        <v>119</v>
      </c>
      <c r="AE50" s="9" t="s">
        <v>120</v>
      </c>
      <c r="AF50" s="133">
        <v>25.99</v>
      </c>
      <c r="AG50" s="134">
        <v>0.85</v>
      </c>
      <c r="AH50" s="9" t="s">
        <v>47</v>
      </c>
      <c r="AI50" s="134">
        <v>18.760000000000002</v>
      </c>
      <c r="AJ50" s="9" t="s">
        <v>48</v>
      </c>
      <c r="AK50" s="9" t="s">
        <v>394</v>
      </c>
      <c r="AL50" s="9" t="s">
        <v>49</v>
      </c>
      <c r="AM50" s="9" t="s">
        <v>50</v>
      </c>
      <c r="AN50" s="9" t="s">
        <v>51</v>
      </c>
      <c r="AO50" s="9" t="s">
        <v>52</v>
      </c>
      <c r="AP50" s="9" t="s">
        <v>356</v>
      </c>
      <c r="AQ50" s="9" t="s">
        <v>349</v>
      </c>
      <c r="AR50" s="9" t="s">
        <v>51</v>
      </c>
      <c r="AS50" s="142" t="str">
        <f>VLOOKUP(A50,'Roll-ups'!B:M,12,FALSE)</f>
        <v xml:space="preserve">12 MONTH </v>
      </c>
      <c r="AT50" s="142" t="str">
        <f t="shared" si="2"/>
        <v>G10227</v>
      </c>
      <c r="AU50" t="str">
        <f>VLOOKUP(A50,'Roll-ups'!B:E,4,FALSE)</f>
        <v xml:space="preserve">FALL 1 FLOWTHROUGH </v>
      </c>
    </row>
    <row r="51" spans="1:47" x14ac:dyDescent="0.15">
      <c r="A51" s="142">
        <f t="shared" si="0"/>
        <v>9781525610622</v>
      </c>
      <c r="B51" s="142" t="str">
        <f t="shared" si="1"/>
        <v>4544753182</v>
      </c>
      <c r="C51" s="9" t="s">
        <v>200</v>
      </c>
      <c r="D51" s="9" t="s">
        <v>432</v>
      </c>
      <c r="E51" s="9" t="s">
        <v>433</v>
      </c>
      <c r="F51" s="9" t="s">
        <v>346</v>
      </c>
      <c r="G51" s="9" t="s">
        <v>65</v>
      </c>
      <c r="H51" s="9" t="s">
        <v>40</v>
      </c>
      <c r="I51" s="9"/>
      <c r="J51" s="9"/>
      <c r="K51" s="9" t="s">
        <v>41</v>
      </c>
      <c r="L51" s="9" t="s">
        <v>347</v>
      </c>
      <c r="M51" s="9" t="s">
        <v>219</v>
      </c>
      <c r="N51" s="131">
        <v>44718</v>
      </c>
      <c r="O51" s="131">
        <v>44753</v>
      </c>
      <c r="P51" s="131">
        <v>44753</v>
      </c>
      <c r="Q51" s="222">
        <v>700</v>
      </c>
      <c r="R51" s="132">
        <v>0</v>
      </c>
      <c r="S51" s="132">
        <v>700</v>
      </c>
      <c r="T51" s="9" t="s">
        <v>348</v>
      </c>
      <c r="U51" s="9" t="s">
        <v>63</v>
      </c>
      <c r="V51" s="9" t="s">
        <v>64</v>
      </c>
      <c r="W51" s="9" t="s">
        <v>44</v>
      </c>
      <c r="X51" s="131"/>
      <c r="Y51" s="131"/>
      <c r="Z51" s="9"/>
      <c r="AA51" s="133">
        <v>8.8000000000000007</v>
      </c>
      <c r="AB51" s="9" t="s">
        <v>119</v>
      </c>
      <c r="AC51" s="133">
        <v>6160</v>
      </c>
      <c r="AD51" s="9" t="s">
        <v>119</v>
      </c>
      <c r="AE51" s="9" t="s">
        <v>120</v>
      </c>
      <c r="AF51" s="133">
        <v>21.99</v>
      </c>
      <c r="AG51" s="134">
        <v>0.6</v>
      </c>
      <c r="AH51" s="9" t="s">
        <v>47</v>
      </c>
      <c r="AI51" s="134">
        <v>20.16</v>
      </c>
      <c r="AJ51" s="9" t="s">
        <v>48</v>
      </c>
      <c r="AK51" s="9" t="s">
        <v>433</v>
      </c>
      <c r="AL51" s="9" t="s">
        <v>49</v>
      </c>
      <c r="AM51" s="9" t="s">
        <v>50</v>
      </c>
      <c r="AN51" s="9" t="s">
        <v>51</v>
      </c>
      <c r="AO51" s="9" t="s">
        <v>52</v>
      </c>
      <c r="AP51" s="9" t="s">
        <v>215</v>
      </c>
      <c r="AQ51" s="9" t="s">
        <v>349</v>
      </c>
      <c r="AR51" s="9" t="s">
        <v>51</v>
      </c>
      <c r="AS51" s="142" t="str">
        <f>VLOOKUP(A51,'Roll-ups'!B:M,12,FALSE)</f>
        <v xml:space="preserve">12 MONTH </v>
      </c>
      <c r="AT51" s="142" t="str">
        <f t="shared" si="2"/>
        <v>G10227</v>
      </c>
      <c r="AU51" t="str">
        <f>VLOOKUP(A51,'Roll-ups'!B:E,4,FALSE)</f>
        <v xml:space="preserve">FALL 1 FLOWTHROUGH </v>
      </c>
    </row>
    <row r="52" spans="1:47" x14ac:dyDescent="0.15">
      <c r="A52" s="142">
        <f t="shared" si="0"/>
        <v>9781975448110</v>
      </c>
      <c r="B52" s="142" t="str">
        <f t="shared" si="1"/>
        <v>4544767824</v>
      </c>
      <c r="C52" s="9" t="s">
        <v>200</v>
      </c>
      <c r="D52" s="9" t="s">
        <v>279</v>
      </c>
      <c r="E52" s="9" t="s">
        <v>350</v>
      </c>
      <c r="F52" s="9" t="s">
        <v>382</v>
      </c>
      <c r="G52" s="9" t="s">
        <v>39</v>
      </c>
      <c r="H52" s="9" t="s">
        <v>40</v>
      </c>
      <c r="I52" s="9"/>
      <c r="J52" s="9"/>
      <c r="K52" s="9" t="s">
        <v>57</v>
      </c>
      <c r="L52" s="9" t="s">
        <v>347</v>
      </c>
      <c r="M52" s="9" t="s">
        <v>219</v>
      </c>
      <c r="N52" s="131">
        <v>44718</v>
      </c>
      <c r="O52" s="131">
        <v>44763</v>
      </c>
      <c r="P52" s="131">
        <v>44763</v>
      </c>
      <c r="Q52" s="222">
        <v>700</v>
      </c>
      <c r="R52" s="132">
        <v>0</v>
      </c>
      <c r="S52" s="132">
        <v>700</v>
      </c>
      <c r="T52" s="9" t="s">
        <v>348</v>
      </c>
      <c r="U52" s="9" t="s">
        <v>63</v>
      </c>
      <c r="V52" s="9" t="s">
        <v>140</v>
      </c>
      <c r="W52" s="9" t="s">
        <v>44</v>
      </c>
      <c r="X52" s="131"/>
      <c r="Y52" s="131"/>
      <c r="Z52" s="9"/>
      <c r="AA52" s="133">
        <v>4.8</v>
      </c>
      <c r="AB52" s="9" t="s">
        <v>119</v>
      </c>
      <c r="AC52" s="133">
        <v>3360</v>
      </c>
      <c r="AD52" s="9" t="s">
        <v>119</v>
      </c>
      <c r="AE52" s="9" t="s">
        <v>120</v>
      </c>
      <c r="AF52" s="133">
        <v>11.99</v>
      </c>
      <c r="AG52" s="134">
        <v>0.17</v>
      </c>
      <c r="AH52" s="9" t="s">
        <v>47</v>
      </c>
      <c r="AI52" s="134">
        <v>5.88</v>
      </c>
      <c r="AJ52" s="9" t="s">
        <v>48</v>
      </c>
      <c r="AK52" s="9" t="s">
        <v>350</v>
      </c>
      <c r="AL52" s="9" t="s">
        <v>49</v>
      </c>
      <c r="AM52" s="9" t="s">
        <v>50</v>
      </c>
      <c r="AN52" s="9" t="s">
        <v>51</v>
      </c>
      <c r="AO52" s="9" t="s">
        <v>52</v>
      </c>
      <c r="AP52" s="9" t="s">
        <v>352</v>
      </c>
      <c r="AQ52" s="9" t="s">
        <v>349</v>
      </c>
      <c r="AR52" s="9" t="s">
        <v>51</v>
      </c>
      <c r="AS52" s="142" t="str">
        <f>VLOOKUP(A52,'Roll-ups'!B:M,12,FALSE)</f>
        <v xml:space="preserve">12 MONTH </v>
      </c>
      <c r="AT52" s="142" t="str">
        <f t="shared" si="2"/>
        <v>G10227</v>
      </c>
      <c r="AU52" t="str">
        <f>VLOOKUP(A52,'Roll-ups'!B:E,4,FALSE)</f>
        <v xml:space="preserve">FALL 1 FLOWTHROUGH </v>
      </c>
    </row>
    <row r="53" spans="1:47" x14ac:dyDescent="0.15">
      <c r="A53" s="142">
        <f t="shared" si="0"/>
        <v>633356712787</v>
      </c>
      <c r="B53" s="142" t="str">
        <f t="shared" si="1"/>
        <v>4544740041</v>
      </c>
      <c r="C53" s="9" t="s">
        <v>129</v>
      </c>
      <c r="D53" s="9" t="s">
        <v>1108</v>
      </c>
      <c r="E53" s="9" t="s">
        <v>588</v>
      </c>
      <c r="F53" s="9" t="s">
        <v>956</v>
      </c>
      <c r="G53" s="9" t="s">
        <v>62</v>
      </c>
      <c r="H53" s="9" t="s">
        <v>40</v>
      </c>
      <c r="I53" s="9"/>
      <c r="J53" s="9"/>
      <c r="K53" s="9" t="s">
        <v>41</v>
      </c>
      <c r="L53" s="9" t="s">
        <v>1100</v>
      </c>
      <c r="M53" s="9" t="s">
        <v>1101</v>
      </c>
      <c r="N53" s="131">
        <v>44715</v>
      </c>
      <c r="O53" s="131">
        <v>44742</v>
      </c>
      <c r="P53" s="131">
        <v>44732</v>
      </c>
      <c r="Q53" s="222">
        <v>672</v>
      </c>
      <c r="R53" s="132">
        <v>0</v>
      </c>
      <c r="S53" s="132">
        <v>672</v>
      </c>
      <c r="T53" s="9" t="s">
        <v>348</v>
      </c>
      <c r="U53" s="9" t="s">
        <v>117</v>
      </c>
      <c r="V53" s="9" t="s">
        <v>1102</v>
      </c>
      <c r="W53" s="9" t="s">
        <v>67</v>
      </c>
      <c r="X53" s="131">
        <v>44725</v>
      </c>
      <c r="Y53" s="131">
        <v>44735</v>
      </c>
      <c r="Z53" s="9" t="s">
        <v>118</v>
      </c>
      <c r="AA53" s="133">
        <v>13.9</v>
      </c>
      <c r="AB53" s="9" t="s">
        <v>46</v>
      </c>
      <c r="AC53" s="133">
        <v>9340.7999999999993</v>
      </c>
      <c r="AD53" s="9" t="s">
        <v>46</v>
      </c>
      <c r="AE53" s="9" t="s">
        <v>1103</v>
      </c>
      <c r="AF53" s="133">
        <v>39.99</v>
      </c>
      <c r="AG53" s="134">
        <v>0.73</v>
      </c>
      <c r="AH53" s="9" t="s">
        <v>47</v>
      </c>
      <c r="AI53" s="134">
        <v>46.265999999999998</v>
      </c>
      <c r="AJ53" s="9" t="s">
        <v>48</v>
      </c>
      <c r="AK53" s="9" t="s">
        <v>1109</v>
      </c>
      <c r="AL53" s="9" t="s">
        <v>49</v>
      </c>
      <c r="AM53" s="9" t="s">
        <v>121</v>
      </c>
      <c r="AN53" s="9" t="s">
        <v>122</v>
      </c>
      <c r="AO53" s="9" t="s">
        <v>52</v>
      </c>
      <c r="AP53" s="9" t="s">
        <v>1105</v>
      </c>
      <c r="AQ53" s="9" t="s">
        <v>349</v>
      </c>
      <c r="AR53" s="9" t="s">
        <v>122</v>
      </c>
      <c r="AS53" s="142" t="str">
        <f>VLOOKUP(A53,'Roll-ups'!B:M,12,FALSE)</f>
        <v>CRAFTING</v>
      </c>
      <c r="AT53" s="142" t="str">
        <f t="shared" si="2"/>
        <v>G10211</v>
      </c>
      <c r="AU53" t="str">
        <f>VLOOKUP(A53,'Roll-ups'!B:E,4,FALSE)</f>
        <v>FALL 1</v>
      </c>
    </row>
    <row r="54" spans="1:47" x14ac:dyDescent="0.15">
      <c r="A54" s="142">
        <f t="shared" si="0"/>
        <v>633356615422</v>
      </c>
      <c r="B54" s="142" t="str">
        <f t="shared" si="1"/>
        <v>4544740041</v>
      </c>
      <c r="C54" s="9" t="s">
        <v>129</v>
      </c>
      <c r="D54" s="9" t="s">
        <v>1106</v>
      </c>
      <c r="E54" s="9" t="s">
        <v>580</v>
      </c>
      <c r="F54" s="9" t="s">
        <v>956</v>
      </c>
      <c r="G54" s="9" t="s">
        <v>70</v>
      </c>
      <c r="H54" s="9" t="s">
        <v>40</v>
      </c>
      <c r="I54" s="9"/>
      <c r="J54" s="9"/>
      <c r="K54" s="9" t="s">
        <v>41</v>
      </c>
      <c r="L54" s="9" t="s">
        <v>1100</v>
      </c>
      <c r="M54" s="9" t="s">
        <v>1101</v>
      </c>
      <c r="N54" s="131">
        <v>44715</v>
      </c>
      <c r="O54" s="131">
        <v>44742</v>
      </c>
      <c r="P54" s="131">
        <v>44732</v>
      </c>
      <c r="Q54" s="222">
        <v>672</v>
      </c>
      <c r="R54" s="132">
        <v>0</v>
      </c>
      <c r="S54" s="132">
        <v>672</v>
      </c>
      <c r="T54" s="9" t="s">
        <v>348</v>
      </c>
      <c r="U54" s="9" t="s">
        <v>117</v>
      </c>
      <c r="V54" s="9" t="s">
        <v>1102</v>
      </c>
      <c r="W54" s="9" t="s">
        <v>67</v>
      </c>
      <c r="X54" s="131">
        <v>44725</v>
      </c>
      <c r="Y54" s="131">
        <v>44735</v>
      </c>
      <c r="Z54" s="9" t="s">
        <v>118</v>
      </c>
      <c r="AA54" s="133">
        <v>8.3000000000000007</v>
      </c>
      <c r="AB54" s="9" t="s">
        <v>46</v>
      </c>
      <c r="AC54" s="133">
        <v>5577.6</v>
      </c>
      <c r="AD54" s="9" t="s">
        <v>46</v>
      </c>
      <c r="AE54" s="9" t="s">
        <v>1103</v>
      </c>
      <c r="AF54" s="133">
        <v>19.989999999999998</v>
      </c>
      <c r="AG54" s="134">
        <v>0.23</v>
      </c>
      <c r="AH54" s="9" t="s">
        <v>47</v>
      </c>
      <c r="AI54" s="134">
        <v>77.445999999999998</v>
      </c>
      <c r="AJ54" s="9" t="s">
        <v>48</v>
      </c>
      <c r="AK54" s="9" t="s">
        <v>1107</v>
      </c>
      <c r="AL54" s="9" t="s">
        <v>49</v>
      </c>
      <c r="AM54" s="9" t="s">
        <v>121</v>
      </c>
      <c r="AN54" s="9" t="s">
        <v>122</v>
      </c>
      <c r="AO54" s="9" t="s">
        <v>52</v>
      </c>
      <c r="AP54" s="9" t="s">
        <v>1105</v>
      </c>
      <c r="AQ54" s="9" t="s">
        <v>349</v>
      </c>
      <c r="AR54" s="9" t="s">
        <v>122</v>
      </c>
      <c r="AS54" s="142" t="str">
        <f>VLOOKUP(A54,'Roll-ups'!B:M,12,FALSE)</f>
        <v>CRAFTING</v>
      </c>
      <c r="AT54" s="142" t="str">
        <f t="shared" si="2"/>
        <v>G10211</v>
      </c>
      <c r="AU54" t="str">
        <f>VLOOKUP(A54,'Roll-ups'!B:E,4,FALSE)</f>
        <v>FALL 1</v>
      </c>
    </row>
    <row r="55" spans="1:47" x14ac:dyDescent="0.15">
      <c r="A55" s="142">
        <f t="shared" si="0"/>
        <v>5055995966003</v>
      </c>
      <c r="B55" s="142" t="str">
        <f t="shared" si="1"/>
        <v>4544332988</v>
      </c>
      <c r="C55" s="9" t="s">
        <v>129</v>
      </c>
      <c r="D55" s="9" t="s">
        <v>1110</v>
      </c>
      <c r="E55" s="9" t="s">
        <v>1111</v>
      </c>
      <c r="F55" s="9" t="s">
        <v>949</v>
      </c>
      <c r="G55" s="9" t="s">
        <v>60</v>
      </c>
      <c r="H55" s="9" t="s">
        <v>40</v>
      </c>
      <c r="I55" s="9"/>
      <c r="J55" s="9"/>
      <c r="K55" s="9" t="s">
        <v>41</v>
      </c>
      <c r="L55" s="9" t="s">
        <v>1036</v>
      </c>
      <c r="M55" s="9" t="s">
        <v>1037</v>
      </c>
      <c r="N55" s="131">
        <v>44687</v>
      </c>
      <c r="O55" s="131">
        <v>44791</v>
      </c>
      <c r="P55" s="131">
        <v>44767</v>
      </c>
      <c r="Q55" s="222">
        <v>660</v>
      </c>
      <c r="R55" s="132">
        <v>0</v>
      </c>
      <c r="S55" s="132">
        <v>660</v>
      </c>
      <c r="T55" s="9" t="s">
        <v>348</v>
      </c>
      <c r="U55" s="9" t="s">
        <v>42</v>
      </c>
      <c r="V55" s="9" t="s">
        <v>131</v>
      </c>
      <c r="W55" s="9" t="s">
        <v>67</v>
      </c>
      <c r="X55" s="131">
        <v>44732</v>
      </c>
      <c r="Y55" s="131">
        <v>44746</v>
      </c>
      <c r="Z55" s="9" t="s">
        <v>45</v>
      </c>
      <c r="AA55" s="133">
        <v>4.5</v>
      </c>
      <c r="AB55" s="9" t="s">
        <v>46</v>
      </c>
      <c r="AC55" s="133">
        <v>2970</v>
      </c>
      <c r="AD55" s="9" t="s">
        <v>46</v>
      </c>
      <c r="AE55" s="9" t="s">
        <v>1038</v>
      </c>
      <c r="AF55" s="133">
        <v>18.989999999999998</v>
      </c>
      <c r="AG55" s="134">
        <v>0.28699999999999998</v>
      </c>
      <c r="AH55" s="9" t="s">
        <v>47</v>
      </c>
      <c r="AI55" s="134">
        <v>13.73</v>
      </c>
      <c r="AJ55" s="9" t="s">
        <v>48</v>
      </c>
      <c r="AK55" s="9" t="s">
        <v>1112</v>
      </c>
      <c r="AL55" s="9" t="s">
        <v>49</v>
      </c>
      <c r="AM55" s="9" t="s">
        <v>126</v>
      </c>
      <c r="AN55" s="9" t="s">
        <v>127</v>
      </c>
      <c r="AO55" s="9" t="s">
        <v>52</v>
      </c>
      <c r="AP55" s="9" t="s">
        <v>146</v>
      </c>
      <c r="AQ55" s="9" t="s">
        <v>349</v>
      </c>
      <c r="AR55" s="9" t="s">
        <v>127</v>
      </c>
      <c r="AS55" s="142" t="str">
        <f>VLOOKUP(A55,'Roll-ups'!B:M,12,FALSE)</f>
        <v xml:space="preserve">PARTY DÉCOR </v>
      </c>
      <c r="AT55" s="142" t="str">
        <f t="shared" si="2"/>
        <v>G10211</v>
      </c>
      <c r="AU55" t="str">
        <f>VLOOKUP(A55,'Roll-ups'!B:E,4,FALSE)</f>
        <v>FALL 2</v>
      </c>
    </row>
    <row r="56" spans="1:47" x14ac:dyDescent="0.15">
      <c r="A56" s="142">
        <f t="shared" si="0"/>
        <v>74101948820</v>
      </c>
      <c r="B56" s="142" t="str">
        <f t="shared" si="1"/>
        <v>4544630022</v>
      </c>
      <c r="C56" s="9" t="s">
        <v>129</v>
      </c>
      <c r="D56" s="9" t="s">
        <v>1360</v>
      </c>
      <c r="E56" s="9" t="s">
        <v>1361</v>
      </c>
      <c r="F56" s="9" t="s">
        <v>963</v>
      </c>
      <c r="G56" s="9" t="s">
        <v>75</v>
      </c>
      <c r="H56" s="9" t="s">
        <v>1090</v>
      </c>
      <c r="I56" s="9"/>
      <c r="J56" s="9"/>
      <c r="K56" s="9" t="s">
        <v>56</v>
      </c>
      <c r="L56" s="9" t="s">
        <v>134</v>
      </c>
      <c r="M56" s="9" t="s">
        <v>135</v>
      </c>
      <c r="N56" s="131">
        <v>44691</v>
      </c>
      <c r="O56" s="131">
        <v>44823</v>
      </c>
      <c r="P56" s="131">
        <v>44823</v>
      </c>
      <c r="Q56" s="222">
        <v>660</v>
      </c>
      <c r="R56" s="132">
        <v>0</v>
      </c>
      <c r="S56" s="132">
        <v>660</v>
      </c>
      <c r="T56" s="9" t="s">
        <v>348</v>
      </c>
      <c r="U56" s="9" t="s">
        <v>63</v>
      </c>
      <c r="V56" s="9" t="s">
        <v>64</v>
      </c>
      <c r="W56" s="9" t="s">
        <v>44</v>
      </c>
      <c r="X56" s="131"/>
      <c r="Y56" s="131"/>
      <c r="Z56" s="9"/>
      <c r="AA56" s="133">
        <v>39</v>
      </c>
      <c r="AB56" s="9" t="s">
        <v>119</v>
      </c>
      <c r="AC56" s="133">
        <v>25740</v>
      </c>
      <c r="AD56" s="9" t="s">
        <v>119</v>
      </c>
      <c r="AE56" s="9" t="s">
        <v>120</v>
      </c>
      <c r="AF56" s="133">
        <v>47.99</v>
      </c>
      <c r="AG56" s="134">
        <v>2.74</v>
      </c>
      <c r="AH56" s="9" t="s">
        <v>47</v>
      </c>
      <c r="AI56" s="134">
        <v>38.950000000000003</v>
      </c>
      <c r="AJ56" s="9" t="s">
        <v>48</v>
      </c>
      <c r="AK56" s="9" t="s">
        <v>1362</v>
      </c>
      <c r="AL56" s="9" t="s">
        <v>49</v>
      </c>
      <c r="AM56" s="9" t="s">
        <v>196</v>
      </c>
      <c r="AN56" s="9" t="s">
        <v>123</v>
      </c>
      <c r="AO56" s="9" t="s">
        <v>52</v>
      </c>
      <c r="AP56" s="9" t="s">
        <v>139</v>
      </c>
      <c r="AQ56" s="9" t="s">
        <v>1068</v>
      </c>
      <c r="AR56" s="9" t="s">
        <v>123</v>
      </c>
      <c r="AS56" s="142" t="e">
        <f>VLOOKUP(A56,'Roll-ups'!B:M,12,FALSE)</f>
        <v>#N/A</v>
      </c>
      <c r="AT56" s="142" t="str">
        <f t="shared" si="2"/>
        <v>G10211</v>
      </c>
      <c r="AU56" t="e">
        <f>VLOOKUP(A56,'Roll-ups'!B:E,4,FALSE)</f>
        <v>#N/A</v>
      </c>
    </row>
    <row r="57" spans="1:47" x14ac:dyDescent="0.15">
      <c r="A57" s="142">
        <f t="shared" si="0"/>
        <v>9781525610578</v>
      </c>
      <c r="B57" s="142" t="str">
        <f t="shared" si="1"/>
        <v>4544753182</v>
      </c>
      <c r="C57" s="9" t="s">
        <v>200</v>
      </c>
      <c r="D57" s="9" t="s">
        <v>444</v>
      </c>
      <c r="E57" s="9" t="s">
        <v>445</v>
      </c>
      <c r="F57" s="9" t="s">
        <v>346</v>
      </c>
      <c r="G57" s="9" t="s">
        <v>62</v>
      </c>
      <c r="H57" s="9" t="s">
        <v>40</v>
      </c>
      <c r="I57" s="9"/>
      <c r="J57" s="9"/>
      <c r="K57" s="9" t="s">
        <v>41</v>
      </c>
      <c r="L57" s="9" t="s">
        <v>347</v>
      </c>
      <c r="M57" s="9" t="s">
        <v>219</v>
      </c>
      <c r="N57" s="131">
        <v>44718</v>
      </c>
      <c r="O57" s="131">
        <v>44753</v>
      </c>
      <c r="P57" s="131">
        <v>44753</v>
      </c>
      <c r="Q57" s="222">
        <v>650</v>
      </c>
      <c r="R57" s="132">
        <v>0</v>
      </c>
      <c r="S57" s="132">
        <v>650</v>
      </c>
      <c r="T57" s="9" t="s">
        <v>348</v>
      </c>
      <c r="U57" s="9" t="s">
        <v>63</v>
      </c>
      <c r="V57" s="9" t="s">
        <v>64</v>
      </c>
      <c r="W57" s="9" t="s">
        <v>44</v>
      </c>
      <c r="X57" s="131"/>
      <c r="Y57" s="131"/>
      <c r="Z57" s="9"/>
      <c r="AA57" s="133">
        <v>8.8000000000000007</v>
      </c>
      <c r="AB57" s="9" t="s">
        <v>119</v>
      </c>
      <c r="AC57" s="133">
        <v>5720</v>
      </c>
      <c r="AD57" s="9" t="s">
        <v>119</v>
      </c>
      <c r="AE57" s="9" t="s">
        <v>120</v>
      </c>
      <c r="AF57" s="133">
        <v>21.99</v>
      </c>
      <c r="AG57" s="134">
        <v>0.6</v>
      </c>
      <c r="AH57" s="9" t="s">
        <v>47</v>
      </c>
      <c r="AI57" s="134">
        <v>20.16</v>
      </c>
      <c r="AJ57" s="9" t="s">
        <v>48</v>
      </c>
      <c r="AK57" s="9" t="s">
        <v>445</v>
      </c>
      <c r="AL57" s="9" t="s">
        <v>49</v>
      </c>
      <c r="AM57" s="9" t="s">
        <v>50</v>
      </c>
      <c r="AN57" s="9" t="s">
        <v>51</v>
      </c>
      <c r="AO57" s="9" t="s">
        <v>52</v>
      </c>
      <c r="AP57" s="9" t="s">
        <v>215</v>
      </c>
      <c r="AQ57" s="9" t="s">
        <v>349</v>
      </c>
      <c r="AR57" s="9" t="s">
        <v>51</v>
      </c>
      <c r="AS57" s="142" t="str">
        <f>VLOOKUP(A57,'Roll-ups'!B:M,12,FALSE)</f>
        <v xml:space="preserve">12 MONTH </v>
      </c>
      <c r="AT57" s="142" t="str">
        <f t="shared" si="2"/>
        <v>G10227</v>
      </c>
      <c r="AU57" t="str">
        <f>VLOOKUP(A57,'Roll-ups'!B:E,4,FALSE)</f>
        <v xml:space="preserve">FALL 1 FLOWTHROUGH </v>
      </c>
    </row>
    <row r="58" spans="1:47" x14ac:dyDescent="0.15">
      <c r="A58" s="142">
        <f t="shared" si="0"/>
        <v>9781525610431</v>
      </c>
      <c r="B58" s="142" t="str">
        <f t="shared" si="1"/>
        <v>4544753182</v>
      </c>
      <c r="C58" s="9" t="s">
        <v>200</v>
      </c>
      <c r="D58" s="9" t="s">
        <v>440</v>
      </c>
      <c r="E58" s="9" t="s">
        <v>441</v>
      </c>
      <c r="F58" s="9" t="s">
        <v>346</v>
      </c>
      <c r="G58" s="9" t="s">
        <v>60</v>
      </c>
      <c r="H58" s="9" t="s">
        <v>40</v>
      </c>
      <c r="I58" s="9"/>
      <c r="J58" s="9"/>
      <c r="K58" s="9" t="s">
        <v>41</v>
      </c>
      <c r="L58" s="9" t="s">
        <v>347</v>
      </c>
      <c r="M58" s="9" t="s">
        <v>219</v>
      </c>
      <c r="N58" s="131">
        <v>44718</v>
      </c>
      <c r="O58" s="131">
        <v>44753</v>
      </c>
      <c r="P58" s="131">
        <v>44753</v>
      </c>
      <c r="Q58" s="222">
        <v>650</v>
      </c>
      <c r="R58" s="132">
        <v>0</v>
      </c>
      <c r="S58" s="132">
        <v>650</v>
      </c>
      <c r="T58" s="9" t="s">
        <v>348</v>
      </c>
      <c r="U58" s="9" t="s">
        <v>63</v>
      </c>
      <c r="V58" s="9" t="s">
        <v>64</v>
      </c>
      <c r="W58" s="9" t="s">
        <v>44</v>
      </c>
      <c r="X58" s="131"/>
      <c r="Y58" s="131"/>
      <c r="Z58" s="9"/>
      <c r="AA58" s="133">
        <v>4.8</v>
      </c>
      <c r="AB58" s="9" t="s">
        <v>119</v>
      </c>
      <c r="AC58" s="133">
        <v>3120</v>
      </c>
      <c r="AD58" s="9" t="s">
        <v>119</v>
      </c>
      <c r="AE58" s="9" t="s">
        <v>120</v>
      </c>
      <c r="AF58" s="133">
        <v>11.99</v>
      </c>
      <c r="AG58" s="134">
        <v>0.17</v>
      </c>
      <c r="AH58" s="9" t="s">
        <v>47</v>
      </c>
      <c r="AI58" s="134">
        <v>5.88</v>
      </c>
      <c r="AJ58" s="9" t="s">
        <v>48</v>
      </c>
      <c r="AK58" s="9" t="s">
        <v>441</v>
      </c>
      <c r="AL58" s="9" t="s">
        <v>49</v>
      </c>
      <c r="AM58" s="9" t="s">
        <v>50</v>
      </c>
      <c r="AN58" s="9" t="s">
        <v>51</v>
      </c>
      <c r="AO58" s="9" t="s">
        <v>52</v>
      </c>
      <c r="AP58" s="9" t="s">
        <v>215</v>
      </c>
      <c r="AQ58" s="9" t="s">
        <v>349</v>
      </c>
      <c r="AR58" s="9" t="s">
        <v>51</v>
      </c>
      <c r="AS58" s="142" t="str">
        <f>VLOOKUP(A58,'Roll-ups'!B:M,12,FALSE)</f>
        <v xml:space="preserve">12 MONTH </v>
      </c>
      <c r="AT58" s="142" t="str">
        <f t="shared" si="2"/>
        <v>G10227</v>
      </c>
      <c r="AU58" t="str">
        <f>VLOOKUP(A58,'Roll-ups'!B:E,4,FALSE)</f>
        <v xml:space="preserve">FALL 1 FLOWTHROUGH </v>
      </c>
    </row>
    <row r="59" spans="1:47" x14ac:dyDescent="0.15">
      <c r="A59" s="142">
        <f t="shared" si="0"/>
        <v>9781525610820</v>
      </c>
      <c r="B59" s="142" t="str">
        <f t="shared" si="1"/>
        <v>4544753182</v>
      </c>
      <c r="C59" s="9" t="s">
        <v>200</v>
      </c>
      <c r="D59" s="9" t="s">
        <v>442</v>
      </c>
      <c r="E59" s="9" t="s">
        <v>443</v>
      </c>
      <c r="F59" s="9" t="s">
        <v>346</v>
      </c>
      <c r="G59" s="9" t="s">
        <v>108</v>
      </c>
      <c r="H59" s="9" t="s">
        <v>40</v>
      </c>
      <c r="I59" s="9"/>
      <c r="J59" s="9"/>
      <c r="K59" s="9" t="s">
        <v>41</v>
      </c>
      <c r="L59" s="9" t="s">
        <v>347</v>
      </c>
      <c r="M59" s="9" t="s">
        <v>219</v>
      </c>
      <c r="N59" s="131">
        <v>44718</v>
      </c>
      <c r="O59" s="131">
        <v>44753</v>
      </c>
      <c r="P59" s="131">
        <v>44753</v>
      </c>
      <c r="Q59" s="222">
        <v>650</v>
      </c>
      <c r="R59" s="132">
        <v>0</v>
      </c>
      <c r="S59" s="132">
        <v>650</v>
      </c>
      <c r="T59" s="9" t="s">
        <v>348</v>
      </c>
      <c r="U59" s="9" t="s">
        <v>63</v>
      </c>
      <c r="V59" s="9" t="s">
        <v>64</v>
      </c>
      <c r="W59" s="9" t="s">
        <v>44</v>
      </c>
      <c r="X59" s="131"/>
      <c r="Y59" s="131"/>
      <c r="Z59" s="9"/>
      <c r="AA59" s="133">
        <v>8.8000000000000007</v>
      </c>
      <c r="AB59" s="9" t="s">
        <v>119</v>
      </c>
      <c r="AC59" s="133">
        <v>5720</v>
      </c>
      <c r="AD59" s="9" t="s">
        <v>119</v>
      </c>
      <c r="AE59" s="9" t="s">
        <v>120</v>
      </c>
      <c r="AF59" s="133">
        <v>21.99</v>
      </c>
      <c r="AG59" s="134">
        <v>0.6</v>
      </c>
      <c r="AH59" s="9" t="s">
        <v>47</v>
      </c>
      <c r="AI59" s="134">
        <v>20.16</v>
      </c>
      <c r="AJ59" s="9" t="s">
        <v>48</v>
      </c>
      <c r="AK59" s="9" t="s">
        <v>443</v>
      </c>
      <c r="AL59" s="9" t="s">
        <v>49</v>
      </c>
      <c r="AM59" s="9" t="s">
        <v>50</v>
      </c>
      <c r="AN59" s="9" t="s">
        <v>51</v>
      </c>
      <c r="AO59" s="9" t="s">
        <v>52</v>
      </c>
      <c r="AP59" s="9" t="s">
        <v>215</v>
      </c>
      <c r="AQ59" s="9" t="s">
        <v>349</v>
      </c>
      <c r="AR59" s="9" t="s">
        <v>51</v>
      </c>
      <c r="AS59" s="142" t="str">
        <f>VLOOKUP(A59,'Roll-ups'!B:M,12,FALSE)</f>
        <v xml:space="preserve">12 MONTH </v>
      </c>
      <c r="AT59" s="142" t="str">
        <f t="shared" si="2"/>
        <v>G10227</v>
      </c>
      <c r="AU59" t="str">
        <f>VLOOKUP(A59,'Roll-ups'!B:E,4,FALSE)</f>
        <v xml:space="preserve">FALL 1 FLOWTHROUGH </v>
      </c>
    </row>
    <row r="60" spans="1:47" x14ac:dyDescent="0.15">
      <c r="A60" s="142">
        <f t="shared" si="0"/>
        <v>633356615484</v>
      </c>
      <c r="B60" s="142" t="str">
        <f t="shared" si="1"/>
        <v>4544740041</v>
      </c>
      <c r="C60" s="9" t="s">
        <v>129</v>
      </c>
      <c r="D60" s="9" t="s">
        <v>1113</v>
      </c>
      <c r="E60" s="9" t="s">
        <v>584</v>
      </c>
      <c r="F60" s="9" t="s">
        <v>956</v>
      </c>
      <c r="G60" s="9" t="s">
        <v>60</v>
      </c>
      <c r="H60" s="9" t="s">
        <v>40</v>
      </c>
      <c r="I60" s="9"/>
      <c r="J60" s="9"/>
      <c r="K60" s="9" t="s">
        <v>41</v>
      </c>
      <c r="L60" s="9" t="s">
        <v>1100</v>
      </c>
      <c r="M60" s="9" t="s">
        <v>1101</v>
      </c>
      <c r="N60" s="131">
        <v>44715</v>
      </c>
      <c r="O60" s="131">
        <v>44742</v>
      </c>
      <c r="P60" s="131">
        <v>44732</v>
      </c>
      <c r="Q60" s="222">
        <v>648</v>
      </c>
      <c r="R60" s="132">
        <v>0</v>
      </c>
      <c r="S60" s="132">
        <v>648</v>
      </c>
      <c r="T60" s="9" t="s">
        <v>348</v>
      </c>
      <c r="U60" s="9" t="s">
        <v>117</v>
      </c>
      <c r="V60" s="9" t="s">
        <v>1102</v>
      </c>
      <c r="W60" s="9" t="s">
        <v>67</v>
      </c>
      <c r="X60" s="131">
        <v>44725</v>
      </c>
      <c r="Y60" s="131">
        <v>44735</v>
      </c>
      <c r="Z60" s="9" t="s">
        <v>118</v>
      </c>
      <c r="AA60" s="133">
        <v>5.6</v>
      </c>
      <c r="AB60" s="9" t="s">
        <v>46</v>
      </c>
      <c r="AC60" s="133">
        <v>3628.8</v>
      </c>
      <c r="AD60" s="9" t="s">
        <v>46</v>
      </c>
      <c r="AE60" s="9" t="s">
        <v>1103</v>
      </c>
      <c r="AF60" s="133">
        <v>16.989999999999998</v>
      </c>
      <c r="AG60" s="134">
        <v>0.15</v>
      </c>
      <c r="AH60" s="9" t="s">
        <v>47</v>
      </c>
      <c r="AI60" s="134">
        <v>24.535</v>
      </c>
      <c r="AJ60" s="9" t="s">
        <v>48</v>
      </c>
      <c r="AK60" s="9" t="s">
        <v>1114</v>
      </c>
      <c r="AL60" s="9" t="s">
        <v>49</v>
      </c>
      <c r="AM60" s="9" t="s">
        <v>121</v>
      </c>
      <c r="AN60" s="9" t="s">
        <v>122</v>
      </c>
      <c r="AO60" s="9" t="s">
        <v>52</v>
      </c>
      <c r="AP60" s="9" t="s">
        <v>1105</v>
      </c>
      <c r="AQ60" s="9" t="s">
        <v>349</v>
      </c>
      <c r="AR60" s="9" t="s">
        <v>122</v>
      </c>
      <c r="AS60" s="142" t="str">
        <f>VLOOKUP(A60,'Roll-ups'!B:M,12,FALSE)</f>
        <v>CRAFTING</v>
      </c>
      <c r="AT60" s="142" t="str">
        <f t="shared" si="2"/>
        <v>G10211</v>
      </c>
      <c r="AU60" t="str">
        <f>VLOOKUP(A60,'Roll-ups'!B:E,4,FALSE)</f>
        <v>FALL 1</v>
      </c>
    </row>
    <row r="61" spans="1:47" x14ac:dyDescent="0.15">
      <c r="A61" s="142">
        <f t="shared" si="0"/>
        <v>633356615460</v>
      </c>
      <c r="B61" s="142" t="str">
        <f t="shared" si="1"/>
        <v>4544740041</v>
      </c>
      <c r="C61" s="9" t="s">
        <v>129</v>
      </c>
      <c r="D61" s="9" t="s">
        <v>1115</v>
      </c>
      <c r="E61" s="9" t="s">
        <v>582</v>
      </c>
      <c r="F61" s="9" t="s">
        <v>956</v>
      </c>
      <c r="G61" s="9" t="s">
        <v>68</v>
      </c>
      <c r="H61" s="9" t="s">
        <v>40</v>
      </c>
      <c r="I61" s="9"/>
      <c r="J61" s="9"/>
      <c r="K61" s="9" t="s">
        <v>41</v>
      </c>
      <c r="L61" s="9" t="s">
        <v>1100</v>
      </c>
      <c r="M61" s="9" t="s">
        <v>1101</v>
      </c>
      <c r="N61" s="131">
        <v>44715</v>
      </c>
      <c r="O61" s="131">
        <v>44742</v>
      </c>
      <c r="P61" s="131">
        <v>44732</v>
      </c>
      <c r="Q61" s="222">
        <v>648</v>
      </c>
      <c r="R61" s="132">
        <v>0</v>
      </c>
      <c r="S61" s="132">
        <v>648</v>
      </c>
      <c r="T61" s="9" t="s">
        <v>348</v>
      </c>
      <c r="U61" s="9" t="s">
        <v>117</v>
      </c>
      <c r="V61" s="9" t="s">
        <v>1102</v>
      </c>
      <c r="W61" s="9" t="s">
        <v>67</v>
      </c>
      <c r="X61" s="131">
        <v>44725</v>
      </c>
      <c r="Y61" s="131">
        <v>44735</v>
      </c>
      <c r="Z61" s="9" t="s">
        <v>118</v>
      </c>
      <c r="AA61" s="133">
        <v>4.9000000000000004</v>
      </c>
      <c r="AB61" s="9" t="s">
        <v>46</v>
      </c>
      <c r="AC61" s="133">
        <v>3175.2</v>
      </c>
      <c r="AD61" s="9" t="s">
        <v>46</v>
      </c>
      <c r="AE61" s="9" t="s">
        <v>1103</v>
      </c>
      <c r="AF61" s="133">
        <v>12.99</v>
      </c>
      <c r="AG61" s="134">
        <v>0.21</v>
      </c>
      <c r="AH61" s="9" t="s">
        <v>47</v>
      </c>
      <c r="AI61" s="134">
        <v>20.608000000000001</v>
      </c>
      <c r="AJ61" s="9" t="s">
        <v>48</v>
      </c>
      <c r="AK61" s="9" t="s">
        <v>1116</v>
      </c>
      <c r="AL61" s="9" t="s">
        <v>49</v>
      </c>
      <c r="AM61" s="9" t="s">
        <v>121</v>
      </c>
      <c r="AN61" s="9" t="s">
        <v>122</v>
      </c>
      <c r="AO61" s="9" t="s">
        <v>52</v>
      </c>
      <c r="AP61" s="9" t="s">
        <v>1105</v>
      </c>
      <c r="AQ61" s="9" t="s">
        <v>349</v>
      </c>
      <c r="AR61" s="9" t="s">
        <v>122</v>
      </c>
      <c r="AS61" s="142" t="str">
        <f>VLOOKUP(A61,'Roll-ups'!B:M,12,FALSE)</f>
        <v>CRAFTING</v>
      </c>
      <c r="AT61" s="142" t="str">
        <f t="shared" si="2"/>
        <v>G10211</v>
      </c>
      <c r="AU61" t="str">
        <f>VLOOKUP(A61,'Roll-ups'!B:E,4,FALSE)</f>
        <v>FALL 1</v>
      </c>
    </row>
    <row r="62" spans="1:47" x14ac:dyDescent="0.15">
      <c r="A62" s="142">
        <f t="shared" si="0"/>
        <v>9781469424170</v>
      </c>
      <c r="B62" s="142" t="str">
        <f t="shared" si="1"/>
        <v>4544767822</v>
      </c>
      <c r="C62" s="9" t="s">
        <v>200</v>
      </c>
      <c r="D62" s="9" t="s">
        <v>275</v>
      </c>
      <c r="E62" s="9" t="s">
        <v>395</v>
      </c>
      <c r="F62" s="9" t="s">
        <v>351</v>
      </c>
      <c r="G62" s="9" t="s">
        <v>59</v>
      </c>
      <c r="H62" s="9" t="s">
        <v>40</v>
      </c>
      <c r="I62" s="9"/>
      <c r="J62" s="9"/>
      <c r="K62" s="9" t="s">
        <v>41</v>
      </c>
      <c r="L62" s="9" t="s">
        <v>347</v>
      </c>
      <c r="M62" s="9" t="s">
        <v>219</v>
      </c>
      <c r="N62" s="131">
        <v>44718</v>
      </c>
      <c r="O62" s="131">
        <v>44763</v>
      </c>
      <c r="P62" s="131">
        <v>44763</v>
      </c>
      <c r="Q62" s="222">
        <v>648</v>
      </c>
      <c r="R62" s="132">
        <v>0</v>
      </c>
      <c r="S62" s="132">
        <v>648</v>
      </c>
      <c r="T62" s="9" t="s">
        <v>348</v>
      </c>
      <c r="U62" s="9" t="s">
        <v>63</v>
      </c>
      <c r="V62" s="9" t="s">
        <v>64</v>
      </c>
      <c r="W62" s="9" t="s">
        <v>44</v>
      </c>
      <c r="X62" s="131"/>
      <c r="Y62" s="131"/>
      <c r="Z62" s="9"/>
      <c r="AA62" s="133">
        <v>10.4</v>
      </c>
      <c r="AB62" s="9" t="s">
        <v>119</v>
      </c>
      <c r="AC62" s="133">
        <v>6739.2</v>
      </c>
      <c r="AD62" s="9" t="s">
        <v>119</v>
      </c>
      <c r="AE62" s="9" t="s">
        <v>120</v>
      </c>
      <c r="AF62" s="133">
        <v>25.99</v>
      </c>
      <c r="AG62" s="134">
        <v>0.85</v>
      </c>
      <c r="AH62" s="9" t="s">
        <v>47</v>
      </c>
      <c r="AI62" s="132">
        <v>18.760000000000002</v>
      </c>
      <c r="AJ62" s="9" t="s">
        <v>48</v>
      </c>
      <c r="AK62" s="9" t="s">
        <v>395</v>
      </c>
      <c r="AL62" s="9" t="s">
        <v>49</v>
      </c>
      <c r="AM62" s="9" t="s">
        <v>50</v>
      </c>
      <c r="AN62" s="9" t="s">
        <v>51</v>
      </c>
      <c r="AO62" s="9" t="s">
        <v>52</v>
      </c>
      <c r="AP62" s="9" t="s">
        <v>356</v>
      </c>
      <c r="AQ62" s="9" t="s">
        <v>349</v>
      </c>
      <c r="AR62" s="9" t="s">
        <v>51</v>
      </c>
      <c r="AS62" s="142" t="str">
        <f>VLOOKUP(A62,'Roll-ups'!B:M,12,FALSE)</f>
        <v xml:space="preserve">12 MONTH </v>
      </c>
      <c r="AT62" s="142" t="str">
        <f t="shared" si="2"/>
        <v>G10227</v>
      </c>
      <c r="AU62" t="str">
        <f>VLOOKUP(A62,'Roll-ups'!B:E,4,FALSE)</f>
        <v xml:space="preserve">FALL 1 FLOWTHROUGH </v>
      </c>
    </row>
    <row r="63" spans="1:47" x14ac:dyDescent="0.15">
      <c r="A63" s="142">
        <f t="shared" si="0"/>
        <v>9781469423913</v>
      </c>
      <c r="B63" s="142" t="str">
        <f t="shared" si="1"/>
        <v>4544767824</v>
      </c>
      <c r="C63" s="9" t="s">
        <v>200</v>
      </c>
      <c r="D63" s="9" t="s">
        <v>274</v>
      </c>
      <c r="E63" s="9" t="s">
        <v>355</v>
      </c>
      <c r="F63" s="9" t="s">
        <v>382</v>
      </c>
      <c r="G63" s="9" t="s">
        <v>107</v>
      </c>
      <c r="H63" s="9" t="s">
        <v>40</v>
      </c>
      <c r="I63" s="9"/>
      <c r="J63" s="9"/>
      <c r="K63" s="9" t="s">
        <v>57</v>
      </c>
      <c r="L63" s="9" t="s">
        <v>347</v>
      </c>
      <c r="M63" s="9" t="s">
        <v>219</v>
      </c>
      <c r="N63" s="131">
        <v>44718</v>
      </c>
      <c r="O63" s="131">
        <v>44763</v>
      </c>
      <c r="P63" s="131">
        <v>44763</v>
      </c>
      <c r="Q63" s="222">
        <v>648</v>
      </c>
      <c r="R63" s="132">
        <v>0</v>
      </c>
      <c r="S63" s="132">
        <v>648</v>
      </c>
      <c r="T63" s="9" t="s">
        <v>348</v>
      </c>
      <c r="U63" s="9" t="s">
        <v>63</v>
      </c>
      <c r="V63" s="9" t="s">
        <v>140</v>
      </c>
      <c r="W63" s="9" t="s">
        <v>44</v>
      </c>
      <c r="X63" s="131"/>
      <c r="Y63" s="131"/>
      <c r="Z63" s="9"/>
      <c r="AA63" s="133">
        <v>10.4</v>
      </c>
      <c r="AB63" s="9" t="s">
        <v>119</v>
      </c>
      <c r="AC63" s="133">
        <v>6739.2</v>
      </c>
      <c r="AD63" s="9" t="s">
        <v>119</v>
      </c>
      <c r="AE63" s="9" t="s">
        <v>120</v>
      </c>
      <c r="AF63" s="133">
        <v>25.99</v>
      </c>
      <c r="AG63" s="134">
        <v>0.85</v>
      </c>
      <c r="AH63" s="9" t="s">
        <v>47</v>
      </c>
      <c r="AI63" s="132">
        <v>18.760000000000002</v>
      </c>
      <c r="AJ63" s="9" t="s">
        <v>48</v>
      </c>
      <c r="AK63" s="9" t="s">
        <v>355</v>
      </c>
      <c r="AL63" s="9" t="s">
        <v>49</v>
      </c>
      <c r="AM63" s="9" t="s">
        <v>50</v>
      </c>
      <c r="AN63" s="9" t="s">
        <v>51</v>
      </c>
      <c r="AO63" s="9" t="s">
        <v>52</v>
      </c>
      <c r="AP63" s="9" t="s">
        <v>356</v>
      </c>
      <c r="AQ63" s="9" t="s">
        <v>349</v>
      </c>
      <c r="AR63" s="9" t="s">
        <v>51</v>
      </c>
      <c r="AS63" s="142" t="str">
        <f>VLOOKUP(A63,'Roll-ups'!B:M,12,FALSE)</f>
        <v xml:space="preserve">12 MONTH </v>
      </c>
      <c r="AT63" s="142" t="str">
        <f t="shared" si="2"/>
        <v>G10227</v>
      </c>
      <c r="AU63" t="str">
        <f>VLOOKUP(A63,'Roll-ups'!B:E,4,FALSE)</f>
        <v xml:space="preserve">FALL 1 FLOWTHROUGH </v>
      </c>
    </row>
    <row r="64" spans="1:47" x14ac:dyDescent="0.15">
      <c r="A64" s="142">
        <f t="shared" si="0"/>
        <v>882709658559</v>
      </c>
      <c r="B64" s="142" t="str">
        <f t="shared" si="1"/>
        <v>4543672109</v>
      </c>
      <c r="C64" s="9" t="s">
        <v>200</v>
      </c>
      <c r="D64" s="9" t="s">
        <v>446</v>
      </c>
      <c r="E64" s="9" t="s">
        <v>447</v>
      </c>
      <c r="F64" s="9" t="s">
        <v>448</v>
      </c>
      <c r="G64" s="9" t="s">
        <v>39</v>
      </c>
      <c r="H64" s="9" t="s">
        <v>40</v>
      </c>
      <c r="I64" s="9"/>
      <c r="J64" s="9"/>
      <c r="K64" s="9" t="s">
        <v>41</v>
      </c>
      <c r="L64" s="9" t="s">
        <v>449</v>
      </c>
      <c r="M64" s="9" t="s">
        <v>450</v>
      </c>
      <c r="N64" s="131">
        <v>44547</v>
      </c>
      <c r="O64" s="131">
        <v>44760</v>
      </c>
      <c r="P64" s="131">
        <v>44719</v>
      </c>
      <c r="Q64" s="222">
        <v>644</v>
      </c>
      <c r="R64" s="132">
        <v>0</v>
      </c>
      <c r="S64" s="132">
        <v>644</v>
      </c>
      <c r="T64" s="9" t="s">
        <v>348</v>
      </c>
      <c r="U64" s="9" t="s">
        <v>42</v>
      </c>
      <c r="V64" s="9" t="s">
        <v>131</v>
      </c>
      <c r="W64" s="9" t="s">
        <v>44</v>
      </c>
      <c r="X64" s="131">
        <v>44670</v>
      </c>
      <c r="Y64" s="131">
        <v>44715</v>
      </c>
      <c r="Z64" s="9" t="s">
        <v>45</v>
      </c>
      <c r="AA64" s="133">
        <v>17.600000000000001</v>
      </c>
      <c r="AB64" s="9" t="s">
        <v>46</v>
      </c>
      <c r="AC64" s="133">
        <v>11334.4</v>
      </c>
      <c r="AD64" s="9" t="s">
        <v>46</v>
      </c>
      <c r="AE64" s="9" t="s">
        <v>451</v>
      </c>
      <c r="AF64" s="133">
        <v>60</v>
      </c>
      <c r="AG64" s="134">
        <v>5.5119999999999996</v>
      </c>
      <c r="AH64" s="9" t="s">
        <v>47</v>
      </c>
      <c r="AI64" s="132">
        <v>1426.88</v>
      </c>
      <c r="AJ64" s="9" t="s">
        <v>48</v>
      </c>
      <c r="AK64" s="9"/>
      <c r="AL64" s="9" t="s">
        <v>49</v>
      </c>
      <c r="AM64" s="9" t="s">
        <v>121</v>
      </c>
      <c r="AN64" s="9" t="s">
        <v>122</v>
      </c>
      <c r="AO64" s="9" t="s">
        <v>52</v>
      </c>
      <c r="AP64" s="9" t="s">
        <v>133</v>
      </c>
      <c r="AQ64" s="9" t="s">
        <v>349</v>
      </c>
      <c r="AR64" s="9" t="s">
        <v>122</v>
      </c>
      <c r="AS64" s="142" t="str">
        <f>VLOOKUP(A64,'Roll-ups'!B:M,12,FALSE)</f>
        <v>CORE</v>
      </c>
      <c r="AT64" s="142" t="str">
        <f t="shared" si="2"/>
        <v>G10227</v>
      </c>
      <c r="AU64" t="str">
        <f>VLOOKUP(A64,'Roll-ups'!B:E,4,FALSE)</f>
        <v xml:space="preserve">FALL 1 FLOWTHROUGH </v>
      </c>
    </row>
    <row r="65" spans="1:47" x14ac:dyDescent="0.15">
      <c r="A65" s="142">
        <f t="shared" si="0"/>
        <v>5056275129149</v>
      </c>
      <c r="B65" s="142" t="str">
        <f t="shared" si="1"/>
        <v>4544332988</v>
      </c>
      <c r="C65" s="9" t="s">
        <v>129</v>
      </c>
      <c r="D65" s="9" t="s">
        <v>1117</v>
      </c>
      <c r="E65" s="9" t="s">
        <v>1118</v>
      </c>
      <c r="F65" s="9" t="s">
        <v>949</v>
      </c>
      <c r="G65" s="9" t="s">
        <v>79</v>
      </c>
      <c r="H65" s="9" t="s">
        <v>40</v>
      </c>
      <c r="I65" s="9"/>
      <c r="J65" s="9"/>
      <c r="K65" s="9" t="s">
        <v>41</v>
      </c>
      <c r="L65" s="9" t="s">
        <v>1036</v>
      </c>
      <c r="M65" s="9" t="s">
        <v>1037</v>
      </c>
      <c r="N65" s="131">
        <v>44687</v>
      </c>
      <c r="O65" s="131">
        <v>44791</v>
      </c>
      <c r="P65" s="131">
        <v>44767</v>
      </c>
      <c r="Q65" s="222">
        <v>640</v>
      </c>
      <c r="R65" s="132">
        <v>0</v>
      </c>
      <c r="S65" s="132">
        <v>640</v>
      </c>
      <c r="T65" s="9" t="s">
        <v>348</v>
      </c>
      <c r="U65" s="9" t="s">
        <v>42</v>
      </c>
      <c r="V65" s="9" t="s">
        <v>131</v>
      </c>
      <c r="W65" s="9" t="s">
        <v>67</v>
      </c>
      <c r="X65" s="131">
        <v>44732</v>
      </c>
      <c r="Y65" s="131">
        <v>44746</v>
      </c>
      <c r="Z65" s="9" t="s">
        <v>45</v>
      </c>
      <c r="AA65" s="133">
        <v>5.24</v>
      </c>
      <c r="AB65" s="9" t="s">
        <v>46</v>
      </c>
      <c r="AC65" s="133">
        <v>3353.6</v>
      </c>
      <c r="AD65" s="9" t="s">
        <v>46</v>
      </c>
      <c r="AE65" s="9" t="s">
        <v>1038</v>
      </c>
      <c r="AF65" s="133">
        <v>18.989999999999998</v>
      </c>
      <c r="AG65" s="134">
        <v>0.5</v>
      </c>
      <c r="AH65" s="9" t="s">
        <v>47</v>
      </c>
      <c r="AI65" s="134">
        <v>4.0000000000000001E-3</v>
      </c>
      <c r="AJ65" s="9" t="s">
        <v>48</v>
      </c>
      <c r="AK65" s="9" t="s">
        <v>1119</v>
      </c>
      <c r="AL65" s="9" t="s">
        <v>49</v>
      </c>
      <c r="AM65" s="9" t="s">
        <v>126</v>
      </c>
      <c r="AN65" s="9" t="s">
        <v>127</v>
      </c>
      <c r="AO65" s="9" t="s">
        <v>52</v>
      </c>
      <c r="AP65" s="9" t="s">
        <v>146</v>
      </c>
      <c r="AQ65" s="9" t="s">
        <v>349</v>
      </c>
      <c r="AR65" s="9" t="s">
        <v>128</v>
      </c>
      <c r="AS65" s="142" t="str">
        <f>VLOOKUP(A65,'Roll-ups'!B:M,12,FALSE)</f>
        <v xml:space="preserve">PARTY DÉCOR </v>
      </c>
      <c r="AT65" s="142" t="str">
        <f t="shared" si="2"/>
        <v>G10211</v>
      </c>
      <c r="AU65" t="str">
        <f>VLOOKUP(A65,'Roll-ups'!B:E,4,FALSE)</f>
        <v>FALL 2</v>
      </c>
    </row>
    <row r="66" spans="1:47" x14ac:dyDescent="0.15">
      <c r="A66" s="142">
        <f t="shared" si="0"/>
        <v>5056275192709</v>
      </c>
      <c r="B66" s="142" t="str">
        <f t="shared" si="1"/>
        <v>4544332988</v>
      </c>
      <c r="C66" s="9" t="s">
        <v>129</v>
      </c>
      <c r="D66" s="9" t="s">
        <v>1120</v>
      </c>
      <c r="E66" s="9" t="s">
        <v>1121</v>
      </c>
      <c r="F66" s="9" t="s">
        <v>949</v>
      </c>
      <c r="G66" s="9" t="s">
        <v>66</v>
      </c>
      <c r="H66" s="9" t="s">
        <v>40</v>
      </c>
      <c r="I66" s="9"/>
      <c r="J66" s="9"/>
      <c r="K66" s="9" t="s">
        <v>41</v>
      </c>
      <c r="L66" s="9" t="s">
        <v>1036</v>
      </c>
      <c r="M66" s="9" t="s">
        <v>1037</v>
      </c>
      <c r="N66" s="131">
        <v>44687</v>
      </c>
      <c r="O66" s="131">
        <v>44791</v>
      </c>
      <c r="P66" s="131">
        <v>44767</v>
      </c>
      <c r="Q66" s="222">
        <v>620</v>
      </c>
      <c r="R66" s="132">
        <v>0</v>
      </c>
      <c r="S66" s="132">
        <v>620</v>
      </c>
      <c r="T66" s="9" t="s">
        <v>348</v>
      </c>
      <c r="U66" s="9" t="s">
        <v>42</v>
      </c>
      <c r="V66" s="9" t="s">
        <v>131</v>
      </c>
      <c r="W66" s="9" t="s">
        <v>67</v>
      </c>
      <c r="X66" s="131">
        <v>44732</v>
      </c>
      <c r="Y66" s="131">
        <v>44746</v>
      </c>
      <c r="Z66" s="9" t="s">
        <v>45</v>
      </c>
      <c r="AA66" s="133">
        <v>15</v>
      </c>
      <c r="AB66" s="9" t="s">
        <v>46</v>
      </c>
      <c r="AC66" s="133">
        <v>9300</v>
      </c>
      <c r="AD66" s="9" t="s">
        <v>46</v>
      </c>
      <c r="AE66" s="9" t="s">
        <v>1038</v>
      </c>
      <c r="AF66" s="133">
        <v>49.99</v>
      </c>
      <c r="AG66" s="134">
        <v>0.90400000000000003</v>
      </c>
      <c r="AH66" s="9" t="s">
        <v>47</v>
      </c>
      <c r="AI66" s="134">
        <v>137.303</v>
      </c>
      <c r="AJ66" s="9" t="s">
        <v>48</v>
      </c>
      <c r="AK66" s="9" t="s">
        <v>1122</v>
      </c>
      <c r="AL66" s="9" t="s">
        <v>49</v>
      </c>
      <c r="AM66" s="9" t="s">
        <v>126</v>
      </c>
      <c r="AN66" s="9" t="s">
        <v>127</v>
      </c>
      <c r="AO66" s="9" t="s">
        <v>52</v>
      </c>
      <c r="AP66" s="9" t="s">
        <v>146</v>
      </c>
      <c r="AQ66" s="9" t="s">
        <v>349</v>
      </c>
      <c r="AR66" s="9" t="s">
        <v>127</v>
      </c>
      <c r="AS66" s="142" t="str">
        <f>VLOOKUP(A66,'Roll-ups'!B:M,12,FALSE)</f>
        <v xml:space="preserve">PARTY DÉCOR </v>
      </c>
      <c r="AT66" s="142" t="str">
        <f t="shared" si="2"/>
        <v>G10211</v>
      </c>
      <c r="AU66" t="str">
        <f>VLOOKUP(A66,'Roll-ups'!B:E,4,FALSE)</f>
        <v>FALL 2</v>
      </c>
    </row>
    <row r="67" spans="1:47" x14ac:dyDescent="0.15">
      <c r="A67" s="142">
        <f t="shared" ref="A67:A130" si="3">E67*1</f>
        <v>846307082673</v>
      </c>
      <c r="B67" s="142" t="str">
        <f t="shared" ref="B67:B130" si="4">F67</f>
        <v>4543337295</v>
      </c>
      <c r="C67" s="9" t="s">
        <v>200</v>
      </c>
      <c r="D67" s="9" t="s">
        <v>253</v>
      </c>
      <c r="E67" s="9" t="s">
        <v>452</v>
      </c>
      <c r="F67" s="9" t="s">
        <v>427</v>
      </c>
      <c r="G67" s="9" t="s">
        <v>58</v>
      </c>
      <c r="H67" s="9" t="s">
        <v>40</v>
      </c>
      <c r="I67" s="9"/>
      <c r="J67" s="9"/>
      <c r="K67" s="9" t="s">
        <v>57</v>
      </c>
      <c r="L67" s="9" t="s">
        <v>428</v>
      </c>
      <c r="M67" s="9" t="s">
        <v>153</v>
      </c>
      <c r="N67" s="131">
        <v>44538</v>
      </c>
      <c r="O67" s="131">
        <v>44724</v>
      </c>
      <c r="P67" s="131">
        <v>44699</v>
      </c>
      <c r="Q67" s="222">
        <v>612</v>
      </c>
      <c r="R67" s="132">
        <v>0</v>
      </c>
      <c r="S67" s="132">
        <v>612</v>
      </c>
      <c r="T67" s="9" t="s">
        <v>348</v>
      </c>
      <c r="U67" s="9" t="s">
        <v>42</v>
      </c>
      <c r="V67" s="9" t="s">
        <v>429</v>
      </c>
      <c r="W67" s="9" t="s">
        <v>44</v>
      </c>
      <c r="X67" s="131">
        <v>44664</v>
      </c>
      <c r="Y67" s="131">
        <v>44680</v>
      </c>
      <c r="Z67" s="9" t="s">
        <v>45</v>
      </c>
      <c r="AA67" s="133">
        <v>4.0999999999999996</v>
      </c>
      <c r="AB67" s="9" t="s">
        <v>46</v>
      </c>
      <c r="AC67" s="133">
        <v>2509.1999999999998</v>
      </c>
      <c r="AD67" s="9" t="s">
        <v>46</v>
      </c>
      <c r="AE67" s="9" t="s">
        <v>430</v>
      </c>
      <c r="AF67" s="133">
        <v>21.99</v>
      </c>
      <c r="AG67" s="134">
        <v>0.7</v>
      </c>
      <c r="AH67" s="9" t="s">
        <v>47</v>
      </c>
      <c r="AI67" s="134">
        <v>59.579000000000001</v>
      </c>
      <c r="AJ67" s="9" t="s">
        <v>48</v>
      </c>
      <c r="AK67" s="9"/>
      <c r="AL67" s="9" t="s">
        <v>49</v>
      </c>
      <c r="AM67" s="9" t="s">
        <v>121</v>
      </c>
      <c r="AN67" s="9" t="s">
        <v>122</v>
      </c>
      <c r="AO67" s="9" t="s">
        <v>52</v>
      </c>
      <c r="AP67" s="9" t="s">
        <v>431</v>
      </c>
      <c r="AQ67" s="9" t="s">
        <v>349</v>
      </c>
      <c r="AR67" s="9" t="s">
        <v>122</v>
      </c>
      <c r="AS67" s="142" t="str">
        <f>VLOOKUP(A67,'Roll-ups'!B:M,12,FALSE)</f>
        <v xml:space="preserve">17 MONTH </v>
      </c>
      <c r="AT67" s="142" t="str">
        <f t="shared" ref="AT67:AT130" si="5">C67</f>
        <v>G10227</v>
      </c>
      <c r="AU67" t="str">
        <f>VLOOKUP(A67,'Roll-ups'!B:E,4,FALSE)</f>
        <v xml:space="preserve">BTS </v>
      </c>
    </row>
    <row r="68" spans="1:47" x14ac:dyDescent="0.15">
      <c r="A68" s="142">
        <f t="shared" si="3"/>
        <v>633356600718</v>
      </c>
      <c r="B68" s="142" t="str">
        <f t="shared" si="4"/>
        <v>4544740041</v>
      </c>
      <c r="C68" s="9" t="s">
        <v>129</v>
      </c>
      <c r="D68" s="9" t="s">
        <v>1123</v>
      </c>
      <c r="E68" s="9" t="s">
        <v>565</v>
      </c>
      <c r="F68" s="9" t="s">
        <v>956</v>
      </c>
      <c r="G68" s="9" t="s">
        <v>39</v>
      </c>
      <c r="H68" s="9" t="s">
        <v>40</v>
      </c>
      <c r="I68" s="9"/>
      <c r="J68" s="9"/>
      <c r="K68" s="9" t="s">
        <v>41</v>
      </c>
      <c r="L68" s="9" t="s">
        <v>1100</v>
      </c>
      <c r="M68" s="9" t="s">
        <v>1101</v>
      </c>
      <c r="N68" s="131">
        <v>44715</v>
      </c>
      <c r="O68" s="131">
        <v>44742</v>
      </c>
      <c r="P68" s="131">
        <v>44732</v>
      </c>
      <c r="Q68" s="222">
        <v>612</v>
      </c>
      <c r="R68" s="132">
        <v>0</v>
      </c>
      <c r="S68" s="132">
        <v>612</v>
      </c>
      <c r="T68" s="9" t="s">
        <v>348</v>
      </c>
      <c r="U68" s="9" t="s">
        <v>117</v>
      </c>
      <c r="V68" s="9" t="s">
        <v>1102</v>
      </c>
      <c r="W68" s="9" t="s">
        <v>67</v>
      </c>
      <c r="X68" s="131">
        <v>44725</v>
      </c>
      <c r="Y68" s="131">
        <v>44735</v>
      </c>
      <c r="Z68" s="9" t="s">
        <v>118</v>
      </c>
      <c r="AA68" s="133">
        <v>13</v>
      </c>
      <c r="AB68" s="9" t="s">
        <v>46</v>
      </c>
      <c r="AC68" s="133">
        <v>7956</v>
      </c>
      <c r="AD68" s="9" t="s">
        <v>46</v>
      </c>
      <c r="AE68" s="9" t="s">
        <v>1103</v>
      </c>
      <c r="AF68" s="133">
        <v>49.99</v>
      </c>
      <c r="AG68" s="134">
        <v>1.81</v>
      </c>
      <c r="AH68" s="9" t="s">
        <v>47</v>
      </c>
      <c r="AI68" s="134">
        <v>260.17399999999998</v>
      </c>
      <c r="AJ68" s="9" t="s">
        <v>48</v>
      </c>
      <c r="AK68" s="9" t="s">
        <v>1124</v>
      </c>
      <c r="AL68" s="9" t="s">
        <v>49</v>
      </c>
      <c r="AM68" s="9" t="s">
        <v>121</v>
      </c>
      <c r="AN68" s="9" t="s">
        <v>122</v>
      </c>
      <c r="AO68" s="9" t="s">
        <v>52</v>
      </c>
      <c r="AP68" s="9" t="s">
        <v>1105</v>
      </c>
      <c r="AQ68" s="9" t="s">
        <v>349</v>
      </c>
      <c r="AR68" s="9" t="s">
        <v>122</v>
      </c>
      <c r="AS68" s="142" t="str">
        <f>VLOOKUP(A68,'Roll-ups'!B:M,12,FALSE)</f>
        <v>CRAFTING</v>
      </c>
      <c r="AT68" s="142" t="str">
        <f t="shared" si="5"/>
        <v>G10211</v>
      </c>
      <c r="AU68" t="str">
        <f>VLOOKUP(A68,'Roll-ups'!B:E,4,FALSE)</f>
        <v>FALL 1</v>
      </c>
    </row>
    <row r="69" spans="1:47" x14ac:dyDescent="0.15">
      <c r="A69" s="142">
        <f t="shared" si="3"/>
        <v>633356615309</v>
      </c>
      <c r="B69" s="142" t="str">
        <f t="shared" si="4"/>
        <v>4544740041</v>
      </c>
      <c r="C69" s="9" t="s">
        <v>129</v>
      </c>
      <c r="D69" s="9" t="s">
        <v>1125</v>
      </c>
      <c r="E69" s="9" t="s">
        <v>576</v>
      </c>
      <c r="F69" s="9" t="s">
        <v>956</v>
      </c>
      <c r="G69" s="9" t="s">
        <v>71</v>
      </c>
      <c r="H69" s="9" t="s">
        <v>40</v>
      </c>
      <c r="I69" s="9"/>
      <c r="J69" s="9"/>
      <c r="K69" s="9" t="s">
        <v>41</v>
      </c>
      <c r="L69" s="9" t="s">
        <v>1100</v>
      </c>
      <c r="M69" s="9" t="s">
        <v>1101</v>
      </c>
      <c r="N69" s="131">
        <v>44715</v>
      </c>
      <c r="O69" s="131">
        <v>44742</v>
      </c>
      <c r="P69" s="131">
        <v>44732</v>
      </c>
      <c r="Q69" s="222">
        <v>612</v>
      </c>
      <c r="R69" s="132">
        <v>0</v>
      </c>
      <c r="S69" s="132">
        <v>612</v>
      </c>
      <c r="T69" s="9" t="s">
        <v>348</v>
      </c>
      <c r="U69" s="9" t="s">
        <v>117</v>
      </c>
      <c r="V69" s="9" t="s">
        <v>1102</v>
      </c>
      <c r="W69" s="9" t="s">
        <v>67</v>
      </c>
      <c r="X69" s="131">
        <v>44725</v>
      </c>
      <c r="Y69" s="131">
        <v>44735</v>
      </c>
      <c r="Z69" s="9" t="s">
        <v>118</v>
      </c>
      <c r="AA69" s="133">
        <v>120</v>
      </c>
      <c r="AB69" s="9" t="s">
        <v>46</v>
      </c>
      <c r="AC69" s="133">
        <v>73440</v>
      </c>
      <c r="AD69" s="9" t="s">
        <v>46</v>
      </c>
      <c r="AE69" s="9" t="s">
        <v>1103</v>
      </c>
      <c r="AF69" s="133">
        <v>249.99</v>
      </c>
      <c r="AG69" s="134">
        <v>1.17</v>
      </c>
      <c r="AH69" s="9" t="s">
        <v>47</v>
      </c>
      <c r="AI69" s="134">
        <v>147.15100000000001</v>
      </c>
      <c r="AJ69" s="9" t="s">
        <v>48</v>
      </c>
      <c r="AK69" s="9" t="s">
        <v>1126</v>
      </c>
      <c r="AL69" s="9" t="s">
        <v>49</v>
      </c>
      <c r="AM69" s="9" t="s">
        <v>121</v>
      </c>
      <c r="AN69" s="9" t="s">
        <v>122</v>
      </c>
      <c r="AO69" s="9" t="s">
        <v>52</v>
      </c>
      <c r="AP69" s="9" t="s">
        <v>1105</v>
      </c>
      <c r="AQ69" s="9" t="s">
        <v>349</v>
      </c>
      <c r="AR69" s="9" t="s">
        <v>122</v>
      </c>
      <c r="AS69" s="142" t="str">
        <f>VLOOKUP(A69,'Roll-ups'!B:M,12,FALSE)</f>
        <v>CRAFTING</v>
      </c>
      <c r="AT69" s="142" t="str">
        <f t="shared" si="5"/>
        <v>G10211</v>
      </c>
      <c r="AU69" t="str">
        <f>VLOOKUP(A69,'Roll-ups'!B:E,4,FALSE)</f>
        <v>FALL 1</v>
      </c>
    </row>
    <row r="70" spans="1:47" x14ac:dyDescent="0.15">
      <c r="A70" s="142">
        <f t="shared" si="3"/>
        <v>882709790365</v>
      </c>
      <c r="B70" s="142" t="str">
        <f t="shared" si="4"/>
        <v>4543882337</v>
      </c>
      <c r="C70" s="9" t="s">
        <v>129</v>
      </c>
      <c r="D70" s="9" t="s">
        <v>1043</v>
      </c>
      <c r="E70" s="9" t="s">
        <v>1044</v>
      </c>
      <c r="F70" s="9" t="s">
        <v>957</v>
      </c>
      <c r="G70" s="9" t="s">
        <v>39</v>
      </c>
      <c r="H70" s="9" t="s">
        <v>40</v>
      </c>
      <c r="I70" s="9"/>
      <c r="J70" s="9"/>
      <c r="K70" s="9" t="s">
        <v>57</v>
      </c>
      <c r="L70" s="9" t="s">
        <v>141</v>
      </c>
      <c r="M70" s="9" t="s">
        <v>142</v>
      </c>
      <c r="N70" s="131">
        <v>44614</v>
      </c>
      <c r="O70" s="131">
        <v>44762</v>
      </c>
      <c r="P70" s="131">
        <v>44762</v>
      </c>
      <c r="Q70" s="222">
        <v>600</v>
      </c>
      <c r="R70" s="132">
        <v>0</v>
      </c>
      <c r="S70" s="132">
        <v>600</v>
      </c>
      <c r="T70" s="9" t="s">
        <v>348</v>
      </c>
      <c r="U70" s="9" t="s">
        <v>42</v>
      </c>
      <c r="V70" s="9" t="s">
        <v>43</v>
      </c>
      <c r="W70" s="9" t="s">
        <v>44</v>
      </c>
      <c r="X70" s="131">
        <v>44726</v>
      </c>
      <c r="Y70" s="131">
        <v>44726</v>
      </c>
      <c r="Z70" s="9" t="s">
        <v>45</v>
      </c>
      <c r="AA70" s="133">
        <v>2.7</v>
      </c>
      <c r="AB70" s="9" t="s">
        <v>46</v>
      </c>
      <c r="AC70" s="133">
        <v>1620</v>
      </c>
      <c r="AD70" s="9" t="s">
        <v>46</v>
      </c>
      <c r="AE70" s="9" t="s">
        <v>1045</v>
      </c>
      <c r="AF70" s="133">
        <v>12.95</v>
      </c>
      <c r="AG70" s="134">
        <v>0.14299999999999999</v>
      </c>
      <c r="AH70" s="9" t="s">
        <v>47</v>
      </c>
      <c r="AI70" s="134">
        <v>30.8</v>
      </c>
      <c r="AJ70" s="9" t="s">
        <v>48</v>
      </c>
      <c r="AK70" s="9"/>
      <c r="AL70" s="9" t="s">
        <v>49</v>
      </c>
      <c r="AM70" s="9" t="s">
        <v>121</v>
      </c>
      <c r="AN70" s="9" t="s">
        <v>122</v>
      </c>
      <c r="AO70" s="9" t="s">
        <v>52</v>
      </c>
      <c r="AP70" s="9" t="s">
        <v>133</v>
      </c>
      <c r="AQ70" s="9" t="s">
        <v>349</v>
      </c>
      <c r="AR70" s="9" t="s">
        <v>122</v>
      </c>
      <c r="AS70" s="142" t="str">
        <f>VLOOKUP(A70,'Roll-ups'!B:M,12,FALSE)</f>
        <v>INDIGO 25</v>
      </c>
      <c r="AT70" s="142" t="str">
        <f t="shared" si="5"/>
        <v>G10211</v>
      </c>
      <c r="AU70" t="str">
        <f>VLOOKUP(A70,'Roll-ups'!B:E,4,FALSE)</f>
        <v>FALL 2</v>
      </c>
    </row>
    <row r="71" spans="1:47" x14ac:dyDescent="0.15">
      <c r="A71" s="142">
        <f t="shared" si="3"/>
        <v>5056275193041</v>
      </c>
      <c r="B71" s="142" t="str">
        <f t="shared" si="4"/>
        <v>4544332988</v>
      </c>
      <c r="C71" s="9" t="s">
        <v>129</v>
      </c>
      <c r="D71" s="9" t="s">
        <v>1136</v>
      </c>
      <c r="E71" s="9" t="s">
        <v>1137</v>
      </c>
      <c r="F71" s="9" t="s">
        <v>949</v>
      </c>
      <c r="G71" s="9" t="s">
        <v>61</v>
      </c>
      <c r="H71" s="9" t="s">
        <v>40</v>
      </c>
      <c r="I71" s="9"/>
      <c r="J71" s="9"/>
      <c r="K71" s="9" t="s">
        <v>41</v>
      </c>
      <c r="L71" s="9" t="s">
        <v>1036</v>
      </c>
      <c r="M71" s="9" t="s">
        <v>1037</v>
      </c>
      <c r="N71" s="131">
        <v>44687</v>
      </c>
      <c r="O71" s="131">
        <v>44791</v>
      </c>
      <c r="P71" s="131">
        <v>44767</v>
      </c>
      <c r="Q71" s="222">
        <v>600</v>
      </c>
      <c r="R71" s="132">
        <v>0</v>
      </c>
      <c r="S71" s="132">
        <v>600</v>
      </c>
      <c r="T71" s="9" t="s">
        <v>348</v>
      </c>
      <c r="U71" s="9" t="s">
        <v>42</v>
      </c>
      <c r="V71" s="9" t="s">
        <v>131</v>
      </c>
      <c r="W71" s="9" t="s">
        <v>67</v>
      </c>
      <c r="X71" s="131">
        <v>44732</v>
      </c>
      <c r="Y71" s="131">
        <v>44746</v>
      </c>
      <c r="Z71" s="9" t="s">
        <v>45</v>
      </c>
      <c r="AA71" s="133">
        <v>3.75</v>
      </c>
      <c r="AB71" s="9" t="s">
        <v>46</v>
      </c>
      <c r="AC71" s="133">
        <v>2250</v>
      </c>
      <c r="AD71" s="9" t="s">
        <v>46</v>
      </c>
      <c r="AE71" s="9" t="s">
        <v>1038</v>
      </c>
      <c r="AF71" s="133">
        <v>14.99</v>
      </c>
      <c r="AG71" s="134">
        <v>0.17599999999999999</v>
      </c>
      <c r="AH71" s="9" t="s">
        <v>47</v>
      </c>
      <c r="AI71" s="132">
        <v>15.073</v>
      </c>
      <c r="AJ71" s="9" t="s">
        <v>48</v>
      </c>
      <c r="AK71" s="9" t="s">
        <v>1138</v>
      </c>
      <c r="AL71" s="9" t="s">
        <v>49</v>
      </c>
      <c r="AM71" s="9" t="s">
        <v>126</v>
      </c>
      <c r="AN71" s="9" t="s">
        <v>127</v>
      </c>
      <c r="AO71" s="9" t="s">
        <v>52</v>
      </c>
      <c r="AP71" s="9" t="s">
        <v>146</v>
      </c>
      <c r="AQ71" s="9" t="s">
        <v>349</v>
      </c>
      <c r="AR71" s="9" t="s">
        <v>127</v>
      </c>
      <c r="AS71" s="142" t="str">
        <f>VLOOKUP(A71,'Roll-ups'!B:M,12,FALSE)</f>
        <v xml:space="preserve">PARTY DÉCOR </v>
      </c>
      <c r="AT71" s="142" t="str">
        <f t="shared" si="5"/>
        <v>G10211</v>
      </c>
      <c r="AU71" t="str">
        <f>VLOOKUP(A71,'Roll-ups'!B:E,4,FALSE)</f>
        <v>FALL 2</v>
      </c>
    </row>
    <row r="72" spans="1:47" x14ac:dyDescent="0.15">
      <c r="A72" s="142">
        <f t="shared" si="3"/>
        <v>5056275192600</v>
      </c>
      <c r="B72" s="142" t="str">
        <f t="shared" si="4"/>
        <v>4544332988</v>
      </c>
      <c r="C72" s="9" t="s">
        <v>129</v>
      </c>
      <c r="D72" s="9" t="s">
        <v>1151</v>
      </c>
      <c r="E72" s="9" t="s">
        <v>1152</v>
      </c>
      <c r="F72" s="9" t="s">
        <v>949</v>
      </c>
      <c r="G72" s="9" t="s">
        <v>65</v>
      </c>
      <c r="H72" s="9" t="s">
        <v>40</v>
      </c>
      <c r="I72" s="9"/>
      <c r="J72" s="9"/>
      <c r="K72" s="9" t="s">
        <v>41</v>
      </c>
      <c r="L72" s="9" t="s">
        <v>1036</v>
      </c>
      <c r="M72" s="9" t="s">
        <v>1037</v>
      </c>
      <c r="N72" s="131">
        <v>44687</v>
      </c>
      <c r="O72" s="131">
        <v>44791</v>
      </c>
      <c r="P72" s="131">
        <v>44767</v>
      </c>
      <c r="Q72" s="222">
        <v>600</v>
      </c>
      <c r="R72" s="132">
        <v>0</v>
      </c>
      <c r="S72" s="132">
        <v>600</v>
      </c>
      <c r="T72" s="9" t="s">
        <v>348</v>
      </c>
      <c r="U72" s="9" t="s">
        <v>42</v>
      </c>
      <c r="V72" s="9" t="s">
        <v>131</v>
      </c>
      <c r="W72" s="9" t="s">
        <v>67</v>
      </c>
      <c r="X72" s="131">
        <v>44732</v>
      </c>
      <c r="Y72" s="131">
        <v>44746</v>
      </c>
      <c r="Z72" s="9" t="s">
        <v>45</v>
      </c>
      <c r="AA72" s="133">
        <v>4.5</v>
      </c>
      <c r="AB72" s="9" t="s">
        <v>46</v>
      </c>
      <c r="AC72" s="133">
        <v>2700</v>
      </c>
      <c r="AD72" s="9" t="s">
        <v>46</v>
      </c>
      <c r="AE72" s="9" t="s">
        <v>1038</v>
      </c>
      <c r="AF72" s="133">
        <v>19.989999999999998</v>
      </c>
      <c r="AG72" s="134">
        <v>0.19800000000000001</v>
      </c>
      <c r="AH72" s="9" t="s">
        <v>47</v>
      </c>
      <c r="AI72" s="132">
        <v>15.584</v>
      </c>
      <c r="AJ72" s="9" t="s">
        <v>48</v>
      </c>
      <c r="AK72" s="9" t="s">
        <v>1153</v>
      </c>
      <c r="AL72" s="9" t="s">
        <v>49</v>
      </c>
      <c r="AM72" s="9" t="s">
        <v>126</v>
      </c>
      <c r="AN72" s="9" t="s">
        <v>127</v>
      </c>
      <c r="AO72" s="9" t="s">
        <v>52</v>
      </c>
      <c r="AP72" s="9" t="s">
        <v>146</v>
      </c>
      <c r="AQ72" s="9" t="s">
        <v>349</v>
      </c>
      <c r="AR72" s="9" t="s">
        <v>127</v>
      </c>
      <c r="AS72" s="142" t="str">
        <f>VLOOKUP(A72,'Roll-ups'!B:M,12,FALSE)</f>
        <v xml:space="preserve">PARTY DÉCOR </v>
      </c>
      <c r="AT72" s="142" t="str">
        <f t="shared" si="5"/>
        <v>G10211</v>
      </c>
      <c r="AU72" t="str">
        <f>VLOOKUP(A72,'Roll-ups'!B:E,4,FALSE)</f>
        <v>FALL 2</v>
      </c>
    </row>
    <row r="73" spans="1:47" x14ac:dyDescent="0.15">
      <c r="A73" s="142">
        <f t="shared" si="3"/>
        <v>5055995995294</v>
      </c>
      <c r="B73" s="142" t="str">
        <f t="shared" si="4"/>
        <v>4544332988</v>
      </c>
      <c r="C73" s="9" t="s">
        <v>129</v>
      </c>
      <c r="D73" s="9" t="s">
        <v>1127</v>
      </c>
      <c r="E73" s="9" t="s">
        <v>1128</v>
      </c>
      <c r="F73" s="9" t="s">
        <v>949</v>
      </c>
      <c r="G73" s="9" t="s">
        <v>75</v>
      </c>
      <c r="H73" s="9" t="s">
        <v>40</v>
      </c>
      <c r="I73" s="9"/>
      <c r="J73" s="9"/>
      <c r="K73" s="9" t="s">
        <v>41</v>
      </c>
      <c r="L73" s="9" t="s">
        <v>1036</v>
      </c>
      <c r="M73" s="9" t="s">
        <v>1037</v>
      </c>
      <c r="N73" s="131">
        <v>44687</v>
      </c>
      <c r="O73" s="131">
        <v>44791</v>
      </c>
      <c r="P73" s="131">
        <v>44767</v>
      </c>
      <c r="Q73" s="222">
        <v>600</v>
      </c>
      <c r="R73" s="132">
        <v>0</v>
      </c>
      <c r="S73" s="132">
        <v>600</v>
      </c>
      <c r="T73" s="9" t="s">
        <v>348</v>
      </c>
      <c r="U73" s="9" t="s">
        <v>42</v>
      </c>
      <c r="V73" s="9" t="s">
        <v>131</v>
      </c>
      <c r="W73" s="9" t="s">
        <v>67</v>
      </c>
      <c r="X73" s="131">
        <v>44732</v>
      </c>
      <c r="Y73" s="131">
        <v>44746</v>
      </c>
      <c r="Z73" s="9" t="s">
        <v>45</v>
      </c>
      <c r="AA73" s="133">
        <v>17</v>
      </c>
      <c r="AB73" s="9" t="s">
        <v>46</v>
      </c>
      <c r="AC73" s="133">
        <v>10200</v>
      </c>
      <c r="AD73" s="9" t="s">
        <v>46</v>
      </c>
      <c r="AE73" s="9" t="s">
        <v>1038</v>
      </c>
      <c r="AF73" s="133">
        <v>39.99</v>
      </c>
      <c r="AG73" s="134">
        <v>0.6</v>
      </c>
      <c r="AH73" s="9" t="s">
        <v>47</v>
      </c>
      <c r="AI73" s="132">
        <v>119.301</v>
      </c>
      <c r="AJ73" s="9" t="s">
        <v>48</v>
      </c>
      <c r="AK73" s="9" t="s">
        <v>1129</v>
      </c>
      <c r="AL73" s="9" t="s">
        <v>49</v>
      </c>
      <c r="AM73" s="9" t="s">
        <v>126</v>
      </c>
      <c r="AN73" s="9" t="s">
        <v>127</v>
      </c>
      <c r="AO73" s="9" t="s">
        <v>52</v>
      </c>
      <c r="AP73" s="9" t="s">
        <v>146</v>
      </c>
      <c r="AQ73" s="9" t="s">
        <v>349</v>
      </c>
      <c r="AR73" s="9" t="s">
        <v>128</v>
      </c>
      <c r="AS73" s="142" t="str">
        <f>VLOOKUP(A73,'Roll-ups'!B:M,12,FALSE)</f>
        <v xml:space="preserve">PARTY DÉCOR </v>
      </c>
      <c r="AT73" s="142" t="str">
        <f t="shared" si="5"/>
        <v>G10211</v>
      </c>
      <c r="AU73" t="str">
        <f>VLOOKUP(A73,'Roll-ups'!B:E,4,FALSE)</f>
        <v>FALL 2</v>
      </c>
    </row>
    <row r="74" spans="1:47" x14ac:dyDescent="0.15">
      <c r="A74" s="142">
        <f t="shared" si="3"/>
        <v>5056275192594</v>
      </c>
      <c r="B74" s="142" t="str">
        <f t="shared" si="4"/>
        <v>4544332988</v>
      </c>
      <c r="C74" s="9" t="s">
        <v>129</v>
      </c>
      <c r="D74" s="9" t="s">
        <v>1139</v>
      </c>
      <c r="E74" s="9" t="s">
        <v>1140</v>
      </c>
      <c r="F74" s="9" t="s">
        <v>949</v>
      </c>
      <c r="G74" s="9" t="s">
        <v>108</v>
      </c>
      <c r="H74" s="9" t="s">
        <v>40</v>
      </c>
      <c r="I74" s="9"/>
      <c r="J74" s="9"/>
      <c r="K74" s="9" t="s">
        <v>41</v>
      </c>
      <c r="L74" s="9" t="s">
        <v>1036</v>
      </c>
      <c r="M74" s="9" t="s">
        <v>1037</v>
      </c>
      <c r="N74" s="131">
        <v>44687</v>
      </c>
      <c r="O74" s="131">
        <v>44791</v>
      </c>
      <c r="P74" s="131">
        <v>44767</v>
      </c>
      <c r="Q74" s="222">
        <v>600</v>
      </c>
      <c r="R74" s="132">
        <v>0</v>
      </c>
      <c r="S74" s="132">
        <v>600</v>
      </c>
      <c r="T74" s="9" t="s">
        <v>348</v>
      </c>
      <c r="U74" s="9" t="s">
        <v>42</v>
      </c>
      <c r="V74" s="9" t="s">
        <v>131</v>
      </c>
      <c r="W74" s="9" t="s">
        <v>67</v>
      </c>
      <c r="X74" s="131">
        <v>44732</v>
      </c>
      <c r="Y74" s="131">
        <v>44746</v>
      </c>
      <c r="Z74" s="9" t="s">
        <v>45</v>
      </c>
      <c r="AA74" s="133">
        <v>3</v>
      </c>
      <c r="AB74" s="9" t="s">
        <v>46</v>
      </c>
      <c r="AC74" s="133">
        <v>1800</v>
      </c>
      <c r="AD74" s="9" t="s">
        <v>46</v>
      </c>
      <c r="AE74" s="9" t="s">
        <v>1038</v>
      </c>
      <c r="AF74" s="133">
        <v>12.99</v>
      </c>
      <c r="AG74" s="134">
        <v>0.154</v>
      </c>
      <c r="AH74" s="9" t="s">
        <v>47</v>
      </c>
      <c r="AI74" s="134">
        <v>4.76</v>
      </c>
      <c r="AJ74" s="9" t="s">
        <v>48</v>
      </c>
      <c r="AK74" s="9" t="s">
        <v>1141</v>
      </c>
      <c r="AL74" s="9" t="s">
        <v>49</v>
      </c>
      <c r="AM74" s="9" t="s">
        <v>126</v>
      </c>
      <c r="AN74" s="9" t="s">
        <v>127</v>
      </c>
      <c r="AO74" s="9" t="s">
        <v>52</v>
      </c>
      <c r="AP74" s="9" t="s">
        <v>146</v>
      </c>
      <c r="AQ74" s="9" t="s">
        <v>349</v>
      </c>
      <c r="AR74" s="9" t="s">
        <v>127</v>
      </c>
      <c r="AS74" s="142" t="str">
        <f>VLOOKUP(A74,'Roll-ups'!B:M,12,FALSE)</f>
        <v xml:space="preserve">PARTY DÉCOR </v>
      </c>
      <c r="AT74" s="142" t="str">
        <f t="shared" si="5"/>
        <v>G10211</v>
      </c>
      <c r="AU74" t="str">
        <f>VLOOKUP(A74,'Roll-ups'!B:E,4,FALSE)</f>
        <v>FALL 2</v>
      </c>
    </row>
    <row r="75" spans="1:47" x14ac:dyDescent="0.15">
      <c r="A75" s="142">
        <f t="shared" si="3"/>
        <v>5056275129156</v>
      </c>
      <c r="B75" s="142" t="str">
        <f t="shared" si="4"/>
        <v>4544332988</v>
      </c>
      <c r="C75" s="9" t="s">
        <v>129</v>
      </c>
      <c r="D75" s="9" t="s">
        <v>1363</v>
      </c>
      <c r="E75" s="9" t="s">
        <v>1364</v>
      </c>
      <c r="F75" s="9" t="s">
        <v>949</v>
      </c>
      <c r="G75" s="9" t="s">
        <v>109</v>
      </c>
      <c r="H75" s="9" t="s">
        <v>40</v>
      </c>
      <c r="I75" s="9"/>
      <c r="J75" s="9"/>
      <c r="K75" s="9" t="s">
        <v>41</v>
      </c>
      <c r="L75" s="9" t="s">
        <v>1036</v>
      </c>
      <c r="M75" s="9" t="s">
        <v>1037</v>
      </c>
      <c r="N75" s="131">
        <v>44687</v>
      </c>
      <c r="O75" s="131">
        <v>44791</v>
      </c>
      <c r="P75" s="131">
        <v>44767</v>
      </c>
      <c r="Q75" s="222">
        <v>600</v>
      </c>
      <c r="R75" s="132">
        <v>0</v>
      </c>
      <c r="S75" s="132">
        <v>600</v>
      </c>
      <c r="T75" s="9" t="s">
        <v>348</v>
      </c>
      <c r="U75" s="9" t="s">
        <v>42</v>
      </c>
      <c r="V75" s="9" t="s">
        <v>131</v>
      </c>
      <c r="W75" s="9" t="s">
        <v>67</v>
      </c>
      <c r="X75" s="131">
        <v>44732</v>
      </c>
      <c r="Y75" s="131">
        <v>44746</v>
      </c>
      <c r="Z75" s="9" t="s">
        <v>45</v>
      </c>
      <c r="AA75" s="133">
        <v>3.74</v>
      </c>
      <c r="AB75" s="9" t="s">
        <v>46</v>
      </c>
      <c r="AC75" s="133">
        <v>2244</v>
      </c>
      <c r="AD75" s="9" t="s">
        <v>46</v>
      </c>
      <c r="AE75" s="9" t="s">
        <v>1038</v>
      </c>
      <c r="AF75" s="133">
        <v>12.99</v>
      </c>
      <c r="AG75" s="134">
        <v>0.25</v>
      </c>
      <c r="AH75" s="9" t="s">
        <v>47</v>
      </c>
      <c r="AI75" s="134">
        <v>0.108</v>
      </c>
      <c r="AJ75" s="9" t="s">
        <v>48</v>
      </c>
      <c r="AK75" s="9" t="s">
        <v>1365</v>
      </c>
      <c r="AL75" s="9" t="s">
        <v>49</v>
      </c>
      <c r="AM75" s="9" t="s">
        <v>121</v>
      </c>
      <c r="AN75" s="9" t="s">
        <v>122</v>
      </c>
      <c r="AO75" s="9" t="s">
        <v>52</v>
      </c>
      <c r="AP75" s="9" t="s">
        <v>146</v>
      </c>
      <c r="AQ75" s="9" t="s">
        <v>349</v>
      </c>
      <c r="AR75" s="9" t="s">
        <v>54</v>
      </c>
      <c r="AS75" s="142" t="e">
        <f>VLOOKUP(A75,'Roll-ups'!B:M,12,FALSE)</f>
        <v>#N/A</v>
      </c>
      <c r="AT75" s="142" t="str">
        <f t="shared" si="5"/>
        <v>G10211</v>
      </c>
      <c r="AU75" t="e">
        <f>VLOOKUP(A75,'Roll-ups'!B:E,4,FALSE)</f>
        <v>#N/A</v>
      </c>
    </row>
    <row r="76" spans="1:47" x14ac:dyDescent="0.15">
      <c r="A76" s="142">
        <f t="shared" si="3"/>
        <v>5056275188863</v>
      </c>
      <c r="B76" s="142" t="str">
        <f t="shared" si="4"/>
        <v>4544332988</v>
      </c>
      <c r="C76" s="9" t="s">
        <v>129</v>
      </c>
      <c r="D76" s="9" t="s">
        <v>1145</v>
      </c>
      <c r="E76" s="9" t="s">
        <v>1146</v>
      </c>
      <c r="F76" s="9" t="s">
        <v>949</v>
      </c>
      <c r="G76" s="9" t="s">
        <v>81</v>
      </c>
      <c r="H76" s="9" t="s">
        <v>40</v>
      </c>
      <c r="I76" s="9"/>
      <c r="J76" s="9"/>
      <c r="K76" s="9" t="s">
        <v>41</v>
      </c>
      <c r="L76" s="9" t="s">
        <v>1036</v>
      </c>
      <c r="M76" s="9" t="s">
        <v>1037</v>
      </c>
      <c r="N76" s="131">
        <v>44687</v>
      </c>
      <c r="O76" s="131">
        <v>44791</v>
      </c>
      <c r="P76" s="131">
        <v>44767</v>
      </c>
      <c r="Q76" s="222">
        <v>600</v>
      </c>
      <c r="R76" s="132">
        <v>0</v>
      </c>
      <c r="S76" s="132">
        <v>600</v>
      </c>
      <c r="T76" s="9" t="s">
        <v>348</v>
      </c>
      <c r="U76" s="9" t="s">
        <v>42</v>
      </c>
      <c r="V76" s="9" t="s">
        <v>131</v>
      </c>
      <c r="W76" s="9" t="s">
        <v>67</v>
      </c>
      <c r="X76" s="131">
        <v>44732</v>
      </c>
      <c r="Y76" s="131">
        <v>44746</v>
      </c>
      <c r="Z76" s="9" t="s">
        <v>45</v>
      </c>
      <c r="AA76" s="133">
        <v>6.75</v>
      </c>
      <c r="AB76" s="9" t="s">
        <v>46</v>
      </c>
      <c r="AC76" s="133">
        <v>4050</v>
      </c>
      <c r="AD76" s="9" t="s">
        <v>46</v>
      </c>
      <c r="AE76" s="9" t="s">
        <v>1038</v>
      </c>
      <c r="AF76" s="133">
        <v>19.989999999999998</v>
      </c>
      <c r="AG76" s="134">
        <v>0.50700000000000001</v>
      </c>
      <c r="AH76" s="9" t="s">
        <v>47</v>
      </c>
      <c r="AI76" s="134">
        <v>93.037000000000006</v>
      </c>
      <c r="AJ76" s="9" t="s">
        <v>48</v>
      </c>
      <c r="AK76" s="9" t="s">
        <v>1147</v>
      </c>
      <c r="AL76" s="9" t="s">
        <v>49</v>
      </c>
      <c r="AM76" s="9" t="s">
        <v>126</v>
      </c>
      <c r="AN76" s="9" t="s">
        <v>127</v>
      </c>
      <c r="AO76" s="9" t="s">
        <v>52</v>
      </c>
      <c r="AP76" s="9" t="s">
        <v>146</v>
      </c>
      <c r="AQ76" s="9" t="s">
        <v>349</v>
      </c>
      <c r="AR76" s="9" t="s">
        <v>127</v>
      </c>
      <c r="AS76" s="142" t="str">
        <f>VLOOKUP(A76,'Roll-ups'!B:M,12,FALSE)</f>
        <v xml:space="preserve">PARTY DÉCOR </v>
      </c>
      <c r="AT76" s="142" t="str">
        <f t="shared" si="5"/>
        <v>G10211</v>
      </c>
      <c r="AU76" t="str">
        <f>VLOOKUP(A76,'Roll-ups'!B:E,4,FALSE)</f>
        <v>FALL 2</v>
      </c>
    </row>
    <row r="77" spans="1:47" x14ac:dyDescent="0.15">
      <c r="A77" s="142">
        <f t="shared" si="3"/>
        <v>5056275129187</v>
      </c>
      <c r="B77" s="142" t="str">
        <f t="shared" si="4"/>
        <v>4544332988</v>
      </c>
      <c r="C77" s="9" t="s">
        <v>129</v>
      </c>
      <c r="D77" s="9" t="s">
        <v>1148</v>
      </c>
      <c r="E77" s="9" t="s">
        <v>1149</v>
      </c>
      <c r="F77" s="9" t="s">
        <v>949</v>
      </c>
      <c r="G77" s="9" t="s">
        <v>90</v>
      </c>
      <c r="H77" s="9" t="s">
        <v>40</v>
      </c>
      <c r="I77" s="9"/>
      <c r="J77" s="9"/>
      <c r="K77" s="9" t="s">
        <v>41</v>
      </c>
      <c r="L77" s="9" t="s">
        <v>1036</v>
      </c>
      <c r="M77" s="9" t="s">
        <v>1037</v>
      </c>
      <c r="N77" s="131">
        <v>44687</v>
      </c>
      <c r="O77" s="131">
        <v>44791</v>
      </c>
      <c r="P77" s="131">
        <v>44767</v>
      </c>
      <c r="Q77" s="222">
        <v>600</v>
      </c>
      <c r="R77" s="132">
        <v>0</v>
      </c>
      <c r="S77" s="132">
        <v>600</v>
      </c>
      <c r="T77" s="9" t="s">
        <v>348</v>
      </c>
      <c r="U77" s="9" t="s">
        <v>42</v>
      </c>
      <c r="V77" s="9" t="s">
        <v>131</v>
      </c>
      <c r="W77" s="9" t="s">
        <v>67</v>
      </c>
      <c r="X77" s="131">
        <v>44732</v>
      </c>
      <c r="Y77" s="131">
        <v>44746</v>
      </c>
      <c r="Z77" s="9" t="s">
        <v>45</v>
      </c>
      <c r="AA77" s="133">
        <v>5.24</v>
      </c>
      <c r="AB77" s="9" t="s">
        <v>46</v>
      </c>
      <c r="AC77" s="133">
        <v>3144</v>
      </c>
      <c r="AD77" s="9" t="s">
        <v>46</v>
      </c>
      <c r="AE77" s="9" t="s">
        <v>1038</v>
      </c>
      <c r="AF77" s="133">
        <v>14.99</v>
      </c>
      <c r="AG77" s="134">
        <v>0.375</v>
      </c>
      <c r="AH77" s="9" t="s">
        <v>47</v>
      </c>
      <c r="AI77" s="134">
        <v>19.832999999999998</v>
      </c>
      <c r="AJ77" s="9" t="s">
        <v>48</v>
      </c>
      <c r="AK77" s="9" t="s">
        <v>1150</v>
      </c>
      <c r="AL77" s="9" t="s">
        <v>49</v>
      </c>
      <c r="AM77" s="9" t="s">
        <v>126</v>
      </c>
      <c r="AN77" s="9" t="s">
        <v>127</v>
      </c>
      <c r="AO77" s="9" t="s">
        <v>52</v>
      </c>
      <c r="AP77" s="9" t="s">
        <v>146</v>
      </c>
      <c r="AQ77" s="9" t="s">
        <v>349</v>
      </c>
      <c r="AR77" s="9" t="s">
        <v>127</v>
      </c>
      <c r="AS77" s="142" t="str">
        <f>VLOOKUP(A77,'Roll-ups'!B:M,12,FALSE)</f>
        <v xml:space="preserve">PARTY DÉCOR </v>
      </c>
      <c r="AT77" s="142" t="str">
        <f t="shared" si="5"/>
        <v>G10211</v>
      </c>
      <c r="AU77" t="str">
        <f>VLOOKUP(A77,'Roll-ups'!B:E,4,FALSE)</f>
        <v>FALL 2</v>
      </c>
    </row>
    <row r="78" spans="1:47" x14ac:dyDescent="0.15">
      <c r="A78" s="142">
        <f t="shared" si="3"/>
        <v>5056275192099</v>
      </c>
      <c r="B78" s="142" t="str">
        <f t="shared" si="4"/>
        <v>4544332988</v>
      </c>
      <c r="C78" s="9" t="s">
        <v>129</v>
      </c>
      <c r="D78" s="9" t="s">
        <v>1366</v>
      </c>
      <c r="E78" s="9" t="s">
        <v>1367</v>
      </c>
      <c r="F78" s="9" t="s">
        <v>949</v>
      </c>
      <c r="G78" s="9" t="s">
        <v>88</v>
      </c>
      <c r="H78" s="9" t="s">
        <v>40</v>
      </c>
      <c r="I78" s="9"/>
      <c r="J78" s="9"/>
      <c r="K78" s="9" t="s">
        <v>41</v>
      </c>
      <c r="L78" s="9" t="s">
        <v>1036</v>
      </c>
      <c r="M78" s="9" t="s">
        <v>1037</v>
      </c>
      <c r="N78" s="131">
        <v>44687</v>
      </c>
      <c r="O78" s="131">
        <v>44791</v>
      </c>
      <c r="P78" s="131">
        <v>44767</v>
      </c>
      <c r="Q78" s="222">
        <v>600</v>
      </c>
      <c r="R78" s="132">
        <v>0</v>
      </c>
      <c r="S78" s="132">
        <v>600</v>
      </c>
      <c r="T78" s="9" t="s">
        <v>348</v>
      </c>
      <c r="U78" s="9" t="s">
        <v>42</v>
      </c>
      <c r="V78" s="9" t="s">
        <v>131</v>
      </c>
      <c r="W78" s="9" t="s">
        <v>67</v>
      </c>
      <c r="X78" s="131">
        <v>44732</v>
      </c>
      <c r="Y78" s="131">
        <v>44746</v>
      </c>
      <c r="Z78" s="9" t="s">
        <v>45</v>
      </c>
      <c r="AA78" s="133">
        <v>3.75</v>
      </c>
      <c r="AB78" s="9" t="s">
        <v>46</v>
      </c>
      <c r="AC78" s="133">
        <v>2250</v>
      </c>
      <c r="AD78" s="9" t="s">
        <v>46</v>
      </c>
      <c r="AE78" s="9" t="s">
        <v>1038</v>
      </c>
      <c r="AF78" s="133">
        <v>12.99</v>
      </c>
      <c r="AG78" s="134">
        <v>0.24299999999999999</v>
      </c>
      <c r="AH78" s="9" t="s">
        <v>47</v>
      </c>
      <c r="AI78" s="134">
        <v>5.9729999999999999</v>
      </c>
      <c r="AJ78" s="9" t="s">
        <v>48</v>
      </c>
      <c r="AK78" s="9" t="s">
        <v>1368</v>
      </c>
      <c r="AL78" s="9" t="s">
        <v>49</v>
      </c>
      <c r="AM78" s="9" t="s">
        <v>126</v>
      </c>
      <c r="AN78" s="9" t="s">
        <v>127</v>
      </c>
      <c r="AO78" s="9" t="s">
        <v>52</v>
      </c>
      <c r="AP78" s="9" t="s">
        <v>146</v>
      </c>
      <c r="AQ78" s="9" t="s">
        <v>349</v>
      </c>
      <c r="AR78" s="9" t="s">
        <v>127</v>
      </c>
      <c r="AS78" s="142" t="e">
        <f>VLOOKUP(A78,'Roll-ups'!B:M,12,FALSE)</f>
        <v>#N/A</v>
      </c>
      <c r="AT78" s="142" t="str">
        <f t="shared" si="5"/>
        <v>G10211</v>
      </c>
      <c r="AU78" t="e">
        <f>VLOOKUP(A78,'Roll-ups'!B:E,4,FALSE)</f>
        <v>#N/A</v>
      </c>
    </row>
    <row r="79" spans="1:47" x14ac:dyDescent="0.15">
      <c r="A79" s="142">
        <f t="shared" si="3"/>
        <v>5056275190750</v>
      </c>
      <c r="B79" s="142" t="str">
        <f t="shared" si="4"/>
        <v>4544332988</v>
      </c>
      <c r="C79" s="9" t="s">
        <v>129</v>
      </c>
      <c r="D79" s="9" t="s">
        <v>1142</v>
      </c>
      <c r="E79" s="9" t="s">
        <v>1143</v>
      </c>
      <c r="F79" s="9" t="s">
        <v>949</v>
      </c>
      <c r="G79" s="9" t="s">
        <v>91</v>
      </c>
      <c r="H79" s="9" t="s">
        <v>40</v>
      </c>
      <c r="I79" s="9"/>
      <c r="J79" s="9"/>
      <c r="K79" s="9" t="s">
        <v>41</v>
      </c>
      <c r="L79" s="9" t="s">
        <v>1036</v>
      </c>
      <c r="M79" s="9" t="s">
        <v>1037</v>
      </c>
      <c r="N79" s="131">
        <v>44687</v>
      </c>
      <c r="O79" s="131">
        <v>44791</v>
      </c>
      <c r="P79" s="131">
        <v>44767</v>
      </c>
      <c r="Q79" s="222">
        <v>600</v>
      </c>
      <c r="R79" s="132">
        <v>0</v>
      </c>
      <c r="S79" s="132">
        <v>600</v>
      </c>
      <c r="T79" s="9" t="s">
        <v>348</v>
      </c>
      <c r="U79" s="9" t="s">
        <v>42</v>
      </c>
      <c r="V79" s="9" t="s">
        <v>131</v>
      </c>
      <c r="W79" s="9" t="s">
        <v>67</v>
      </c>
      <c r="X79" s="131">
        <v>44732</v>
      </c>
      <c r="Y79" s="131">
        <v>44746</v>
      </c>
      <c r="Z79" s="9" t="s">
        <v>45</v>
      </c>
      <c r="AA79" s="133">
        <v>5.25</v>
      </c>
      <c r="AB79" s="9" t="s">
        <v>46</v>
      </c>
      <c r="AC79" s="133">
        <v>3150</v>
      </c>
      <c r="AD79" s="9" t="s">
        <v>46</v>
      </c>
      <c r="AE79" s="9" t="s">
        <v>1038</v>
      </c>
      <c r="AF79" s="133">
        <v>14.99</v>
      </c>
      <c r="AG79" s="134">
        <v>0.26500000000000001</v>
      </c>
      <c r="AH79" s="9" t="s">
        <v>47</v>
      </c>
      <c r="AI79" s="134">
        <v>31.305</v>
      </c>
      <c r="AJ79" s="9" t="s">
        <v>48</v>
      </c>
      <c r="AK79" s="9" t="s">
        <v>1144</v>
      </c>
      <c r="AL79" s="9" t="s">
        <v>49</v>
      </c>
      <c r="AM79" s="9" t="s">
        <v>126</v>
      </c>
      <c r="AN79" s="9" t="s">
        <v>127</v>
      </c>
      <c r="AO79" s="9" t="s">
        <v>52</v>
      </c>
      <c r="AP79" s="9" t="s">
        <v>146</v>
      </c>
      <c r="AQ79" s="9" t="s">
        <v>349</v>
      </c>
      <c r="AR79" s="9" t="s">
        <v>127</v>
      </c>
      <c r="AS79" s="142" t="str">
        <f>VLOOKUP(A79,'Roll-ups'!B:M,12,FALSE)</f>
        <v xml:space="preserve">PARTY DÉCOR </v>
      </c>
      <c r="AT79" s="142" t="str">
        <f t="shared" si="5"/>
        <v>G10211</v>
      </c>
      <c r="AU79" t="str">
        <f>VLOOKUP(A79,'Roll-ups'!B:E,4,FALSE)</f>
        <v>FALL 2</v>
      </c>
    </row>
    <row r="80" spans="1:47" x14ac:dyDescent="0.15">
      <c r="A80" s="142">
        <f t="shared" si="3"/>
        <v>5056275174484</v>
      </c>
      <c r="B80" s="142" t="str">
        <f t="shared" si="4"/>
        <v>4544332988</v>
      </c>
      <c r="C80" s="9" t="s">
        <v>129</v>
      </c>
      <c r="D80" s="9" t="s">
        <v>1157</v>
      </c>
      <c r="E80" s="9" t="s">
        <v>1158</v>
      </c>
      <c r="F80" s="9" t="s">
        <v>949</v>
      </c>
      <c r="G80" s="9" t="s">
        <v>84</v>
      </c>
      <c r="H80" s="9" t="s">
        <v>40</v>
      </c>
      <c r="I80" s="9"/>
      <c r="J80" s="9"/>
      <c r="K80" s="9" t="s">
        <v>41</v>
      </c>
      <c r="L80" s="9" t="s">
        <v>1036</v>
      </c>
      <c r="M80" s="9" t="s">
        <v>1037</v>
      </c>
      <c r="N80" s="131">
        <v>44687</v>
      </c>
      <c r="O80" s="131">
        <v>44791</v>
      </c>
      <c r="P80" s="131">
        <v>44767</v>
      </c>
      <c r="Q80" s="222">
        <v>600</v>
      </c>
      <c r="R80" s="132">
        <v>0</v>
      </c>
      <c r="S80" s="132">
        <v>600</v>
      </c>
      <c r="T80" s="9" t="s">
        <v>348</v>
      </c>
      <c r="U80" s="9" t="s">
        <v>42</v>
      </c>
      <c r="V80" s="9" t="s">
        <v>131</v>
      </c>
      <c r="W80" s="9" t="s">
        <v>67</v>
      </c>
      <c r="X80" s="131">
        <v>44732</v>
      </c>
      <c r="Y80" s="131">
        <v>44746</v>
      </c>
      <c r="Z80" s="9" t="s">
        <v>45</v>
      </c>
      <c r="AA80" s="133">
        <v>12</v>
      </c>
      <c r="AB80" s="9" t="s">
        <v>46</v>
      </c>
      <c r="AC80" s="133">
        <v>7200</v>
      </c>
      <c r="AD80" s="9" t="s">
        <v>46</v>
      </c>
      <c r="AE80" s="9" t="s">
        <v>1038</v>
      </c>
      <c r="AF80" s="133">
        <v>34.99</v>
      </c>
      <c r="AG80" s="134">
        <v>0.90400000000000003</v>
      </c>
      <c r="AH80" s="9" t="s">
        <v>47</v>
      </c>
      <c r="AI80" s="134">
        <v>137.303</v>
      </c>
      <c r="AJ80" s="9" t="s">
        <v>48</v>
      </c>
      <c r="AK80" s="9" t="s">
        <v>1159</v>
      </c>
      <c r="AL80" s="9" t="s">
        <v>49</v>
      </c>
      <c r="AM80" s="9" t="s">
        <v>126</v>
      </c>
      <c r="AN80" s="9" t="s">
        <v>127</v>
      </c>
      <c r="AO80" s="9" t="s">
        <v>52</v>
      </c>
      <c r="AP80" s="9" t="s">
        <v>146</v>
      </c>
      <c r="AQ80" s="9" t="s">
        <v>349</v>
      </c>
      <c r="AR80" s="9" t="s">
        <v>127</v>
      </c>
      <c r="AS80" s="142" t="str">
        <f>VLOOKUP(A80,'Roll-ups'!B:M,12,FALSE)</f>
        <v xml:space="preserve">PARTY DÉCOR </v>
      </c>
      <c r="AT80" s="142" t="str">
        <f t="shared" si="5"/>
        <v>G10211</v>
      </c>
      <c r="AU80" t="str">
        <f>VLOOKUP(A80,'Roll-ups'!B:E,4,FALSE)</f>
        <v>FALL 2</v>
      </c>
    </row>
    <row r="81" spans="1:47" x14ac:dyDescent="0.15">
      <c r="A81" s="142">
        <f t="shared" si="3"/>
        <v>5056275191849</v>
      </c>
      <c r="B81" s="142" t="str">
        <f t="shared" si="4"/>
        <v>4544332988</v>
      </c>
      <c r="C81" s="9" t="s">
        <v>129</v>
      </c>
      <c r="D81" s="9" t="s">
        <v>1154</v>
      </c>
      <c r="E81" s="9" t="s">
        <v>1155</v>
      </c>
      <c r="F81" s="9" t="s">
        <v>949</v>
      </c>
      <c r="G81" s="9" t="s">
        <v>105</v>
      </c>
      <c r="H81" s="9" t="s">
        <v>40</v>
      </c>
      <c r="I81" s="9"/>
      <c r="J81" s="9"/>
      <c r="K81" s="9" t="s">
        <v>41</v>
      </c>
      <c r="L81" s="9" t="s">
        <v>1036</v>
      </c>
      <c r="M81" s="9" t="s">
        <v>1037</v>
      </c>
      <c r="N81" s="131">
        <v>44687</v>
      </c>
      <c r="O81" s="131">
        <v>44791</v>
      </c>
      <c r="P81" s="131">
        <v>44767</v>
      </c>
      <c r="Q81" s="222">
        <v>600</v>
      </c>
      <c r="R81" s="132">
        <v>0</v>
      </c>
      <c r="S81" s="132">
        <v>600</v>
      </c>
      <c r="T81" s="9" t="s">
        <v>348</v>
      </c>
      <c r="U81" s="9" t="s">
        <v>42</v>
      </c>
      <c r="V81" s="9" t="s">
        <v>131</v>
      </c>
      <c r="W81" s="9" t="s">
        <v>67</v>
      </c>
      <c r="X81" s="131">
        <v>44732</v>
      </c>
      <c r="Y81" s="131">
        <v>44746</v>
      </c>
      <c r="Z81" s="9" t="s">
        <v>45</v>
      </c>
      <c r="AA81" s="133">
        <v>7.5</v>
      </c>
      <c r="AB81" s="9" t="s">
        <v>46</v>
      </c>
      <c r="AC81" s="133">
        <v>4500</v>
      </c>
      <c r="AD81" s="9" t="s">
        <v>46</v>
      </c>
      <c r="AE81" s="9" t="s">
        <v>1038</v>
      </c>
      <c r="AF81" s="133">
        <v>22.99</v>
      </c>
      <c r="AG81" s="134">
        <v>0.26500000000000001</v>
      </c>
      <c r="AH81" s="9" t="s">
        <v>47</v>
      </c>
      <c r="AI81" s="134">
        <v>28.071000000000002</v>
      </c>
      <c r="AJ81" s="9" t="s">
        <v>48</v>
      </c>
      <c r="AK81" s="9" t="s">
        <v>1156</v>
      </c>
      <c r="AL81" s="9" t="s">
        <v>49</v>
      </c>
      <c r="AM81" s="9" t="s">
        <v>126</v>
      </c>
      <c r="AN81" s="9" t="s">
        <v>127</v>
      </c>
      <c r="AO81" s="9" t="s">
        <v>52</v>
      </c>
      <c r="AP81" s="9" t="s">
        <v>146</v>
      </c>
      <c r="AQ81" s="9" t="s">
        <v>349</v>
      </c>
      <c r="AR81" s="9" t="s">
        <v>127</v>
      </c>
      <c r="AS81" s="142" t="str">
        <f>VLOOKUP(A81,'Roll-ups'!B:M,12,FALSE)</f>
        <v xml:space="preserve">PARTY DÉCOR </v>
      </c>
      <c r="AT81" s="142" t="str">
        <f t="shared" si="5"/>
        <v>G10211</v>
      </c>
      <c r="AU81" t="str">
        <f>VLOOKUP(A81,'Roll-ups'!B:E,4,FALSE)</f>
        <v>FALL 2</v>
      </c>
    </row>
    <row r="82" spans="1:47" x14ac:dyDescent="0.15">
      <c r="A82" s="142">
        <f t="shared" si="3"/>
        <v>5056275192075</v>
      </c>
      <c r="B82" s="142" t="str">
        <f t="shared" si="4"/>
        <v>4544332988</v>
      </c>
      <c r="C82" s="9" t="s">
        <v>129</v>
      </c>
      <c r="D82" s="9" t="s">
        <v>1369</v>
      </c>
      <c r="E82" s="9" t="s">
        <v>1370</v>
      </c>
      <c r="F82" s="9" t="s">
        <v>949</v>
      </c>
      <c r="G82" s="9" t="s">
        <v>92</v>
      </c>
      <c r="H82" s="9" t="s">
        <v>40</v>
      </c>
      <c r="I82" s="9"/>
      <c r="J82" s="9"/>
      <c r="K82" s="9" t="s">
        <v>41</v>
      </c>
      <c r="L82" s="9" t="s">
        <v>1036</v>
      </c>
      <c r="M82" s="9" t="s">
        <v>1037</v>
      </c>
      <c r="N82" s="131">
        <v>44687</v>
      </c>
      <c r="O82" s="131">
        <v>44791</v>
      </c>
      <c r="P82" s="131">
        <v>44767</v>
      </c>
      <c r="Q82" s="222">
        <v>600</v>
      </c>
      <c r="R82" s="132">
        <v>0</v>
      </c>
      <c r="S82" s="132">
        <v>600</v>
      </c>
      <c r="T82" s="9" t="s">
        <v>348</v>
      </c>
      <c r="U82" s="9" t="s">
        <v>42</v>
      </c>
      <c r="V82" s="9" t="s">
        <v>131</v>
      </c>
      <c r="W82" s="9" t="s">
        <v>67</v>
      </c>
      <c r="X82" s="131">
        <v>44732</v>
      </c>
      <c r="Y82" s="131">
        <v>44746</v>
      </c>
      <c r="Z82" s="9" t="s">
        <v>45</v>
      </c>
      <c r="AA82" s="133">
        <v>3.75</v>
      </c>
      <c r="AB82" s="9" t="s">
        <v>46</v>
      </c>
      <c r="AC82" s="133">
        <v>2250</v>
      </c>
      <c r="AD82" s="9" t="s">
        <v>46</v>
      </c>
      <c r="AE82" s="9" t="s">
        <v>1038</v>
      </c>
      <c r="AF82" s="133">
        <v>12.99</v>
      </c>
      <c r="AG82" s="134">
        <v>0.154</v>
      </c>
      <c r="AH82" s="9" t="s">
        <v>47</v>
      </c>
      <c r="AI82" s="134">
        <v>5.7510000000000003</v>
      </c>
      <c r="AJ82" s="9" t="s">
        <v>48</v>
      </c>
      <c r="AK82" s="9" t="s">
        <v>1371</v>
      </c>
      <c r="AL82" s="9" t="s">
        <v>49</v>
      </c>
      <c r="AM82" s="9" t="s">
        <v>126</v>
      </c>
      <c r="AN82" s="9" t="s">
        <v>127</v>
      </c>
      <c r="AO82" s="9" t="s">
        <v>52</v>
      </c>
      <c r="AP82" s="9" t="s">
        <v>146</v>
      </c>
      <c r="AQ82" s="9" t="s">
        <v>349</v>
      </c>
      <c r="AR82" s="9" t="s">
        <v>127</v>
      </c>
      <c r="AS82" s="142" t="e">
        <f>VLOOKUP(A82,'Roll-ups'!B:M,12,FALSE)</f>
        <v>#N/A</v>
      </c>
      <c r="AT82" s="142" t="str">
        <f t="shared" si="5"/>
        <v>G10211</v>
      </c>
      <c r="AU82" t="e">
        <f>VLOOKUP(A82,'Roll-ups'!B:E,4,FALSE)</f>
        <v>#N/A</v>
      </c>
    </row>
    <row r="83" spans="1:47" x14ac:dyDescent="0.15">
      <c r="A83" s="142">
        <f t="shared" si="3"/>
        <v>5056275170691</v>
      </c>
      <c r="B83" s="142" t="str">
        <f t="shared" si="4"/>
        <v>4544332988</v>
      </c>
      <c r="C83" s="9" t="s">
        <v>129</v>
      </c>
      <c r="D83" s="9" t="s">
        <v>1130</v>
      </c>
      <c r="E83" s="9" t="s">
        <v>1131</v>
      </c>
      <c r="F83" s="9" t="s">
        <v>949</v>
      </c>
      <c r="G83" s="9" t="s">
        <v>87</v>
      </c>
      <c r="H83" s="9" t="s">
        <v>40</v>
      </c>
      <c r="I83" s="9"/>
      <c r="J83" s="9"/>
      <c r="K83" s="9" t="s">
        <v>41</v>
      </c>
      <c r="L83" s="9" t="s">
        <v>1036</v>
      </c>
      <c r="M83" s="9" t="s">
        <v>1037</v>
      </c>
      <c r="N83" s="131">
        <v>44687</v>
      </c>
      <c r="O83" s="131">
        <v>44791</v>
      </c>
      <c r="P83" s="131">
        <v>44767</v>
      </c>
      <c r="Q83" s="222">
        <v>600</v>
      </c>
      <c r="R83" s="132">
        <v>0</v>
      </c>
      <c r="S83" s="132">
        <v>600</v>
      </c>
      <c r="T83" s="9" t="s">
        <v>348</v>
      </c>
      <c r="U83" s="9" t="s">
        <v>42</v>
      </c>
      <c r="V83" s="9" t="s">
        <v>131</v>
      </c>
      <c r="W83" s="9" t="s">
        <v>67</v>
      </c>
      <c r="X83" s="131">
        <v>44732</v>
      </c>
      <c r="Y83" s="131">
        <v>44746</v>
      </c>
      <c r="Z83" s="9" t="s">
        <v>45</v>
      </c>
      <c r="AA83" s="133">
        <v>4.2</v>
      </c>
      <c r="AB83" s="9" t="s">
        <v>46</v>
      </c>
      <c r="AC83" s="133">
        <v>2520</v>
      </c>
      <c r="AD83" s="9" t="s">
        <v>46</v>
      </c>
      <c r="AE83" s="9" t="s">
        <v>1038</v>
      </c>
      <c r="AF83" s="133">
        <v>14.99</v>
      </c>
      <c r="AG83" s="134">
        <v>0.1</v>
      </c>
      <c r="AH83" s="9" t="s">
        <v>47</v>
      </c>
      <c r="AI83" s="134">
        <v>12</v>
      </c>
      <c r="AJ83" s="9" t="s">
        <v>48</v>
      </c>
      <c r="AK83" s="9" t="s">
        <v>1132</v>
      </c>
      <c r="AL83" s="9" t="s">
        <v>49</v>
      </c>
      <c r="AM83" s="9" t="s">
        <v>126</v>
      </c>
      <c r="AN83" s="9" t="s">
        <v>127</v>
      </c>
      <c r="AO83" s="9" t="s">
        <v>52</v>
      </c>
      <c r="AP83" s="9" t="s">
        <v>146</v>
      </c>
      <c r="AQ83" s="9" t="s">
        <v>349</v>
      </c>
      <c r="AR83" s="9" t="s">
        <v>156</v>
      </c>
      <c r="AS83" s="142" t="str">
        <f>VLOOKUP(A83,'Roll-ups'!B:M,12,FALSE)</f>
        <v xml:space="preserve">PARTY DÉCOR </v>
      </c>
      <c r="AT83" s="142" t="str">
        <f t="shared" si="5"/>
        <v>G10211</v>
      </c>
      <c r="AU83" t="str">
        <f>VLOOKUP(A83,'Roll-ups'!B:E,4,FALSE)</f>
        <v>FALL 2</v>
      </c>
    </row>
    <row r="84" spans="1:47" x14ac:dyDescent="0.15">
      <c r="A84" s="142">
        <f t="shared" si="3"/>
        <v>5056275191917</v>
      </c>
      <c r="B84" s="142" t="str">
        <f t="shared" si="4"/>
        <v>4544332988</v>
      </c>
      <c r="C84" s="9" t="s">
        <v>129</v>
      </c>
      <c r="D84" s="9" t="s">
        <v>1133</v>
      </c>
      <c r="E84" s="9" t="s">
        <v>1134</v>
      </c>
      <c r="F84" s="9" t="s">
        <v>949</v>
      </c>
      <c r="G84" s="9" t="s">
        <v>98</v>
      </c>
      <c r="H84" s="9" t="s">
        <v>40</v>
      </c>
      <c r="I84" s="9"/>
      <c r="J84" s="9"/>
      <c r="K84" s="9" t="s">
        <v>41</v>
      </c>
      <c r="L84" s="9" t="s">
        <v>1036</v>
      </c>
      <c r="M84" s="9" t="s">
        <v>1037</v>
      </c>
      <c r="N84" s="131">
        <v>44687</v>
      </c>
      <c r="O84" s="131">
        <v>44791</v>
      </c>
      <c r="P84" s="131">
        <v>44767</v>
      </c>
      <c r="Q84" s="222">
        <v>600</v>
      </c>
      <c r="R84" s="132">
        <v>0</v>
      </c>
      <c r="S84" s="132">
        <v>600</v>
      </c>
      <c r="T84" s="9" t="s">
        <v>348</v>
      </c>
      <c r="U84" s="9" t="s">
        <v>42</v>
      </c>
      <c r="V84" s="9" t="s">
        <v>131</v>
      </c>
      <c r="W84" s="9" t="s">
        <v>67</v>
      </c>
      <c r="X84" s="131">
        <v>44732</v>
      </c>
      <c r="Y84" s="131">
        <v>44746</v>
      </c>
      <c r="Z84" s="9" t="s">
        <v>45</v>
      </c>
      <c r="AA84" s="133">
        <v>4.5</v>
      </c>
      <c r="AB84" s="9" t="s">
        <v>46</v>
      </c>
      <c r="AC84" s="133">
        <v>2700</v>
      </c>
      <c r="AD84" s="9" t="s">
        <v>46</v>
      </c>
      <c r="AE84" s="9" t="s">
        <v>1038</v>
      </c>
      <c r="AF84" s="133">
        <v>14.99</v>
      </c>
      <c r="AG84" s="134">
        <v>0.26500000000000001</v>
      </c>
      <c r="AH84" s="9" t="s">
        <v>47</v>
      </c>
      <c r="AI84" s="134">
        <v>13.73</v>
      </c>
      <c r="AJ84" s="9" t="s">
        <v>48</v>
      </c>
      <c r="AK84" s="9" t="s">
        <v>1135</v>
      </c>
      <c r="AL84" s="9" t="s">
        <v>49</v>
      </c>
      <c r="AM84" s="9" t="s">
        <v>126</v>
      </c>
      <c r="AN84" s="9" t="s">
        <v>127</v>
      </c>
      <c r="AO84" s="9" t="s">
        <v>52</v>
      </c>
      <c r="AP84" s="9" t="s">
        <v>146</v>
      </c>
      <c r="AQ84" s="9" t="s">
        <v>349</v>
      </c>
      <c r="AR84" s="9" t="s">
        <v>127</v>
      </c>
      <c r="AS84" s="142" t="str">
        <f>VLOOKUP(A84,'Roll-ups'!B:M,12,FALSE)</f>
        <v xml:space="preserve">PARTY DÉCOR </v>
      </c>
      <c r="AT84" s="142" t="str">
        <f t="shared" si="5"/>
        <v>G10211</v>
      </c>
      <c r="AU84" t="str">
        <f>VLOOKUP(A84,'Roll-ups'!B:E,4,FALSE)</f>
        <v>FALL 2</v>
      </c>
    </row>
    <row r="85" spans="1:47" x14ac:dyDescent="0.15">
      <c r="A85" s="142">
        <f t="shared" si="3"/>
        <v>5056275170189</v>
      </c>
      <c r="B85" s="142" t="str">
        <f t="shared" si="4"/>
        <v>4544332988</v>
      </c>
      <c r="C85" s="9" t="s">
        <v>129</v>
      </c>
      <c r="D85" s="9" t="s">
        <v>1372</v>
      </c>
      <c r="E85" s="9" t="s">
        <v>1373</v>
      </c>
      <c r="F85" s="9" t="s">
        <v>949</v>
      </c>
      <c r="G85" s="9" t="s">
        <v>102</v>
      </c>
      <c r="H85" s="9" t="s">
        <v>40</v>
      </c>
      <c r="I85" s="9"/>
      <c r="J85" s="9"/>
      <c r="K85" s="9" t="s">
        <v>41</v>
      </c>
      <c r="L85" s="9" t="s">
        <v>1036</v>
      </c>
      <c r="M85" s="9" t="s">
        <v>1037</v>
      </c>
      <c r="N85" s="131">
        <v>44687</v>
      </c>
      <c r="O85" s="131">
        <v>44791</v>
      </c>
      <c r="P85" s="131">
        <v>44767</v>
      </c>
      <c r="Q85" s="222">
        <v>600</v>
      </c>
      <c r="R85" s="132">
        <v>0</v>
      </c>
      <c r="S85" s="132">
        <v>600</v>
      </c>
      <c r="T85" s="9" t="s">
        <v>348</v>
      </c>
      <c r="U85" s="9" t="s">
        <v>42</v>
      </c>
      <c r="V85" s="9" t="s">
        <v>131</v>
      </c>
      <c r="W85" s="9" t="s">
        <v>67</v>
      </c>
      <c r="X85" s="131">
        <v>44732</v>
      </c>
      <c r="Y85" s="131">
        <v>44746</v>
      </c>
      <c r="Z85" s="9" t="s">
        <v>45</v>
      </c>
      <c r="AA85" s="133">
        <v>3</v>
      </c>
      <c r="AB85" s="9" t="s">
        <v>46</v>
      </c>
      <c r="AC85" s="133">
        <v>1800</v>
      </c>
      <c r="AD85" s="9" t="s">
        <v>46</v>
      </c>
      <c r="AE85" s="9" t="s">
        <v>1038</v>
      </c>
      <c r="AF85" s="133">
        <v>12.99</v>
      </c>
      <c r="AG85" s="134">
        <v>0.17599999999999999</v>
      </c>
      <c r="AH85" s="9" t="s">
        <v>47</v>
      </c>
      <c r="AI85" s="134">
        <v>19.649999999999999</v>
      </c>
      <c r="AJ85" s="9" t="s">
        <v>48</v>
      </c>
      <c r="AK85" s="9" t="s">
        <v>1374</v>
      </c>
      <c r="AL85" s="9" t="s">
        <v>49</v>
      </c>
      <c r="AM85" s="9" t="s">
        <v>126</v>
      </c>
      <c r="AN85" s="9" t="s">
        <v>127</v>
      </c>
      <c r="AO85" s="9" t="s">
        <v>52</v>
      </c>
      <c r="AP85" s="9" t="s">
        <v>146</v>
      </c>
      <c r="AQ85" s="9" t="s">
        <v>349</v>
      </c>
      <c r="AR85" s="9" t="s">
        <v>127</v>
      </c>
      <c r="AS85" s="142" t="e">
        <f>VLOOKUP(A85,'Roll-ups'!B:M,12,FALSE)</f>
        <v>#N/A</v>
      </c>
      <c r="AT85" s="142" t="str">
        <f t="shared" si="5"/>
        <v>G10211</v>
      </c>
      <c r="AU85" t="e">
        <f>VLOOKUP(A85,'Roll-ups'!B:E,4,FALSE)</f>
        <v>#N/A</v>
      </c>
    </row>
    <row r="86" spans="1:47" x14ac:dyDescent="0.15">
      <c r="A86" s="142">
        <f t="shared" si="3"/>
        <v>5056275192235</v>
      </c>
      <c r="B86" s="142" t="str">
        <f t="shared" si="4"/>
        <v>4544332992</v>
      </c>
      <c r="C86" s="9" t="s">
        <v>129</v>
      </c>
      <c r="D86" s="9" t="s">
        <v>1058</v>
      </c>
      <c r="E86" s="9" t="s">
        <v>1059</v>
      </c>
      <c r="F86" s="9" t="s">
        <v>951</v>
      </c>
      <c r="G86" s="9" t="s">
        <v>71</v>
      </c>
      <c r="H86" s="9" t="s">
        <v>40</v>
      </c>
      <c r="I86" s="9"/>
      <c r="J86" s="9"/>
      <c r="K86" s="9" t="s">
        <v>57</v>
      </c>
      <c r="L86" s="9" t="s">
        <v>1036</v>
      </c>
      <c r="M86" s="9" t="s">
        <v>1037</v>
      </c>
      <c r="N86" s="131">
        <v>44687</v>
      </c>
      <c r="O86" s="131">
        <v>44776</v>
      </c>
      <c r="P86" s="131">
        <v>44762</v>
      </c>
      <c r="Q86" s="222">
        <v>600</v>
      </c>
      <c r="R86" s="132">
        <v>0</v>
      </c>
      <c r="S86" s="132">
        <v>600</v>
      </c>
      <c r="T86" s="9" t="s">
        <v>348</v>
      </c>
      <c r="U86" s="9" t="s">
        <v>42</v>
      </c>
      <c r="V86" s="9" t="s">
        <v>131</v>
      </c>
      <c r="W86" s="9" t="s">
        <v>67</v>
      </c>
      <c r="X86" s="131">
        <v>44732</v>
      </c>
      <c r="Y86" s="131">
        <v>44746</v>
      </c>
      <c r="Z86" s="9" t="s">
        <v>45</v>
      </c>
      <c r="AA86" s="133">
        <v>3</v>
      </c>
      <c r="AB86" s="9" t="s">
        <v>46</v>
      </c>
      <c r="AC86" s="133">
        <v>1800</v>
      </c>
      <c r="AD86" s="9" t="s">
        <v>46</v>
      </c>
      <c r="AE86" s="9" t="s">
        <v>1038</v>
      </c>
      <c r="AF86" s="133">
        <v>9.99</v>
      </c>
      <c r="AG86" s="134">
        <v>0.70499999999999996</v>
      </c>
      <c r="AH86" s="9" t="s">
        <v>47</v>
      </c>
      <c r="AI86" s="134">
        <v>76.248999999999995</v>
      </c>
      <c r="AJ86" s="9" t="s">
        <v>48</v>
      </c>
      <c r="AK86" s="9" t="s">
        <v>1060</v>
      </c>
      <c r="AL86" s="9" t="s">
        <v>49</v>
      </c>
      <c r="AM86" s="9" t="s">
        <v>126</v>
      </c>
      <c r="AN86" s="9" t="s">
        <v>127</v>
      </c>
      <c r="AO86" s="9" t="s">
        <v>52</v>
      </c>
      <c r="AP86" s="9" t="s">
        <v>146</v>
      </c>
      <c r="AQ86" s="9" t="s">
        <v>349</v>
      </c>
      <c r="AR86" s="9" t="s">
        <v>127</v>
      </c>
      <c r="AS86" s="142" t="str">
        <f>VLOOKUP(A86,'Roll-ups'!B:M,12,FALSE)</f>
        <v xml:space="preserve">PARTY DÉCOR </v>
      </c>
      <c r="AT86" s="142" t="str">
        <f t="shared" si="5"/>
        <v>G10211</v>
      </c>
      <c r="AU86" t="str">
        <f>VLOOKUP(A86,'Roll-ups'!B:E,4,FALSE)</f>
        <v>FALL 2</v>
      </c>
    </row>
    <row r="87" spans="1:47" x14ac:dyDescent="0.15">
      <c r="A87" s="142">
        <f t="shared" si="3"/>
        <v>5056275164935</v>
      </c>
      <c r="B87" s="142" t="str">
        <f t="shared" si="4"/>
        <v>4544332992</v>
      </c>
      <c r="C87" s="9" t="s">
        <v>129</v>
      </c>
      <c r="D87" s="9" t="s">
        <v>1049</v>
      </c>
      <c r="E87" s="9" t="s">
        <v>1050</v>
      </c>
      <c r="F87" s="9" t="s">
        <v>951</v>
      </c>
      <c r="G87" s="9" t="s">
        <v>60</v>
      </c>
      <c r="H87" s="9" t="s">
        <v>40</v>
      </c>
      <c r="I87" s="9"/>
      <c r="J87" s="9"/>
      <c r="K87" s="9" t="s">
        <v>57</v>
      </c>
      <c r="L87" s="9" t="s">
        <v>1036</v>
      </c>
      <c r="M87" s="9" t="s">
        <v>1037</v>
      </c>
      <c r="N87" s="131">
        <v>44687</v>
      </c>
      <c r="O87" s="131">
        <v>44776</v>
      </c>
      <c r="P87" s="131">
        <v>44762</v>
      </c>
      <c r="Q87" s="222">
        <v>600</v>
      </c>
      <c r="R87" s="132">
        <v>0</v>
      </c>
      <c r="S87" s="132">
        <v>600</v>
      </c>
      <c r="T87" s="9" t="s">
        <v>348</v>
      </c>
      <c r="U87" s="9" t="s">
        <v>42</v>
      </c>
      <c r="V87" s="9" t="s">
        <v>131</v>
      </c>
      <c r="W87" s="9" t="s">
        <v>67</v>
      </c>
      <c r="X87" s="131">
        <v>44732</v>
      </c>
      <c r="Y87" s="131">
        <v>44746</v>
      </c>
      <c r="Z87" s="9" t="s">
        <v>45</v>
      </c>
      <c r="AA87" s="133">
        <v>3</v>
      </c>
      <c r="AB87" s="9" t="s">
        <v>46</v>
      </c>
      <c r="AC87" s="133">
        <v>1800</v>
      </c>
      <c r="AD87" s="9" t="s">
        <v>46</v>
      </c>
      <c r="AE87" s="9" t="s">
        <v>1038</v>
      </c>
      <c r="AF87" s="133">
        <v>14.99</v>
      </c>
      <c r="AG87" s="134">
        <v>0.35299999999999998</v>
      </c>
      <c r="AH87" s="9" t="s">
        <v>47</v>
      </c>
      <c r="AI87" s="134">
        <v>66.454999999999998</v>
      </c>
      <c r="AJ87" s="9" t="s">
        <v>48</v>
      </c>
      <c r="AK87" s="9" t="s">
        <v>1051</v>
      </c>
      <c r="AL87" s="9" t="s">
        <v>49</v>
      </c>
      <c r="AM87" s="9" t="s">
        <v>126</v>
      </c>
      <c r="AN87" s="9" t="s">
        <v>127</v>
      </c>
      <c r="AO87" s="9" t="s">
        <v>52</v>
      </c>
      <c r="AP87" s="9" t="s">
        <v>146</v>
      </c>
      <c r="AQ87" s="9" t="s">
        <v>349</v>
      </c>
      <c r="AR87" s="9" t="s">
        <v>127</v>
      </c>
      <c r="AS87" s="142" t="str">
        <f>VLOOKUP(A87,'Roll-ups'!B:M,12,FALSE)</f>
        <v xml:space="preserve">PARTY DÉCOR </v>
      </c>
      <c r="AT87" s="142" t="str">
        <f t="shared" si="5"/>
        <v>G10211</v>
      </c>
      <c r="AU87" t="str">
        <f>VLOOKUP(A87,'Roll-ups'!B:E,4,FALSE)</f>
        <v>FALL 2</v>
      </c>
    </row>
    <row r="88" spans="1:47" x14ac:dyDescent="0.15">
      <c r="A88" s="142">
        <f t="shared" si="3"/>
        <v>5056275192242</v>
      </c>
      <c r="B88" s="142" t="str">
        <f t="shared" si="4"/>
        <v>4544332992</v>
      </c>
      <c r="C88" s="9" t="s">
        <v>129</v>
      </c>
      <c r="D88" s="9" t="s">
        <v>1075</v>
      </c>
      <c r="E88" s="9" t="s">
        <v>1076</v>
      </c>
      <c r="F88" s="9" t="s">
        <v>951</v>
      </c>
      <c r="G88" s="9" t="s">
        <v>68</v>
      </c>
      <c r="H88" s="9" t="s">
        <v>40</v>
      </c>
      <c r="I88" s="9"/>
      <c r="J88" s="9"/>
      <c r="K88" s="9" t="s">
        <v>57</v>
      </c>
      <c r="L88" s="9" t="s">
        <v>1036</v>
      </c>
      <c r="M88" s="9" t="s">
        <v>1037</v>
      </c>
      <c r="N88" s="131">
        <v>44687</v>
      </c>
      <c r="O88" s="131">
        <v>44776</v>
      </c>
      <c r="P88" s="131">
        <v>44762</v>
      </c>
      <c r="Q88" s="222">
        <v>600</v>
      </c>
      <c r="R88" s="132">
        <v>0</v>
      </c>
      <c r="S88" s="132">
        <v>600</v>
      </c>
      <c r="T88" s="9" t="s">
        <v>348</v>
      </c>
      <c r="U88" s="9" t="s">
        <v>42</v>
      </c>
      <c r="V88" s="9" t="s">
        <v>131</v>
      </c>
      <c r="W88" s="9" t="s">
        <v>67</v>
      </c>
      <c r="X88" s="131">
        <v>44732</v>
      </c>
      <c r="Y88" s="131">
        <v>44746</v>
      </c>
      <c r="Z88" s="9" t="s">
        <v>45</v>
      </c>
      <c r="AA88" s="133">
        <v>3</v>
      </c>
      <c r="AB88" s="9" t="s">
        <v>46</v>
      </c>
      <c r="AC88" s="133">
        <v>1800</v>
      </c>
      <c r="AD88" s="9" t="s">
        <v>46</v>
      </c>
      <c r="AE88" s="9" t="s">
        <v>1038</v>
      </c>
      <c r="AF88" s="133">
        <v>9.99</v>
      </c>
      <c r="AG88" s="134">
        <v>0.26500000000000001</v>
      </c>
      <c r="AH88" s="9" t="s">
        <v>47</v>
      </c>
      <c r="AI88" s="134">
        <v>20.748000000000001</v>
      </c>
      <c r="AJ88" s="9" t="s">
        <v>48</v>
      </c>
      <c r="AK88" s="9" t="s">
        <v>1077</v>
      </c>
      <c r="AL88" s="9" t="s">
        <v>49</v>
      </c>
      <c r="AM88" s="9" t="s">
        <v>126</v>
      </c>
      <c r="AN88" s="9" t="s">
        <v>127</v>
      </c>
      <c r="AO88" s="9" t="s">
        <v>52</v>
      </c>
      <c r="AP88" s="9" t="s">
        <v>146</v>
      </c>
      <c r="AQ88" s="9" t="s">
        <v>349</v>
      </c>
      <c r="AR88" s="9" t="s">
        <v>127</v>
      </c>
      <c r="AS88" s="142" t="str">
        <f>VLOOKUP(A88,'Roll-ups'!B:M,12,FALSE)</f>
        <v xml:space="preserve">PARTY DÉCOR </v>
      </c>
      <c r="AT88" s="142" t="str">
        <f t="shared" si="5"/>
        <v>G10211</v>
      </c>
      <c r="AU88" t="str">
        <f>VLOOKUP(A88,'Roll-ups'!B:E,4,FALSE)</f>
        <v>FALL 2</v>
      </c>
    </row>
    <row r="89" spans="1:47" x14ac:dyDescent="0.15">
      <c r="A89" s="142">
        <f t="shared" si="3"/>
        <v>5056275192259</v>
      </c>
      <c r="B89" s="142" t="str">
        <f t="shared" si="4"/>
        <v>4544332992</v>
      </c>
      <c r="C89" s="9" t="s">
        <v>129</v>
      </c>
      <c r="D89" s="9" t="s">
        <v>1072</v>
      </c>
      <c r="E89" s="9" t="s">
        <v>1073</v>
      </c>
      <c r="F89" s="9" t="s">
        <v>951</v>
      </c>
      <c r="G89" s="9" t="s">
        <v>72</v>
      </c>
      <c r="H89" s="9" t="s">
        <v>40</v>
      </c>
      <c r="I89" s="9"/>
      <c r="J89" s="9"/>
      <c r="K89" s="9" t="s">
        <v>57</v>
      </c>
      <c r="L89" s="9" t="s">
        <v>1036</v>
      </c>
      <c r="M89" s="9" t="s">
        <v>1037</v>
      </c>
      <c r="N89" s="131">
        <v>44687</v>
      </c>
      <c r="O89" s="131">
        <v>44776</v>
      </c>
      <c r="P89" s="131">
        <v>44762</v>
      </c>
      <c r="Q89" s="222">
        <v>600</v>
      </c>
      <c r="R89" s="132">
        <v>0</v>
      </c>
      <c r="S89" s="132">
        <v>600</v>
      </c>
      <c r="T89" s="9" t="s">
        <v>348</v>
      </c>
      <c r="U89" s="9" t="s">
        <v>42</v>
      </c>
      <c r="V89" s="9" t="s">
        <v>131</v>
      </c>
      <c r="W89" s="9" t="s">
        <v>67</v>
      </c>
      <c r="X89" s="131">
        <v>44732</v>
      </c>
      <c r="Y89" s="131">
        <v>44746</v>
      </c>
      <c r="Z89" s="9" t="s">
        <v>45</v>
      </c>
      <c r="AA89" s="133">
        <v>3</v>
      </c>
      <c r="AB89" s="9" t="s">
        <v>46</v>
      </c>
      <c r="AC89" s="133">
        <v>1800</v>
      </c>
      <c r="AD89" s="9" t="s">
        <v>46</v>
      </c>
      <c r="AE89" s="9" t="s">
        <v>1038</v>
      </c>
      <c r="AF89" s="133">
        <v>9.99</v>
      </c>
      <c r="AG89" s="134">
        <v>0.309</v>
      </c>
      <c r="AH89" s="9" t="s">
        <v>47</v>
      </c>
      <c r="AI89" s="134">
        <v>70.299000000000007</v>
      </c>
      <c r="AJ89" s="9" t="s">
        <v>48</v>
      </c>
      <c r="AK89" s="9" t="s">
        <v>1074</v>
      </c>
      <c r="AL89" s="9" t="s">
        <v>49</v>
      </c>
      <c r="AM89" s="9" t="s">
        <v>126</v>
      </c>
      <c r="AN89" s="9" t="s">
        <v>127</v>
      </c>
      <c r="AO89" s="9" t="s">
        <v>52</v>
      </c>
      <c r="AP89" s="9" t="s">
        <v>146</v>
      </c>
      <c r="AQ89" s="9" t="s">
        <v>349</v>
      </c>
      <c r="AR89" s="9" t="s">
        <v>127</v>
      </c>
      <c r="AS89" s="142" t="str">
        <f>VLOOKUP(A89,'Roll-ups'!B:M,12,FALSE)</f>
        <v xml:space="preserve">PARTY DÉCOR </v>
      </c>
      <c r="AT89" s="142" t="str">
        <f t="shared" si="5"/>
        <v>G10211</v>
      </c>
      <c r="AU89" t="str">
        <f>VLOOKUP(A89,'Roll-ups'!B:E,4,FALSE)</f>
        <v>FALL 2</v>
      </c>
    </row>
    <row r="90" spans="1:47" x14ac:dyDescent="0.15">
      <c r="A90" s="142">
        <f t="shared" si="3"/>
        <v>5056275192273</v>
      </c>
      <c r="B90" s="142" t="str">
        <f t="shared" si="4"/>
        <v>4544332992</v>
      </c>
      <c r="C90" s="9" t="s">
        <v>129</v>
      </c>
      <c r="D90" s="9" t="s">
        <v>1061</v>
      </c>
      <c r="E90" s="9" t="s">
        <v>1062</v>
      </c>
      <c r="F90" s="9" t="s">
        <v>951</v>
      </c>
      <c r="G90" s="9" t="s">
        <v>108</v>
      </c>
      <c r="H90" s="9" t="s">
        <v>40</v>
      </c>
      <c r="I90" s="9"/>
      <c r="J90" s="9"/>
      <c r="K90" s="9" t="s">
        <v>57</v>
      </c>
      <c r="L90" s="9" t="s">
        <v>1036</v>
      </c>
      <c r="M90" s="9" t="s">
        <v>1037</v>
      </c>
      <c r="N90" s="131">
        <v>44687</v>
      </c>
      <c r="O90" s="131">
        <v>44776</v>
      </c>
      <c r="P90" s="131">
        <v>44762</v>
      </c>
      <c r="Q90" s="222">
        <v>600</v>
      </c>
      <c r="R90" s="132">
        <v>0</v>
      </c>
      <c r="S90" s="132">
        <v>600</v>
      </c>
      <c r="T90" s="9" t="s">
        <v>348</v>
      </c>
      <c r="U90" s="9" t="s">
        <v>42</v>
      </c>
      <c r="V90" s="9" t="s">
        <v>131</v>
      </c>
      <c r="W90" s="9" t="s">
        <v>67</v>
      </c>
      <c r="X90" s="131">
        <v>44732</v>
      </c>
      <c r="Y90" s="131">
        <v>44746</v>
      </c>
      <c r="Z90" s="9" t="s">
        <v>45</v>
      </c>
      <c r="AA90" s="133">
        <v>3</v>
      </c>
      <c r="AB90" s="9" t="s">
        <v>46</v>
      </c>
      <c r="AC90" s="133">
        <v>1800</v>
      </c>
      <c r="AD90" s="9" t="s">
        <v>46</v>
      </c>
      <c r="AE90" s="9" t="s">
        <v>1038</v>
      </c>
      <c r="AF90" s="133">
        <v>9.99</v>
      </c>
      <c r="AG90" s="134">
        <v>0.33100000000000002</v>
      </c>
      <c r="AH90" s="9" t="s">
        <v>47</v>
      </c>
      <c r="AI90" s="134">
        <v>20.748000000000001</v>
      </c>
      <c r="AJ90" s="9" t="s">
        <v>48</v>
      </c>
      <c r="AK90" s="9" t="s">
        <v>1063</v>
      </c>
      <c r="AL90" s="9" t="s">
        <v>49</v>
      </c>
      <c r="AM90" s="9" t="s">
        <v>126</v>
      </c>
      <c r="AN90" s="9" t="s">
        <v>127</v>
      </c>
      <c r="AO90" s="9" t="s">
        <v>52</v>
      </c>
      <c r="AP90" s="9" t="s">
        <v>146</v>
      </c>
      <c r="AQ90" s="9" t="s">
        <v>349</v>
      </c>
      <c r="AR90" s="9" t="s">
        <v>127</v>
      </c>
      <c r="AS90" s="142" t="str">
        <f>VLOOKUP(A90,'Roll-ups'!B:M,12,FALSE)</f>
        <v xml:space="preserve">PARTY DÉCOR </v>
      </c>
      <c r="AT90" s="142" t="str">
        <f t="shared" si="5"/>
        <v>G10211</v>
      </c>
      <c r="AU90" t="str">
        <f>VLOOKUP(A90,'Roll-ups'!B:E,4,FALSE)</f>
        <v>FALL 2</v>
      </c>
    </row>
    <row r="91" spans="1:47" x14ac:dyDescent="0.15">
      <c r="A91" s="142">
        <f t="shared" si="3"/>
        <v>5056275192280</v>
      </c>
      <c r="B91" s="142" t="str">
        <f t="shared" si="4"/>
        <v>4544332992</v>
      </c>
      <c r="C91" s="9" t="s">
        <v>129</v>
      </c>
      <c r="D91" s="9" t="s">
        <v>1069</v>
      </c>
      <c r="E91" s="9" t="s">
        <v>1070</v>
      </c>
      <c r="F91" s="9" t="s">
        <v>951</v>
      </c>
      <c r="G91" s="9" t="s">
        <v>82</v>
      </c>
      <c r="H91" s="9" t="s">
        <v>40</v>
      </c>
      <c r="I91" s="9"/>
      <c r="J91" s="9"/>
      <c r="K91" s="9" t="s">
        <v>57</v>
      </c>
      <c r="L91" s="9" t="s">
        <v>1036</v>
      </c>
      <c r="M91" s="9" t="s">
        <v>1037</v>
      </c>
      <c r="N91" s="131">
        <v>44687</v>
      </c>
      <c r="O91" s="131">
        <v>44776</v>
      </c>
      <c r="P91" s="131">
        <v>44762</v>
      </c>
      <c r="Q91" s="222">
        <v>600</v>
      </c>
      <c r="R91" s="132">
        <v>0</v>
      </c>
      <c r="S91" s="132">
        <v>600</v>
      </c>
      <c r="T91" s="9" t="s">
        <v>348</v>
      </c>
      <c r="U91" s="9" t="s">
        <v>42</v>
      </c>
      <c r="V91" s="9" t="s">
        <v>131</v>
      </c>
      <c r="W91" s="9" t="s">
        <v>67</v>
      </c>
      <c r="X91" s="131">
        <v>44732</v>
      </c>
      <c r="Y91" s="131">
        <v>44746</v>
      </c>
      <c r="Z91" s="9" t="s">
        <v>45</v>
      </c>
      <c r="AA91" s="133">
        <v>3</v>
      </c>
      <c r="AB91" s="9" t="s">
        <v>46</v>
      </c>
      <c r="AC91" s="133">
        <v>1800</v>
      </c>
      <c r="AD91" s="9" t="s">
        <v>46</v>
      </c>
      <c r="AE91" s="9" t="s">
        <v>1038</v>
      </c>
      <c r="AF91" s="133">
        <v>9.99</v>
      </c>
      <c r="AG91" s="134">
        <v>0.26500000000000001</v>
      </c>
      <c r="AH91" s="9" t="s">
        <v>47</v>
      </c>
      <c r="AI91" s="134">
        <v>60.78</v>
      </c>
      <c r="AJ91" s="9" t="s">
        <v>48</v>
      </c>
      <c r="AK91" s="9" t="s">
        <v>1071</v>
      </c>
      <c r="AL91" s="9" t="s">
        <v>49</v>
      </c>
      <c r="AM91" s="9" t="s">
        <v>126</v>
      </c>
      <c r="AN91" s="9" t="s">
        <v>127</v>
      </c>
      <c r="AO91" s="9" t="s">
        <v>52</v>
      </c>
      <c r="AP91" s="9" t="s">
        <v>146</v>
      </c>
      <c r="AQ91" s="9" t="s">
        <v>349</v>
      </c>
      <c r="AR91" s="9" t="s">
        <v>127</v>
      </c>
      <c r="AS91" s="142" t="str">
        <f>VLOOKUP(A91,'Roll-ups'!B:M,12,FALSE)</f>
        <v xml:space="preserve">PARTY DÉCOR </v>
      </c>
      <c r="AT91" s="142" t="str">
        <f t="shared" si="5"/>
        <v>G10211</v>
      </c>
      <c r="AU91" t="str">
        <f>VLOOKUP(A91,'Roll-ups'!B:E,4,FALSE)</f>
        <v>FALL 2</v>
      </c>
    </row>
    <row r="92" spans="1:47" x14ac:dyDescent="0.15">
      <c r="A92" s="142">
        <f t="shared" si="3"/>
        <v>5056275192297</v>
      </c>
      <c r="B92" s="142" t="str">
        <f t="shared" si="4"/>
        <v>4544332992</v>
      </c>
      <c r="C92" s="9" t="s">
        <v>129</v>
      </c>
      <c r="D92" s="9" t="s">
        <v>1055</v>
      </c>
      <c r="E92" s="9" t="s">
        <v>1056</v>
      </c>
      <c r="F92" s="9" t="s">
        <v>951</v>
      </c>
      <c r="G92" s="9" t="s">
        <v>73</v>
      </c>
      <c r="H92" s="9" t="s">
        <v>40</v>
      </c>
      <c r="I92" s="9"/>
      <c r="J92" s="9"/>
      <c r="K92" s="9" t="s">
        <v>57</v>
      </c>
      <c r="L92" s="9" t="s">
        <v>1036</v>
      </c>
      <c r="M92" s="9" t="s">
        <v>1037</v>
      </c>
      <c r="N92" s="131">
        <v>44687</v>
      </c>
      <c r="O92" s="131">
        <v>44776</v>
      </c>
      <c r="P92" s="131">
        <v>44762</v>
      </c>
      <c r="Q92" s="222">
        <v>600</v>
      </c>
      <c r="R92" s="132">
        <v>0</v>
      </c>
      <c r="S92" s="132">
        <v>600</v>
      </c>
      <c r="T92" s="9" t="s">
        <v>348</v>
      </c>
      <c r="U92" s="9" t="s">
        <v>42</v>
      </c>
      <c r="V92" s="9" t="s">
        <v>131</v>
      </c>
      <c r="W92" s="9" t="s">
        <v>67</v>
      </c>
      <c r="X92" s="131">
        <v>44732</v>
      </c>
      <c r="Y92" s="131">
        <v>44746</v>
      </c>
      <c r="Z92" s="9" t="s">
        <v>45</v>
      </c>
      <c r="AA92" s="133">
        <v>3</v>
      </c>
      <c r="AB92" s="9" t="s">
        <v>46</v>
      </c>
      <c r="AC92" s="133">
        <v>1800</v>
      </c>
      <c r="AD92" s="9" t="s">
        <v>46</v>
      </c>
      <c r="AE92" s="9" t="s">
        <v>1038</v>
      </c>
      <c r="AF92" s="133">
        <v>9.99</v>
      </c>
      <c r="AG92" s="134">
        <v>0.55100000000000005</v>
      </c>
      <c r="AH92" s="9" t="s">
        <v>47</v>
      </c>
      <c r="AI92" s="134">
        <v>80.733999999999995</v>
      </c>
      <c r="AJ92" s="9" t="s">
        <v>48</v>
      </c>
      <c r="AK92" s="9" t="s">
        <v>1057</v>
      </c>
      <c r="AL92" s="9" t="s">
        <v>49</v>
      </c>
      <c r="AM92" s="9" t="s">
        <v>126</v>
      </c>
      <c r="AN92" s="9" t="s">
        <v>127</v>
      </c>
      <c r="AO92" s="9" t="s">
        <v>52</v>
      </c>
      <c r="AP92" s="9" t="s">
        <v>146</v>
      </c>
      <c r="AQ92" s="9" t="s">
        <v>349</v>
      </c>
      <c r="AR92" s="9" t="s">
        <v>127</v>
      </c>
      <c r="AS92" s="142" t="str">
        <f>VLOOKUP(A92,'Roll-ups'!B:M,12,FALSE)</f>
        <v xml:space="preserve">PARTY DÉCOR </v>
      </c>
      <c r="AT92" s="142" t="str">
        <f t="shared" si="5"/>
        <v>G10211</v>
      </c>
      <c r="AU92" t="str">
        <f>VLOOKUP(A92,'Roll-ups'!B:E,4,FALSE)</f>
        <v>FALL 2</v>
      </c>
    </row>
    <row r="93" spans="1:47" x14ac:dyDescent="0.15">
      <c r="A93" s="142">
        <f t="shared" si="3"/>
        <v>5056275192532</v>
      </c>
      <c r="B93" s="142" t="str">
        <f t="shared" si="4"/>
        <v>4544332992</v>
      </c>
      <c r="C93" s="9" t="s">
        <v>129</v>
      </c>
      <c r="D93" s="9" t="s">
        <v>1052</v>
      </c>
      <c r="E93" s="9" t="s">
        <v>1053</v>
      </c>
      <c r="F93" s="9" t="s">
        <v>951</v>
      </c>
      <c r="G93" s="9" t="s">
        <v>79</v>
      </c>
      <c r="H93" s="9" t="s">
        <v>40</v>
      </c>
      <c r="I93" s="9"/>
      <c r="J93" s="9"/>
      <c r="K93" s="9" t="s">
        <v>57</v>
      </c>
      <c r="L93" s="9" t="s">
        <v>1036</v>
      </c>
      <c r="M93" s="9" t="s">
        <v>1037</v>
      </c>
      <c r="N93" s="131">
        <v>44687</v>
      </c>
      <c r="O93" s="131">
        <v>44776</v>
      </c>
      <c r="P93" s="131">
        <v>44762</v>
      </c>
      <c r="Q93" s="222">
        <v>600</v>
      </c>
      <c r="R93" s="132">
        <v>0</v>
      </c>
      <c r="S93" s="132">
        <v>600</v>
      </c>
      <c r="T93" s="9" t="s">
        <v>348</v>
      </c>
      <c r="U93" s="9" t="s">
        <v>42</v>
      </c>
      <c r="V93" s="9" t="s">
        <v>131</v>
      </c>
      <c r="W93" s="9" t="s">
        <v>67</v>
      </c>
      <c r="X93" s="131">
        <v>44732</v>
      </c>
      <c r="Y93" s="131">
        <v>44746</v>
      </c>
      <c r="Z93" s="9" t="s">
        <v>45</v>
      </c>
      <c r="AA93" s="133">
        <v>3</v>
      </c>
      <c r="AB93" s="9" t="s">
        <v>46</v>
      </c>
      <c r="AC93" s="133">
        <v>1800</v>
      </c>
      <c r="AD93" s="9" t="s">
        <v>46</v>
      </c>
      <c r="AE93" s="9" t="s">
        <v>1038</v>
      </c>
      <c r="AF93" s="133">
        <v>9.99</v>
      </c>
      <c r="AG93" s="134">
        <v>0.26500000000000001</v>
      </c>
      <c r="AH93" s="9" t="s">
        <v>47</v>
      </c>
      <c r="AI93" s="134">
        <v>52.725000000000001</v>
      </c>
      <c r="AJ93" s="9" t="s">
        <v>48</v>
      </c>
      <c r="AK93" s="9" t="s">
        <v>1054</v>
      </c>
      <c r="AL93" s="9" t="s">
        <v>49</v>
      </c>
      <c r="AM93" s="9" t="s">
        <v>126</v>
      </c>
      <c r="AN93" s="9" t="s">
        <v>127</v>
      </c>
      <c r="AO93" s="9" t="s">
        <v>52</v>
      </c>
      <c r="AP93" s="9" t="s">
        <v>146</v>
      </c>
      <c r="AQ93" s="9" t="s">
        <v>349</v>
      </c>
      <c r="AR93" s="9" t="s">
        <v>127</v>
      </c>
      <c r="AS93" s="142" t="str">
        <f>VLOOKUP(A93,'Roll-ups'!B:M,12,FALSE)</f>
        <v xml:space="preserve">PARTY DÉCOR </v>
      </c>
      <c r="AT93" s="142" t="str">
        <f t="shared" si="5"/>
        <v>G10211</v>
      </c>
      <c r="AU93" t="str">
        <f>VLOOKUP(A93,'Roll-ups'!B:E,4,FALSE)</f>
        <v>FALL 2</v>
      </c>
    </row>
    <row r="94" spans="1:47" x14ac:dyDescent="0.15">
      <c r="A94" s="142">
        <f t="shared" si="3"/>
        <v>5056275127305</v>
      </c>
      <c r="B94" s="142" t="str">
        <f t="shared" si="4"/>
        <v>4544332992</v>
      </c>
      <c r="C94" s="9" t="s">
        <v>129</v>
      </c>
      <c r="D94" s="9" t="s">
        <v>1046</v>
      </c>
      <c r="E94" s="9" t="s">
        <v>1047</v>
      </c>
      <c r="F94" s="9" t="s">
        <v>951</v>
      </c>
      <c r="G94" s="9" t="s">
        <v>111</v>
      </c>
      <c r="H94" s="9" t="s">
        <v>40</v>
      </c>
      <c r="I94" s="9"/>
      <c r="J94" s="9"/>
      <c r="K94" s="9" t="s">
        <v>57</v>
      </c>
      <c r="L94" s="9" t="s">
        <v>1036</v>
      </c>
      <c r="M94" s="9" t="s">
        <v>1037</v>
      </c>
      <c r="N94" s="131">
        <v>44687</v>
      </c>
      <c r="O94" s="131">
        <v>44776</v>
      </c>
      <c r="P94" s="131">
        <v>44762</v>
      </c>
      <c r="Q94" s="222">
        <v>600</v>
      </c>
      <c r="R94" s="132">
        <v>0</v>
      </c>
      <c r="S94" s="132">
        <v>600</v>
      </c>
      <c r="T94" s="9" t="s">
        <v>348</v>
      </c>
      <c r="U94" s="9" t="s">
        <v>42</v>
      </c>
      <c r="V94" s="9" t="s">
        <v>131</v>
      </c>
      <c r="W94" s="9" t="s">
        <v>67</v>
      </c>
      <c r="X94" s="131">
        <v>44732</v>
      </c>
      <c r="Y94" s="131">
        <v>44746</v>
      </c>
      <c r="Z94" s="9" t="s">
        <v>45</v>
      </c>
      <c r="AA94" s="133">
        <v>18.739999999999998</v>
      </c>
      <c r="AB94" s="9" t="s">
        <v>46</v>
      </c>
      <c r="AC94" s="133">
        <v>11244</v>
      </c>
      <c r="AD94" s="9" t="s">
        <v>46</v>
      </c>
      <c r="AE94" s="9" t="s">
        <v>1038</v>
      </c>
      <c r="AF94" s="133">
        <v>49.99</v>
      </c>
      <c r="AG94" s="134">
        <v>3.55</v>
      </c>
      <c r="AH94" s="9" t="s">
        <v>47</v>
      </c>
      <c r="AI94" s="134">
        <v>14.478999999999999</v>
      </c>
      <c r="AJ94" s="9" t="s">
        <v>48</v>
      </c>
      <c r="AK94" s="9" t="s">
        <v>1048</v>
      </c>
      <c r="AL94" s="9" t="s">
        <v>49</v>
      </c>
      <c r="AM94" s="9" t="s">
        <v>126</v>
      </c>
      <c r="AN94" s="9" t="s">
        <v>127</v>
      </c>
      <c r="AO94" s="9" t="s">
        <v>52</v>
      </c>
      <c r="AP94" s="9" t="s">
        <v>146</v>
      </c>
      <c r="AQ94" s="9" t="s">
        <v>349</v>
      </c>
      <c r="AR94" s="9" t="s">
        <v>128</v>
      </c>
      <c r="AS94" s="142" t="str">
        <f>VLOOKUP(A94,'Roll-ups'!B:M,12,FALSE)</f>
        <v xml:space="preserve">PARTY DÉCOR </v>
      </c>
      <c r="AT94" s="142" t="str">
        <f t="shared" si="5"/>
        <v>G10211</v>
      </c>
      <c r="AU94" t="str">
        <f>VLOOKUP(A94,'Roll-ups'!B:E,4,FALSE)</f>
        <v>FALL 2</v>
      </c>
    </row>
    <row r="95" spans="1:47" x14ac:dyDescent="0.15">
      <c r="A95" s="142">
        <f t="shared" si="3"/>
        <v>5055995984175</v>
      </c>
      <c r="B95" s="142" t="str">
        <f t="shared" si="4"/>
        <v>4544332992</v>
      </c>
      <c r="C95" s="9" t="s">
        <v>129</v>
      </c>
      <c r="D95" s="9" t="s">
        <v>1064</v>
      </c>
      <c r="E95" s="9" t="s">
        <v>1065</v>
      </c>
      <c r="F95" s="9" t="s">
        <v>951</v>
      </c>
      <c r="G95" s="9" t="s">
        <v>103</v>
      </c>
      <c r="H95" s="9" t="s">
        <v>40</v>
      </c>
      <c r="I95" s="9"/>
      <c r="J95" s="9"/>
      <c r="K95" s="9" t="s">
        <v>57</v>
      </c>
      <c r="L95" s="9" t="s">
        <v>1036</v>
      </c>
      <c r="M95" s="9" t="s">
        <v>1037</v>
      </c>
      <c r="N95" s="131">
        <v>44687</v>
      </c>
      <c r="O95" s="131">
        <v>44776</v>
      </c>
      <c r="P95" s="131">
        <v>44762</v>
      </c>
      <c r="Q95" s="222">
        <v>600</v>
      </c>
      <c r="R95" s="132">
        <v>0</v>
      </c>
      <c r="S95" s="132">
        <v>600</v>
      </c>
      <c r="T95" s="9" t="s">
        <v>348</v>
      </c>
      <c r="U95" s="9" t="s">
        <v>42</v>
      </c>
      <c r="V95" s="9" t="s">
        <v>131</v>
      </c>
      <c r="W95" s="9" t="s">
        <v>67</v>
      </c>
      <c r="X95" s="131">
        <v>44732</v>
      </c>
      <c r="Y95" s="131">
        <v>44746</v>
      </c>
      <c r="Z95" s="9" t="s">
        <v>45</v>
      </c>
      <c r="AA95" s="133">
        <v>7.5</v>
      </c>
      <c r="AB95" s="9" t="s">
        <v>46</v>
      </c>
      <c r="AC95" s="133">
        <v>4500</v>
      </c>
      <c r="AD95" s="9" t="s">
        <v>46</v>
      </c>
      <c r="AE95" s="9" t="s">
        <v>1038</v>
      </c>
      <c r="AF95" s="133">
        <v>29.99</v>
      </c>
      <c r="AG95" s="134">
        <v>0.45</v>
      </c>
      <c r="AH95" s="9" t="s">
        <v>47</v>
      </c>
      <c r="AI95" s="134">
        <v>165.00800000000001</v>
      </c>
      <c r="AJ95" s="9" t="s">
        <v>48</v>
      </c>
      <c r="AK95" s="9" t="s">
        <v>1066</v>
      </c>
      <c r="AL95" s="9" t="s">
        <v>49</v>
      </c>
      <c r="AM95" s="9" t="s">
        <v>126</v>
      </c>
      <c r="AN95" s="9" t="s">
        <v>127</v>
      </c>
      <c r="AO95" s="9" t="s">
        <v>1067</v>
      </c>
      <c r="AP95" s="9" t="s">
        <v>146</v>
      </c>
      <c r="AQ95" s="9" t="s">
        <v>1068</v>
      </c>
      <c r="AR95" s="9" t="s">
        <v>128</v>
      </c>
      <c r="AS95" s="142" t="str">
        <f>VLOOKUP(A95,'Roll-ups'!B:M,12,FALSE)</f>
        <v xml:space="preserve">PARTY DÉCOR </v>
      </c>
      <c r="AT95" s="142" t="str">
        <f t="shared" si="5"/>
        <v>G10211</v>
      </c>
      <c r="AU95" t="str">
        <f>VLOOKUP(A95,'Roll-ups'!B:E,4,FALSE)</f>
        <v>FALL 2</v>
      </c>
    </row>
    <row r="96" spans="1:47" x14ac:dyDescent="0.15">
      <c r="A96" s="142">
        <f t="shared" si="3"/>
        <v>4547410304251</v>
      </c>
      <c r="B96" s="142" t="str">
        <f t="shared" si="4"/>
        <v>4544630022</v>
      </c>
      <c r="C96" s="9" t="s">
        <v>129</v>
      </c>
      <c r="D96" s="9" t="s">
        <v>1357</v>
      </c>
      <c r="E96" s="9" t="s">
        <v>1358</v>
      </c>
      <c r="F96" s="9" t="s">
        <v>963</v>
      </c>
      <c r="G96" s="9" t="s">
        <v>72</v>
      </c>
      <c r="H96" s="9" t="s">
        <v>1090</v>
      </c>
      <c r="I96" s="9"/>
      <c r="J96" s="9"/>
      <c r="K96" s="9" t="s">
        <v>56</v>
      </c>
      <c r="L96" s="9" t="s">
        <v>134</v>
      </c>
      <c r="M96" s="9" t="s">
        <v>135</v>
      </c>
      <c r="N96" s="131">
        <v>44691</v>
      </c>
      <c r="O96" s="131">
        <v>44823</v>
      </c>
      <c r="P96" s="131">
        <v>44823</v>
      </c>
      <c r="Q96" s="222">
        <v>600</v>
      </c>
      <c r="R96" s="132">
        <v>0</v>
      </c>
      <c r="S96" s="132">
        <v>600</v>
      </c>
      <c r="T96" s="9" t="s">
        <v>348</v>
      </c>
      <c r="U96" s="9" t="s">
        <v>63</v>
      </c>
      <c r="V96" s="9" t="s">
        <v>64</v>
      </c>
      <c r="W96" s="9" t="s">
        <v>44</v>
      </c>
      <c r="X96" s="131"/>
      <c r="Y96" s="131"/>
      <c r="Z96" s="9"/>
      <c r="AA96" s="133">
        <v>9.35</v>
      </c>
      <c r="AB96" s="9" t="s">
        <v>119</v>
      </c>
      <c r="AC96" s="133">
        <v>5610</v>
      </c>
      <c r="AD96" s="9" t="s">
        <v>119</v>
      </c>
      <c r="AE96" s="9" t="s">
        <v>120</v>
      </c>
      <c r="AF96" s="133">
        <v>11.95</v>
      </c>
      <c r="AG96" s="134">
        <v>0.1</v>
      </c>
      <c r="AH96" s="9" t="s">
        <v>47</v>
      </c>
      <c r="AI96" s="134">
        <v>10.244999999999999</v>
      </c>
      <c r="AJ96" s="9" t="s">
        <v>48</v>
      </c>
      <c r="AK96" s="9" t="s">
        <v>1359</v>
      </c>
      <c r="AL96" s="9" t="s">
        <v>49</v>
      </c>
      <c r="AM96" s="9" t="s">
        <v>196</v>
      </c>
      <c r="AN96" s="9" t="s">
        <v>123</v>
      </c>
      <c r="AO96" s="9" t="s">
        <v>52</v>
      </c>
      <c r="AP96" s="9" t="s">
        <v>139</v>
      </c>
      <c r="AQ96" s="9" t="s">
        <v>1353</v>
      </c>
      <c r="AR96" s="9" t="s">
        <v>123</v>
      </c>
      <c r="AS96" s="142" t="e">
        <f>VLOOKUP(A96,'Roll-ups'!B:M,12,FALSE)</f>
        <v>#N/A</v>
      </c>
      <c r="AT96" s="142" t="str">
        <f t="shared" si="5"/>
        <v>G10211</v>
      </c>
      <c r="AU96" t="e">
        <f>VLOOKUP(A96,'Roll-ups'!B:E,4,FALSE)</f>
        <v>#N/A</v>
      </c>
    </row>
    <row r="97" spans="1:47" x14ac:dyDescent="0.15">
      <c r="A97" s="142">
        <f t="shared" si="3"/>
        <v>5060717342461</v>
      </c>
      <c r="B97" s="142" t="str">
        <f t="shared" si="4"/>
        <v>4544711743</v>
      </c>
      <c r="C97" s="9" t="s">
        <v>129</v>
      </c>
      <c r="D97" s="9" t="s">
        <v>1160</v>
      </c>
      <c r="E97" s="9" t="s">
        <v>923</v>
      </c>
      <c r="F97" s="9" t="s">
        <v>958</v>
      </c>
      <c r="G97" s="9" t="s">
        <v>60</v>
      </c>
      <c r="H97" s="9" t="s">
        <v>40</v>
      </c>
      <c r="I97" s="9"/>
      <c r="J97" s="9"/>
      <c r="K97" s="9" t="s">
        <v>41</v>
      </c>
      <c r="L97" s="9" t="s">
        <v>1161</v>
      </c>
      <c r="M97" s="9" t="s">
        <v>1162</v>
      </c>
      <c r="N97" s="131">
        <v>44708</v>
      </c>
      <c r="O97" s="131">
        <v>44770</v>
      </c>
      <c r="P97" s="131">
        <v>44770</v>
      </c>
      <c r="Q97" s="222">
        <v>600</v>
      </c>
      <c r="R97" s="132">
        <v>0</v>
      </c>
      <c r="S97" s="132">
        <v>600</v>
      </c>
      <c r="T97" s="9" t="s">
        <v>348</v>
      </c>
      <c r="U97" s="9" t="s">
        <v>42</v>
      </c>
      <c r="V97" s="9" t="s">
        <v>1163</v>
      </c>
      <c r="W97" s="9" t="s">
        <v>67</v>
      </c>
      <c r="X97" s="131">
        <v>44742</v>
      </c>
      <c r="Y97" s="131">
        <v>44743</v>
      </c>
      <c r="Z97" s="9" t="s">
        <v>45</v>
      </c>
      <c r="AA97" s="133">
        <v>2.15</v>
      </c>
      <c r="AB97" s="9" t="s">
        <v>148</v>
      </c>
      <c r="AC97" s="133">
        <v>1290</v>
      </c>
      <c r="AD97" s="9" t="s">
        <v>148</v>
      </c>
      <c r="AE97" s="9" t="s">
        <v>1164</v>
      </c>
      <c r="AF97" s="133">
        <v>14.99</v>
      </c>
      <c r="AG97" s="134">
        <v>6.6000000000000003E-2</v>
      </c>
      <c r="AH97" s="9" t="s">
        <v>47</v>
      </c>
      <c r="AI97" s="134">
        <v>24.408999999999999</v>
      </c>
      <c r="AJ97" s="9" t="s">
        <v>48</v>
      </c>
      <c r="AK97" s="9"/>
      <c r="AL97" s="9" t="s">
        <v>49</v>
      </c>
      <c r="AM97" s="9" t="s">
        <v>121</v>
      </c>
      <c r="AN97" s="9" t="s">
        <v>122</v>
      </c>
      <c r="AO97" s="9" t="s">
        <v>52</v>
      </c>
      <c r="AP97" s="9" t="s">
        <v>863</v>
      </c>
      <c r="AQ97" s="9" t="s">
        <v>349</v>
      </c>
      <c r="AR97" s="9" t="s">
        <v>122</v>
      </c>
      <c r="AS97" s="142" t="str">
        <f>VLOOKUP(A97,'Roll-ups'!B:M,12,FALSE)</f>
        <v xml:space="preserve">HALLOWEEN </v>
      </c>
      <c r="AT97" s="142" t="str">
        <f t="shared" si="5"/>
        <v>G10211</v>
      </c>
      <c r="AU97" t="str">
        <f>VLOOKUP(A97,'Roll-ups'!B:E,4,FALSE)</f>
        <v>HALLOWEEN</v>
      </c>
    </row>
    <row r="98" spans="1:47" x14ac:dyDescent="0.15">
      <c r="A98" s="142">
        <f t="shared" si="3"/>
        <v>5060717342447</v>
      </c>
      <c r="B98" s="142" t="str">
        <f t="shared" si="4"/>
        <v>4544711743</v>
      </c>
      <c r="C98" s="9" t="s">
        <v>129</v>
      </c>
      <c r="D98" s="9" t="s">
        <v>1165</v>
      </c>
      <c r="E98" s="9" t="s">
        <v>921</v>
      </c>
      <c r="F98" s="9" t="s">
        <v>958</v>
      </c>
      <c r="G98" s="9" t="s">
        <v>61</v>
      </c>
      <c r="H98" s="9" t="s">
        <v>40</v>
      </c>
      <c r="I98" s="9"/>
      <c r="J98" s="9"/>
      <c r="K98" s="9" t="s">
        <v>41</v>
      </c>
      <c r="L98" s="9" t="s">
        <v>1161</v>
      </c>
      <c r="M98" s="9" t="s">
        <v>1162</v>
      </c>
      <c r="N98" s="131">
        <v>44708</v>
      </c>
      <c r="O98" s="131">
        <v>44770</v>
      </c>
      <c r="P98" s="131">
        <v>44770</v>
      </c>
      <c r="Q98" s="222">
        <v>600</v>
      </c>
      <c r="R98" s="132">
        <v>0</v>
      </c>
      <c r="S98" s="132">
        <v>600</v>
      </c>
      <c r="T98" s="9" t="s">
        <v>348</v>
      </c>
      <c r="U98" s="9" t="s">
        <v>42</v>
      </c>
      <c r="V98" s="9" t="s">
        <v>1163</v>
      </c>
      <c r="W98" s="9" t="s">
        <v>67</v>
      </c>
      <c r="X98" s="131">
        <v>44742</v>
      </c>
      <c r="Y98" s="131">
        <v>44743</v>
      </c>
      <c r="Z98" s="9" t="s">
        <v>45</v>
      </c>
      <c r="AA98" s="133">
        <v>2.15</v>
      </c>
      <c r="AB98" s="9" t="s">
        <v>148</v>
      </c>
      <c r="AC98" s="133">
        <v>1290</v>
      </c>
      <c r="AD98" s="9" t="s">
        <v>148</v>
      </c>
      <c r="AE98" s="9" t="s">
        <v>1164</v>
      </c>
      <c r="AF98" s="133">
        <v>14.99</v>
      </c>
      <c r="AG98" s="134">
        <v>6.6000000000000003E-2</v>
      </c>
      <c r="AH98" s="9" t="s">
        <v>47</v>
      </c>
      <c r="AI98" s="134">
        <v>24.408999999999999</v>
      </c>
      <c r="AJ98" s="9" t="s">
        <v>48</v>
      </c>
      <c r="AK98" s="9"/>
      <c r="AL98" s="9" t="s">
        <v>49</v>
      </c>
      <c r="AM98" s="9" t="s">
        <v>121</v>
      </c>
      <c r="AN98" s="9" t="s">
        <v>122</v>
      </c>
      <c r="AO98" s="9" t="s">
        <v>52</v>
      </c>
      <c r="AP98" s="9" t="s">
        <v>863</v>
      </c>
      <c r="AQ98" s="9" t="s">
        <v>349</v>
      </c>
      <c r="AR98" s="9" t="s">
        <v>122</v>
      </c>
      <c r="AS98" s="142" t="str">
        <f>VLOOKUP(A98,'Roll-ups'!B:M,12,FALSE)</f>
        <v xml:space="preserve">HALLOWEEN </v>
      </c>
      <c r="AT98" s="142" t="str">
        <f t="shared" si="5"/>
        <v>G10211</v>
      </c>
      <c r="AU98" t="str">
        <f>VLOOKUP(A98,'Roll-ups'!B:E,4,FALSE)</f>
        <v>HALLOWEEN</v>
      </c>
    </row>
    <row r="99" spans="1:47" x14ac:dyDescent="0.15">
      <c r="A99" s="142">
        <f t="shared" si="3"/>
        <v>5056275156923</v>
      </c>
      <c r="B99" s="142" t="str">
        <f t="shared" si="4"/>
        <v>4544725099</v>
      </c>
      <c r="C99" s="9" t="s">
        <v>129</v>
      </c>
      <c r="D99" s="9" t="s">
        <v>1166</v>
      </c>
      <c r="E99" s="9" t="s">
        <v>827</v>
      </c>
      <c r="F99" s="9" t="s">
        <v>959</v>
      </c>
      <c r="G99" s="9" t="s">
        <v>39</v>
      </c>
      <c r="H99" s="9" t="s">
        <v>40</v>
      </c>
      <c r="I99" s="9"/>
      <c r="J99" s="9"/>
      <c r="K99" s="9" t="s">
        <v>41</v>
      </c>
      <c r="L99" s="9" t="s">
        <v>1036</v>
      </c>
      <c r="M99" s="9" t="s">
        <v>1037</v>
      </c>
      <c r="N99" s="131">
        <v>44708</v>
      </c>
      <c r="O99" s="131">
        <v>44784</v>
      </c>
      <c r="P99" s="131">
        <v>44774</v>
      </c>
      <c r="Q99" s="222">
        <v>600</v>
      </c>
      <c r="R99" s="132">
        <v>0</v>
      </c>
      <c r="S99" s="132">
        <v>600</v>
      </c>
      <c r="T99" s="9" t="s">
        <v>348</v>
      </c>
      <c r="U99" s="9" t="s">
        <v>42</v>
      </c>
      <c r="V99" s="9" t="s">
        <v>131</v>
      </c>
      <c r="W99" s="9" t="s">
        <v>67</v>
      </c>
      <c r="X99" s="131">
        <v>44739</v>
      </c>
      <c r="Y99" s="131">
        <v>44739</v>
      </c>
      <c r="Z99" s="9" t="s">
        <v>45</v>
      </c>
      <c r="AA99" s="133">
        <v>2.5</v>
      </c>
      <c r="AB99" s="9" t="s">
        <v>46</v>
      </c>
      <c r="AC99" s="133">
        <v>1500</v>
      </c>
      <c r="AD99" s="9" t="s">
        <v>46</v>
      </c>
      <c r="AE99" s="9" t="s">
        <v>1093</v>
      </c>
      <c r="AF99" s="133">
        <v>18.989999999999998</v>
      </c>
      <c r="AG99" s="134">
        <v>0.35299999999999998</v>
      </c>
      <c r="AH99" s="9" t="s">
        <v>47</v>
      </c>
      <c r="AI99" s="134">
        <v>40.459000000000003</v>
      </c>
      <c r="AJ99" s="9" t="s">
        <v>48</v>
      </c>
      <c r="AK99" s="9" t="s">
        <v>1167</v>
      </c>
      <c r="AL99" s="9" t="s">
        <v>49</v>
      </c>
      <c r="AM99" s="9" t="s">
        <v>121</v>
      </c>
      <c r="AN99" s="9" t="s">
        <v>122</v>
      </c>
      <c r="AO99" s="9" t="s">
        <v>52</v>
      </c>
      <c r="AP99" s="9" t="s">
        <v>146</v>
      </c>
      <c r="AQ99" s="9" t="s">
        <v>349</v>
      </c>
      <c r="AR99" s="9" t="s">
        <v>122</v>
      </c>
      <c r="AS99" s="142" t="str">
        <f>VLOOKUP(A99,'Roll-ups'!B:M,12,FALSE)</f>
        <v xml:space="preserve">PARTY DÉCOR </v>
      </c>
      <c r="AT99" s="142" t="str">
        <f t="shared" si="5"/>
        <v>G10211</v>
      </c>
      <c r="AU99" t="str">
        <f>VLOOKUP(A99,'Roll-ups'!B:E,4,FALSE)</f>
        <v>FALL 2</v>
      </c>
    </row>
    <row r="100" spans="1:47" x14ac:dyDescent="0.15">
      <c r="A100" s="142">
        <f t="shared" si="3"/>
        <v>9781525610509</v>
      </c>
      <c r="B100" s="142" t="str">
        <f t="shared" si="4"/>
        <v>4544753179</v>
      </c>
      <c r="C100" s="9" t="s">
        <v>200</v>
      </c>
      <c r="D100" s="9" t="s">
        <v>453</v>
      </c>
      <c r="E100" s="9" t="s">
        <v>454</v>
      </c>
      <c r="F100" s="9" t="s">
        <v>370</v>
      </c>
      <c r="G100" s="9" t="s">
        <v>60</v>
      </c>
      <c r="H100" s="9" t="s">
        <v>40</v>
      </c>
      <c r="I100" s="9"/>
      <c r="J100" s="9"/>
      <c r="K100" s="9" t="s">
        <v>41</v>
      </c>
      <c r="L100" s="9" t="s">
        <v>347</v>
      </c>
      <c r="M100" s="9" t="s">
        <v>219</v>
      </c>
      <c r="N100" s="131">
        <v>44718</v>
      </c>
      <c r="O100" s="131">
        <v>44756</v>
      </c>
      <c r="P100" s="131">
        <v>44746</v>
      </c>
      <c r="Q100" s="222">
        <v>600</v>
      </c>
      <c r="R100" s="132">
        <v>0</v>
      </c>
      <c r="S100" s="132">
        <v>600</v>
      </c>
      <c r="T100" s="9" t="s">
        <v>348</v>
      </c>
      <c r="U100" s="9" t="s">
        <v>63</v>
      </c>
      <c r="V100" s="9" t="s">
        <v>64</v>
      </c>
      <c r="W100" s="9" t="s">
        <v>44</v>
      </c>
      <c r="X100" s="131"/>
      <c r="Y100" s="131"/>
      <c r="Z100" s="9"/>
      <c r="AA100" s="133">
        <v>4.8</v>
      </c>
      <c r="AB100" s="9" t="s">
        <v>119</v>
      </c>
      <c r="AC100" s="133">
        <v>2880</v>
      </c>
      <c r="AD100" s="9" t="s">
        <v>119</v>
      </c>
      <c r="AE100" s="9" t="s">
        <v>120</v>
      </c>
      <c r="AF100" s="133">
        <v>11.99</v>
      </c>
      <c r="AG100" s="134">
        <v>0.17</v>
      </c>
      <c r="AH100" s="9" t="s">
        <v>47</v>
      </c>
      <c r="AI100" s="134">
        <v>5.88</v>
      </c>
      <c r="AJ100" s="9" t="s">
        <v>48</v>
      </c>
      <c r="AK100" s="9" t="s">
        <v>454</v>
      </c>
      <c r="AL100" s="9" t="s">
        <v>49</v>
      </c>
      <c r="AM100" s="9" t="s">
        <v>50</v>
      </c>
      <c r="AN100" s="9" t="s">
        <v>51</v>
      </c>
      <c r="AO100" s="9" t="s">
        <v>52</v>
      </c>
      <c r="AP100" s="9" t="s">
        <v>215</v>
      </c>
      <c r="AQ100" s="9" t="s">
        <v>349</v>
      </c>
      <c r="AR100" s="9" t="s">
        <v>51</v>
      </c>
      <c r="AS100" s="142" t="str">
        <f>VLOOKUP(A100,'Roll-ups'!B:M,12,FALSE)</f>
        <v xml:space="preserve">12 MONTH </v>
      </c>
      <c r="AT100" s="142" t="str">
        <f t="shared" si="5"/>
        <v>G10227</v>
      </c>
      <c r="AU100" t="str">
        <f>VLOOKUP(A100,'Roll-ups'!B:E,4,FALSE)</f>
        <v xml:space="preserve">FALL 1 FLOWTHROUGH </v>
      </c>
    </row>
    <row r="101" spans="1:47" x14ac:dyDescent="0.15">
      <c r="A101" s="142">
        <f t="shared" si="3"/>
        <v>9781525610523</v>
      </c>
      <c r="B101" s="142" t="str">
        <f t="shared" si="4"/>
        <v>4544753182</v>
      </c>
      <c r="C101" s="9" t="s">
        <v>200</v>
      </c>
      <c r="D101" s="9" t="s">
        <v>413</v>
      </c>
      <c r="E101" s="9" t="s">
        <v>414</v>
      </c>
      <c r="F101" s="9" t="s">
        <v>346</v>
      </c>
      <c r="G101" s="9" t="s">
        <v>107</v>
      </c>
      <c r="H101" s="9" t="s">
        <v>40</v>
      </c>
      <c r="I101" s="9"/>
      <c r="J101" s="9"/>
      <c r="K101" s="9" t="s">
        <v>41</v>
      </c>
      <c r="L101" s="9" t="s">
        <v>347</v>
      </c>
      <c r="M101" s="9" t="s">
        <v>219</v>
      </c>
      <c r="N101" s="131">
        <v>44718</v>
      </c>
      <c r="O101" s="131">
        <v>44753</v>
      </c>
      <c r="P101" s="131">
        <v>44753</v>
      </c>
      <c r="Q101" s="222">
        <v>600</v>
      </c>
      <c r="R101" s="132">
        <v>0</v>
      </c>
      <c r="S101" s="132">
        <v>600</v>
      </c>
      <c r="T101" s="9" t="s">
        <v>348</v>
      </c>
      <c r="U101" s="9" t="s">
        <v>63</v>
      </c>
      <c r="V101" s="9" t="s">
        <v>64</v>
      </c>
      <c r="W101" s="9" t="s">
        <v>44</v>
      </c>
      <c r="X101" s="131"/>
      <c r="Y101" s="131"/>
      <c r="Z101" s="9"/>
      <c r="AA101" s="133">
        <v>4.8</v>
      </c>
      <c r="AB101" s="9" t="s">
        <v>119</v>
      </c>
      <c r="AC101" s="133">
        <v>2880</v>
      </c>
      <c r="AD101" s="9" t="s">
        <v>119</v>
      </c>
      <c r="AE101" s="9" t="s">
        <v>120</v>
      </c>
      <c r="AF101" s="133">
        <v>11.99</v>
      </c>
      <c r="AG101" s="134">
        <v>0.17</v>
      </c>
      <c r="AH101" s="9" t="s">
        <v>47</v>
      </c>
      <c r="AI101" s="134">
        <v>5.88</v>
      </c>
      <c r="AJ101" s="9" t="s">
        <v>48</v>
      </c>
      <c r="AK101" s="9" t="s">
        <v>414</v>
      </c>
      <c r="AL101" s="9" t="s">
        <v>49</v>
      </c>
      <c r="AM101" s="9" t="s">
        <v>50</v>
      </c>
      <c r="AN101" s="9" t="s">
        <v>51</v>
      </c>
      <c r="AO101" s="9" t="s">
        <v>52</v>
      </c>
      <c r="AP101" s="9" t="s">
        <v>215</v>
      </c>
      <c r="AQ101" s="9" t="s">
        <v>349</v>
      </c>
      <c r="AR101" s="9" t="s">
        <v>51</v>
      </c>
      <c r="AS101" s="142" t="str">
        <f>VLOOKUP(A101,'Roll-ups'!B:M,12,FALSE)</f>
        <v xml:space="preserve">12 MONTH </v>
      </c>
      <c r="AT101" s="142" t="str">
        <f t="shared" si="5"/>
        <v>G10227</v>
      </c>
      <c r="AU101" t="str">
        <f>VLOOKUP(A101,'Roll-ups'!B:E,4,FALSE)</f>
        <v xml:space="preserve">FALL 1 FLOWTHROUGH </v>
      </c>
    </row>
    <row r="102" spans="1:47" x14ac:dyDescent="0.15">
      <c r="A102" s="142">
        <f t="shared" si="3"/>
        <v>9781525610448</v>
      </c>
      <c r="B102" s="142" t="str">
        <f t="shared" si="4"/>
        <v>4544753182</v>
      </c>
      <c r="C102" s="9" t="s">
        <v>200</v>
      </c>
      <c r="D102" s="9" t="s">
        <v>415</v>
      </c>
      <c r="E102" s="9" t="s">
        <v>416</v>
      </c>
      <c r="F102" s="9" t="s">
        <v>346</v>
      </c>
      <c r="G102" s="9" t="s">
        <v>61</v>
      </c>
      <c r="H102" s="9" t="s">
        <v>40</v>
      </c>
      <c r="I102" s="9"/>
      <c r="J102" s="9"/>
      <c r="K102" s="9" t="s">
        <v>41</v>
      </c>
      <c r="L102" s="9" t="s">
        <v>347</v>
      </c>
      <c r="M102" s="9" t="s">
        <v>219</v>
      </c>
      <c r="N102" s="131">
        <v>44718</v>
      </c>
      <c r="O102" s="131">
        <v>44753</v>
      </c>
      <c r="P102" s="131">
        <v>44753</v>
      </c>
      <c r="Q102" s="222">
        <v>600</v>
      </c>
      <c r="R102" s="132">
        <v>0</v>
      </c>
      <c r="S102" s="132">
        <v>600</v>
      </c>
      <c r="T102" s="9" t="s">
        <v>348</v>
      </c>
      <c r="U102" s="9" t="s">
        <v>63</v>
      </c>
      <c r="V102" s="9" t="s">
        <v>64</v>
      </c>
      <c r="W102" s="9" t="s">
        <v>44</v>
      </c>
      <c r="X102" s="131"/>
      <c r="Y102" s="131"/>
      <c r="Z102" s="9"/>
      <c r="AA102" s="133">
        <v>4.8</v>
      </c>
      <c r="AB102" s="9" t="s">
        <v>119</v>
      </c>
      <c r="AC102" s="133">
        <v>2880</v>
      </c>
      <c r="AD102" s="9" t="s">
        <v>119</v>
      </c>
      <c r="AE102" s="9" t="s">
        <v>120</v>
      </c>
      <c r="AF102" s="133">
        <v>11.99</v>
      </c>
      <c r="AG102" s="134">
        <v>0.17</v>
      </c>
      <c r="AH102" s="9" t="s">
        <v>47</v>
      </c>
      <c r="AI102" s="134">
        <v>5.88</v>
      </c>
      <c r="AJ102" s="9" t="s">
        <v>48</v>
      </c>
      <c r="AK102" s="9" t="s">
        <v>416</v>
      </c>
      <c r="AL102" s="9" t="s">
        <v>49</v>
      </c>
      <c r="AM102" s="9" t="s">
        <v>50</v>
      </c>
      <c r="AN102" s="9" t="s">
        <v>51</v>
      </c>
      <c r="AO102" s="9" t="s">
        <v>52</v>
      </c>
      <c r="AP102" s="9" t="s">
        <v>215</v>
      </c>
      <c r="AQ102" s="9" t="s">
        <v>349</v>
      </c>
      <c r="AR102" s="9" t="s">
        <v>51</v>
      </c>
      <c r="AS102" s="142" t="str">
        <f>VLOOKUP(A102,'Roll-ups'!B:M,12,FALSE)</f>
        <v xml:space="preserve">12 MONTH </v>
      </c>
      <c r="AT102" s="142" t="str">
        <f t="shared" si="5"/>
        <v>G10227</v>
      </c>
      <c r="AU102" t="str">
        <f>VLOOKUP(A102,'Roll-ups'!B:E,4,FALSE)</f>
        <v xml:space="preserve">FALL 1 FLOWTHROUGH </v>
      </c>
    </row>
    <row r="103" spans="1:47" x14ac:dyDescent="0.15">
      <c r="A103" s="142">
        <f t="shared" si="3"/>
        <v>9781525610639</v>
      </c>
      <c r="B103" s="142" t="str">
        <f t="shared" si="4"/>
        <v>4544753184</v>
      </c>
      <c r="C103" s="9" t="s">
        <v>200</v>
      </c>
      <c r="D103" s="9" t="s">
        <v>372</v>
      </c>
      <c r="E103" s="9" t="s">
        <v>373</v>
      </c>
      <c r="F103" s="9" t="s">
        <v>364</v>
      </c>
      <c r="G103" s="9" t="s">
        <v>58</v>
      </c>
      <c r="H103" s="9" t="s">
        <v>40</v>
      </c>
      <c r="I103" s="9"/>
      <c r="J103" s="9"/>
      <c r="K103" s="9" t="s">
        <v>57</v>
      </c>
      <c r="L103" s="9" t="s">
        <v>347</v>
      </c>
      <c r="M103" s="9" t="s">
        <v>219</v>
      </c>
      <c r="N103" s="131">
        <v>44718</v>
      </c>
      <c r="O103" s="131">
        <v>44753</v>
      </c>
      <c r="P103" s="131">
        <v>44753</v>
      </c>
      <c r="Q103" s="222">
        <v>600</v>
      </c>
      <c r="R103" s="132">
        <v>0</v>
      </c>
      <c r="S103" s="132">
        <v>600</v>
      </c>
      <c r="T103" s="9" t="s">
        <v>348</v>
      </c>
      <c r="U103" s="9" t="s">
        <v>63</v>
      </c>
      <c r="V103" s="9" t="s">
        <v>140</v>
      </c>
      <c r="W103" s="9" t="s">
        <v>44</v>
      </c>
      <c r="X103" s="131"/>
      <c r="Y103" s="131"/>
      <c r="Z103" s="9"/>
      <c r="AA103" s="133">
        <v>8.8000000000000007</v>
      </c>
      <c r="AB103" s="9" t="s">
        <v>119</v>
      </c>
      <c r="AC103" s="133">
        <v>5280</v>
      </c>
      <c r="AD103" s="9" t="s">
        <v>119</v>
      </c>
      <c r="AE103" s="9" t="s">
        <v>120</v>
      </c>
      <c r="AF103" s="133">
        <v>21.99</v>
      </c>
      <c r="AG103" s="134">
        <v>0.6</v>
      </c>
      <c r="AH103" s="9" t="s">
        <v>47</v>
      </c>
      <c r="AI103" s="134">
        <v>20.16</v>
      </c>
      <c r="AJ103" s="9" t="s">
        <v>48</v>
      </c>
      <c r="AK103" s="9" t="s">
        <v>373</v>
      </c>
      <c r="AL103" s="9" t="s">
        <v>49</v>
      </c>
      <c r="AM103" s="9" t="s">
        <v>50</v>
      </c>
      <c r="AN103" s="9" t="s">
        <v>51</v>
      </c>
      <c r="AO103" s="9" t="s">
        <v>52</v>
      </c>
      <c r="AP103" s="9" t="s">
        <v>215</v>
      </c>
      <c r="AQ103" s="9" t="s">
        <v>349</v>
      </c>
      <c r="AR103" s="9" t="s">
        <v>51</v>
      </c>
      <c r="AS103" s="142" t="str">
        <f>VLOOKUP(A103,'Roll-ups'!B:M,12,FALSE)</f>
        <v xml:space="preserve">12 MONTH </v>
      </c>
      <c r="AT103" s="142" t="str">
        <f t="shared" si="5"/>
        <v>G10227</v>
      </c>
      <c r="AU103" t="str">
        <f>VLOOKUP(A103,'Roll-ups'!B:E,4,FALSE)</f>
        <v xml:space="preserve">FALL 1 FLOWTHROUGH </v>
      </c>
    </row>
    <row r="104" spans="1:47" x14ac:dyDescent="0.15">
      <c r="A104" s="142">
        <f t="shared" si="3"/>
        <v>9781525610615</v>
      </c>
      <c r="B104" s="142" t="str">
        <f t="shared" si="4"/>
        <v>4544753184</v>
      </c>
      <c r="C104" s="9" t="s">
        <v>200</v>
      </c>
      <c r="D104" s="9" t="s">
        <v>297</v>
      </c>
      <c r="E104" s="9" t="s">
        <v>387</v>
      </c>
      <c r="F104" s="9" t="s">
        <v>364</v>
      </c>
      <c r="G104" s="9" t="s">
        <v>55</v>
      </c>
      <c r="H104" s="9" t="s">
        <v>40</v>
      </c>
      <c r="I104" s="9"/>
      <c r="J104" s="9"/>
      <c r="K104" s="9" t="s">
        <v>57</v>
      </c>
      <c r="L104" s="9" t="s">
        <v>347</v>
      </c>
      <c r="M104" s="9" t="s">
        <v>219</v>
      </c>
      <c r="N104" s="131">
        <v>44718</v>
      </c>
      <c r="O104" s="131">
        <v>44753</v>
      </c>
      <c r="P104" s="131">
        <v>44753</v>
      </c>
      <c r="Q104" s="222">
        <v>600</v>
      </c>
      <c r="R104" s="132">
        <v>0</v>
      </c>
      <c r="S104" s="132">
        <v>600</v>
      </c>
      <c r="T104" s="9" t="s">
        <v>348</v>
      </c>
      <c r="U104" s="9" t="s">
        <v>63</v>
      </c>
      <c r="V104" s="9" t="s">
        <v>140</v>
      </c>
      <c r="W104" s="9" t="s">
        <v>44</v>
      </c>
      <c r="X104" s="131"/>
      <c r="Y104" s="131"/>
      <c r="Z104" s="9"/>
      <c r="AA104" s="133">
        <v>8.8000000000000007</v>
      </c>
      <c r="AB104" s="9" t="s">
        <v>119</v>
      </c>
      <c r="AC104" s="133">
        <v>5280</v>
      </c>
      <c r="AD104" s="9" t="s">
        <v>119</v>
      </c>
      <c r="AE104" s="9" t="s">
        <v>120</v>
      </c>
      <c r="AF104" s="133">
        <v>21.99</v>
      </c>
      <c r="AG104" s="134">
        <v>0.6</v>
      </c>
      <c r="AH104" s="9" t="s">
        <v>47</v>
      </c>
      <c r="AI104" s="134">
        <v>20.16</v>
      </c>
      <c r="AJ104" s="9" t="s">
        <v>48</v>
      </c>
      <c r="AK104" s="9" t="s">
        <v>387</v>
      </c>
      <c r="AL104" s="9" t="s">
        <v>49</v>
      </c>
      <c r="AM104" s="9" t="s">
        <v>50</v>
      </c>
      <c r="AN104" s="9" t="s">
        <v>51</v>
      </c>
      <c r="AO104" s="9" t="s">
        <v>52</v>
      </c>
      <c r="AP104" s="9" t="s">
        <v>215</v>
      </c>
      <c r="AQ104" s="9" t="s">
        <v>349</v>
      </c>
      <c r="AR104" s="9" t="s">
        <v>51</v>
      </c>
      <c r="AS104" s="142" t="str">
        <f>VLOOKUP(A104,'Roll-ups'!B:M,12,FALSE)</f>
        <v xml:space="preserve">12 MONTH </v>
      </c>
      <c r="AT104" s="142" t="str">
        <f t="shared" si="5"/>
        <v>G10227</v>
      </c>
      <c r="AU104" t="str">
        <f>VLOOKUP(A104,'Roll-ups'!B:E,4,FALSE)</f>
        <v xml:space="preserve">FALL 1 FLOWTHROUGH </v>
      </c>
    </row>
    <row r="105" spans="1:47" x14ac:dyDescent="0.15">
      <c r="A105" s="142">
        <f t="shared" si="3"/>
        <v>9781525610486</v>
      </c>
      <c r="B105" s="142" t="str">
        <f t="shared" si="4"/>
        <v>4544753184</v>
      </c>
      <c r="C105" s="9" t="s">
        <v>200</v>
      </c>
      <c r="D105" s="9" t="s">
        <v>367</v>
      </c>
      <c r="E105" s="9" t="s">
        <v>368</v>
      </c>
      <c r="F105" s="9" t="s">
        <v>364</v>
      </c>
      <c r="G105" s="9" t="s">
        <v>108</v>
      </c>
      <c r="H105" s="9" t="s">
        <v>40</v>
      </c>
      <c r="I105" s="9"/>
      <c r="J105" s="9"/>
      <c r="K105" s="9" t="s">
        <v>57</v>
      </c>
      <c r="L105" s="9" t="s">
        <v>347</v>
      </c>
      <c r="M105" s="9" t="s">
        <v>219</v>
      </c>
      <c r="N105" s="131">
        <v>44718</v>
      </c>
      <c r="O105" s="131">
        <v>44753</v>
      </c>
      <c r="P105" s="131">
        <v>44753</v>
      </c>
      <c r="Q105" s="222">
        <v>600</v>
      </c>
      <c r="R105" s="132">
        <v>0</v>
      </c>
      <c r="S105" s="132">
        <v>600</v>
      </c>
      <c r="T105" s="9" t="s">
        <v>348</v>
      </c>
      <c r="U105" s="9" t="s">
        <v>63</v>
      </c>
      <c r="V105" s="9" t="s">
        <v>140</v>
      </c>
      <c r="W105" s="9" t="s">
        <v>44</v>
      </c>
      <c r="X105" s="131"/>
      <c r="Y105" s="131"/>
      <c r="Z105" s="9"/>
      <c r="AA105" s="133">
        <v>4.8</v>
      </c>
      <c r="AB105" s="9" t="s">
        <v>119</v>
      </c>
      <c r="AC105" s="133">
        <v>2880</v>
      </c>
      <c r="AD105" s="9" t="s">
        <v>119</v>
      </c>
      <c r="AE105" s="9" t="s">
        <v>120</v>
      </c>
      <c r="AF105" s="133">
        <v>11.99</v>
      </c>
      <c r="AG105" s="134">
        <v>0.17</v>
      </c>
      <c r="AH105" s="9" t="s">
        <v>47</v>
      </c>
      <c r="AI105" s="134">
        <v>5.88</v>
      </c>
      <c r="AJ105" s="9" t="s">
        <v>48</v>
      </c>
      <c r="AK105" s="9" t="s">
        <v>368</v>
      </c>
      <c r="AL105" s="9" t="s">
        <v>49</v>
      </c>
      <c r="AM105" s="9" t="s">
        <v>50</v>
      </c>
      <c r="AN105" s="9" t="s">
        <v>51</v>
      </c>
      <c r="AO105" s="9" t="s">
        <v>52</v>
      </c>
      <c r="AP105" s="9" t="s">
        <v>215</v>
      </c>
      <c r="AQ105" s="9" t="s">
        <v>349</v>
      </c>
      <c r="AR105" s="9" t="s">
        <v>51</v>
      </c>
      <c r="AS105" s="142" t="str">
        <f>VLOOKUP(A105,'Roll-ups'!B:M,12,FALSE)</f>
        <v xml:space="preserve">12 MONTH </v>
      </c>
      <c r="AT105" s="142" t="str">
        <f t="shared" si="5"/>
        <v>G10227</v>
      </c>
      <c r="AU105" t="str">
        <f>VLOOKUP(A105,'Roll-ups'!B:E,4,FALSE)</f>
        <v xml:space="preserve">FALL 1 FLOWTHROUGH </v>
      </c>
    </row>
    <row r="106" spans="1:47" x14ac:dyDescent="0.15">
      <c r="A106" s="142">
        <f t="shared" si="3"/>
        <v>9781525610417</v>
      </c>
      <c r="B106" s="142" t="str">
        <f t="shared" si="4"/>
        <v>4544753184</v>
      </c>
      <c r="C106" s="9" t="s">
        <v>200</v>
      </c>
      <c r="D106" s="9" t="s">
        <v>321</v>
      </c>
      <c r="E106" s="9" t="s">
        <v>455</v>
      </c>
      <c r="F106" s="9" t="s">
        <v>364</v>
      </c>
      <c r="G106" s="9" t="s">
        <v>89</v>
      </c>
      <c r="H106" s="9" t="s">
        <v>40</v>
      </c>
      <c r="I106" s="9"/>
      <c r="J106" s="9"/>
      <c r="K106" s="9" t="s">
        <v>57</v>
      </c>
      <c r="L106" s="9" t="s">
        <v>347</v>
      </c>
      <c r="M106" s="9" t="s">
        <v>219</v>
      </c>
      <c r="N106" s="131">
        <v>44718</v>
      </c>
      <c r="O106" s="131">
        <v>44753</v>
      </c>
      <c r="P106" s="131">
        <v>44753</v>
      </c>
      <c r="Q106" s="222">
        <v>600</v>
      </c>
      <c r="R106" s="132">
        <v>0</v>
      </c>
      <c r="S106" s="132">
        <v>600</v>
      </c>
      <c r="T106" s="9" t="s">
        <v>348</v>
      </c>
      <c r="U106" s="9" t="s">
        <v>63</v>
      </c>
      <c r="V106" s="9" t="s">
        <v>140</v>
      </c>
      <c r="W106" s="9" t="s">
        <v>44</v>
      </c>
      <c r="X106" s="131"/>
      <c r="Y106" s="131"/>
      <c r="Z106" s="9"/>
      <c r="AA106" s="133">
        <v>4.8</v>
      </c>
      <c r="AB106" s="9" t="s">
        <v>119</v>
      </c>
      <c r="AC106" s="133">
        <v>2880</v>
      </c>
      <c r="AD106" s="9" t="s">
        <v>119</v>
      </c>
      <c r="AE106" s="9" t="s">
        <v>120</v>
      </c>
      <c r="AF106" s="133">
        <v>11.99</v>
      </c>
      <c r="AG106" s="134">
        <v>0.17</v>
      </c>
      <c r="AH106" s="9" t="s">
        <v>47</v>
      </c>
      <c r="AI106" s="134">
        <v>5.88</v>
      </c>
      <c r="AJ106" s="9" t="s">
        <v>48</v>
      </c>
      <c r="AK106" s="9" t="s">
        <v>455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215</v>
      </c>
      <c r="AQ106" s="9" t="s">
        <v>349</v>
      </c>
      <c r="AR106" s="9" t="s">
        <v>51</v>
      </c>
      <c r="AS106" s="142" t="str">
        <f>VLOOKUP(A106,'Roll-ups'!B:M,12,FALSE)</f>
        <v xml:space="preserve">12 MONTH </v>
      </c>
      <c r="AT106" s="142" t="str">
        <f t="shared" si="5"/>
        <v>G10227</v>
      </c>
      <c r="AU106" t="str">
        <f>VLOOKUP(A106,'Roll-ups'!B:E,4,FALSE)</f>
        <v xml:space="preserve">FALL 1 FLOWTHROUGH </v>
      </c>
    </row>
    <row r="107" spans="1:47" x14ac:dyDescent="0.15">
      <c r="A107" s="142">
        <f t="shared" si="3"/>
        <v>5056275189136</v>
      </c>
      <c r="B107" s="142" t="str">
        <f t="shared" si="4"/>
        <v>4544332988</v>
      </c>
      <c r="C107" s="9" t="s">
        <v>129</v>
      </c>
      <c r="D107" s="9" t="s">
        <v>1168</v>
      </c>
      <c r="E107" s="9" t="s">
        <v>1169</v>
      </c>
      <c r="F107" s="9" t="s">
        <v>949</v>
      </c>
      <c r="G107" s="9" t="s">
        <v>62</v>
      </c>
      <c r="H107" s="9" t="s">
        <v>40</v>
      </c>
      <c r="I107" s="9"/>
      <c r="J107" s="9"/>
      <c r="K107" s="9" t="s">
        <v>41</v>
      </c>
      <c r="L107" s="9" t="s">
        <v>1036</v>
      </c>
      <c r="M107" s="9" t="s">
        <v>1037</v>
      </c>
      <c r="N107" s="131">
        <v>44687</v>
      </c>
      <c r="O107" s="131">
        <v>44791</v>
      </c>
      <c r="P107" s="131">
        <v>44767</v>
      </c>
      <c r="Q107" s="222">
        <v>580</v>
      </c>
      <c r="R107" s="132">
        <v>0</v>
      </c>
      <c r="S107" s="132">
        <v>580</v>
      </c>
      <c r="T107" s="9" t="s">
        <v>348</v>
      </c>
      <c r="U107" s="9" t="s">
        <v>42</v>
      </c>
      <c r="V107" s="9" t="s">
        <v>131</v>
      </c>
      <c r="W107" s="9" t="s">
        <v>67</v>
      </c>
      <c r="X107" s="131">
        <v>44732</v>
      </c>
      <c r="Y107" s="131">
        <v>44746</v>
      </c>
      <c r="Z107" s="9" t="s">
        <v>45</v>
      </c>
      <c r="AA107" s="133">
        <v>26.25</v>
      </c>
      <c r="AB107" s="9" t="s">
        <v>46</v>
      </c>
      <c r="AC107" s="133">
        <v>15225</v>
      </c>
      <c r="AD107" s="9" t="s">
        <v>46</v>
      </c>
      <c r="AE107" s="9" t="s">
        <v>1038</v>
      </c>
      <c r="AF107" s="133">
        <v>59.99</v>
      </c>
      <c r="AG107" s="134">
        <v>2.9319999999999999</v>
      </c>
      <c r="AH107" s="9" t="s">
        <v>47</v>
      </c>
      <c r="AI107" s="134">
        <v>483.89400000000001</v>
      </c>
      <c r="AJ107" s="9" t="s">
        <v>48</v>
      </c>
      <c r="AK107" s="9" t="s">
        <v>1170</v>
      </c>
      <c r="AL107" s="9" t="s">
        <v>49</v>
      </c>
      <c r="AM107" s="9" t="s">
        <v>126</v>
      </c>
      <c r="AN107" s="9" t="s">
        <v>127</v>
      </c>
      <c r="AO107" s="9" t="s">
        <v>52</v>
      </c>
      <c r="AP107" s="9" t="s">
        <v>146</v>
      </c>
      <c r="AQ107" s="9" t="s">
        <v>349</v>
      </c>
      <c r="AR107" s="9" t="s">
        <v>127</v>
      </c>
      <c r="AS107" s="142" t="str">
        <f>VLOOKUP(A107,'Roll-ups'!B:M,12,FALSE)</f>
        <v xml:space="preserve">PARTY DÉCOR </v>
      </c>
      <c r="AT107" s="142" t="str">
        <f t="shared" si="5"/>
        <v>G10211</v>
      </c>
      <c r="AU107" t="str">
        <f>VLOOKUP(A107,'Roll-ups'!B:E,4,FALSE)</f>
        <v>FALL 2</v>
      </c>
    </row>
    <row r="108" spans="1:47" x14ac:dyDescent="0.15">
      <c r="A108" s="142">
        <f t="shared" si="3"/>
        <v>633356602712</v>
      </c>
      <c r="B108" s="142" t="str">
        <f t="shared" si="4"/>
        <v>4544740041</v>
      </c>
      <c r="C108" s="9" t="s">
        <v>129</v>
      </c>
      <c r="D108" s="9" t="s">
        <v>1171</v>
      </c>
      <c r="E108" s="9" t="s">
        <v>570</v>
      </c>
      <c r="F108" s="9" t="s">
        <v>956</v>
      </c>
      <c r="G108" s="9" t="s">
        <v>58</v>
      </c>
      <c r="H108" s="9" t="s">
        <v>40</v>
      </c>
      <c r="I108" s="9"/>
      <c r="J108" s="9"/>
      <c r="K108" s="9" t="s">
        <v>41</v>
      </c>
      <c r="L108" s="9" t="s">
        <v>1100</v>
      </c>
      <c r="M108" s="9" t="s">
        <v>1101</v>
      </c>
      <c r="N108" s="131">
        <v>44715</v>
      </c>
      <c r="O108" s="131">
        <v>44742</v>
      </c>
      <c r="P108" s="131">
        <v>44732</v>
      </c>
      <c r="Q108" s="222">
        <v>576</v>
      </c>
      <c r="R108" s="132">
        <v>0</v>
      </c>
      <c r="S108" s="132">
        <v>576</v>
      </c>
      <c r="T108" s="9" t="s">
        <v>348</v>
      </c>
      <c r="U108" s="9" t="s">
        <v>117</v>
      </c>
      <c r="V108" s="9" t="s">
        <v>1102</v>
      </c>
      <c r="W108" s="9" t="s">
        <v>67</v>
      </c>
      <c r="X108" s="131">
        <v>44725</v>
      </c>
      <c r="Y108" s="131">
        <v>44735</v>
      </c>
      <c r="Z108" s="9" t="s">
        <v>118</v>
      </c>
      <c r="AA108" s="133">
        <v>2.8</v>
      </c>
      <c r="AB108" s="9" t="s">
        <v>46</v>
      </c>
      <c r="AC108" s="133">
        <v>1612.8</v>
      </c>
      <c r="AD108" s="9" t="s">
        <v>46</v>
      </c>
      <c r="AE108" s="9" t="s">
        <v>1103</v>
      </c>
      <c r="AF108" s="133">
        <v>9.99</v>
      </c>
      <c r="AG108" s="134">
        <v>0.04</v>
      </c>
      <c r="AH108" s="9" t="s">
        <v>47</v>
      </c>
      <c r="AI108" s="134">
        <v>11.548</v>
      </c>
      <c r="AJ108" s="9" t="s">
        <v>48</v>
      </c>
      <c r="AK108" s="9" t="s">
        <v>1172</v>
      </c>
      <c r="AL108" s="9" t="s">
        <v>49</v>
      </c>
      <c r="AM108" s="9" t="s">
        <v>121</v>
      </c>
      <c r="AN108" s="9" t="s">
        <v>122</v>
      </c>
      <c r="AO108" s="9" t="s">
        <v>52</v>
      </c>
      <c r="AP108" s="9" t="s">
        <v>1105</v>
      </c>
      <c r="AQ108" s="9" t="s">
        <v>349</v>
      </c>
      <c r="AR108" s="9" t="s">
        <v>122</v>
      </c>
      <c r="AS108" s="142" t="str">
        <f>VLOOKUP(A108,'Roll-ups'!B:M,12,FALSE)</f>
        <v>CRAFTING</v>
      </c>
      <c r="AT108" s="142" t="str">
        <f t="shared" si="5"/>
        <v>G10211</v>
      </c>
      <c r="AU108" t="str">
        <f>VLOOKUP(A108,'Roll-ups'!B:E,4,FALSE)</f>
        <v>FALL 1</v>
      </c>
    </row>
    <row r="109" spans="1:47" x14ac:dyDescent="0.15">
      <c r="A109" s="142">
        <f t="shared" si="3"/>
        <v>5056275170660</v>
      </c>
      <c r="B109" s="142" t="str">
        <f t="shared" si="4"/>
        <v>4544332988</v>
      </c>
      <c r="C109" s="9" t="s">
        <v>129</v>
      </c>
      <c r="D109" s="9" t="s">
        <v>1173</v>
      </c>
      <c r="E109" s="9" t="s">
        <v>1174</v>
      </c>
      <c r="F109" s="9" t="s">
        <v>949</v>
      </c>
      <c r="G109" s="9" t="s">
        <v>101</v>
      </c>
      <c r="H109" s="9" t="s">
        <v>40</v>
      </c>
      <c r="I109" s="9"/>
      <c r="J109" s="9"/>
      <c r="K109" s="9" t="s">
        <v>41</v>
      </c>
      <c r="L109" s="9" t="s">
        <v>1036</v>
      </c>
      <c r="M109" s="9" t="s">
        <v>1037</v>
      </c>
      <c r="N109" s="131">
        <v>44687</v>
      </c>
      <c r="O109" s="131">
        <v>44791</v>
      </c>
      <c r="P109" s="131">
        <v>44767</v>
      </c>
      <c r="Q109" s="222">
        <v>570</v>
      </c>
      <c r="R109" s="132">
        <v>0</v>
      </c>
      <c r="S109" s="132">
        <v>570</v>
      </c>
      <c r="T109" s="9" t="s">
        <v>348</v>
      </c>
      <c r="U109" s="9" t="s">
        <v>42</v>
      </c>
      <c r="V109" s="9" t="s">
        <v>131</v>
      </c>
      <c r="W109" s="9" t="s">
        <v>67</v>
      </c>
      <c r="X109" s="131">
        <v>44732</v>
      </c>
      <c r="Y109" s="131">
        <v>44746</v>
      </c>
      <c r="Z109" s="9" t="s">
        <v>45</v>
      </c>
      <c r="AA109" s="133">
        <v>4.8</v>
      </c>
      <c r="AB109" s="9" t="s">
        <v>46</v>
      </c>
      <c r="AC109" s="133">
        <v>2736</v>
      </c>
      <c r="AD109" s="9" t="s">
        <v>46</v>
      </c>
      <c r="AE109" s="9" t="s">
        <v>1038</v>
      </c>
      <c r="AF109" s="133">
        <v>14.99</v>
      </c>
      <c r="AG109" s="134">
        <v>0.45</v>
      </c>
      <c r="AH109" s="9" t="s">
        <v>47</v>
      </c>
      <c r="AI109" s="134">
        <v>121.068</v>
      </c>
      <c r="AJ109" s="9" t="s">
        <v>48</v>
      </c>
      <c r="AK109" s="9" t="s">
        <v>1175</v>
      </c>
      <c r="AL109" s="9" t="s">
        <v>49</v>
      </c>
      <c r="AM109" s="9" t="s">
        <v>126</v>
      </c>
      <c r="AN109" s="9" t="s">
        <v>127</v>
      </c>
      <c r="AO109" s="9" t="s">
        <v>52</v>
      </c>
      <c r="AP109" s="9" t="s">
        <v>146</v>
      </c>
      <c r="AQ109" s="9" t="s">
        <v>349</v>
      </c>
      <c r="AR109" s="9" t="s">
        <v>156</v>
      </c>
      <c r="AS109" s="142" t="str">
        <f>VLOOKUP(A109,'Roll-ups'!B:M,12,FALSE)</f>
        <v xml:space="preserve">PARTY DÉCOR </v>
      </c>
      <c r="AT109" s="142" t="str">
        <f t="shared" si="5"/>
        <v>G10211</v>
      </c>
      <c r="AU109" t="str">
        <f>VLOOKUP(A109,'Roll-ups'!B:E,4,FALSE)</f>
        <v>FALL 2</v>
      </c>
    </row>
    <row r="110" spans="1:47" x14ac:dyDescent="0.15">
      <c r="A110" s="142">
        <f t="shared" si="3"/>
        <v>5056275157128</v>
      </c>
      <c r="B110" s="142" t="str">
        <f t="shared" si="4"/>
        <v>4544725099</v>
      </c>
      <c r="C110" s="9" t="s">
        <v>129</v>
      </c>
      <c r="D110" s="9" t="s">
        <v>1176</v>
      </c>
      <c r="E110" s="9" t="s">
        <v>829</v>
      </c>
      <c r="F110" s="9" t="s">
        <v>959</v>
      </c>
      <c r="G110" s="9" t="s">
        <v>58</v>
      </c>
      <c r="H110" s="9" t="s">
        <v>40</v>
      </c>
      <c r="I110" s="9"/>
      <c r="J110" s="9"/>
      <c r="K110" s="9" t="s">
        <v>41</v>
      </c>
      <c r="L110" s="9" t="s">
        <v>1036</v>
      </c>
      <c r="M110" s="9" t="s">
        <v>1037</v>
      </c>
      <c r="N110" s="131">
        <v>44708</v>
      </c>
      <c r="O110" s="131">
        <v>44784</v>
      </c>
      <c r="P110" s="131">
        <v>44774</v>
      </c>
      <c r="Q110" s="222">
        <v>570</v>
      </c>
      <c r="R110" s="132">
        <v>0</v>
      </c>
      <c r="S110" s="132">
        <v>570</v>
      </c>
      <c r="T110" s="9" t="s">
        <v>348</v>
      </c>
      <c r="U110" s="9" t="s">
        <v>42</v>
      </c>
      <c r="V110" s="9" t="s">
        <v>131</v>
      </c>
      <c r="W110" s="9" t="s">
        <v>67</v>
      </c>
      <c r="X110" s="131">
        <v>44739</v>
      </c>
      <c r="Y110" s="131">
        <v>44739</v>
      </c>
      <c r="Z110" s="9" t="s">
        <v>45</v>
      </c>
      <c r="AA110" s="133">
        <v>2.5</v>
      </c>
      <c r="AB110" s="9" t="s">
        <v>46</v>
      </c>
      <c r="AC110" s="133">
        <v>1425</v>
      </c>
      <c r="AD110" s="9" t="s">
        <v>46</v>
      </c>
      <c r="AE110" s="9" t="s">
        <v>1093</v>
      </c>
      <c r="AF110" s="133">
        <v>16.989999999999998</v>
      </c>
      <c r="AG110" s="134">
        <v>0.68300000000000005</v>
      </c>
      <c r="AH110" s="9" t="s">
        <v>47</v>
      </c>
      <c r="AI110" s="134">
        <v>101.33</v>
      </c>
      <c r="AJ110" s="9" t="s">
        <v>48</v>
      </c>
      <c r="AK110" s="9" t="s">
        <v>1177</v>
      </c>
      <c r="AL110" s="9" t="s">
        <v>49</v>
      </c>
      <c r="AM110" s="9" t="s">
        <v>121</v>
      </c>
      <c r="AN110" s="9" t="s">
        <v>122</v>
      </c>
      <c r="AO110" s="9" t="s">
        <v>52</v>
      </c>
      <c r="AP110" s="9" t="s">
        <v>146</v>
      </c>
      <c r="AQ110" s="9" t="s">
        <v>349</v>
      </c>
      <c r="AR110" s="9" t="s">
        <v>122</v>
      </c>
      <c r="AS110" s="142" t="str">
        <f>VLOOKUP(A110,'Roll-ups'!B:M,12,FALSE)</f>
        <v xml:space="preserve">PARTY DÉCOR </v>
      </c>
      <c r="AT110" s="142" t="str">
        <f t="shared" si="5"/>
        <v>G10211</v>
      </c>
      <c r="AU110" t="str">
        <f>VLOOKUP(A110,'Roll-ups'!B:E,4,FALSE)</f>
        <v>FALL 2</v>
      </c>
    </row>
    <row r="111" spans="1:47" x14ac:dyDescent="0.15">
      <c r="A111" s="142">
        <f t="shared" si="3"/>
        <v>5056275192815</v>
      </c>
      <c r="B111" s="142" t="str">
        <f t="shared" si="4"/>
        <v>4544332988</v>
      </c>
      <c r="C111" s="9" t="s">
        <v>129</v>
      </c>
      <c r="D111" s="9" t="s">
        <v>1178</v>
      </c>
      <c r="E111" s="9" t="s">
        <v>797</v>
      </c>
      <c r="F111" s="9" t="s">
        <v>949</v>
      </c>
      <c r="G111" s="9" t="s">
        <v>68</v>
      </c>
      <c r="H111" s="9" t="s">
        <v>40</v>
      </c>
      <c r="I111" s="9"/>
      <c r="J111" s="9"/>
      <c r="K111" s="9" t="s">
        <v>41</v>
      </c>
      <c r="L111" s="9" t="s">
        <v>1036</v>
      </c>
      <c r="M111" s="9" t="s">
        <v>1037</v>
      </c>
      <c r="N111" s="131">
        <v>44687</v>
      </c>
      <c r="O111" s="131">
        <v>44791</v>
      </c>
      <c r="P111" s="131">
        <v>44767</v>
      </c>
      <c r="Q111" s="222">
        <v>560</v>
      </c>
      <c r="R111" s="132">
        <v>0</v>
      </c>
      <c r="S111" s="132">
        <v>560</v>
      </c>
      <c r="T111" s="9" t="s">
        <v>348</v>
      </c>
      <c r="U111" s="9" t="s">
        <v>42</v>
      </c>
      <c r="V111" s="9" t="s">
        <v>131</v>
      </c>
      <c r="W111" s="9" t="s">
        <v>67</v>
      </c>
      <c r="X111" s="131">
        <v>44732</v>
      </c>
      <c r="Y111" s="131">
        <v>44746</v>
      </c>
      <c r="Z111" s="9" t="s">
        <v>45</v>
      </c>
      <c r="AA111" s="133">
        <v>12.75</v>
      </c>
      <c r="AB111" s="9" t="s">
        <v>46</v>
      </c>
      <c r="AC111" s="133">
        <v>7140</v>
      </c>
      <c r="AD111" s="9" t="s">
        <v>46</v>
      </c>
      <c r="AE111" s="9" t="s">
        <v>1038</v>
      </c>
      <c r="AF111" s="133">
        <v>39.99</v>
      </c>
      <c r="AG111" s="134">
        <v>0.26500000000000001</v>
      </c>
      <c r="AH111" s="9" t="s">
        <v>47</v>
      </c>
      <c r="AI111" s="134">
        <v>162.35400000000001</v>
      </c>
      <c r="AJ111" s="9" t="s">
        <v>48</v>
      </c>
      <c r="AK111" s="9" t="s">
        <v>1179</v>
      </c>
      <c r="AL111" s="9" t="s">
        <v>49</v>
      </c>
      <c r="AM111" s="9" t="s">
        <v>126</v>
      </c>
      <c r="AN111" s="9" t="s">
        <v>127</v>
      </c>
      <c r="AO111" s="9" t="s">
        <v>52</v>
      </c>
      <c r="AP111" s="9" t="s">
        <v>146</v>
      </c>
      <c r="AQ111" s="9" t="s">
        <v>349</v>
      </c>
      <c r="AR111" s="9" t="s">
        <v>127</v>
      </c>
      <c r="AS111" s="142" t="str">
        <f>VLOOKUP(A111,'Roll-ups'!B:M,12,FALSE)</f>
        <v xml:space="preserve">PARTY DÉCOR </v>
      </c>
      <c r="AT111" s="142" t="str">
        <f t="shared" si="5"/>
        <v>G10211</v>
      </c>
      <c r="AU111" t="str">
        <f>VLOOKUP(A111,'Roll-ups'!B:E,4,FALSE)</f>
        <v>FALL 2</v>
      </c>
    </row>
    <row r="112" spans="1:47" x14ac:dyDescent="0.15">
      <c r="A112" s="142">
        <f t="shared" si="3"/>
        <v>5056275192549</v>
      </c>
      <c r="B112" s="142" t="str">
        <f t="shared" si="4"/>
        <v>4544332992</v>
      </c>
      <c r="C112" s="9" t="s">
        <v>129</v>
      </c>
      <c r="D112" s="9" t="s">
        <v>1078</v>
      </c>
      <c r="E112" s="9" t="s">
        <v>1079</v>
      </c>
      <c r="F112" s="9" t="s">
        <v>951</v>
      </c>
      <c r="G112" s="9" t="s">
        <v>90</v>
      </c>
      <c r="H112" s="9" t="s">
        <v>40</v>
      </c>
      <c r="I112" s="9"/>
      <c r="J112" s="9"/>
      <c r="K112" s="9" t="s">
        <v>57</v>
      </c>
      <c r="L112" s="9" t="s">
        <v>1036</v>
      </c>
      <c r="M112" s="9" t="s">
        <v>1037</v>
      </c>
      <c r="N112" s="131">
        <v>44687</v>
      </c>
      <c r="O112" s="131">
        <v>44776</v>
      </c>
      <c r="P112" s="131">
        <v>44762</v>
      </c>
      <c r="Q112" s="222">
        <v>560</v>
      </c>
      <c r="R112" s="132">
        <v>0</v>
      </c>
      <c r="S112" s="132">
        <v>560</v>
      </c>
      <c r="T112" s="9" t="s">
        <v>348</v>
      </c>
      <c r="U112" s="9" t="s">
        <v>42</v>
      </c>
      <c r="V112" s="9" t="s">
        <v>131</v>
      </c>
      <c r="W112" s="9" t="s">
        <v>67</v>
      </c>
      <c r="X112" s="131">
        <v>44732</v>
      </c>
      <c r="Y112" s="131">
        <v>44746</v>
      </c>
      <c r="Z112" s="9" t="s">
        <v>45</v>
      </c>
      <c r="AA112" s="133">
        <v>3</v>
      </c>
      <c r="AB112" s="9" t="s">
        <v>46</v>
      </c>
      <c r="AC112" s="133">
        <v>1680</v>
      </c>
      <c r="AD112" s="9" t="s">
        <v>46</v>
      </c>
      <c r="AE112" s="9" t="s">
        <v>1038</v>
      </c>
      <c r="AF112" s="133">
        <v>9.99</v>
      </c>
      <c r="AG112" s="134">
        <v>0.55100000000000005</v>
      </c>
      <c r="AH112" s="9" t="s">
        <v>47</v>
      </c>
      <c r="AI112" s="134">
        <v>76.248999999999995</v>
      </c>
      <c r="AJ112" s="9" t="s">
        <v>48</v>
      </c>
      <c r="AK112" s="9" t="s">
        <v>1080</v>
      </c>
      <c r="AL112" s="9" t="s">
        <v>49</v>
      </c>
      <c r="AM112" s="9" t="s">
        <v>126</v>
      </c>
      <c r="AN112" s="9" t="s">
        <v>127</v>
      </c>
      <c r="AO112" s="9" t="s">
        <v>52</v>
      </c>
      <c r="AP112" s="9" t="s">
        <v>146</v>
      </c>
      <c r="AQ112" s="9" t="s">
        <v>349</v>
      </c>
      <c r="AR112" s="9" t="s">
        <v>127</v>
      </c>
      <c r="AS112" s="142" t="str">
        <f>VLOOKUP(A112,'Roll-ups'!B:M,12,FALSE)</f>
        <v xml:space="preserve">PARTY DÉCOR </v>
      </c>
      <c r="AT112" s="142" t="str">
        <f t="shared" si="5"/>
        <v>G10211</v>
      </c>
      <c r="AU112" t="str">
        <f>VLOOKUP(A112,'Roll-ups'!B:E,4,FALSE)</f>
        <v>FALL 2</v>
      </c>
    </row>
    <row r="113" spans="1:47" x14ac:dyDescent="0.15">
      <c r="A113" s="142">
        <f t="shared" si="3"/>
        <v>5056275192556</v>
      </c>
      <c r="B113" s="142" t="str">
        <f t="shared" si="4"/>
        <v>4544332992</v>
      </c>
      <c r="C113" s="9" t="s">
        <v>129</v>
      </c>
      <c r="D113" s="9" t="s">
        <v>1083</v>
      </c>
      <c r="E113" s="9" t="s">
        <v>1084</v>
      </c>
      <c r="F113" s="9" t="s">
        <v>951</v>
      </c>
      <c r="G113" s="9" t="s">
        <v>83</v>
      </c>
      <c r="H113" s="9" t="s">
        <v>40</v>
      </c>
      <c r="I113" s="9"/>
      <c r="J113" s="9"/>
      <c r="K113" s="9" t="s">
        <v>57</v>
      </c>
      <c r="L113" s="9" t="s">
        <v>1036</v>
      </c>
      <c r="M113" s="9" t="s">
        <v>1037</v>
      </c>
      <c r="N113" s="131">
        <v>44687</v>
      </c>
      <c r="O113" s="131">
        <v>44776</v>
      </c>
      <c r="P113" s="131">
        <v>44762</v>
      </c>
      <c r="Q113" s="222">
        <v>560</v>
      </c>
      <c r="R113" s="132">
        <v>0</v>
      </c>
      <c r="S113" s="132">
        <v>560</v>
      </c>
      <c r="T113" s="9" t="s">
        <v>348</v>
      </c>
      <c r="U113" s="9" t="s">
        <v>42</v>
      </c>
      <c r="V113" s="9" t="s">
        <v>131</v>
      </c>
      <c r="W113" s="9" t="s">
        <v>67</v>
      </c>
      <c r="X113" s="131">
        <v>44732</v>
      </c>
      <c r="Y113" s="131">
        <v>44746</v>
      </c>
      <c r="Z113" s="9" t="s">
        <v>45</v>
      </c>
      <c r="AA113" s="133">
        <v>3</v>
      </c>
      <c r="AB113" s="9" t="s">
        <v>46</v>
      </c>
      <c r="AC113" s="133">
        <v>1680</v>
      </c>
      <c r="AD113" s="9" t="s">
        <v>46</v>
      </c>
      <c r="AE113" s="9" t="s">
        <v>1038</v>
      </c>
      <c r="AF113" s="133">
        <v>9.99</v>
      </c>
      <c r="AG113" s="134">
        <v>0.33100000000000002</v>
      </c>
      <c r="AH113" s="9" t="s">
        <v>47</v>
      </c>
      <c r="AI113" s="134">
        <v>31.122</v>
      </c>
      <c r="AJ113" s="9" t="s">
        <v>48</v>
      </c>
      <c r="AK113" s="9" t="s">
        <v>1085</v>
      </c>
      <c r="AL113" s="9" t="s">
        <v>49</v>
      </c>
      <c r="AM113" s="9" t="s">
        <v>126</v>
      </c>
      <c r="AN113" s="9" t="s">
        <v>127</v>
      </c>
      <c r="AO113" s="9" t="s">
        <v>52</v>
      </c>
      <c r="AP113" s="9" t="s">
        <v>146</v>
      </c>
      <c r="AQ113" s="9" t="s">
        <v>349</v>
      </c>
      <c r="AR113" s="9" t="s">
        <v>127</v>
      </c>
      <c r="AS113" s="142" t="str">
        <f>VLOOKUP(A113,'Roll-ups'!B:M,12,FALSE)</f>
        <v xml:space="preserve">PARTY DÉCOR </v>
      </c>
      <c r="AT113" s="142" t="str">
        <f t="shared" si="5"/>
        <v>G10211</v>
      </c>
      <c r="AU113" t="str">
        <f>VLOOKUP(A113,'Roll-ups'!B:E,4,FALSE)</f>
        <v>FALL 2</v>
      </c>
    </row>
    <row r="114" spans="1:47" x14ac:dyDescent="0.15">
      <c r="A114" s="142">
        <f t="shared" si="3"/>
        <v>5055995935399</v>
      </c>
      <c r="B114" s="142" t="str">
        <f t="shared" si="4"/>
        <v>4544332992</v>
      </c>
      <c r="C114" s="9" t="s">
        <v>129</v>
      </c>
      <c r="D114" s="9" t="s">
        <v>1081</v>
      </c>
      <c r="E114" s="9" t="s">
        <v>805</v>
      </c>
      <c r="F114" s="9" t="s">
        <v>951</v>
      </c>
      <c r="G114" s="9" t="s">
        <v>87</v>
      </c>
      <c r="H114" s="9" t="s">
        <v>40</v>
      </c>
      <c r="I114" s="9"/>
      <c r="J114" s="9"/>
      <c r="K114" s="9" t="s">
        <v>57</v>
      </c>
      <c r="L114" s="9" t="s">
        <v>1036</v>
      </c>
      <c r="M114" s="9" t="s">
        <v>1037</v>
      </c>
      <c r="N114" s="131">
        <v>44687</v>
      </c>
      <c r="O114" s="131">
        <v>44776</v>
      </c>
      <c r="P114" s="131">
        <v>44762</v>
      </c>
      <c r="Q114" s="222">
        <v>560</v>
      </c>
      <c r="R114" s="132">
        <v>0</v>
      </c>
      <c r="S114" s="132">
        <v>560</v>
      </c>
      <c r="T114" s="9" t="s">
        <v>348</v>
      </c>
      <c r="U114" s="9" t="s">
        <v>42</v>
      </c>
      <c r="V114" s="9" t="s">
        <v>131</v>
      </c>
      <c r="W114" s="9" t="s">
        <v>67</v>
      </c>
      <c r="X114" s="131">
        <v>44732</v>
      </c>
      <c r="Y114" s="131">
        <v>44746</v>
      </c>
      <c r="Z114" s="9" t="s">
        <v>45</v>
      </c>
      <c r="AA114" s="133">
        <v>6</v>
      </c>
      <c r="AB114" s="9" t="s">
        <v>46</v>
      </c>
      <c r="AC114" s="133">
        <v>3360</v>
      </c>
      <c r="AD114" s="9" t="s">
        <v>46</v>
      </c>
      <c r="AE114" s="9" t="s">
        <v>1038</v>
      </c>
      <c r="AF114" s="133">
        <v>29.99</v>
      </c>
      <c r="AG114" s="134">
        <v>0.46300000000000002</v>
      </c>
      <c r="AH114" s="9" t="s">
        <v>47</v>
      </c>
      <c r="AI114" s="134">
        <v>121.071</v>
      </c>
      <c r="AJ114" s="9" t="s">
        <v>48</v>
      </c>
      <c r="AK114" s="9" t="s">
        <v>1082</v>
      </c>
      <c r="AL114" s="9" t="s">
        <v>49</v>
      </c>
      <c r="AM114" s="9" t="s">
        <v>126</v>
      </c>
      <c r="AN114" s="9" t="s">
        <v>127</v>
      </c>
      <c r="AO114" s="9" t="s">
        <v>52</v>
      </c>
      <c r="AP114" s="9" t="s">
        <v>146</v>
      </c>
      <c r="AQ114" s="9" t="s">
        <v>349</v>
      </c>
      <c r="AR114" s="9" t="s">
        <v>127</v>
      </c>
      <c r="AS114" s="142" t="str">
        <f>VLOOKUP(A114,'Roll-ups'!B:M,12,FALSE)</f>
        <v xml:space="preserve">PARTY DÉCOR </v>
      </c>
      <c r="AT114" s="142" t="str">
        <f t="shared" si="5"/>
        <v>G10211</v>
      </c>
      <c r="AU114" t="str">
        <f>VLOOKUP(A114,'Roll-ups'!B:E,4,FALSE)</f>
        <v>FALL 2</v>
      </c>
    </row>
    <row r="115" spans="1:47" x14ac:dyDescent="0.15">
      <c r="A115" s="142">
        <f t="shared" si="3"/>
        <v>5056275130633</v>
      </c>
      <c r="B115" s="142" t="str">
        <f t="shared" si="4"/>
        <v>4544332988</v>
      </c>
      <c r="C115" s="9" t="s">
        <v>129</v>
      </c>
      <c r="D115" s="9" t="s">
        <v>1180</v>
      </c>
      <c r="E115" s="9" t="s">
        <v>1181</v>
      </c>
      <c r="F115" s="9" t="s">
        <v>949</v>
      </c>
      <c r="G115" s="9" t="s">
        <v>94</v>
      </c>
      <c r="H115" s="9" t="s">
        <v>40</v>
      </c>
      <c r="I115" s="9"/>
      <c r="J115" s="9"/>
      <c r="K115" s="9" t="s">
        <v>41</v>
      </c>
      <c r="L115" s="9" t="s">
        <v>1036</v>
      </c>
      <c r="M115" s="9" t="s">
        <v>1037</v>
      </c>
      <c r="N115" s="131">
        <v>44687</v>
      </c>
      <c r="O115" s="131">
        <v>44791</v>
      </c>
      <c r="P115" s="131">
        <v>44767</v>
      </c>
      <c r="Q115" s="222">
        <v>555</v>
      </c>
      <c r="R115" s="132">
        <v>0</v>
      </c>
      <c r="S115" s="132">
        <v>555</v>
      </c>
      <c r="T115" s="9" t="s">
        <v>348</v>
      </c>
      <c r="U115" s="9" t="s">
        <v>42</v>
      </c>
      <c r="V115" s="9" t="s">
        <v>131</v>
      </c>
      <c r="W115" s="9" t="s">
        <v>67</v>
      </c>
      <c r="X115" s="131">
        <v>44732</v>
      </c>
      <c r="Y115" s="131">
        <v>44746</v>
      </c>
      <c r="Z115" s="9" t="s">
        <v>45</v>
      </c>
      <c r="AA115" s="133">
        <v>14.99</v>
      </c>
      <c r="AB115" s="9" t="s">
        <v>46</v>
      </c>
      <c r="AC115" s="133">
        <v>8319.4500000000007</v>
      </c>
      <c r="AD115" s="9" t="s">
        <v>46</v>
      </c>
      <c r="AE115" s="9" t="s">
        <v>1038</v>
      </c>
      <c r="AF115" s="133">
        <v>49.99</v>
      </c>
      <c r="AG115" s="134">
        <v>1.83</v>
      </c>
      <c r="AH115" s="9" t="s">
        <v>47</v>
      </c>
      <c r="AI115" s="134">
        <v>143.31399999999999</v>
      </c>
      <c r="AJ115" s="9" t="s">
        <v>48</v>
      </c>
      <c r="AK115" s="9" t="s">
        <v>1182</v>
      </c>
      <c r="AL115" s="9" t="s">
        <v>49</v>
      </c>
      <c r="AM115" s="9" t="s">
        <v>126</v>
      </c>
      <c r="AN115" s="9" t="s">
        <v>127</v>
      </c>
      <c r="AO115" s="9" t="s">
        <v>52</v>
      </c>
      <c r="AP115" s="9" t="s">
        <v>146</v>
      </c>
      <c r="AQ115" s="9" t="s">
        <v>349</v>
      </c>
      <c r="AR115" s="9" t="s">
        <v>127</v>
      </c>
      <c r="AS115" s="142" t="str">
        <f>VLOOKUP(A115,'Roll-ups'!B:M,12,FALSE)</f>
        <v xml:space="preserve">PARTY DÉCOR </v>
      </c>
      <c r="AT115" s="142" t="str">
        <f t="shared" si="5"/>
        <v>G10211</v>
      </c>
      <c r="AU115" t="str">
        <f>VLOOKUP(A115,'Roll-ups'!B:E,4,FALSE)</f>
        <v>FALL 2</v>
      </c>
    </row>
    <row r="116" spans="1:47" x14ac:dyDescent="0.15">
      <c r="A116" s="142">
        <f t="shared" si="3"/>
        <v>686010674099</v>
      </c>
      <c r="B116" s="142" t="str">
        <f t="shared" si="4"/>
        <v>4544102191</v>
      </c>
      <c r="C116" s="9" t="s">
        <v>200</v>
      </c>
      <c r="D116" s="9" t="s">
        <v>458</v>
      </c>
      <c r="E116" s="9" t="s">
        <v>459</v>
      </c>
      <c r="F116" s="9" t="s">
        <v>460</v>
      </c>
      <c r="G116" s="9" t="s">
        <v>39</v>
      </c>
      <c r="H116" s="9" t="s">
        <v>40</v>
      </c>
      <c r="I116" s="9"/>
      <c r="J116" s="9"/>
      <c r="K116" s="9" t="s">
        <v>57</v>
      </c>
      <c r="L116" s="9" t="s">
        <v>143</v>
      </c>
      <c r="M116" s="9" t="s">
        <v>144</v>
      </c>
      <c r="N116" s="131">
        <v>44606</v>
      </c>
      <c r="O116" s="131">
        <v>44723</v>
      </c>
      <c r="P116" s="131">
        <v>44723</v>
      </c>
      <c r="Q116" s="222">
        <v>552</v>
      </c>
      <c r="R116" s="132">
        <v>0</v>
      </c>
      <c r="S116" s="132">
        <v>552</v>
      </c>
      <c r="T116" s="9" t="s">
        <v>348</v>
      </c>
      <c r="U116" s="9" t="s">
        <v>42</v>
      </c>
      <c r="V116" s="9" t="s">
        <v>131</v>
      </c>
      <c r="W116" s="9" t="s">
        <v>44</v>
      </c>
      <c r="X116" s="131">
        <v>44680</v>
      </c>
      <c r="Y116" s="131">
        <v>44680</v>
      </c>
      <c r="Z116" s="9" t="s">
        <v>45</v>
      </c>
      <c r="AA116" s="133">
        <v>10.5</v>
      </c>
      <c r="AB116" s="9" t="s">
        <v>46</v>
      </c>
      <c r="AC116" s="133">
        <v>5796</v>
      </c>
      <c r="AD116" s="9" t="s">
        <v>46</v>
      </c>
      <c r="AE116" s="9" t="s">
        <v>461</v>
      </c>
      <c r="AF116" s="133">
        <v>39.99</v>
      </c>
      <c r="AG116" s="134">
        <v>1.653</v>
      </c>
      <c r="AH116" s="9" t="s">
        <v>47</v>
      </c>
      <c r="AI116" s="134">
        <v>130.10300000000001</v>
      </c>
      <c r="AJ116" s="9" t="s">
        <v>48</v>
      </c>
      <c r="AK116" s="9"/>
      <c r="AL116" s="9" t="s">
        <v>49</v>
      </c>
      <c r="AM116" s="9" t="s">
        <v>121</v>
      </c>
      <c r="AN116" s="9" t="s">
        <v>122</v>
      </c>
      <c r="AO116" s="9" t="s">
        <v>52</v>
      </c>
      <c r="AP116" s="9" t="s">
        <v>133</v>
      </c>
      <c r="AQ116" s="9" t="s">
        <v>349</v>
      </c>
      <c r="AR116" s="9" t="s">
        <v>122</v>
      </c>
      <c r="AS116" s="142" t="str">
        <f>VLOOKUP(A116,'Roll-ups'!B:M,12,FALSE)</f>
        <v xml:space="preserve">12 MONTH </v>
      </c>
      <c r="AT116" s="142" t="str">
        <f t="shared" si="5"/>
        <v>G10227</v>
      </c>
      <c r="AU116" t="str">
        <f>VLOOKUP(A116,'Roll-ups'!B:E,4,FALSE)</f>
        <v>FALL 1</v>
      </c>
    </row>
    <row r="117" spans="1:47" x14ac:dyDescent="0.15">
      <c r="A117" s="142">
        <f t="shared" si="3"/>
        <v>5056275189006</v>
      </c>
      <c r="B117" s="142" t="str">
        <f t="shared" si="4"/>
        <v>4544332988</v>
      </c>
      <c r="C117" s="9" t="s">
        <v>129</v>
      </c>
      <c r="D117" s="9" t="s">
        <v>1183</v>
      </c>
      <c r="E117" s="9" t="s">
        <v>1184</v>
      </c>
      <c r="F117" s="9" t="s">
        <v>949</v>
      </c>
      <c r="G117" s="9" t="s">
        <v>58</v>
      </c>
      <c r="H117" s="9" t="s">
        <v>40</v>
      </c>
      <c r="I117" s="9"/>
      <c r="J117" s="9"/>
      <c r="K117" s="9" t="s">
        <v>41</v>
      </c>
      <c r="L117" s="9" t="s">
        <v>1036</v>
      </c>
      <c r="M117" s="9" t="s">
        <v>1037</v>
      </c>
      <c r="N117" s="131">
        <v>44687</v>
      </c>
      <c r="O117" s="131">
        <v>44791</v>
      </c>
      <c r="P117" s="131">
        <v>44767</v>
      </c>
      <c r="Q117" s="222">
        <v>550</v>
      </c>
      <c r="R117" s="132">
        <v>0</v>
      </c>
      <c r="S117" s="132">
        <v>550</v>
      </c>
      <c r="T117" s="9" t="s">
        <v>348</v>
      </c>
      <c r="U117" s="9" t="s">
        <v>42</v>
      </c>
      <c r="V117" s="9" t="s">
        <v>131</v>
      </c>
      <c r="W117" s="9" t="s">
        <v>67</v>
      </c>
      <c r="X117" s="131">
        <v>44732</v>
      </c>
      <c r="Y117" s="131">
        <v>44746</v>
      </c>
      <c r="Z117" s="9" t="s">
        <v>45</v>
      </c>
      <c r="AA117" s="133">
        <v>22.5</v>
      </c>
      <c r="AB117" s="9" t="s">
        <v>46</v>
      </c>
      <c r="AC117" s="133">
        <v>12375</v>
      </c>
      <c r="AD117" s="9" t="s">
        <v>46</v>
      </c>
      <c r="AE117" s="9" t="s">
        <v>1038</v>
      </c>
      <c r="AF117" s="133">
        <v>69.989999999999995</v>
      </c>
      <c r="AG117" s="134">
        <v>2.2709999999999999</v>
      </c>
      <c r="AH117" s="9" t="s">
        <v>47</v>
      </c>
      <c r="AI117" s="134">
        <v>298.37599999999998</v>
      </c>
      <c r="AJ117" s="9" t="s">
        <v>48</v>
      </c>
      <c r="AK117" s="9" t="s">
        <v>1185</v>
      </c>
      <c r="AL117" s="9" t="s">
        <v>49</v>
      </c>
      <c r="AM117" s="9" t="s">
        <v>126</v>
      </c>
      <c r="AN117" s="9" t="s">
        <v>127</v>
      </c>
      <c r="AO117" s="9" t="s">
        <v>52</v>
      </c>
      <c r="AP117" s="9" t="s">
        <v>146</v>
      </c>
      <c r="AQ117" s="9" t="s">
        <v>349</v>
      </c>
      <c r="AR117" s="9" t="s">
        <v>127</v>
      </c>
      <c r="AS117" s="142" t="str">
        <f>VLOOKUP(A117,'Roll-ups'!B:M,12,FALSE)</f>
        <v xml:space="preserve">PARTY DÉCOR </v>
      </c>
      <c r="AT117" s="142" t="str">
        <f t="shared" si="5"/>
        <v>G10211</v>
      </c>
      <c r="AU117" t="str">
        <f>VLOOKUP(A117,'Roll-ups'!B:E,4,FALSE)</f>
        <v>FALL 2</v>
      </c>
    </row>
    <row r="118" spans="1:47" x14ac:dyDescent="0.15">
      <c r="A118" s="142">
        <f t="shared" si="3"/>
        <v>9781525611001</v>
      </c>
      <c r="B118" s="142" t="str">
        <f t="shared" si="4"/>
        <v>4544753182</v>
      </c>
      <c r="C118" s="9" t="s">
        <v>200</v>
      </c>
      <c r="D118" s="9" t="s">
        <v>336</v>
      </c>
      <c r="E118" s="9" t="s">
        <v>462</v>
      </c>
      <c r="F118" s="9" t="s">
        <v>346</v>
      </c>
      <c r="G118" s="9" t="s">
        <v>71</v>
      </c>
      <c r="H118" s="9" t="s">
        <v>40</v>
      </c>
      <c r="I118" s="9"/>
      <c r="J118" s="9"/>
      <c r="K118" s="9" t="s">
        <v>41</v>
      </c>
      <c r="L118" s="9" t="s">
        <v>347</v>
      </c>
      <c r="M118" s="9" t="s">
        <v>219</v>
      </c>
      <c r="N118" s="131">
        <v>44718</v>
      </c>
      <c r="O118" s="131">
        <v>44753</v>
      </c>
      <c r="P118" s="131">
        <v>44753</v>
      </c>
      <c r="Q118" s="222">
        <v>550</v>
      </c>
      <c r="R118" s="132">
        <v>0</v>
      </c>
      <c r="S118" s="132">
        <v>550</v>
      </c>
      <c r="T118" s="9" t="s">
        <v>348</v>
      </c>
      <c r="U118" s="9" t="s">
        <v>63</v>
      </c>
      <c r="V118" s="9" t="s">
        <v>64</v>
      </c>
      <c r="W118" s="9" t="s">
        <v>44</v>
      </c>
      <c r="X118" s="131"/>
      <c r="Y118" s="131"/>
      <c r="Z118" s="9"/>
      <c r="AA118" s="133">
        <v>8.8000000000000007</v>
      </c>
      <c r="AB118" s="9" t="s">
        <v>119</v>
      </c>
      <c r="AC118" s="133">
        <v>4840</v>
      </c>
      <c r="AD118" s="9" t="s">
        <v>119</v>
      </c>
      <c r="AE118" s="9" t="s">
        <v>120</v>
      </c>
      <c r="AF118" s="133">
        <v>21.99</v>
      </c>
      <c r="AG118" s="134">
        <v>0.6</v>
      </c>
      <c r="AH118" s="9" t="s">
        <v>47</v>
      </c>
      <c r="AI118" s="134">
        <v>20.16</v>
      </c>
      <c r="AJ118" s="9" t="s">
        <v>48</v>
      </c>
      <c r="AK118" s="9" t="s">
        <v>462</v>
      </c>
      <c r="AL118" s="9" t="s">
        <v>49</v>
      </c>
      <c r="AM118" s="9" t="s">
        <v>50</v>
      </c>
      <c r="AN118" s="9" t="s">
        <v>51</v>
      </c>
      <c r="AO118" s="9" t="s">
        <v>52</v>
      </c>
      <c r="AP118" s="9" t="s">
        <v>215</v>
      </c>
      <c r="AQ118" s="9" t="s">
        <v>349</v>
      </c>
      <c r="AR118" s="9" t="s">
        <v>51</v>
      </c>
      <c r="AS118" s="142" t="str">
        <f>VLOOKUP(A118,'Roll-ups'!B:M,12,FALSE)</f>
        <v xml:space="preserve">12 MONTH </v>
      </c>
      <c r="AT118" s="142" t="str">
        <f t="shared" si="5"/>
        <v>G10227</v>
      </c>
      <c r="AU118" t="str">
        <f>VLOOKUP(A118,'Roll-ups'!B:E,4,FALSE)</f>
        <v xml:space="preserve">FALL 1 FLOWTHROUGH </v>
      </c>
    </row>
    <row r="119" spans="1:47" x14ac:dyDescent="0.15">
      <c r="A119" s="142">
        <f t="shared" si="3"/>
        <v>74101203431</v>
      </c>
      <c r="B119" s="142" t="str">
        <f t="shared" si="4"/>
        <v>4544521064</v>
      </c>
      <c r="C119" s="9" t="s">
        <v>129</v>
      </c>
      <c r="D119" s="9" t="s">
        <v>766</v>
      </c>
      <c r="E119" s="9" t="s">
        <v>180</v>
      </c>
      <c r="F119" s="9" t="s">
        <v>960</v>
      </c>
      <c r="G119" s="9" t="s">
        <v>58</v>
      </c>
      <c r="H119" s="9" t="s">
        <v>1090</v>
      </c>
      <c r="I119" s="9"/>
      <c r="J119" s="9"/>
      <c r="K119" s="9" t="s">
        <v>41</v>
      </c>
      <c r="L119" s="9" t="s">
        <v>134</v>
      </c>
      <c r="M119" s="9" t="s">
        <v>135</v>
      </c>
      <c r="N119" s="131">
        <v>44683</v>
      </c>
      <c r="O119" s="131">
        <v>44809</v>
      </c>
      <c r="P119" s="131">
        <v>44809</v>
      </c>
      <c r="Q119" s="222">
        <v>544</v>
      </c>
      <c r="R119" s="132">
        <v>0</v>
      </c>
      <c r="S119" s="132">
        <v>544</v>
      </c>
      <c r="T119" s="9" t="s">
        <v>348</v>
      </c>
      <c r="U119" s="9" t="s">
        <v>63</v>
      </c>
      <c r="V119" s="9" t="s">
        <v>64</v>
      </c>
      <c r="W119" s="9" t="s">
        <v>44</v>
      </c>
      <c r="X119" s="131"/>
      <c r="Y119" s="131"/>
      <c r="Z119" s="9"/>
      <c r="AA119" s="133">
        <v>131.25</v>
      </c>
      <c r="AB119" s="9" t="s">
        <v>119</v>
      </c>
      <c r="AC119" s="133">
        <v>71400</v>
      </c>
      <c r="AD119" s="9" t="s">
        <v>119</v>
      </c>
      <c r="AE119" s="9" t="s">
        <v>120</v>
      </c>
      <c r="AF119" s="133">
        <v>159.99</v>
      </c>
      <c r="AG119" s="134">
        <v>1.3</v>
      </c>
      <c r="AH119" s="9" t="s">
        <v>47</v>
      </c>
      <c r="AI119" s="134">
        <v>166.01599999999999</v>
      </c>
      <c r="AJ119" s="9" t="s">
        <v>48</v>
      </c>
      <c r="AK119" s="9" t="s">
        <v>1186</v>
      </c>
      <c r="AL119" s="9" t="s">
        <v>49</v>
      </c>
      <c r="AM119" s="9" t="s">
        <v>196</v>
      </c>
      <c r="AN119" s="9" t="s">
        <v>123</v>
      </c>
      <c r="AO119" s="9" t="s">
        <v>52</v>
      </c>
      <c r="AP119" s="9" t="s">
        <v>139</v>
      </c>
      <c r="AQ119" s="9" t="s">
        <v>125</v>
      </c>
      <c r="AR119" s="9" t="s">
        <v>123</v>
      </c>
      <c r="AS119" s="142" t="str">
        <f>VLOOKUP(A119,'Roll-ups'!B:M,12,FALSE)</f>
        <v xml:space="preserve">PARTY DÉCOR </v>
      </c>
      <c r="AT119" s="142" t="str">
        <f t="shared" si="5"/>
        <v>G10211</v>
      </c>
      <c r="AU119" t="str">
        <f>VLOOKUP(A119,'Roll-ups'!B:E,4,FALSE)</f>
        <v>FALL 1</v>
      </c>
    </row>
    <row r="120" spans="1:47" x14ac:dyDescent="0.15">
      <c r="A120" s="142">
        <f t="shared" si="3"/>
        <v>5056275191795</v>
      </c>
      <c r="B120" s="142" t="str">
        <f t="shared" si="4"/>
        <v>4544332988</v>
      </c>
      <c r="C120" s="9" t="s">
        <v>129</v>
      </c>
      <c r="D120" s="9" t="s">
        <v>1193</v>
      </c>
      <c r="E120" s="9" t="s">
        <v>1194</v>
      </c>
      <c r="F120" s="9" t="s">
        <v>949</v>
      </c>
      <c r="G120" s="9" t="s">
        <v>93</v>
      </c>
      <c r="H120" s="9" t="s">
        <v>40</v>
      </c>
      <c r="I120" s="9"/>
      <c r="J120" s="9"/>
      <c r="K120" s="9" t="s">
        <v>41</v>
      </c>
      <c r="L120" s="9" t="s">
        <v>1036</v>
      </c>
      <c r="M120" s="9" t="s">
        <v>1037</v>
      </c>
      <c r="N120" s="131">
        <v>44687</v>
      </c>
      <c r="O120" s="131">
        <v>44791</v>
      </c>
      <c r="P120" s="131">
        <v>44767</v>
      </c>
      <c r="Q120" s="222">
        <v>540</v>
      </c>
      <c r="R120" s="132">
        <v>0</v>
      </c>
      <c r="S120" s="132">
        <v>540</v>
      </c>
      <c r="T120" s="9" t="s">
        <v>348</v>
      </c>
      <c r="U120" s="9" t="s">
        <v>42</v>
      </c>
      <c r="V120" s="9" t="s">
        <v>131</v>
      </c>
      <c r="W120" s="9" t="s">
        <v>67</v>
      </c>
      <c r="X120" s="131">
        <v>44732</v>
      </c>
      <c r="Y120" s="131">
        <v>44746</v>
      </c>
      <c r="Z120" s="9" t="s">
        <v>45</v>
      </c>
      <c r="AA120" s="133">
        <v>7.5</v>
      </c>
      <c r="AB120" s="9" t="s">
        <v>46</v>
      </c>
      <c r="AC120" s="133">
        <v>4050</v>
      </c>
      <c r="AD120" s="9" t="s">
        <v>46</v>
      </c>
      <c r="AE120" s="9" t="s">
        <v>1038</v>
      </c>
      <c r="AF120" s="133">
        <v>22.99</v>
      </c>
      <c r="AG120" s="134">
        <v>0.22</v>
      </c>
      <c r="AH120" s="9" t="s">
        <v>47</v>
      </c>
      <c r="AI120" s="134">
        <v>11.532999999999999</v>
      </c>
      <c r="AJ120" s="9" t="s">
        <v>48</v>
      </c>
      <c r="AK120" s="9" t="s">
        <v>1195</v>
      </c>
      <c r="AL120" s="9" t="s">
        <v>49</v>
      </c>
      <c r="AM120" s="9" t="s">
        <v>126</v>
      </c>
      <c r="AN120" s="9" t="s">
        <v>127</v>
      </c>
      <c r="AO120" s="9" t="s">
        <v>52</v>
      </c>
      <c r="AP120" s="9" t="s">
        <v>146</v>
      </c>
      <c r="AQ120" s="9" t="s">
        <v>349</v>
      </c>
      <c r="AR120" s="9" t="s">
        <v>127</v>
      </c>
      <c r="AS120" s="142" t="str">
        <f>VLOOKUP(A120,'Roll-ups'!B:M,12,FALSE)</f>
        <v xml:space="preserve">PARTY DÉCOR </v>
      </c>
      <c r="AT120" s="142" t="str">
        <f t="shared" si="5"/>
        <v>G10211</v>
      </c>
      <c r="AU120" t="str">
        <f>VLOOKUP(A120,'Roll-ups'!B:E,4,FALSE)</f>
        <v>FALL 2</v>
      </c>
    </row>
    <row r="121" spans="1:47" x14ac:dyDescent="0.15">
      <c r="A121" s="142">
        <f t="shared" si="3"/>
        <v>5056275171223</v>
      </c>
      <c r="B121" s="142" t="str">
        <f t="shared" si="4"/>
        <v>4544332988</v>
      </c>
      <c r="C121" s="9" t="s">
        <v>129</v>
      </c>
      <c r="D121" s="9" t="s">
        <v>1187</v>
      </c>
      <c r="E121" s="9" t="s">
        <v>1188</v>
      </c>
      <c r="F121" s="9" t="s">
        <v>949</v>
      </c>
      <c r="G121" s="9" t="s">
        <v>95</v>
      </c>
      <c r="H121" s="9" t="s">
        <v>40</v>
      </c>
      <c r="I121" s="9"/>
      <c r="J121" s="9"/>
      <c r="K121" s="9" t="s">
        <v>41</v>
      </c>
      <c r="L121" s="9" t="s">
        <v>1036</v>
      </c>
      <c r="M121" s="9" t="s">
        <v>1037</v>
      </c>
      <c r="N121" s="131">
        <v>44687</v>
      </c>
      <c r="O121" s="131">
        <v>44791</v>
      </c>
      <c r="P121" s="131">
        <v>44767</v>
      </c>
      <c r="Q121" s="222">
        <v>540</v>
      </c>
      <c r="R121" s="132">
        <v>0</v>
      </c>
      <c r="S121" s="132">
        <v>540</v>
      </c>
      <c r="T121" s="9" t="s">
        <v>348</v>
      </c>
      <c r="U121" s="9" t="s">
        <v>42</v>
      </c>
      <c r="V121" s="9" t="s">
        <v>131</v>
      </c>
      <c r="W121" s="9" t="s">
        <v>67</v>
      </c>
      <c r="X121" s="131">
        <v>44732</v>
      </c>
      <c r="Y121" s="131">
        <v>44746</v>
      </c>
      <c r="Z121" s="9" t="s">
        <v>45</v>
      </c>
      <c r="AA121" s="133">
        <v>3.6</v>
      </c>
      <c r="AB121" s="9" t="s">
        <v>46</v>
      </c>
      <c r="AC121" s="133">
        <v>1944</v>
      </c>
      <c r="AD121" s="9" t="s">
        <v>46</v>
      </c>
      <c r="AE121" s="9" t="s">
        <v>1038</v>
      </c>
      <c r="AF121" s="133">
        <v>14.99</v>
      </c>
      <c r="AG121" s="134">
        <v>0.1</v>
      </c>
      <c r="AH121" s="9" t="s">
        <v>47</v>
      </c>
      <c r="AI121" s="134">
        <v>6.4</v>
      </c>
      <c r="AJ121" s="9" t="s">
        <v>48</v>
      </c>
      <c r="AK121" s="9" t="s">
        <v>1189</v>
      </c>
      <c r="AL121" s="9" t="s">
        <v>49</v>
      </c>
      <c r="AM121" s="9" t="s">
        <v>126</v>
      </c>
      <c r="AN121" s="9" t="s">
        <v>127</v>
      </c>
      <c r="AO121" s="9" t="s">
        <v>52</v>
      </c>
      <c r="AP121" s="9" t="s">
        <v>146</v>
      </c>
      <c r="AQ121" s="9" t="s">
        <v>349</v>
      </c>
      <c r="AR121" s="9" t="s">
        <v>156</v>
      </c>
      <c r="AS121" s="142" t="str">
        <f>VLOOKUP(A121,'Roll-ups'!B:M,12,FALSE)</f>
        <v xml:space="preserve">PARTY DÉCOR </v>
      </c>
      <c r="AT121" s="142" t="str">
        <f t="shared" si="5"/>
        <v>G10211</v>
      </c>
      <c r="AU121" t="str">
        <f>VLOOKUP(A121,'Roll-ups'!B:E,4,FALSE)</f>
        <v>FALL 2</v>
      </c>
    </row>
    <row r="122" spans="1:47" x14ac:dyDescent="0.15">
      <c r="A122" s="142">
        <f t="shared" si="3"/>
        <v>5056275171216</v>
      </c>
      <c r="B122" s="142" t="str">
        <f t="shared" si="4"/>
        <v>4544332988</v>
      </c>
      <c r="C122" s="9" t="s">
        <v>129</v>
      </c>
      <c r="D122" s="9" t="s">
        <v>1190</v>
      </c>
      <c r="E122" s="9" t="s">
        <v>1191</v>
      </c>
      <c r="F122" s="9" t="s">
        <v>949</v>
      </c>
      <c r="G122" s="9" t="s">
        <v>96</v>
      </c>
      <c r="H122" s="9" t="s">
        <v>40</v>
      </c>
      <c r="I122" s="9"/>
      <c r="J122" s="9"/>
      <c r="K122" s="9" t="s">
        <v>41</v>
      </c>
      <c r="L122" s="9" t="s">
        <v>1036</v>
      </c>
      <c r="M122" s="9" t="s">
        <v>1037</v>
      </c>
      <c r="N122" s="131">
        <v>44687</v>
      </c>
      <c r="O122" s="131">
        <v>44791</v>
      </c>
      <c r="P122" s="131">
        <v>44767</v>
      </c>
      <c r="Q122" s="222">
        <v>540</v>
      </c>
      <c r="R122" s="132">
        <v>0</v>
      </c>
      <c r="S122" s="132">
        <v>540</v>
      </c>
      <c r="T122" s="9" t="s">
        <v>348</v>
      </c>
      <c r="U122" s="9" t="s">
        <v>42</v>
      </c>
      <c r="V122" s="9" t="s">
        <v>131</v>
      </c>
      <c r="W122" s="9" t="s">
        <v>67</v>
      </c>
      <c r="X122" s="131">
        <v>44732</v>
      </c>
      <c r="Y122" s="131">
        <v>44746</v>
      </c>
      <c r="Z122" s="9" t="s">
        <v>45</v>
      </c>
      <c r="AA122" s="133">
        <v>6</v>
      </c>
      <c r="AB122" s="9" t="s">
        <v>46</v>
      </c>
      <c r="AC122" s="133">
        <v>3240</v>
      </c>
      <c r="AD122" s="9" t="s">
        <v>46</v>
      </c>
      <c r="AE122" s="9" t="s">
        <v>1038</v>
      </c>
      <c r="AF122" s="133">
        <v>24.99</v>
      </c>
      <c r="AG122" s="134">
        <v>0.99199999999999999</v>
      </c>
      <c r="AH122" s="9" t="s">
        <v>47</v>
      </c>
      <c r="AI122" s="134">
        <v>41.878</v>
      </c>
      <c r="AJ122" s="9" t="s">
        <v>48</v>
      </c>
      <c r="AK122" s="9" t="s">
        <v>1192</v>
      </c>
      <c r="AL122" s="9" t="s">
        <v>49</v>
      </c>
      <c r="AM122" s="9" t="s">
        <v>126</v>
      </c>
      <c r="AN122" s="9" t="s">
        <v>127</v>
      </c>
      <c r="AO122" s="9" t="s">
        <v>52</v>
      </c>
      <c r="AP122" s="9" t="s">
        <v>146</v>
      </c>
      <c r="AQ122" s="9" t="s">
        <v>349</v>
      </c>
      <c r="AR122" s="9" t="s">
        <v>127</v>
      </c>
      <c r="AS122" s="142" t="str">
        <f>VLOOKUP(A122,'Roll-ups'!B:M,12,FALSE)</f>
        <v xml:space="preserve">PARTY DÉCOR </v>
      </c>
      <c r="AT122" s="142" t="str">
        <f t="shared" si="5"/>
        <v>G10211</v>
      </c>
      <c r="AU122" t="str">
        <f>VLOOKUP(A122,'Roll-ups'!B:E,4,FALSE)</f>
        <v>FALL 2</v>
      </c>
    </row>
    <row r="123" spans="1:47" x14ac:dyDescent="0.15">
      <c r="A123" s="142">
        <f t="shared" si="3"/>
        <v>5056275123727</v>
      </c>
      <c r="B123" s="142" t="str">
        <f t="shared" si="4"/>
        <v>4544332989</v>
      </c>
      <c r="C123" s="9" t="s">
        <v>129</v>
      </c>
      <c r="D123" s="9" t="s">
        <v>1040</v>
      </c>
      <c r="E123" s="9" t="s">
        <v>1041</v>
      </c>
      <c r="F123" s="9" t="s">
        <v>961</v>
      </c>
      <c r="G123" s="9" t="s">
        <v>107</v>
      </c>
      <c r="H123" s="9" t="s">
        <v>40</v>
      </c>
      <c r="I123" s="9"/>
      <c r="J123" s="9"/>
      <c r="K123" s="9" t="s">
        <v>56</v>
      </c>
      <c r="L123" s="9" t="s">
        <v>1036</v>
      </c>
      <c r="M123" s="9" t="s">
        <v>1037</v>
      </c>
      <c r="N123" s="131">
        <v>44687</v>
      </c>
      <c r="O123" s="131">
        <v>44791</v>
      </c>
      <c r="P123" s="131">
        <v>44767</v>
      </c>
      <c r="Q123" s="222">
        <v>540</v>
      </c>
      <c r="R123" s="132">
        <v>0</v>
      </c>
      <c r="S123" s="132">
        <v>540</v>
      </c>
      <c r="T123" s="9" t="s">
        <v>348</v>
      </c>
      <c r="U123" s="9" t="s">
        <v>42</v>
      </c>
      <c r="V123" s="9" t="s">
        <v>131</v>
      </c>
      <c r="W123" s="9" t="s">
        <v>67</v>
      </c>
      <c r="X123" s="131">
        <v>44732</v>
      </c>
      <c r="Y123" s="131">
        <v>44746</v>
      </c>
      <c r="Z123" s="9" t="s">
        <v>45</v>
      </c>
      <c r="AA123" s="133">
        <v>4.49</v>
      </c>
      <c r="AB123" s="9" t="s">
        <v>46</v>
      </c>
      <c r="AC123" s="133">
        <v>2424.6</v>
      </c>
      <c r="AD123" s="9" t="s">
        <v>46</v>
      </c>
      <c r="AE123" s="9" t="s">
        <v>1038</v>
      </c>
      <c r="AF123" s="133">
        <v>16.989999999999998</v>
      </c>
      <c r="AG123" s="134">
        <v>0.15</v>
      </c>
      <c r="AH123" s="9" t="s">
        <v>47</v>
      </c>
      <c r="AI123" s="134">
        <v>7.7640000000000002</v>
      </c>
      <c r="AJ123" s="9" t="s">
        <v>48</v>
      </c>
      <c r="AK123" s="9" t="s">
        <v>1042</v>
      </c>
      <c r="AL123" s="9" t="s">
        <v>49</v>
      </c>
      <c r="AM123" s="9" t="s">
        <v>126</v>
      </c>
      <c r="AN123" s="9" t="s">
        <v>127</v>
      </c>
      <c r="AO123" s="9" t="s">
        <v>52</v>
      </c>
      <c r="AP123" s="9" t="s">
        <v>146</v>
      </c>
      <c r="AQ123" s="9" t="s">
        <v>349</v>
      </c>
      <c r="AR123" s="9" t="s">
        <v>128</v>
      </c>
      <c r="AS123" s="142" t="str">
        <f>VLOOKUP(A123,'Roll-ups'!B:M,12,FALSE)</f>
        <v xml:space="preserve">PARTY DÉCOR </v>
      </c>
      <c r="AT123" s="142" t="str">
        <f t="shared" si="5"/>
        <v>G10211</v>
      </c>
      <c r="AU123" t="str">
        <f>VLOOKUP(A123,'Roll-ups'!B:E,4,FALSE)</f>
        <v>FALL 2</v>
      </c>
    </row>
    <row r="124" spans="1:47" x14ac:dyDescent="0.15">
      <c r="A124" s="142">
        <f t="shared" si="3"/>
        <v>74101948950</v>
      </c>
      <c r="B124" s="142" t="str">
        <f t="shared" si="4"/>
        <v>4544521074</v>
      </c>
      <c r="C124" s="9" t="s">
        <v>129</v>
      </c>
      <c r="D124" s="9" t="s">
        <v>197</v>
      </c>
      <c r="E124" s="9" t="s">
        <v>198</v>
      </c>
      <c r="F124" s="9" t="s">
        <v>962</v>
      </c>
      <c r="G124" s="9" t="s">
        <v>39</v>
      </c>
      <c r="H124" s="9" t="s">
        <v>1090</v>
      </c>
      <c r="I124" s="9"/>
      <c r="J124" s="9"/>
      <c r="K124" s="9" t="s">
        <v>41</v>
      </c>
      <c r="L124" s="9" t="s">
        <v>134</v>
      </c>
      <c r="M124" s="9" t="s">
        <v>135</v>
      </c>
      <c r="N124" s="131">
        <v>44683</v>
      </c>
      <c r="O124" s="131">
        <v>44781</v>
      </c>
      <c r="P124" s="131">
        <v>44732</v>
      </c>
      <c r="Q124" s="222">
        <v>540</v>
      </c>
      <c r="R124" s="132">
        <v>0</v>
      </c>
      <c r="S124" s="132">
        <v>540</v>
      </c>
      <c r="T124" s="9" t="s">
        <v>348</v>
      </c>
      <c r="U124" s="9" t="s">
        <v>63</v>
      </c>
      <c r="V124" s="9" t="s">
        <v>64</v>
      </c>
      <c r="W124" s="9" t="s">
        <v>44</v>
      </c>
      <c r="X124" s="131"/>
      <c r="Y124" s="131"/>
      <c r="Z124" s="9"/>
      <c r="AA124" s="133">
        <v>19.5</v>
      </c>
      <c r="AB124" s="9" t="s">
        <v>119</v>
      </c>
      <c r="AC124" s="133">
        <v>10530</v>
      </c>
      <c r="AD124" s="9" t="s">
        <v>119</v>
      </c>
      <c r="AE124" s="9" t="s">
        <v>120</v>
      </c>
      <c r="AF124" s="133">
        <v>24.99</v>
      </c>
      <c r="AG124" s="134">
        <v>8.15</v>
      </c>
      <c r="AH124" s="9" t="s">
        <v>47</v>
      </c>
      <c r="AI124" s="134">
        <v>54</v>
      </c>
      <c r="AJ124" s="9" t="s">
        <v>48</v>
      </c>
      <c r="AK124" s="9"/>
      <c r="AL124" s="9" t="s">
        <v>49</v>
      </c>
      <c r="AM124" s="9" t="s">
        <v>50</v>
      </c>
      <c r="AN124" s="9" t="s">
        <v>51</v>
      </c>
      <c r="AO124" s="9" t="s">
        <v>1198</v>
      </c>
      <c r="AP124" s="9" t="s">
        <v>139</v>
      </c>
      <c r="AQ124" s="9" t="s">
        <v>125</v>
      </c>
      <c r="AR124" s="9" t="s">
        <v>51</v>
      </c>
      <c r="AS124" s="142" t="str">
        <f>VLOOKUP(A124,'Roll-ups'!B:M,12,FALSE)</f>
        <v xml:space="preserve">PARTY DÉCOR </v>
      </c>
      <c r="AT124" s="142" t="str">
        <f t="shared" si="5"/>
        <v>G10211</v>
      </c>
      <c r="AU124" t="str">
        <f>VLOOKUP(A124,'Roll-ups'!B:E,4,FALSE)</f>
        <v>FALL 2</v>
      </c>
    </row>
    <row r="125" spans="1:47" x14ac:dyDescent="0.15">
      <c r="A125" s="142">
        <f t="shared" si="3"/>
        <v>74101218343</v>
      </c>
      <c r="B125" s="142" t="str">
        <f t="shared" si="4"/>
        <v>4544630022</v>
      </c>
      <c r="C125" s="9" t="s">
        <v>129</v>
      </c>
      <c r="D125" s="9" t="s">
        <v>1205</v>
      </c>
      <c r="E125" s="9" t="s">
        <v>187</v>
      </c>
      <c r="F125" s="9" t="s">
        <v>963</v>
      </c>
      <c r="G125" s="9" t="s">
        <v>107</v>
      </c>
      <c r="H125" s="9" t="s">
        <v>1090</v>
      </c>
      <c r="I125" s="9"/>
      <c r="J125" s="9"/>
      <c r="K125" s="9" t="s">
        <v>56</v>
      </c>
      <c r="L125" s="9" t="s">
        <v>134</v>
      </c>
      <c r="M125" s="9" t="s">
        <v>135</v>
      </c>
      <c r="N125" s="131">
        <v>44691</v>
      </c>
      <c r="O125" s="131">
        <v>44823</v>
      </c>
      <c r="P125" s="131">
        <v>44823</v>
      </c>
      <c r="Q125" s="222">
        <v>540</v>
      </c>
      <c r="R125" s="132">
        <v>0</v>
      </c>
      <c r="S125" s="132">
        <v>540</v>
      </c>
      <c r="T125" s="9" t="s">
        <v>348</v>
      </c>
      <c r="U125" s="9" t="s">
        <v>63</v>
      </c>
      <c r="V125" s="9" t="s">
        <v>64</v>
      </c>
      <c r="W125" s="9" t="s">
        <v>44</v>
      </c>
      <c r="X125" s="131"/>
      <c r="Y125" s="131"/>
      <c r="Z125" s="9"/>
      <c r="AA125" s="133">
        <v>11.89</v>
      </c>
      <c r="AB125" s="9" t="s">
        <v>119</v>
      </c>
      <c r="AC125" s="133">
        <v>6420.6</v>
      </c>
      <c r="AD125" s="9" t="s">
        <v>119</v>
      </c>
      <c r="AE125" s="9" t="s">
        <v>120</v>
      </c>
      <c r="AF125" s="133">
        <v>19.989999999999998</v>
      </c>
      <c r="AG125" s="134">
        <v>2.6</v>
      </c>
      <c r="AH125" s="9" t="s">
        <v>47</v>
      </c>
      <c r="AI125" s="134">
        <v>14.976000000000001</v>
      </c>
      <c r="AJ125" s="9" t="s">
        <v>48</v>
      </c>
      <c r="AK125" s="9" t="s">
        <v>1206</v>
      </c>
      <c r="AL125" s="9" t="s">
        <v>49</v>
      </c>
      <c r="AM125" s="9" t="s">
        <v>196</v>
      </c>
      <c r="AN125" s="9" t="s">
        <v>123</v>
      </c>
      <c r="AO125" s="9" t="s">
        <v>52</v>
      </c>
      <c r="AP125" s="9" t="s">
        <v>139</v>
      </c>
      <c r="AQ125" s="9" t="s">
        <v>53</v>
      </c>
      <c r="AR125" s="9" t="s">
        <v>106</v>
      </c>
      <c r="AS125" s="142" t="str">
        <f>VLOOKUP(A125,'Roll-ups'!B:M,12,FALSE)</f>
        <v>FUJI</v>
      </c>
      <c r="AT125" s="142" t="str">
        <f t="shared" si="5"/>
        <v>G10211</v>
      </c>
      <c r="AU125" t="str">
        <f>VLOOKUP(A125,'Roll-ups'!B:E,4,FALSE)</f>
        <v>FALL 1</v>
      </c>
    </row>
    <row r="126" spans="1:47" x14ac:dyDescent="0.15">
      <c r="A126" s="142">
        <f t="shared" si="3"/>
        <v>5056567000767</v>
      </c>
      <c r="B126" s="142" t="str">
        <f t="shared" si="4"/>
        <v>4544725099</v>
      </c>
      <c r="C126" s="9" t="s">
        <v>129</v>
      </c>
      <c r="D126" s="9" t="s">
        <v>1201</v>
      </c>
      <c r="E126" s="9" t="s">
        <v>853</v>
      </c>
      <c r="F126" s="9" t="s">
        <v>959</v>
      </c>
      <c r="G126" s="9" t="s">
        <v>62</v>
      </c>
      <c r="H126" s="9" t="s">
        <v>40</v>
      </c>
      <c r="I126" s="9"/>
      <c r="J126" s="9"/>
      <c r="K126" s="9" t="s">
        <v>41</v>
      </c>
      <c r="L126" s="9" t="s">
        <v>1036</v>
      </c>
      <c r="M126" s="9" t="s">
        <v>1037</v>
      </c>
      <c r="N126" s="131">
        <v>44708</v>
      </c>
      <c r="O126" s="131">
        <v>44784</v>
      </c>
      <c r="P126" s="131">
        <v>44774</v>
      </c>
      <c r="Q126" s="222">
        <v>540</v>
      </c>
      <c r="R126" s="132">
        <v>0</v>
      </c>
      <c r="S126" s="132">
        <v>540</v>
      </c>
      <c r="T126" s="9" t="s">
        <v>348</v>
      </c>
      <c r="U126" s="9" t="s">
        <v>42</v>
      </c>
      <c r="V126" s="9" t="s">
        <v>131</v>
      </c>
      <c r="W126" s="9" t="s">
        <v>67</v>
      </c>
      <c r="X126" s="131">
        <v>44739</v>
      </c>
      <c r="Y126" s="131">
        <v>44739</v>
      </c>
      <c r="Z126" s="9" t="s">
        <v>45</v>
      </c>
      <c r="AA126" s="133">
        <v>2.65</v>
      </c>
      <c r="AB126" s="9" t="s">
        <v>46</v>
      </c>
      <c r="AC126" s="133">
        <v>1431</v>
      </c>
      <c r="AD126" s="9" t="s">
        <v>46</v>
      </c>
      <c r="AE126" s="9" t="s">
        <v>1093</v>
      </c>
      <c r="AF126" s="133">
        <v>12.99</v>
      </c>
      <c r="AG126" s="134">
        <v>0.17599999999999999</v>
      </c>
      <c r="AH126" s="9" t="s">
        <v>47</v>
      </c>
      <c r="AI126" s="134">
        <v>0.47599999999999998</v>
      </c>
      <c r="AJ126" s="9" t="s">
        <v>48</v>
      </c>
      <c r="AK126" s="9" t="s">
        <v>1202</v>
      </c>
      <c r="AL126" s="9" t="s">
        <v>49</v>
      </c>
      <c r="AM126" s="9" t="s">
        <v>121</v>
      </c>
      <c r="AN126" s="9" t="s">
        <v>122</v>
      </c>
      <c r="AO126" s="9" t="s">
        <v>52</v>
      </c>
      <c r="AP126" s="9" t="s">
        <v>146</v>
      </c>
      <c r="AQ126" s="9" t="s">
        <v>349</v>
      </c>
      <c r="AR126" s="9" t="s">
        <v>122</v>
      </c>
      <c r="AS126" s="142" t="str">
        <f>VLOOKUP(A126,'Roll-ups'!B:M,12,FALSE)</f>
        <v xml:space="preserve">HALLOWEEN </v>
      </c>
      <c r="AT126" s="142" t="str">
        <f t="shared" si="5"/>
        <v>G10211</v>
      </c>
      <c r="AU126" t="str">
        <f>VLOOKUP(A126,'Roll-ups'!B:E,4,FALSE)</f>
        <v>HALLOWEEN</v>
      </c>
    </row>
    <row r="127" spans="1:47" x14ac:dyDescent="0.15">
      <c r="A127" s="142">
        <f t="shared" si="3"/>
        <v>5056275180850</v>
      </c>
      <c r="B127" s="142" t="str">
        <f t="shared" si="4"/>
        <v>4544725099</v>
      </c>
      <c r="C127" s="9" t="s">
        <v>129</v>
      </c>
      <c r="D127" s="9" t="s">
        <v>1196</v>
      </c>
      <c r="E127" s="9" t="s">
        <v>835</v>
      </c>
      <c r="F127" s="9" t="s">
        <v>959</v>
      </c>
      <c r="G127" s="9" t="s">
        <v>55</v>
      </c>
      <c r="H127" s="9" t="s">
        <v>40</v>
      </c>
      <c r="I127" s="9"/>
      <c r="J127" s="9"/>
      <c r="K127" s="9" t="s">
        <v>41</v>
      </c>
      <c r="L127" s="9" t="s">
        <v>1036</v>
      </c>
      <c r="M127" s="9" t="s">
        <v>1037</v>
      </c>
      <c r="N127" s="131">
        <v>44708</v>
      </c>
      <c r="O127" s="131">
        <v>44784</v>
      </c>
      <c r="P127" s="131">
        <v>44774</v>
      </c>
      <c r="Q127" s="222">
        <v>540</v>
      </c>
      <c r="R127" s="132">
        <v>0</v>
      </c>
      <c r="S127" s="132">
        <v>540</v>
      </c>
      <c r="T127" s="9" t="s">
        <v>348</v>
      </c>
      <c r="U127" s="9" t="s">
        <v>42</v>
      </c>
      <c r="V127" s="9" t="s">
        <v>131</v>
      </c>
      <c r="W127" s="9" t="s">
        <v>67</v>
      </c>
      <c r="X127" s="131">
        <v>44739</v>
      </c>
      <c r="Y127" s="131">
        <v>44739</v>
      </c>
      <c r="Z127" s="9" t="s">
        <v>45</v>
      </c>
      <c r="AA127" s="133">
        <v>3.75</v>
      </c>
      <c r="AB127" s="9" t="s">
        <v>46</v>
      </c>
      <c r="AC127" s="133">
        <v>2025</v>
      </c>
      <c r="AD127" s="9" t="s">
        <v>46</v>
      </c>
      <c r="AE127" s="9" t="s">
        <v>1093</v>
      </c>
      <c r="AF127" s="133">
        <v>14.99</v>
      </c>
      <c r="AG127" s="134">
        <v>0.17599999999999999</v>
      </c>
      <c r="AH127" s="9" t="s">
        <v>47</v>
      </c>
      <c r="AI127" s="134">
        <v>37.493000000000002</v>
      </c>
      <c r="AJ127" s="9" t="s">
        <v>48</v>
      </c>
      <c r="AK127" s="9" t="s">
        <v>1197</v>
      </c>
      <c r="AL127" s="9" t="s">
        <v>49</v>
      </c>
      <c r="AM127" s="9" t="s">
        <v>121</v>
      </c>
      <c r="AN127" s="9" t="s">
        <v>122</v>
      </c>
      <c r="AO127" s="9" t="s">
        <v>52</v>
      </c>
      <c r="AP127" s="9" t="s">
        <v>146</v>
      </c>
      <c r="AQ127" s="9" t="s">
        <v>349</v>
      </c>
      <c r="AR127" s="9" t="s">
        <v>122</v>
      </c>
      <c r="AS127" s="142" t="str">
        <f>VLOOKUP(A127,'Roll-ups'!B:M,12,FALSE)</f>
        <v xml:space="preserve">PARTY DÉCOR </v>
      </c>
      <c r="AT127" s="142" t="str">
        <f t="shared" si="5"/>
        <v>G10211</v>
      </c>
      <c r="AU127" t="str">
        <f>VLOOKUP(A127,'Roll-ups'!B:E,4,FALSE)</f>
        <v>FALL 2</v>
      </c>
    </row>
    <row r="128" spans="1:47" x14ac:dyDescent="0.15">
      <c r="A128" s="142">
        <f t="shared" si="3"/>
        <v>5056567006998</v>
      </c>
      <c r="B128" s="142" t="str">
        <f t="shared" si="4"/>
        <v>4544725099</v>
      </c>
      <c r="C128" s="9" t="s">
        <v>129</v>
      </c>
      <c r="D128" s="9" t="s">
        <v>1203</v>
      </c>
      <c r="E128" s="9" t="s">
        <v>831</v>
      </c>
      <c r="F128" s="9" t="s">
        <v>959</v>
      </c>
      <c r="G128" s="9" t="s">
        <v>59</v>
      </c>
      <c r="H128" s="9" t="s">
        <v>40</v>
      </c>
      <c r="I128" s="9"/>
      <c r="J128" s="9"/>
      <c r="K128" s="9" t="s">
        <v>41</v>
      </c>
      <c r="L128" s="9" t="s">
        <v>1036</v>
      </c>
      <c r="M128" s="9" t="s">
        <v>1037</v>
      </c>
      <c r="N128" s="131">
        <v>44708</v>
      </c>
      <c r="O128" s="131">
        <v>44784</v>
      </c>
      <c r="P128" s="131">
        <v>44774</v>
      </c>
      <c r="Q128" s="222">
        <v>540</v>
      </c>
      <c r="R128" s="132">
        <v>0</v>
      </c>
      <c r="S128" s="132">
        <v>540</v>
      </c>
      <c r="T128" s="9" t="s">
        <v>348</v>
      </c>
      <c r="U128" s="9" t="s">
        <v>42</v>
      </c>
      <c r="V128" s="9" t="s">
        <v>131</v>
      </c>
      <c r="W128" s="9" t="s">
        <v>67</v>
      </c>
      <c r="X128" s="131">
        <v>44739</v>
      </c>
      <c r="Y128" s="131">
        <v>44739</v>
      </c>
      <c r="Z128" s="9" t="s">
        <v>45</v>
      </c>
      <c r="AA128" s="133">
        <v>15</v>
      </c>
      <c r="AB128" s="9" t="s">
        <v>46</v>
      </c>
      <c r="AC128" s="133">
        <v>8100</v>
      </c>
      <c r="AD128" s="9" t="s">
        <v>46</v>
      </c>
      <c r="AE128" s="9" t="s">
        <v>1093</v>
      </c>
      <c r="AF128" s="133">
        <v>48.99</v>
      </c>
      <c r="AG128" s="134">
        <v>0.94799999999999995</v>
      </c>
      <c r="AH128" s="9" t="s">
        <v>47</v>
      </c>
      <c r="AI128" s="134">
        <v>200.41</v>
      </c>
      <c r="AJ128" s="9" t="s">
        <v>48</v>
      </c>
      <c r="AK128" s="9" t="s">
        <v>1204</v>
      </c>
      <c r="AL128" s="9" t="s">
        <v>49</v>
      </c>
      <c r="AM128" s="9" t="s">
        <v>121</v>
      </c>
      <c r="AN128" s="9" t="s">
        <v>122</v>
      </c>
      <c r="AO128" s="9" t="s">
        <v>52</v>
      </c>
      <c r="AP128" s="9" t="s">
        <v>146</v>
      </c>
      <c r="AQ128" s="9" t="s">
        <v>349</v>
      </c>
      <c r="AR128" s="9" t="s">
        <v>122</v>
      </c>
      <c r="AS128" s="142" t="str">
        <f>VLOOKUP(A128,'Roll-ups'!B:M,12,FALSE)</f>
        <v xml:space="preserve">PARTY DÉCOR </v>
      </c>
      <c r="AT128" s="142" t="str">
        <f t="shared" si="5"/>
        <v>G10211</v>
      </c>
      <c r="AU128" t="str">
        <f>VLOOKUP(A128,'Roll-ups'!B:E,4,FALSE)</f>
        <v>FALL 2</v>
      </c>
    </row>
    <row r="129" spans="1:47" x14ac:dyDescent="0.15">
      <c r="A129" s="142">
        <f t="shared" si="3"/>
        <v>5056567007087</v>
      </c>
      <c r="B129" s="142" t="str">
        <f t="shared" si="4"/>
        <v>4544725099</v>
      </c>
      <c r="C129" s="9" t="s">
        <v>129</v>
      </c>
      <c r="D129" s="9" t="s">
        <v>1199</v>
      </c>
      <c r="E129" s="9" t="s">
        <v>833</v>
      </c>
      <c r="F129" s="9" t="s">
        <v>959</v>
      </c>
      <c r="G129" s="9" t="s">
        <v>107</v>
      </c>
      <c r="H129" s="9" t="s">
        <v>40</v>
      </c>
      <c r="I129" s="9"/>
      <c r="J129" s="9"/>
      <c r="K129" s="9" t="s">
        <v>41</v>
      </c>
      <c r="L129" s="9" t="s">
        <v>1036</v>
      </c>
      <c r="M129" s="9" t="s">
        <v>1037</v>
      </c>
      <c r="N129" s="131">
        <v>44708</v>
      </c>
      <c r="O129" s="131">
        <v>44784</v>
      </c>
      <c r="P129" s="131">
        <v>44774</v>
      </c>
      <c r="Q129" s="222">
        <v>540</v>
      </c>
      <c r="R129" s="132">
        <v>0</v>
      </c>
      <c r="S129" s="132">
        <v>540</v>
      </c>
      <c r="T129" s="9" t="s">
        <v>348</v>
      </c>
      <c r="U129" s="9" t="s">
        <v>42</v>
      </c>
      <c r="V129" s="9" t="s">
        <v>131</v>
      </c>
      <c r="W129" s="9" t="s">
        <v>67</v>
      </c>
      <c r="X129" s="131">
        <v>44739</v>
      </c>
      <c r="Y129" s="131">
        <v>44739</v>
      </c>
      <c r="Z129" s="9" t="s">
        <v>45</v>
      </c>
      <c r="AA129" s="133">
        <v>6.75</v>
      </c>
      <c r="AB129" s="9" t="s">
        <v>46</v>
      </c>
      <c r="AC129" s="133">
        <v>3645</v>
      </c>
      <c r="AD129" s="9" t="s">
        <v>46</v>
      </c>
      <c r="AE129" s="9" t="s">
        <v>1093</v>
      </c>
      <c r="AF129" s="133">
        <v>22.99</v>
      </c>
      <c r="AG129" s="134">
        <v>0.309</v>
      </c>
      <c r="AH129" s="9" t="s">
        <v>47</v>
      </c>
      <c r="AI129" s="134">
        <v>37.267000000000003</v>
      </c>
      <c r="AJ129" s="9" t="s">
        <v>48</v>
      </c>
      <c r="AK129" s="9" t="s">
        <v>1200</v>
      </c>
      <c r="AL129" s="9" t="s">
        <v>49</v>
      </c>
      <c r="AM129" s="9" t="s">
        <v>121</v>
      </c>
      <c r="AN129" s="9" t="s">
        <v>122</v>
      </c>
      <c r="AO129" s="9" t="s">
        <v>52</v>
      </c>
      <c r="AP129" s="9" t="s">
        <v>146</v>
      </c>
      <c r="AQ129" s="9" t="s">
        <v>349</v>
      </c>
      <c r="AR129" s="9" t="s">
        <v>122</v>
      </c>
      <c r="AS129" s="142" t="str">
        <f>VLOOKUP(A129,'Roll-ups'!B:M,12,FALSE)</f>
        <v xml:space="preserve">PARTY DÉCOR </v>
      </c>
      <c r="AT129" s="142" t="str">
        <f t="shared" si="5"/>
        <v>G10211</v>
      </c>
      <c r="AU129" t="str">
        <f>VLOOKUP(A129,'Roll-ups'!B:E,4,FALSE)</f>
        <v>FALL 2</v>
      </c>
    </row>
    <row r="130" spans="1:47" x14ac:dyDescent="0.15">
      <c r="A130" s="142">
        <f t="shared" si="3"/>
        <v>686010674068</v>
      </c>
      <c r="B130" s="142" t="str">
        <f t="shared" si="4"/>
        <v>4543725760</v>
      </c>
      <c r="C130" s="9" t="s">
        <v>200</v>
      </c>
      <c r="D130" s="9" t="s">
        <v>380</v>
      </c>
      <c r="E130" s="9" t="s">
        <v>381</v>
      </c>
      <c r="F130" s="9" t="s">
        <v>463</v>
      </c>
      <c r="G130" s="9" t="s">
        <v>62</v>
      </c>
      <c r="H130" s="9" t="s">
        <v>40</v>
      </c>
      <c r="I130" s="9"/>
      <c r="J130" s="9"/>
      <c r="K130" s="9" t="s">
        <v>41</v>
      </c>
      <c r="L130" s="9" t="s">
        <v>143</v>
      </c>
      <c r="M130" s="9" t="s">
        <v>144</v>
      </c>
      <c r="N130" s="131">
        <v>44579</v>
      </c>
      <c r="O130" s="131">
        <v>44746</v>
      </c>
      <c r="P130" s="131">
        <v>44746</v>
      </c>
      <c r="Q130" s="222">
        <v>528</v>
      </c>
      <c r="R130" s="132">
        <v>0</v>
      </c>
      <c r="S130" s="132">
        <v>528</v>
      </c>
      <c r="T130" s="9" t="s">
        <v>348</v>
      </c>
      <c r="U130" s="9" t="s">
        <v>42</v>
      </c>
      <c r="V130" s="9" t="s">
        <v>131</v>
      </c>
      <c r="W130" s="9" t="s">
        <v>44</v>
      </c>
      <c r="X130" s="131">
        <v>44697</v>
      </c>
      <c r="Y130" s="131">
        <v>44697</v>
      </c>
      <c r="Z130" s="9" t="s">
        <v>45</v>
      </c>
      <c r="AA130" s="133">
        <v>3.5</v>
      </c>
      <c r="AB130" s="9" t="s">
        <v>46</v>
      </c>
      <c r="AC130" s="133">
        <v>1848</v>
      </c>
      <c r="AD130" s="9" t="s">
        <v>46</v>
      </c>
      <c r="AE130" s="9" t="s">
        <v>379</v>
      </c>
      <c r="AF130" s="133">
        <v>15.99</v>
      </c>
      <c r="AG130" s="134">
        <v>0.63900000000000001</v>
      </c>
      <c r="AH130" s="9" t="s">
        <v>47</v>
      </c>
      <c r="AI130" s="134">
        <v>81.195999999999998</v>
      </c>
      <c r="AJ130" s="9" t="s">
        <v>48</v>
      </c>
      <c r="AK130" s="9"/>
      <c r="AL130" s="9" t="s">
        <v>49</v>
      </c>
      <c r="AM130" s="9" t="s">
        <v>121</v>
      </c>
      <c r="AN130" s="9" t="s">
        <v>122</v>
      </c>
      <c r="AO130" s="9" t="s">
        <v>52</v>
      </c>
      <c r="AP130" s="9" t="s">
        <v>133</v>
      </c>
      <c r="AQ130" s="9" t="s">
        <v>349</v>
      </c>
      <c r="AR130" s="9" t="s">
        <v>54</v>
      </c>
      <c r="AS130" s="142" t="str">
        <f>VLOOKUP(A130,'Roll-ups'!B:M,12,FALSE)</f>
        <v xml:space="preserve">17 MONTH </v>
      </c>
      <c r="AT130" s="142" t="str">
        <f t="shared" si="5"/>
        <v>G10227</v>
      </c>
      <c r="AU130" t="str">
        <f>VLOOKUP(A130,'Roll-ups'!B:E,4,FALSE)</f>
        <v xml:space="preserve">BTS </v>
      </c>
    </row>
    <row r="131" spans="1:47" x14ac:dyDescent="0.15">
      <c r="A131" s="142">
        <f t="shared" ref="A131:A194" si="6">E131*1</f>
        <v>686010674150</v>
      </c>
      <c r="B131" s="142" t="str">
        <f t="shared" ref="B131:B194" si="7">F131</f>
        <v>4544102191</v>
      </c>
      <c r="C131" s="9" t="s">
        <v>200</v>
      </c>
      <c r="D131" s="9" t="s">
        <v>464</v>
      </c>
      <c r="E131" s="9" t="s">
        <v>262</v>
      </c>
      <c r="F131" s="9" t="s">
        <v>460</v>
      </c>
      <c r="G131" s="9" t="s">
        <v>62</v>
      </c>
      <c r="H131" s="9" t="s">
        <v>40</v>
      </c>
      <c r="I131" s="9"/>
      <c r="J131" s="9"/>
      <c r="K131" s="9" t="s">
        <v>57</v>
      </c>
      <c r="L131" s="9" t="s">
        <v>143</v>
      </c>
      <c r="M131" s="9" t="s">
        <v>144</v>
      </c>
      <c r="N131" s="131">
        <v>44606</v>
      </c>
      <c r="O131" s="131">
        <v>44723</v>
      </c>
      <c r="P131" s="131">
        <v>44723</v>
      </c>
      <c r="Q131" s="222">
        <v>528</v>
      </c>
      <c r="R131" s="132">
        <v>0</v>
      </c>
      <c r="S131" s="132">
        <v>528</v>
      </c>
      <c r="T131" s="9" t="s">
        <v>348</v>
      </c>
      <c r="U131" s="9" t="s">
        <v>42</v>
      </c>
      <c r="V131" s="9" t="s">
        <v>131</v>
      </c>
      <c r="W131" s="9" t="s">
        <v>44</v>
      </c>
      <c r="X131" s="131">
        <v>44680</v>
      </c>
      <c r="Y131" s="131">
        <v>44680</v>
      </c>
      <c r="Z131" s="9" t="s">
        <v>45</v>
      </c>
      <c r="AA131" s="133">
        <v>6.8</v>
      </c>
      <c r="AB131" s="9" t="s">
        <v>46</v>
      </c>
      <c r="AC131" s="133">
        <v>3590.4</v>
      </c>
      <c r="AD131" s="9" t="s">
        <v>46</v>
      </c>
      <c r="AE131" s="9" t="s">
        <v>461</v>
      </c>
      <c r="AF131" s="133">
        <v>29.99</v>
      </c>
      <c r="AG131" s="134">
        <v>1.2569999999999999</v>
      </c>
      <c r="AH131" s="9" t="s">
        <v>47</v>
      </c>
      <c r="AI131" s="134">
        <v>108.828</v>
      </c>
      <c r="AJ131" s="9" t="s">
        <v>48</v>
      </c>
      <c r="AK131" s="9"/>
      <c r="AL131" s="9" t="s">
        <v>49</v>
      </c>
      <c r="AM131" s="9" t="s">
        <v>121</v>
      </c>
      <c r="AN131" s="9" t="s">
        <v>122</v>
      </c>
      <c r="AO131" s="9" t="s">
        <v>52</v>
      </c>
      <c r="AP131" s="9" t="s">
        <v>465</v>
      </c>
      <c r="AQ131" s="9" t="s">
        <v>349</v>
      </c>
      <c r="AR131" s="9" t="s">
        <v>54</v>
      </c>
      <c r="AS131" s="142" t="str">
        <f>VLOOKUP(A131,'Roll-ups'!B:M,12,FALSE)</f>
        <v xml:space="preserve">12 MONTH </v>
      </c>
      <c r="AT131" s="142" t="str">
        <f t="shared" ref="AT131:AT194" si="8">C131</f>
        <v>G10227</v>
      </c>
      <c r="AU131" t="str">
        <f>VLOOKUP(A131,'Roll-ups'!B:E,4,FALSE)</f>
        <v>FALL 1</v>
      </c>
    </row>
    <row r="132" spans="1:47" x14ac:dyDescent="0.15">
      <c r="A132" s="142">
        <f t="shared" si="6"/>
        <v>686010673993</v>
      </c>
      <c r="B132" s="142" t="str">
        <f t="shared" si="7"/>
        <v>4543725760</v>
      </c>
      <c r="C132" s="9" t="s">
        <v>200</v>
      </c>
      <c r="D132" s="9" t="s">
        <v>376</v>
      </c>
      <c r="E132" s="9" t="s">
        <v>377</v>
      </c>
      <c r="F132" s="9" t="s">
        <v>463</v>
      </c>
      <c r="G132" s="9" t="s">
        <v>39</v>
      </c>
      <c r="H132" s="9" t="s">
        <v>40</v>
      </c>
      <c r="I132" s="9"/>
      <c r="J132" s="9"/>
      <c r="K132" s="9" t="s">
        <v>41</v>
      </c>
      <c r="L132" s="9" t="s">
        <v>143</v>
      </c>
      <c r="M132" s="9" t="s">
        <v>144</v>
      </c>
      <c r="N132" s="131">
        <v>44579</v>
      </c>
      <c r="O132" s="131">
        <v>44746</v>
      </c>
      <c r="P132" s="131">
        <v>44746</v>
      </c>
      <c r="Q132" s="222">
        <v>522</v>
      </c>
      <c r="R132" s="132">
        <v>0</v>
      </c>
      <c r="S132" s="132">
        <v>522</v>
      </c>
      <c r="T132" s="9" t="s">
        <v>348</v>
      </c>
      <c r="U132" s="9" t="s">
        <v>42</v>
      </c>
      <c r="V132" s="9" t="s">
        <v>131</v>
      </c>
      <c r="W132" s="9" t="s">
        <v>44</v>
      </c>
      <c r="X132" s="131">
        <v>44697</v>
      </c>
      <c r="Y132" s="131">
        <v>44697</v>
      </c>
      <c r="Z132" s="9" t="s">
        <v>45</v>
      </c>
      <c r="AA132" s="133">
        <v>5.9</v>
      </c>
      <c r="AB132" s="9" t="s">
        <v>46</v>
      </c>
      <c r="AC132" s="133">
        <v>3079.8</v>
      </c>
      <c r="AD132" s="9" t="s">
        <v>46</v>
      </c>
      <c r="AE132" s="9" t="s">
        <v>379</v>
      </c>
      <c r="AF132" s="133">
        <v>27.99</v>
      </c>
      <c r="AG132" s="134">
        <v>1.08</v>
      </c>
      <c r="AH132" s="9" t="s">
        <v>47</v>
      </c>
      <c r="AI132" s="134">
        <v>108.163</v>
      </c>
      <c r="AJ132" s="9" t="s">
        <v>48</v>
      </c>
      <c r="AK132" s="9"/>
      <c r="AL132" s="9" t="s">
        <v>49</v>
      </c>
      <c r="AM132" s="9" t="s">
        <v>121</v>
      </c>
      <c r="AN132" s="9" t="s">
        <v>122</v>
      </c>
      <c r="AO132" s="9" t="s">
        <v>52</v>
      </c>
      <c r="AP132" s="9" t="s">
        <v>133</v>
      </c>
      <c r="AQ132" s="9" t="s">
        <v>349</v>
      </c>
      <c r="AR132" s="9" t="s">
        <v>54</v>
      </c>
      <c r="AS132" s="142" t="str">
        <f>VLOOKUP(A132,'Roll-ups'!B:M,12,FALSE)</f>
        <v xml:space="preserve">17 MONTH </v>
      </c>
      <c r="AT132" s="142" t="str">
        <f t="shared" si="8"/>
        <v>G10227</v>
      </c>
      <c r="AU132" t="str">
        <f>VLOOKUP(A132,'Roll-ups'!B:E,4,FALSE)</f>
        <v xml:space="preserve">BTS </v>
      </c>
    </row>
    <row r="133" spans="1:47" x14ac:dyDescent="0.15">
      <c r="A133" s="142">
        <f t="shared" si="6"/>
        <v>5056275199012</v>
      </c>
      <c r="B133" s="142" t="str">
        <f t="shared" si="7"/>
        <v>4544332988</v>
      </c>
      <c r="C133" s="9" t="s">
        <v>129</v>
      </c>
      <c r="D133" s="9" t="s">
        <v>1210</v>
      </c>
      <c r="E133" s="9" t="s">
        <v>1211</v>
      </c>
      <c r="F133" s="9" t="s">
        <v>949</v>
      </c>
      <c r="G133" s="9" t="s">
        <v>71</v>
      </c>
      <c r="H133" s="9" t="s">
        <v>40</v>
      </c>
      <c r="I133" s="9"/>
      <c r="J133" s="9"/>
      <c r="K133" s="9" t="s">
        <v>41</v>
      </c>
      <c r="L133" s="9" t="s">
        <v>1036</v>
      </c>
      <c r="M133" s="9" t="s">
        <v>1037</v>
      </c>
      <c r="N133" s="131">
        <v>44687</v>
      </c>
      <c r="O133" s="131">
        <v>44791</v>
      </c>
      <c r="P133" s="131">
        <v>44767</v>
      </c>
      <c r="Q133" s="222">
        <v>520</v>
      </c>
      <c r="R133" s="132">
        <v>0</v>
      </c>
      <c r="S133" s="132">
        <v>520</v>
      </c>
      <c r="T133" s="9" t="s">
        <v>348</v>
      </c>
      <c r="U133" s="9" t="s">
        <v>42</v>
      </c>
      <c r="V133" s="9" t="s">
        <v>131</v>
      </c>
      <c r="W133" s="9" t="s">
        <v>67</v>
      </c>
      <c r="X133" s="131">
        <v>44732</v>
      </c>
      <c r="Y133" s="131">
        <v>44746</v>
      </c>
      <c r="Z133" s="9" t="s">
        <v>45</v>
      </c>
      <c r="AA133" s="133">
        <v>15</v>
      </c>
      <c r="AB133" s="9" t="s">
        <v>46</v>
      </c>
      <c r="AC133" s="133">
        <v>7800</v>
      </c>
      <c r="AD133" s="9" t="s">
        <v>46</v>
      </c>
      <c r="AE133" s="9" t="s">
        <v>1038</v>
      </c>
      <c r="AF133" s="133">
        <v>39.99</v>
      </c>
      <c r="AG133" s="134">
        <v>0.441</v>
      </c>
      <c r="AH133" s="9" t="s">
        <v>47</v>
      </c>
      <c r="AI133" s="134">
        <v>44.180999999999997</v>
      </c>
      <c r="AJ133" s="9" t="s">
        <v>48</v>
      </c>
      <c r="AK133" s="9" t="s">
        <v>1212</v>
      </c>
      <c r="AL133" s="9" t="s">
        <v>49</v>
      </c>
      <c r="AM133" s="9" t="s">
        <v>126</v>
      </c>
      <c r="AN133" s="9" t="s">
        <v>127</v>
      </c>
      <c r="AO133" s="9" t="s">
        <v>52</v>
      </c>
      <c r="AP133" s="9" t="s">
        <v>146</v>
      </c>
      <c r="AQ133" s="9" t="s">
        <v>349</v>
      </c>
      <c r="AR133" s="9" t="s">
        <v>127</v>
      </c>
      <c r="AS133" s="142" t="str">
        <f>VLOOKUP(A133,'Roll-ups'!B:M,12,FALSE)</f>
        <v xml:space="preserve">PARTY DÉCOR </v>
      </c>
      <c r="AT133" s="142" t="str">
        <f t="shared" si="8"/>
        <v>G10211</v>
      </c>
      <c r="AU133" t="str">
        <f>VLOOKUP(A133,'Roll-ups'!B:E,4,FALSE)</f>
        <v>FALL 2</v>
      </c>
    </row>
    <row r="134" spans="1:47" x14ac:dyDescent="0.15">
      <c r="A134" s="142">
        <f t="shared" si="6"/>
        <v>5056275192716</v>
      </c>
      <c r="B134" s="142" t="str">
        <f t="shared" si="7"/>
        <v>4544332988</v>
      </c>
      <c r="C134" s="9" t="s">
        <v>129</v>
      </c>
      <c r="D134" s="9" t="s">
        <v>1213</v>
      </c>
      <c r="E134" s="9" t="s">
        <v>1214</v>
      </c>
      <c r="F134" s="9" t="s">
        <v>949</v>
      </c>
      <c r="G134" s="9" t="s">
        <v>70</v>
      </c>
      <c r="H134" s="9" t="s">
        <v>40</v>
      </c>
      <c r="I134" s="9"/>
      <c r="J134" s="9"/>
      <c r="K134" s="9" t="s">
        <v>41</v>
      </c>
      <c r="L134" s="9" t="s">
        <v>1036</v>
      </c>
      <c r="M134" s="9" t="s">
        <v>1037</v>
      </c>
      <c r="N134" s="131">
        <v>44687</v>
      </c>
      <c r="O134" s="131">
        <v>44791</v>
      </c>
      <c r="P134" s="131">
        <v>44767</v>
      </c>
      <c r="Q134" s="222">
        <v>520</v>
      </c>
      <c r="R134" s="132">
        <v>0</v>
      </c>
      <c r="S134" s="132">
        <v>520</v>
      </c>
      <c r="T134" s="9" t="s">
        <v>348</v>
      </c>
      <c r="U134" s="9" t="s">
        <v>42</v>
      </c>
      <c r="V134" s="9" t="s">
        <v>131</v>
      </c>
      <c r="W134" s="9" t="s">
        <v>67</v>
      </c>
      <c r="X134" s="131">
        <v>44732</v>
      </c>
      <c r="Y134" s="131">
        <v>44746</v>
      </c>
      <c r="Z134" s="9" t="s">
        <v>45</v>
      </c>
      <c r="AA134" s="133">
        <v>15</v>
      </c>
      <c r="AB134" s="9" t="s">
        <v>46</v>
      </c>
      <c r="AC134" s="133">
        <v>7800</v>
      </c>
      <c r="AD134" s="9" t="s">
        <v>46</v>
      </c>
      <c r="AE134" s="9" t="s">
        <v>1038</v>
      </c>
      <c r="AF134" s="133">
        <v>49.99</v>
      </c>
      <c r="AG134" s="134">
        <v>0.94799999999999995</v>
      </c>
      <c r="AH134" s="9" t="s">
        <v>47</v>
      </c>
      <c r="AI134" s="134">
        <v>131.81100000000001</v>
      </c>
      <c r="AJ134" s="9" t="s">
        <v>48</v>
      </c>
      <c r="AK134" s="9" t="s">
        <v>1215</v>
      </c>
      <c r="AL134" s="9" t="s">
        <v>49</v>
      </c>
      <c r="AM134" s="9" t="s">
        <v>126</v>
      </c>
      <c r="AN134" s="9" t="s">
        <v>127</v>
      </c>
      <c r="AO134" s="9" t="s">
        <v>52</v>
      </c>
      <c r="AP134" s="9" t="s">
        <v>146</v>
      </c>
      <c r="AQ134" s="9" t="s">
        <v>349</v>
      </c>
      <c r="AR134" s="9" t="s">
        <v>127</v>
      </c>
      <c r="AS134" s="142" t="str">
        <f>VLOOKUP(A134,'Roll-ups'!B:M,12,FALSE)</f>
        <v xml:space="preserve">PARTY DÉCOR </v>
      </c>
      <c r="AT134" s="142" t="str">
        <f t="shared" si="8"/>
        <v>G10211</v>
      </c>
      <c r="AU134" t="str">
        <f>VLOOKUP(A134,'Roll-ups'!B:E,4,FALSE)</f>
        <v>FALL 2</v>
      </c>
    </row>
    <row r="135" spans="1:47" x14ac:dyDescent="0.15">
      <c r="A135" s="142">
        <f t="shared" si="6"/>
        <v>5056275192563</v>
      </c>
      <c r="B135" s="142" t="str">
        <f t="shared" si="7"/>
        <v>4544332988</v>
      </c>
      <c r="C135" s="9" t="s">
        <v>129</v>
      </c>
      <c r="D135" s="9" t="s">
        <v>1207</v>
      </c>
      <c r="E135" s="9" t="s">
        <v>1208</v>
      </c>
      <c r="F135" s="9" t="s">
        <v>949</v>
      </c>
      <c r="G135" s="9" t="s">
        <v>69</v>
      </c>
      <c r="H135" s="9" t="s">
        <v>40</v>
      </c>
      <c r="I135" s="9"/>
      <c r="J135" s="9"/>
      <c r="K135" s="9" t="s">
        <v>41</v>
      </c>
      <c r="L135" s="9" t="s">
        <v>1036</v>
      </c>
      <c r="M135" s="9" t="s">
        <v>1037</v>
      </c>
      <c r="N135" s="131">
        <v>44687</v>
      </c>
      <c r="O135" s="131">
        <v>44791</v>
      </c>
      <c r="P135" s="131">
        <v>44767</v>
      </c>
      <c r="Q135" s="222">
        <v>520</v>
      </c>
      <c r="R135" s="132">
        <v>0</v>
      </c>
      <c r="S135" s="132">
        <v>520</v>
      </c>
      <c r="T135" s="9" t="s">
        <v>348</v>
      </c>
      <c r="U135" s="9" t="s">
        <v>42</v>
      </c>
      <c r="V135" s="9" t="s">
        <v>131</v>
      </c>
      <c r="W135" s="9" t="s">
        <v>67</v>
      </c>
      <c r="X135" s="131">
        <v>44732</v>
      </c>
      <c r="Y135" s="131">
        <v>44746</v>
      </c>
      <c r="Z135" s="9" t="s">
        <v>45</v>
      </c>
      <c r="AA135" s="133">
        <v>18.75</v>
      </c>
      <c r="AB135" s="9" t="s">
        <v>46</v>
      </c>
      <c r="AC135" s="133">
        <v>9750</v>
      </c>
      <c r="AD135" s="9" t="s">
        <v>46</v>
      </c>
      <c r="AE135" s="9" t="s">
        <v>1038</v>
      </c>
      <c r="AF135" s="133">
        <v>59.99</v>
      </c>
      <c r="AG135" s="134">
        <v>1.014</v>
      </c>
      <c r="AH135" s="9" t="s">
        <v>47</v>
      </c>
      <c r="AI135" s="134">
        <v>180.63</v>
      </c>
      <c r="AJ135" s="9" t="s">
        <v>48</v>
      </c>
      <c r="AK135" s="9" t="s">
        <v>1209</v>
      </c>
      <c r="AL135" s="9" t="s">
        <v>49</v>
      </c>
      <c r="AM135" s="9" t="s">
        <v>126</v>
      </c>
      <c r="AN135" s="9" t="s">
        <v>127</v>
      </c>
      <c r="AO135" s="9" t="s">
        <v>52</v>
      </c>
      <c r="AP135" s="9" t="s">
        <v>146</v>
      </c>
      <c r="AQ135" s="9" t="s">
        <v>349</v>
      </c>
      <c r="AR135" s="9" t="s">
        <v>127</v>
      </c>
      <c r="AS135" s="142" t="str">
        <f>VLOOKUP(A135,'Roll-ups'!B:M,12,FALSE)</f>
        <v xml:space="preserve">PARTY DÉCOR </v>
      </c>
      <c r="AT135" s="142" t="str">
        <f t="shared" si="8"/>
        <v>G10211</v>
      </c>
      <c r="AU135" t="str">
        <f>VLOOKUP(A135,'Roll-ups'!B:E,4,FALSE)</f>
        <v>FALL 2</v>
      </c>
    </row>
    <row r="136" spans="1:47" x14ac:dyDescent="0.15">
      <c r="A136" s="142">
        <f t="shared" si="6"/>
        <v>5056275189150</v>
      </c>
      <c r="B136" s="142" t="str">
        <f t="shared" si="7"/>
        <v>4544332988</v>
      </c>
      <c r="C136" s="9" t="s">
        <v>129</v>
      </c>
      <c r="D136" s="9" t="s">
        <v>1216</v>
      </c>
      <c r="E136" s="9" t="s">
        <v>1217</v>
      </c>
      <c r="F136" s="9" t="s">
        <v>949</v>
      </c>
      <c r="G136" s="9" t="s">
        <v>59</v>
      </c>
      <c r="H136" s="9" t="s">
        <v>40</v>
      </c>
      <c r="I136" s="9"/>
      <c r="J136" s="9"/>
      <c r="K136" s="9" t="s">
        <v>41</v>
      </c>
      <c r="L136" s="9" t="s">
        <v>1036</v>
      </c>
      <c r="M136" s="9" t="s">
        <v>1037</v>
      </c>
      <c r="N136" s="131">
        <v>44687</v>
      </c>
      <c r="O136" s="131">
        <v>44791</v>
      </c>
      <c r="P136" s="131">
        <v>44767</v>
      </c>
      <c r="Q136" s="222">
        <v>516</v>
      </c>
      <c r="R136" s="132">
        <v>0</v>
      </c>
      <c r="S136" s="132">
        <v>516</v>
      </c>
      <c r="T136" s="9" t="s">
        <v>348</v>
      </c>
      <c r="U136" s="9" t="s">
        <v>42</v>
      </c>
      <c r="V136" s="9" t="s">
        <v>131</v>
      </c>
      <c r="W136" s="9" t="s">
        <v>67</v>
      </c>
      <c r="X136" s="131">
        <v>44732</v>
      </c>
      <c r="Y136" s="131">
        <v>44746</v>
      </c>
      <c r="Z136" s="9" t="s">
        <v>45</v>
      </c>
      <c r="AA136" s="133">
        <v>13.5</v>
      </c>
      <c r="AB136" s="9" t="s">
        <v>46</v>
      </c>
      <c r="AC136" s="133">
        <v>6966</v>
      </c>
      <c r="AD136" s="9" t="s">
        <v>46</v>
      </c>
      <c r="AE136" s="9" t="s">
        <v>1038</v>
      </c>
      <c r="AF136" s="133">
        <v>39.99</v>
      </c>
      <c r="AG136" s="134">
        <v>2.601</v>
      </c>
      <c r="AH136" s="9" t="s">
        <v>47</v>
      </c>
      <c r="AI136" s="134">
        <v>238.084</v>
      </c>
      <c r="AJ136" s="9" t="s">
        <v>48</v>
      </c>
      <c r="AK136" s="9" t="s">
        <v>1218</v>
      </c>
      <c r="AL136" s="9" t="s">
        <v>49</v>
      </c>
      <c r="AM136" s="9" t="s">
        <v>126</v>
      </c>
      <c r="AN136" s="9" t="s">
        <v>127</v>
      </c>
      <c r="AO136" s="9" t="s">
        <v>52</v>
      </c>
      <c r="AP136" s="9" t="s">
        <v>146</v>
      </c>
      <c r="AQ136" s="9" t="s">
        <v>349</v>
      </c>
      <c r="AR136" s="9" t="s">
        <v>127</v>
      </c>
      <c r="AS136" s="142" t="str">
        <f>VLOOKUP(A136,'Roll-ups'!B:M,12,FALSE)</f>
        <v xml:space="preserve">PARTY DÉCOR </v>
      </c>
      <c r="AT136" s="142" t="str">
        <f t="shared" si="8"/>
        <v>G10211</v>
      </c>
      <c r="AU136" t="str">
        <f>VLOOKUP(A136,'Roll-ups'!B:E,4,FALSE)</f>
        <v>FALL 2</v>
      </c>
    </row>
    <row r="137" spans="1:47" x14ac:dyDescent="0.15">
      <c r="A137" s="142">
        <f t="shared" si="6"/>
        <v>686010674105</v>
      </c>
      <c r="B137" s="142" t="str">
        <f t="shared" si="7"/>
        <v>4544102191</v>
      </c>
      <c r="C137" s="9" t="s">
        <v>200</v>
      </c>
      <c r="D137" s="9" t="s">
        <v>468</v>
      </c>
      <c r="E137" s="9" t="s">
        <v>469</v>
      </c>
      <c r="F137" s="9" t="s">
        <v>460</v>
      </c>
      <c r="G137" s="9" t="s">
        <v>58</v>
      </c>
      <c r="H137" s="9" t="s">
        <v>40</v>
      </c>
      <c r="I137" s="9"/>
      <c r="J137" s="9"/>
      <c r="K137" s="9" t="s">
        <v>57</v>
      </c>
      <c r="L137" s="9" t="s">
        <v>143</v>
      </c>
      <c r="M137" s="9" t="s">
        <v>144</v>
      </c>
      <c r="N137" s="131">
        <v>44606</v>
      </c>
      <c r="O137" s="131">
        <v>44723</v>
      </c>
      <c r="P137" s="131">
        <v>44723</v>
      </c>
      <c r="Q137" s="222">
        <v>504</v>
      </c>
      <c r="R137" s="132">
        <v>0</v>
      </c>
      <c r="S137" s="132">
        <v>504</v>
      </c>
      <c r="T137" s="9" t="s">
        <v>348</v>
      </c>
      <c r="U137" s="9" t="s">
        <v>42</v>
      </c>
      <c r="V137" s="9" t="s">
        <v>131</v>
      </c>
      <c r="W137" s="9" t="s">
        <v>44</v>
      </c>
      <c r="X137" s="131">
        <v>44680</v>
      </c>
      <c r="Y137" s="131">
        <v>44680</v>
      </c>
      <c r="Z137" s="9" t="s">
        <v>45</v>
      </c>
      <c r="AA137" s="133">
        <v>2.75</v>
      </c>
      <c r="AB137" s="9" t="s">
        <v>46</v>
      </c>
      <c r="AC137" s="133">
        <v>1386</v>
      </c>
      <c r="AD137" s="9" t="s">
        <v>46</v>
      </c>
      <c r="AE137" s="9" t="s">
        <v>461</v>
      </c>
      <c r="AF137" s="133">
        <v>12.99</v>
      </c>
      <c r="AG137" s="134">
        <v>0.33100000000000002</v>
      </c>
      <c r="AH137" s="9" t="s">
        <v>47</v>
      </c>
      <c r="AI137" s="134">
        <v>131.94300000000001</v>
      </c>
      <c r="AJ137" s="9" t="s">
        <v>48</v>
      </c>
      <c r="AK137" s="9"/>
      <c r="AL137" s="9" t="s">
        <v>49</v>
      </c>
      <c r="AM137" s="9" t="s">
        <v>121</v>
      </c>
      <c r="AN137" s="9" t="s">
        <v>122</v>
      </c>
      <c r="AO137" s="9" t="s">
        <v>52</v>
      </c>
      <c r="AP137" s="9" t="s">
        <v>145</v>
      </c>
      <c r="AQ137" s="9" t="s">
        <v>349</v>
      </c>
      <c r="AR137" s="9" t="s">
        <v>122</v>
      </c>
      <c r="AS137" s="142" t="str">
        <f>VLOOKUP(A137,'Roll-ups'!B:M,12,FALSE)</f>
        <v xml:space="preserve">12 MONTH </v>
      </c>
      <c r="AT137" s="142" t="str">
        <f t="shared" si="8"/>
        <v>G10227</v>
      </c>
      <c r="AU137" t="str">
        <f>VLOOKUP(A137,'Roll-ups'!B:E,4,FALSE)</f>
        <v>FALL 1</v>
      </c>
    </row>
    <row r="138" spans="1:47" x14ac:dyDescent="0.15">
      <c r="A138" s="142">
        <f t="shared" si="6"/>
        <v>686010674112</v>
      </c>
      <c r="B138" s="142" t="str">
        <f t="shared" si="7"/>
        <v>4544102191</v>
      </c>
      <c r="C138" s="9" t="s">
        <v>200</v>
      </c>
      <c r="D138" s="9" t="s">
        <v>466</v>
      </c>
      <c r="E138" s="9" t="s">
        <v>467</v>
      </c>
      <c r="F138" s="9" t="s">
        <v>460</v>
      </c>
      <c r="G138" s="9" t="s">
        <v>55</v>
      </c>
      <c r="H138" s="9" t="s">
        <v>40</v>
      </c>
      <c r="I138" s="9"/>
      <c r="J138" s="9"/>
      <c r="K138" s="9" t="s">
        <v>57</v>
      </c>
      <c r="L138" s="9" t="s">
        <v>143</v>
      </c>
      <c r="M138" s="9" t="s">
        <v>144</v>
      </c>
      <c r="N138" s="131">
        <v>44606</v>
      </c>
      <c r="O138" s="131">
        <v>44723</v>
      </c>
      <c r="P138" s="131">
        <v>44723</v>
      </c>
      <c r="Q138" s="222">
        <v>504</v>
      </c>
      <c r="R138" s="132">
        <v>0</v>
      </c>
      <c r="S138" s="132">
        <v>504</v>
      </c>
      <c r="T138" s="9" t="s">
        <v>348</v>
      </c>
      <c r="U138" s="9" t="s">
        <v>42</v>
      </c>
      <c r="V138" s="9" t="s">
        <v>131</v>
      </c>
      <c r="W138" s="9" t="s">
        <v>44</v>
      </c>
      <c r="X138" s="131">
        <v>44680</v>
      </c>
      <c r="Y138" s="131">
        <v>44680</v>
      </c>
      <c r="Z138" s="9" t="s">
        <v>45</v>
      </c>
      <c r="AA138" s="133">
        <v>2.75</v>
      </c>
      <c r="AB138" s="9" t="s">
        <v>46</v>
      </c>
      <c r="AC138" s="133">
        <v>1386</v>
      </c>
      <c r="AD138" s="9" t="s">
        <v>46</v>
      </c>
      <c r="AE138" s="9" t="s">
        <v>461</v>
      </c>
      <c r="AF138" s="133">
        <v>12.99</v>
      </c>
      <c r="AG138" s="134">
        <v>0.33100000000000002</v>
      </c>
      <c r="AH138" s="9" t="s">
        <v>47</v>
      </c>
      <c r="AI138" s="134">
        <v>131.94300000000001</v>
      </c>
      <c r="AJ138" s="9" t="s">
        <v>48</v>
      </c>
      <c r="AK138" s="9"/>
      <c r="AL138" s="9" t="s">
        <v>49</v>
      </c>
      <c r="AM138" s="9" t="s">
        <v>121</v>
      </c>
      <c r="AN138" s="9" t="s">
        <v>122</v>
      </c>
      <c r="AO138" s="9" t="s">
        <v>52</v>
      </c>
      <c r="AP138" s="9" t="s">
        <v>145</v>
      </c>
      <c r="AQ138" s="9" t="s">
        <v>349</v>
      </c>
      <c r="AR138" s="9" t="s">
        <v>122</v>
      </c>
      <c r="AS138" s="142" t="str">
        <f>VLOOKUP(A138,'Roll-ups'!B:M,12,FALSE)</f>
        <v xml:space="preserve">12 MONTH </v>
      </c>
      <c r="AT138" s="142" t="str">
        <f t="shared" si="8"/>
        <v>G10227</v>
      </c>
      <c r="AU138" t="str">
        <f>VLOOKUP(A138,'Roll-ups'!B:E,4,FALSE)</f>
        <v>FALL 1</v>
      </c>
    </row>
    <row r="139" spans="1:47" x14ac:dyDescent="0.15">
      <c r="A139" s="142">
        <f t="shared" si="6"/>
        <v>9781525610950</v>
      </c>
      <c r="B139" s="142" t="str">
        <f t="shared" si="7"/>
        <v>4544753181</v>
      </c>
      <c r="C139" s="9" t="s">
        <v>200</v>
      </c>
      <c r="D139" s="9" t="s">
        <v>312</v>
      </c>
      <c r="E139" s="9" t="s">
        <v>425</v>
      </c>
      <c r="F139" s="9" t="s">
        <v>384</v>
      </c>
      <c r="G139" s="9" t="s">
        <v>55</v>
      </c>
      <c r="H139" s="9" t="s">
        <v>40</v>
      </c>
      <c r="I139" s="9"/>
      <c r="J139" s="9"/>
      <c r="K139" s="9" t="s">
        <v>57</v>
      </c>
      <c r="L139" s="9" t="s">
        <v>347</v>
      </c>
      <c r="M139" s="9" t="s">
        <v>219</v>
      </c>
      <c r="N139" s="131">
        <v>44718</v>
      </c>
      <c r="O139" s="131">
        <v>44756</v>
      </c>
      <c r="P139" s="131">
        <v>44746</v>
      </c>
      <c r="Q139" s="222">
        <v>500</v>
      </c>
      <c r="R139" s="132">
        <v>0</v>
      </c>
      <c r="S139" s="132">
        <v>500</v>
      </c>
      <c r="T139" s="9" t="s">
        <v>348</v>
      </c>
      <c r="U139" s="9" t="s">
        <v>63</v>
      </c>
      <c r="V139" s="9" t="s">
        <v>140</v>
      </c>
      <c r="W139" s="9" t="s">
        <v>44</v>
      </c>
      <c r="X139" s="131"/>
      <c r="Y139" s="131"/>
      <c r="Z139" s="9"/>
      <c r="AA139" s="133">
        <v>8.8000000000000007</v>
      </c>
      <c r="AB139" s="9" t="s">
        <v>119</v>
      </c>
      <c r="AC139" s="133">
        <v>4400</v>
      </c>
      <c r="AD139" s="9" t="s">
        <v>119</v>
      </c>
      <c r="AE139" s="9" t="s">
        <v>120</v>
      </c>
      <c r="AF139" s="133">
        <v>21.99</v>
      </c>
      <c r="AG139" s="134">
        <v>0.6</v>
      </c>
      <c r="AH139" s="9" t="s">
        <v>47</v>
      </c>
      <c r="AI139" s="134">
        <v>20.16</v>
      </c>
      <c r="AJ139" s="9" t="s">
        <v>48</v>
      </c>
      <c r="AK139" s="9" t="s">
        <v>425</v>
      </c>
      <c r="AL139" s="9" t="s">
        <v>49</v>
      </c>
      <c r="AM139" s="9" t="s">
        <v>50</v>
      </c>
      <c r="AN139" s="9" t="s">
        <v>51</v>
      </c>
      <c r="AO139" s="9" t="s">
        <v>52</v>
      </c>
      <c r="AP139" s="9" t="s">
        <v>215</v>
      </c>
      <c r="AQ139" s="9" t="s">
        <v>349</v>
      </c>
      <c r="AR139" s="9" t="s">
        <v>51</v>
      </c>
      <c r="AS139" s="142" t="str">
        <f>VLOOKUP(A139,'Roll-ups'!B:M,12,FALSE)</f>
        <v xml:space="preserve">12 MONTH </v>
      </c>
      <c r="AT139" s="142" t="str">
        <f t="shared" si="8"/>
        <v>G10227</v>
      </c>
      <c r="AU139" t="str">
        <f>VLOOKUP(A139,'Roll-ups'!B:E,4,FALSE)</f>
        <v xml:space="preserve">FALL 1 FLOWTHROUGH </v>
      </c>
    </row>
    <row r="140" spans="1:47" x14ac:dyDescent="0.15">
      <c r="A140" s="142">
        <f t="shared" si="6"/>
        <v>9781525610769</v>
      </c>
      <c r="B140" s="142" t="str">
        <f t="shared" si="7"/>
        <v>4544753182</v>
      </c>
      <c r="C140" s="9" t="s">
        <v>200</v>
      </c>
      <c r="D140" s="9" t="s">
        <v>328</v>
      </c>
      <c r="E140" s="9" t="s">
        <v>475</v>
      </c>
      <c r="F140" s="9" t="s">
        <v>346</v>
      </c>
      <c r="G140" s="9" t="s">
        <v>58</v>
      </c>
      <c r="H140" s="9" t="s">
        <v>40</v>
      </c>
      <c r="I140" s="9"/>
      <c r="J140" s="9"/>
      <c r="K140" s="9" t="s">
        <v>41</v>
      </c>
      <c r="L140" s="9" t="s">
        <v>347</v>
      </c>
      <c r="M140" s="9" t="s">
        <v>219</v>
      </c>
      <c r="N140" s="131">
        <v>44718</v>
      </c>
      <c r="O140" s="131">
        <v>44753</v>
      </c>
      <c r="P140" s="131">
        <v>44753</v>
      </c>
      <c r="Q140" s="222">
        <v>500</v>
      </c>
      <c r="R140" s="132">
        <v>0</v>
      </c>
      <c r="S140" s="132">
        <v>500</v>
      </c>
      <c r="T140" s="9" t="s">
        <v>348</v>
      </c>
      <c r="U140" s="9" t="s">
        <v>63</v>
      </c>
      <c r="V140" s="9" t="s">
        <v>64</v>
      </c>
      <c r="W140" s="9" t="s">
        <v>44</v>
      </c>
      <c r="X140" s="131"/>
      <c r="Y140" s="131"/>
      <c r="Z140" s="9"/>
      <c r="AA140" s="133">
        <v>8.8000000000000007</v>
      </c>
      <c r="AB140" s="9" t="s">
        <v>119</v>
      </c>
      <c r="AC140" s="133">
        <v>4400</v>
      </c>
      <c r="AD140" s="9" t="s">
        <v>119</v>
      </c>
      <c r="AE140" s="9" t="s">
        <v>120</v>
      </c>
      <c r="AF140" s="133">
        <v>21.99</v>
      </c>
      <c r="AG140" s="134">
        <v>0.6</v>
      </c>
      <c r="AH140" s="9" t="s">
        <v>47</v>
      </c>
      <c r="AI140" s="134">
        <v>20.16</v>
      </c>
      <c r="AJ140" s="9" t="s">
        <v>48</v>
      </c>
      <c r="AK140" s="9" t="s">
        <v>475</v>
      </c>
      <c r="AL140" s="9" t="s">
        <v>49</v>
      </c>
      <c r="AM140" s="9" t="s">
        <v>50</v>
      </c>
      <c r="AN140" s="9" t="s">
        <v>51</v>
      </c>
      <c r="AO140" s="9" t="s">
        <v>52</v>
      </c>
      <c r="AP140" s="9" t="s">
        <v>215</v>
      </c>
      <c r="AQ140" s="9" t="s">
        <v>349</v>
      </c>
      <c r="AR140" s="9" t="s">
        <v>51</v>
      </c>
      <c r="AS140" s="142" t="str">
        <f>VLOOKUP(A140,'Roll-ups'!B:M,12,FALSE)</f>
        <v xml:space="preserve">12 MONTH </v>
      </c>
      <c r="AT140" s="142" t="str">
        <f t="shared" si="8"/>
        <v>G10227</v>
      </c>
      <c r="AU140" t="str">
        <f>VLOOKUP(A140,'Roll-ups'!B:E,4,FALSE)</f>
        <v xml:space="preserve">FALL 1 FLOWTHROUGH </v>
      </c>
    </row>
    <row r="141" spans="1:47" x14ac:dyDescent="0.15">
      <c r="A141" s="142">
        <f t="shared" si="6"/>
        <v>9781525610455</v>
      </c>
      <c r="B141" s="142" t="str">
        <f t="shared" si="7"/>
        <v>4544753182</v>
      </c>
      <c r="C141" s="9" t="s">
        <v>200</v>
      </c>
      <c r="D141" s="9" t="s">
        <v>470</v>
      </c>
      <c r="E141" s="9" t="s">
        <v>471</v>
      </c>
      <c r="F141" s="9" t="s">
        <v>346</v>
      </c>
      <c r="G141" s="9" t="s">
        <v>72</v>
      </c>
      <c r="H141" s="9" t="s">
        <v>40</v>
      </c>
      <c r="I141" s="9"/>
      <c r="J141" s="9"/>
      <c r="K141" s="9" t="s">
        <v>41</v>
      </c>
      <c r="L141" s="9" t="s">
        <v>347</v>
      </c>
      <c r="M141" s="9" t="s">
        <v>219</v>
      </c>
      <c r="N141" s="131">
        <v>44718</v>
      </c>
      <c r="O141" s="131">
        <v>44753</v>
      </c>
      <c r="P141" s="131">
        <v>44753</v>
      </c>
      <c r="Q141" s="222">
        <v>500</v>
      </c>
      <c r="R141" s="132">
        <v>0</v>
      </c>
      <c r="S141" s="132">
        <v>500</v>
      </c>
      <c r="T141" s="9" t="s">
        <v>348</v>
      </c>
      <c r="U141" s="9" t="s">
        <v>63</v>
      </c>
      <c r="V141" s="9" t="s">
        <v>64</v>
      </c>
      <c r="W141" s="9" t="s">
        <v>44</v>
      </c>
      <c r="X141" s="131"/>
      <c r="Y141" s="131"/>
      <c r="Z141" s="9"/>
      <c r="AA141" s="133">
        <v>4.8</v>
      </c>
      <c r="AB141" s="9" t="s">
        <v>119</v>
      </c>
      <c r="AC141" s="133">
        <v>2400</v>
      </c>
      <c r="AD141" s="9" t="s">
        <v>119</v>
      </c>
      <c r="AE141" s="9" t="s">
        <v>120</v>
      </c>
      <c r="AF141" s="133">
        <v>11.99</v>
      </c>
      <c r="AG141" s="134">
        <v>0.17</v>
      </c>
      <c r="AH141" s="9" t="s">
        <v>47</v>
      </c>
      <c r="AI141" s="134">
        <v>5.88</v>
      </c>
      <c r="AJ141" s="9" t="s">
        <v>48</v>
      </c>
      <c r="AK141" s="9" t="s">
        <v>471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215</v>
      </c>
      <c r="AQ141" s="9" t="s">
        <v>349</v>
      </c>
      <c r="AR141" s="9" t="s">
        <v>51</v>
      </c>
      <c r="AS141" s="142" t="str">
        <f>VLOOKUP(A141,'Roll-ups'!B:M,12,FALSE)</f>
        <v xml:space="preserve">12 MONTH </v>
      </c>
      <c r="AT141" s="142" t="str">
        <f t="shared" si="8"/>
        <v>G10227</v>
      </c>
      <c r="AU141" t="str">
        <f>VLOOKUP(A141,'Roll-ups'!B:E,4,FALSE)</f>
        <v xml:space="preserve">FALL 1 FLOWTHROUGH </v>
      </c>
    </row>
    <row r="142" spans="1:47" x14ac:dyDescent="0.15">
      <c r="A142" s="142">
        <f t="shared" si="6"/>
        <v>9781525610622</v>
      </c>
      <c r="B142" s="142" t="str">
        <f t="shared" si="7"/>
        <v>4544753184</v>
      </c>
      <c r="C142" s="9" t="s">
        <v>200</v>
      </c>
      <c r="D142" s="9" t="s">
        <v>432</v>
      </c>
      <c r="E142" s="9" t="s">
        <v>433</v>
      </c>
      <c r="F142" s="9" t="s">
        <v>364</v>
      </c>
      <c r="G142" s="9" t="s">
        <v>39</v>
      </c>
      <c r="H142" s="9" t="s">
        <v>40</v>
      </c>
      <c r="I142" s="9"/>
      <c r="J142" s="9"/>
      <c r="K142" s="9" t="s">
        <v>57</v>
      </c>
      <c r="L142" s="9" t="s">
        <v>347</v>
      </c>
      <c r="M142" s="9" t="s">
        <v>219</v>
      </c>
      <c r="N142" s="131">
        <v>44718</v>
      </c>
      <c r="O142" s="131">
        <v>44753</v>
      </c>
      <c r="P142" s="131">
        <v>44753</v>
      </c>
      <c r="Q142" s="222">
        <v>500</v>
      </c>
      <c r="R142" s="132">
        <v>0</v>
      </c>
      <c r="S142" s="132">
        <v>500</v>
      </c>
      <c r="T142" s="9" t="s">
        <v>348</v>
      </c>
      <c r="U142" s="9" t="s">
        <v>63</v>
      </c>
      <c r="V142" s="9" t="s">
        <v>140</v>
      </c>
      <c r="W142" s="9" t="s">
        <v>44</v>
      </c>
      <c r="X142" s="131"/>
      <c r="Y142" s="131"/>
      <c r="Z142" s="9"/>
      <c r="AA142" s="133">
        <v>8.8000000000000007</v>
      </c>
      <c r="AB142" s="9" t="s">
        <v>119</v>
      </c>
      <c r="AC142" s="133">
        <v>4400</v>
      </c>
      <c r="AD142" s="9" t="s">
        <v>119</v>
      </c>
      <c r="AE142" s="9" t="s">
        <v>120</v>
      </c>
      <c r="AF142" s="133">
        <v>21.99</v>
      </c>
      <c r="AG142" s="134">
        <v>0.6</v>
      </c>
      <c r="AH142" s="9" t="s">
        <v>47</v>
      </c>
      <c r="AI142" s="134">
        <v>20.16</v>
      </c>
      <c r="AJ142" s="9" t="s">
        <v>48</v>
      </c>
      <c r="AK142" s="9" t="s">
        <v>433</v>
      </c>
      <c r="AL142" s="9" t="s">
        <v>49</v>
      </c>
      <c r="AM142" s="9" t="s">
        <v>50</v>
      </c>
      <c r="AN142" s="9" t="s">
        <v>51</v>
      </c>
      <c r="AO142" s="9" t="s">
        <v>52</v>
      </c>
      <c r="AP142" s="9" t="s">
        <v>215</v>
      </c>
      <c r="AQ142" s="9" t="s">
        <v>349</v>
      </c>
      <c r="AR142" s="9" t="s">
        <v>51</v>
      </c>
      <c r="AS142" s="142" t="str">
        <f>VLOOKUP(A142,'Roll-ups'!B:M,12,FALSE)</f>
        <v xml:space="preserve">12 MONTH </v>
      </c>
      <c r="AT142" s="142" t="str">
        <f t="shared" si="8"/>
        <v>G10227</v>
      </c>
      <c r="AU142" t="str">
        <f>VLOOKUP(A142,'Roll-ups'!B:E,4,FALSE)</f>
        <v xml:space="preserve">FALL 1 FLOWTHROUGH </v>
      </c>
    </row>
    <row r="143" spans="1:47" x14ac:dyDescent="0.15">
      <c r="A143" s="142">
        <f t="shared" si="6"/>
        <v>9781525610547</v>
      </c>
      <c r="B143" s="142" t="str">
        <f t="shared" si="7"/>
        <v>4544753184</v>
      </c>
      <c r="C143" s="9" t="s">
        <v>200</v>
      </c>
      <c r="D143" s="9" t="s">
        <v>324</v>
      </c>
      <c r="E143" s="9" t="s">
        <v>473</v>
      </c>
      <c r="F143" s="9" t="s">
        <v>364</v>
      </c>
      <c r="G143" s="9" t="s">
        <v>70</v>
      </c>
      <c r="H143" s="9" t="s">
        <v>40</v>
      </c>
      <c r="I143" s="9"/>
      <c r="J143" s="9"/>
      <c r="K143" s="9" t="s">
        <v>57</v>
      </c>
      <c r="L143" s="9" t="s">
        <v>347</v>
      </c>
      <c r="M143" s="9" t="s">
        <v>219</v>
      </c>
      <c r="N143" s="131">
        <v>44718</v>
      </c>
      <c r="O143" s="131">
        <v>44753</v>
      </c>
      <c r="P143" s="131">
        <v>44753</v>
      </c>
      <c r="Q143" s="222">
        <v>500</v>
      </c>
      <c r="R143" s="132">
        <v>0</v>
      </c>
      <c r="S143" s="132">
        <v>500</v>
      </c>
      <c r="T143" s="9" t="s">
        <v>348</v>
      </c>
      <c r="U143" s="9" t="s">
        <v>63</v>
      </c>
      <c r="V143" s="9" t="s">
        <v>140</v>
      </c>
      <c r="W143" s="9" t="s">
        <v>44</v>
      </c>
      <c r="X143" s="131"/>
      <c r="Y143" s="131"/>
      <c r="Z143" s="9"/>
      <c r="AA143" s="133">
        <v>8.8000000000000007</v>
      </c>
      <c r="AB143" s="9" t="s">
        <v>119</v>
      </c>
      <c r="AC143" s="133">
        <v>4400</v>
      </c>
      <c r="AD143" s="9" t="s">
        <v>119</v>
      </c>
      <c r="AE143" s="9" t="s">
        <v>120</v>
      </c>
      <c r="AF143" s="133">
        <v>21.99</v>
      </c>
      <c r="AG143" s="134">
        <v>0.6</v>
      </c>
      <c r="AH143" s="9" t="s">
        <v>47</v>
      </c>
      <c r="AI143" s="134">
        <v>20.16</v>
      </c>
      <c r="AJ143" s="9" t="s">
        <v>48</v>
      </c>
      <c r="AK143" s="9" t="s">
        <v>473</v>
      </c>
      <c r="AL143" s="9" t="s">
        <v>49</v>
      </c>
      <c r="AM143" s="9" t="s">
        <v>50</v>
      </c>
      <c r="AN143" s="9" t="s">
        <v>51</v>
      </c>
      <c r="AO143" s="9" t="s">
        <v>52</v>
      </c>
      <c r="AP143" s="9" t="s">
        <v>215</v>
      </c>
      <c r="AQ143" s="9" t="s">
        <v>349</v>
      </c>
      <c r="AR143" s="9" t="s">
        <v>51</v>
      </c>
      <c r="AS143" s="142" t="str">
        <f>VLOOKUP(A143,'Roll-ups'!B:M,12,FALSE)</f>
        <v xml:space="preserve">12 MONTH </v>
      </c>
      <c r="AT143" s="142" t="str">
        <f t="shared" si="8"/>
        <v>G10227</v>
      </c>
      <c r="AU143" t="str">
        <f>VLOOKUP(A143,'Roll-ups'!B:E,4,FALSE)</f>
        <v xml:space="preserve">FALL 1 FLOWTHROUGH </v>
      </c>
    </row>
    <row r="144" spans="1:47" x14ac:dyDescent="0.15">
      <c r="A144" s="142">
        <f t="shared" si="6"/>
        <v>9781525610769</v>
      </c>
      <c r="B144" s="142" t="str">
        <f t="shared" si="7"/>
        <v>4544753184</v>
      </c>
      <c r="C144" s="9" t="s">
        <v>200</v>
      </c>
      <c r="D144" s="9" t="s">
        <v>328</v>
      </c>
      <c r="E144" s="9" t="s">
        <v>475</v>
      </c>
      <c r="F144" s="9" t="s">
        <v>364</v>
      </c>
      <c r="G144" s="9" t="s">
        <v>66</v>
      </c>
      <c r="H144" s="9" t="s">
        <v>40</v>
      </c>
      <c r="I144" s="9"/>
      <c r="J144" s="9"/>
      <c r="K144" s="9" t="s">
        <v>57</v>
      </c>
      <c r="L144" s="9" t="s">
        <v>347</v>
      </c>
      <c r="M144" s="9" t="s">
        <v>219</v>
      </c>
      <c r="N144" s="131">
        <v>44718</v>
      </c>
      <c r="O144" s="131">
        <v>44753</v>
      </c>
      <c r="P144" s="131">
        <v>44753</v>
      </c>
      <c r="Q144" s="222">
        <v>500</v>
      </c>
      <c r="R144" s="132">
        <v>0</v>
      </c>
      <c r="S144" s="132">
        <v>500</v>
      </c>
      <c r="T144" s="9" t="s">
        <v>348</v>
      </c>
      <c r="U144" s="9" t="s">
        <v>63</v>
      </c>
      <c r="V144" s="9" t="s">
        <v>140</v>
      </c>
      <c r="W144" s="9" t="s">
        <v>44</v>
      </c>
      <c r="X144" s="131"/>
      <c r="Y144" s="131"/>
      <c r="Z144" s="9"/>
      <c r="AA144" s="133">
        <v>8.8000000000000007</v>
      </c>
      <c r="AB144" s="9" t="s">
        <v>119</v>
      </c>
      <c r="AC144" s="133">
        <v>4400</v>
      </c>
      <c r="AD144" s="9" t="s">
        <v>119</v>
      </c>
      <c r="AE144" s="9" t="s">
        <v>120</v>
      </c>
      <c r="AF144" s="133">
        <v>21.99</v>
      </c>
      <c r="AG144" s="134">
        <v>0.6</v>
      </c>
      <c r="AH144" s="9" t="s">
        <v>47</v>
      </c>
      <c r="AI144" s="132">
        <v>20.16</v>
      </c>
      <c r="AJ144" s="9" t="s">
        <v>48</v>
      </c>
      <c r="AK144" s="9" t="s">
        <v>475</v>
      </c>
      <c r="AL144" s="9" t="s">
        <v>49</v>
      </c>
      <c r="AM144" s="9" t="s">
        <v>50</v>
      </c>
      <c r="AN144" s="9" t="s">
        <v>51</v>
      </c>
      <c r="AO144" s="9" t="s">
        <v>52</v>
      </c>
      <c r="AP144" s="9" t="s">
        <v>215</v>
      </c>
      <c r="AQ144" s="9" t="s">
        <v>349</v>
      </c>
      <c r="AR144" s="9" t="s">
        <v>51</v>
      </c>
      <c r="AS144" s="142" t="str">
        <f>VLOOKUP(A144,'Roll-ups'!B:M,12,FALSE)</f>
        <v xml:space="preserve">12 MONTH </v>
      </c>
      <c r="AT144" s="142" t="str">
        <f t="shared" si="8"/>
        <v>G10227</v>
      </c>
      <c r="AU144" t="str">
        <f>VLOOKUP(A144,'Roll-ups'!B:E,4,FALSE)</f>
        <v xml:space="preserve">FALL 1 FLOWTHROUGH </v>
      </c>
    </row>
    <row r="145" spans="1:47" x14ac:dyDescent="0.15">
      <c r="A145" s="142">
        <f t="shared" si="6"/>
        <v>9781975449803</v>
      </c>
      <c r="B145" s="142" t="str">
        <f t="shared" si="7"/>
        <v>4544767815</v>
      </c>
      <c r="C145" s="9" t="s">
        <v>200</v>
      </c>
      <c r="D145" s="9" t="s">
        <v>337</v>
      </c>
      <c r="E145" s="9" t="s">
        <v>388</v>
      </c>
      <c r="F145" s="9" t="s">
        <v>472</v>
      </c>
      <c r="G145" s="9" t="s">
        <v>39</v>
      </c>
      <c r="H145" s="9" t="s">
        <v>40</v>
      </c>
      <c r="I145" s="9"/>
      <c r="J145" s="9"/>
      <c r="K145" s="9" t="s">
        <v>57</v>
      </c>
      <c r="L145" s="9" t="s">
        <v>347</v>
      </c>
      <c r="M145" s="9" t="s">
        <v>219</v>
      </c>
      <c r="N145" s="131">
        <v>44718</v>
      </c>
      <c r="O145" s="131">
        <v>44728</v>
      </c>
      <c r="P145" s="131">
        <v>44728</v>
      </c>
      <c r="Q145" s="222">
        <v>500</v>
      </c>
      <c r="R145" s="132">
        <v>0</v>
      </c>
      <c r="S145" s="132">
        <v>500</v>
      </c>
      <c r="T145" s="9" t="s">
        <v>348</v>
      </c>
      <c r="U145" s="9" t="s">
        <v>63</v>
      </c>
      <c r="V145" s="9" t="s">
        <v>140</v>
      </c>
      <c r="W145" s="9" t="s">
        <v>44</v>
      </c>
      <c r="X145" s="131"/>
      <c r="Y145" s="131"/>
      <c r="Z145" s="9"/>
      <c r="AA145" s="133">
        <v>8.8000000000000007</v>
      </c>
      <c r="AB145" s="9" t="s">
        <v>119</v>
      </c>
      <c r="AC145" s="133">
        <v>4400</v>
      </c>
      <c r="AD145" s="9" t="s">
        <v>119</v>
      </c>
      <c r="AE145" s="9" t="s">
        <v>120</v>
      </c>
      <c r="AF145" s="133">
        <v>21.99</v>
      </c>
      <c r="AG145" s="134">
        <v>0.6</v>
      </c>
      <c r="AH145" s="9" t="s">
        <v>47</v>
      </c>
      <c r="AI145" s="132">
        <v>20.16</v>
      </c>
      <c r="AJ145" s="9" t="s">
        <v>48</v>
      </c>
      <c r="AK145" s="9" t="s">
        <v>388</v>
      </c>
      <c r="AL145" s="9" t="s">
        <v>49</v>
      </c>
      <c r="AM145" s="9" t="s">
        <v>50</v>
      </c>
      <c r="AN145" s="9" t="s">
        <v>51</v>
      </c>
      <c r="AO145" s="9" t="s">
        <v>52</v>
      </c>
      <c r="AP145" s="9" t="s">
        <v>352</v>
      </c>
      <c r="AQ145" s="9" t="s">
        <v>349</v>
      </c>
      <c r="AR145" s="9" t="s">
        <v>51</v>
      </c>
      <c r="AS145" s="142" t="str">
        <f>VLOOKUP(A145,'Roll-ups'!B:M,12,FALSE)</f>
        <v xml:space="preserve">12 MONTH </v>
      </c>
      <c r="AT145" s="142" t="str">
        <f t="shared" si="8"/>
        <v>G10227</v>
      </c>
      <c r="AU145" t="str">
        <f>VLOOKUP(A145,'Roll-ups'!B:E,4,FALSE)</f>
        <v xml:space="preserve">FALL 1 FLOWTHROUGH </v>
      </c>
    </row>
    <row r="146" spans="1:47" x14ac:dyDescent="0.15">
      <c r="A146" s="142">
        <f t="shared" si="6"/>
        <v>9781975450021</v>
      </c>
      <c r="B146" s="142" t="str">
        <f t="shared" si="7"/>
        <v>4544767821</v>
      </c>
      <c r="C146" s="9" t="s">
        <v>200</v>
      </c>
      <c r="D146" s="9" t="s">
        <v>270</v>
      </c>
      <c r="E146" s="9" t="s">
        <v>390</v>
      </c>
      <c r="F146" s="9" t="s">
        <v>474</v>
      </c>
      <c r="G146" s="9" t="s">
        <v>39</v>
      </c>
      <c r="H146" s="9" t="s">
        <v>40</v>
      </c>
      <c r="I146" s="9"/>
      <c r="J146" s="9"/>
      <c r="K146" s="9" t="s">
        <v>57</v>
      </c>
      <c r="L146" s="9" t="s">
        <v>347</v>
      </c>
      <c r="M146" s="9" t="s">
        <v>219</v>
      </c>
      <c r="N146" s="131">
        <v>44718</v>
      </c>
      <c r="O146" s="131">
        <v>44756</v>
      </c>
      <c r="P146" s="131">
        <v>44756</v>
      </c>
      <c r="Q146" s="222">
        <v>500</v>
      </c>
      <c r="R146" s="132">
        <v>0</v>
      </c>
      <c r="S146" s="132">
        <v>500</v>
      </c>
      <c r="T146" s="9" t="s">
        <v>348</v>
      </c>
      <c r="U146" s="9" t="s">
        <v>63</v>
      </c>
      <c r="V146" s="9" t="s">
        <v>140</v>
      </c>
      <c r="W146" s="9" t="s">
        <v>44</v>
      </c>
      <c r="X146" s="131"/>
      <c r="Y146" s="131"/>
      <c r="Z146" s="9"/>
      <c r="AA146" s="133">
        <v>9.1999999999999993</v>
      </c>
      <c r="AB146" s="9" t="s">
        <v>119</v>
      </c>
      <c r="AC146" s="133">
        <v>4600</v>
      </c>
      <c r="AD146" s="9" t="s">
        <v>119</v>
      </c>
      <c r="AE146" s="9" t="s">
        <v>120</v>
      </c>
      <c r="AF146" s="133">
        <v>22.99</v>
      </c>
      <c r="AG146" s="134">
        <v>0.6</v>
      </c>
      <c r="AH146" s="9" t="s">
        <v>47</v>
      </c>
      <c r="AI146" s="132">
        <v>20.16</v>
      </c>
      <c r="AJ146" s="9" t="s">
        <v>48</v>
      </c>
      <c r="AK146" s="9" t="s">
        <v>390</v>
      </c>
      <c r="AL146" s="9" t="s">
        <v>49</v>
      </c>
      <c r="AM146" s="9" t="s">
        <v>50</v>
      </c>
      <c r="AN146" s="9" t="s">
        <v>51</v>
      </c>
      <c r="AO146" s="9" t="s">
        <v>52</v>
      </c>
      <c r="AP146" s="9" t="s">
        <v>352</v>
      </c>
      <c r="AQ146" s="9" t="s">
        <v>349</v>
      </c>
      <c r="AR146" s="9" t="s">
        <v>51</v>
      </c>
      <c r="AS146" s="142" t="str">
        <f>VLOOKUP(A146,'Roll-ups'!B:M,12,FALSE)</f>
        <v xml:space="preserve">12 MONTH </v>
      </c>
      <c r="AT146" s="142" t="str">
        <f t="shared" si="8"/>
        <v>G10227</v>
      </c>
      <c r="AU146" t="str">
        <f>VLOOKUP(A146,'Roll-ups'!B:E,4,FALSE)</f>
        <v xml:space="preserve">FALL 1 FLOWTHROUGH </v>
      </c>
    </row>
    <row r="147" spans="1:47" x14ac:dyDescent="0.15">
      <c r="A147" s="142">
        <f t="shared" si="6"/>
        <v>842967120007</v>
      </c>
      <c r="B147" s="142" t="str">
        <f t="shared" si="7"/>
        <v>4543382299</v>
      </c>
      <c r="C147" s="9" t="s">
        <v>147</v>
      </c>
      <c r="D147" s="9" t="s">
        <v>476</v>
      </c>
      <c r="E147" s="9" t="s">
        <v>339</v>
      </c>
      <c r="F147" s="9" t="s">
        <v>477</v>
      </c>
      <c r="G147" s="9" t="s">
        <v>39</v>
      </c>
      <c r="H147" s="9" t="s">
        <v>40</v>
      </c>
      <c r="I147" s="9"/>
      <c r="J147" s="9"/>
      <c r="K147" s="9" t="s">
        <v>56</v>
      </c>
      <c r="L147" s="9" t="s">
        <v>478</v>
      </c>
      <c r="M147" s="9" t="s">
        <v>154</v>
      </c>
      <c r="N147" s="131">
        <v>44536</v>
      </c>
      <c r="O147" s="131">
        <v>44787</v>
      </c>
      <c r="P147" s="131">
        <v>44787</v>
      </c>
      <c r="Q147" s="222">
        <v>480</v>
      </c>
      <c r="R147" s="132">
        <v>0</v>
      </c>
      <c r="S147" s="132">
        <v>480</v>
      </c>
      <c r="T147" s="9" t="s">
        <v>348</v>
      </c>
      <c r="U147" s="9" t="s">
        <v>117</v>
      </c>
      <c r="V147" s="9" t="s">
        <v>479</v>
      </c>
      <c r="W147" s="9" t="s">
        <v>44</v>
      </c>
      <c r="X147" s="131">
        <v>44781</v>
      </c>
      <c r="Y147" s="131">
        <v>44781</v>
      </c>
      <c r="Z147" s="9" t="s">
        <v>118</v>
      </c>
      <c r="AA147" s="133">
        <v>6.3</v>
      </c>
      <c r="AB147" s="9" t="s">
        <v>46</v>
      </c>
      <c r="AC147" s="133">
        <v>3024</v>
      </c>
      <c r="AD147" s="9" t="s">
        <v>46</v>
      </c>
      <c r="AE147" s="9" t="s">
        <v>430</v>
      </c>
      <c r="AF147" s="133">
        <v>22</v>
      </c>
      <c r="AG147" s="134">
        <v>0.36</v>
      </c>
      <c r="AH147" s="9" t="s">
        <v>47</v>
      </c>
      <c r="AI147" s="134">
        <v>13.894</v>
      </c>
      <c r="AJ147" s="9" t="s">
        <v>48</v>
      </c>
      <c r="AK147" s="9"/>
      <c r="AL147" s="9" t="s">
        <v>49</v>
      </c>
      <c r="AM147" s="9" t="s">
        <v>50</v>
      </c>
      <c r="AN147" s="9" t="s">
        <v>51</v>
      </c>
      <c r="AO147" s="9" t="s">
        <v>138</v>
      </c>
      <c r="AP147" s="9" t="s">
        <v>480</v>
      </c>
      <c r="AQ147" s="9" t="s">
        <v>349</v>
      </c>
      <c r="AR147" s="9" t="s">
        <v>51</v>
      </c>
      <c r="AS147" s="142" t="str">
        <f>VLOOKUP(A147,'Roll-ups'!B:M,12,FALSE)</f>
        <v xml:space="preserve">12 MONTH </v>
      </c>
      <c r="AT147" s="142" t="str">
        <f t="shared" si="8"/>
        <v>G10207</v>
      </c>
      <c r="AU147" t="str">
        <f>VLOOKUP(A147,'Roll-ups'!B:E,4,FALSE)</f>
        <v>FALL 2</v>
      </c>
    </row>
    <row r="148" spans="1:47" x14ac:dyDescent="0.15">
      <c r="A148" s="142">
        <f t="shared" si="6"/>
        <v>686010674044</v>
      </c>
      <c r="B148" s="142" t="str">
        <f t="shared" si="7"/>
        <v>4543725757</v>
      </c>
      <c r="C148" s="9" t="s">
        <v>200</v>
      </c>
      <c r="D148" s="9" t="s">
        <v>436</v>
      </c>
      <c r="E148" s="9" t="s">
        <v>437</v>
      </c>
      <c r="F148" s="9" t="s">
        <v>378</v>
      </c>
      <c r="G148" s="9" t="s">
        <v>61</v>
      </c>
      <c r="H148" s="9" t="s">
        <v>40</v>
      </c>
      <c r="I148" s="9"/>
      <c r="J148" s="9"/>
      <c r="K148" s="9" t="s">
        <v>41</v>
      </c>
      <c r="L148" s="9" t="s">
        <v>143</v>
      </c>
      <c r="M148" s="9" t="s">
        <v>144</v>
      </c>
      <c r="N148" s="131">
        <v>44579</v>
      </c>
      <c r="O148" s="131">
        <v>44713</v>
      </c>
      <c r="P148" s="131">
        <v>44713</v>
      </c>
      <c r="Q148" s="222">
        <v>678</v>
      </c>
      <c r="R148" s="132">
        <v>198</v>
      </c>
      <c r="S148" s="132">
        <v>480</v>
      </c>
      <c r="T148" s="9" t="s">
        <v>348</v>
      </c>
      <c r="U148" s="9" t="s">
        <v>42</v>
      </c>
      <c r="V148" s="9" t="s">
        <v>131</v>
      </c>
      <c r="W148" s="9" t="s">
        <v>44</v>
      </c>
      <c r="X148" s="131">
        <v>44664</v>
      </c>
      <c r="Y148" s="131">
        <v>44664</v>
      </c>
      <c r="Z148" s="9" t="s">
        <v>45</v>
      </c>
      <c r="AA148" s="133">
        <v>8.6</v>
      </c>
      <c r="AB148" s="9" t="s">
        <v>46</v>
      </c>
      <c r="AC148" s="133">
        <v>5830.8</v>
      </c>
      <c r="AD148" s="9" t="s">
        <v>46</v>
      </c>
      <c r="AE148" s="9" t="s">
        <v>379</v>
      </c>
      <c r="AF148" s="133">
        <v>35.99</v>
      </c>
      <c r="AG148" s="134">
        <v>1.1240000000000001</v>
      </c>
      <c r="AH148" s="9" t="s">
        <v>47</v>
      </c>
      <c r="AI148" s="134">
        <v>353.44299999999998</v>
      </c>
      <c r="AJ148" s="9" t="s">
        <v>48</v>
      </c>
      <c r="AK148" s="9"/>
      <c r="AL148" s="9" t="s">
        <v>49</v>
      </c>
      <c r="AM148" s="9" t="s">
        <v>121</v>
      </c>
      <c r="AN148" s="9" t="s">
        <v>122</v>
      </c>
      <c r="AO148" s="9" t="s">
        <v>52</v>
      </c>
      <c r="AP148" s="9" t="s">
        <v>133</v>
      </c>
      <c r="AQ148" s="9" t="s">
        <v>349</v>
      </c>
      <c r="AR148" s="9" t="s">
        <v>54</v>
      </c>
      <c r="AS148" s="142" t="str">
        <f>VLOOKUP(A148,'Roll-ups'!B:M,12,FALSE)</f>
        <v xml:space="preserve">17 MONTH </v>
      </c>
      <c r="AT148" s="142" t="str">
        <f t="shared" si="8"/>
        <v>G10227</v>
      </c>
      <c r="AU148" t="str">
        <f>VLOOKUP(A148,'Roll-ups'!B:E,4,FALSE)</f>
        <v xml:space="preserve">BTS </v>
      </c>
    </row>
    <row r="149" spans="1:47" x14ac:dyDescent="0.15">
      <c r="A149" s="142">
        <f t="shared" si="6"/>
        <v>686010674150</v>
      </c>
      <c r="B149" s="142" t="str">
        <f t="shared" si="7"/>
        <v>4544102195</v>
      </c>
      <c r="C149" s="9" t="s">
        <v>200</v>
      </c>
      <c r="D149" s="9" t="s">
        <v>464</v>
      </c>
      <c r="E149" s="9" t="s">
        <v>262</v>
      </c>
      <c r="F149" s="9" t="s">
        <v>481</v>
      </c>
      <c r="G149" s="9" t="s">
        <v>39</v>
      </c>
      <c r="H149" s="9" t="s">
        <v>40</v>
      </c>
      <c r="I149" s="9"/>
      <c r="J149" s="9"/>
      <c r="K149" s="9" t="s">
        <v>41</v>
      </c>
      <c r="L149" s="9" t="s">
        <v>143</v>
      </c>
      <c r="M149" s="9" t="s">
        <v>144</v>
      </c>
      <c r="N149" s="131">
        <v>44606</v>
      </c>
      <c r="O149" s="131">
        <v>44746</v>
      </c>
      <c r="P149" s="131">
        <v>44746</v>
      </c>
      <c r="Q149" s="222">
        <v>480</v>
      </c>
      <c r="R149" s="132">
        <v>0</v>
      </c>
      <c r="S149" s="132">
        <v>480</v>
      </c>
      <c r="T149" s="9" t="s">
        <v>348</v>
      </c>
      <c r="U149" s="9" t="s">
        <v>42</v>
      </c>
      <c r="V149" s="9" t="s">
        <v>131</v>
      </c>
      <c r="W149" s="9" t="s">
        <v>44</v>
      </c>
      <c r="X149" s="131">
        <v>44697</v>
      </c>
      <c r="Y149" s="131">
        <v>44697</v>
      </c>
      <c r="Z149" s="9" t="s">
        <v>45</v>
      </c>
      <c r="AA149" s="133">
        <v>6.8</v>
      </c>
      <c r="AB149" s="9" t="s">
        <v>46</v>
      </c>
      <c r="AC149" s="133">
        <v>3264</v>
      </c>
      <c r="AD149" s="9" t="s">
        <v>46</v>
      </c>
      <c r="AE149" s="9" t="s">
        <v>461</v>
      </c>
      <c r="AF149" s="133">
        <v>29.99</v>
      </c>
      <c r="AG149" s="134">
        <v>1.2569999999999999</v>
      </c>
      <c r="AH149" s="9" t="s">
        <v>47</v>
      </c>
      <c r="AI149" s="134">
        <v>108.828</v>
      </c>
      <c r="AJ149" s="9" t="s">
        <v>48</v>
      </c>
      <c r="AK149" s="9"/>
      <c r="AL149" s="9" t="s">
        <v>49</v>
      </c>
      <c r="AM149" s="9" t="s">
        <v>121</v>
      </c>
      <c r="AN149" s="9" t="s">
        <v>122</v>
      </c>
      <c r="AO149" s="9" t="s">
        <v>52</v>
      </c>
      <c r="AP149" s="9" t="s">
        <v>465</v>
      </c>
      <c r="AQ149" s="9" t="s">
        <v>349</v>
      </c>
      <c r="AR149" s="9" t="s">
        <v>54</v>
      </c>
      <c r="AS149" s="142" t="str">
        <f>VLOOKUP(A149,'Roll-ups'!B:M,12,FALSE)</f>
        <v xml:space="preserve">12 MONTH </v>
      </c>
      <c r="AT149" s="142" t="str">
        <f t="shared" si="8"/>
        <v>G10227</v>
      </c>
      <c r="AU149" t="str">
        <f>VLOOKUP(A149,'Roll-ups'!B:E,4,FALSE)</f>
        <v>FALL 1</v>
      </c>
    </row>
    <row r="150" spans="1:47" x14ac:dyDescent="0.15">
      <c r="A150" s="142">
        <f t="shared" si="6"/>
        <v>5056275190743</v>
      </c>
      <c r="B150" s="142" t="str">
        <f t="shared" si="7"/>
        <v>4544332988</v>
      </c>
      <c r="C150" s="9" t="s">
        <v>129</v>
      </c>
      <c r="D150" s="9" t="s">
        <v>1231</v>
      </c>
      <c r="E150" s="9" t="s">
        <v>1232</v>
      </c>
      <c r="F150" s="9" t="s">
        <v>949</v>
      </c>
      <c r="G150" s="9" t="s">
        <v>39</v>
      </c>
      <c r="H150" s="9" t="s">
        <v>40</v>
      </c>
      <c r="I150" s="9"/>
      <c r="J150" s="9"/>
      <c r="K150" s="9" t="s">
        <v>41</v>
      </c>
      <c r="L150" s="9" t="s">
        <v>1036</v>
      </c>
      <c r="M150" s="9" t="s">
        <v>1037</v>
      </c>
      <c r="N150" s="131">
        <v>44687</v>
      </c>
      <c r="O150" s="131">
        <v>44791</v>
      </c>
      <c r="P150" s="131">
        <v>44767</v>
      </c>
      <c r="Q150" s="222">
        <v>480</v>
      </c>
      <c r="R150" s="132">
        <v>0</v>
      </c>
      <c r="S150" s="132">
        <v>480</v>
      </c>
      <c r="T150" s="9" t="s">
        <v>348</v>
      </c>
      <c r="U150" s="9" t="s">
        <v>42</v>
      </c>
      <c r="V150" s="9" t="s">
        <v>131</v>
      </c>
      <c r="W150" s="9" t="s">
        <v>67</v>
      </c>
      <c r="X150" s="131">
        <v>44732</v>
      </c>
      <c r="Y150" s="131">
        <v>44746</v>
      </c>
      <c r="Z150" s="9" t="s">
        <v>45</v>
      </c>
      <c r="AA150" s="133">
        <v>9.75</v>
      </c>
      <c r="AB150" s="9" t="s">
        <v>46</v>
      </c>
      <c r="AC150" s="133">
        <v>4680</v>
      </c>
      <c r="AD150" s="9" t="s">
        <v>46</v>
      </c>
      <c r="AE150" s="9" t="s">
        <v>1038</v>
      </c>
      <c r="AF150" s="133">
        <v>32.99</v>
      </c>
      <c r="AG150" s="134">
        <v>0.61699999999999999</v>
      </c>
      <c r="AH150" s="9" t="s">
        <v>47</v>
      </c>
      <c r="AI150" s="134">
        <v>73.227999999999994</v>
      </c>
      <c r="AJ150" s="9" t="s">
        <v>48</v>
      </c>
      <c r="AK150" s="9" t="s">
        <v>1233</v>
      </c>
      <c r="AL150" s="9" t="s">
        <v>49</v>
      </c>
      <c r="AM150" s="9" t="s">
        <v>126</v>
      </c>
      <c r="AN150" s="9" t="s">
        <v>127</v>
      </c>
      <c r="AO150" s="9" t="s">
        <v>52</v>
      </c>
      <c r="AP150" s="9" t="s">
        <v>146</v>
      </c>
      <c r="AQ150" s="9" t="s">
        <v>349</v>
      </c>
      <c r="AR150" s="9" t="s">
        <v>127</v>
      </c>
      <c r="AS150" s="142" t="str">
        <f>VLOOKUP(A150,'Roll-ups'!B:M,12,FALSE)</f>
        <v xml:space="preserve">PARTY DÉCOR </v>
      </c>
      <c r="AT150" s="142" t="str">
        <f t="shared" si="8"/>
        <v>G10211</v>
      </c>
      <c r="AU150" t="str">
        <f>VLOOKUP(A150,'Roll-ups'!B:E,4,FALSE)</f>
        <v>FALL 2</v>
      </c>
    </row>
    <row r="151" spans="1:47" x14ac:dyDescent="0.15">
      <c r="A151" s="142">
        <f t="shared" si="6"/>
        <v>5056275190729</v>
      </c>
      <c r="B151" s="142" t="str">
        <f t="shared" si="7"/>
        <v>4544332988</v>
      </c>
      <c r="C151" s="9" t="s">
        <v>129</v>
      </c>
      <c r="D151" s="9" t="s">
        <v>1225</v>
      </c>
      <c r="E151" s="9" t="s">
        <v>1226</v>
      </c>
      <c r="F151" s="9" t="s">
        <v>949</v>
      </c>
      <c r="G151" s="9" t="s">
        <v>55</v>
      </c>
      <c r="H151" s="9" t="s">
        <v>40</v>
      </c>
      <c r="I151" s="9"/>
      <c r="J151" s="9"/>
      <c r="K151" s="9" t="s">
        <v>41</v>
      </c>
      <c r="L151" s="9" t="s">
        <v>1036</v>
      </c>
      <c r="M151" s="9" t="s">
        <v>1037</v>
      </c>
      <c r="N151" s="131">
        <v>44687</v>
      </c>
      <c r="O151" s="131">
        <v>44791</v>
      </c>
      <c r="P151" s="131">
        <v>44767</v>
      </c>
      <c r="Q151" s="222">
        <v>480</v>
      </c>
      <c r="R151" s="132">
        <v>0</v>
      </c>
      <c r="S151" s="132">
        <v>480</v>
      </c>
      <c r="T151" s="9" t="s">
        <v>348</v>
      </c>
      <c r="U151" s="9" t="s">
        <v>42</v>
      </c>
      <c r="V151" s="9" t="s">
        <v>131</v>
      </c>
      <c r="W151" s="9" t="s">
        <v>67</v>
      </c>
      <c r="X151" s="131">
        <v>44732</v>
      </c>
      <c r="Y151" s="131">
        <v>44746</v>
      </c>
      <c r="Z151" s="9" t="s">
        <v>45</v>
      </c>
      <c r="AA151" s="133">
        <v>5.25</v>
      </c>
      <c r="AB151" s="9" t="s">
        <v>46</v>
      </c>
      <c r="AC151" s="133">
        <v>2520</v>
      </c>
      <c r="AD151" s="9" t="s">
        <v>46</v>
      </c>
      <c r="AE151" s="9" t="s">
        <v>1038</v>
      </c>
      <c r="AF151" s="133">
        <v>18.989999999999998</v>
      </c>
      <c r="AG151" s="134">
        <v>0.46300000000000002</v>
      </c>
      <c r="AH151" s="9" t="s">
        <v>47</v>
      </c>
      <c r="AI151" s="134">
        <v>37.517000000000003</v>
      </c>
      <c r="AJ151" s="9" t="s">
        <v>48</v>
      </c>
      <c r="AK151" s="9" t="s">
        <v>1227</v>
      </c>
      <c r="AL151" s="9" t="s">
        <v>49</v>
      </c>
      <c r="AM151" s="9" t="s">
        <v>126</v>
      </c>
      <c r="AN151" s="9" t="s">
        <v>127</v>
      </c>
      <c r="AO151" s="9" t="s">
        <v>52</v>
      </c>
      <c r="AP151" s="9" t="s">
        <v>146</v>
      </c>
      <c r="AQ151" s="9" t="s">
        <v>349</v>
      </c>
      <c r="AR151" s="9" t="s">
        <v>127</v>
      </c>
      <c r="AS151" s="142" t="str">
        <f>VLOOKUP(A151,'Roll-ups'!B:M,12,FALSE)</f>
        <v xml:space="preserve">PARTY DÉCOR </v>
      </c>
      <c r="AT151" s="142" t="str">
        <f t="shared" si="8"/>
        <v>G10211</v>
      </c>
      <c r="AU151" t="str">
        <f>VLOOKUP(A151,'Roll-ups'!B:E,4,FALSE)</f>
        <v>FALL 2</v>
      </c>
    </row>
    <row r="152" spans="1:47" x14ac:dyDescent="0.15">
      <c r="A152" s="142">
        <f t="shared" si="6"/>
        <v>5055995984632</v>
      </c>
      <c r="B152" s="142" t="str">
        <f t="shared" si="7"/>
        <v>4544332988</v>
      </c>
      <c r="C152" s="9" t="s">
        <v>129</v>
      </c>
      <c r="D152" s="9" t="s">
        <v>1219</v>
      </c>
      <c r="E152" s="9" t="s">
        <v>1220</v>
      </c>
      <c r="F152" s="9" t="s">
        <v>949</v>
      </c>
      <c r="G152" s="9" t="s">
        <v>72</v>
      </c>
      <c r="H152" s="9" t="s">
        <v>40</v>
      </c>
      <c r="I152" s="9"/>
      <c r="J152" s="9"/>
      <c r="K152" s="9" t="s">
        <v>41</v>
      </c>
      <c r="L152" s="9" t="s">
        <v>1036</v>
      </c>
      <c r="M152" s="9" t="s">
        <v>1037</v>
      </c>
      <c r="N152" s="131">
        <v>44687</v>
      </c>
      <c r="O152" s="131">
        <v>44791</v>
      </c>
      <c r="P152" s="131">
        <v>44767</v>
      </c>
      <c r="Q152" s="222">
        <v>480</v>
      </c>
      <c r="R152" s="132">
        <v>0</v>
      </c>
      <c r="S152" s="132">
        <v>480</v>
      </c>
      <c r="T152" s="9" t="s">
        <v>348</v>
      </c>
      <c r="U152" s="9" t="s">
        <v>42</v>
      </c>
      <c r="V152" s="9" t="s">
        <v>131</v>
      </c>
      <c r="W152" s="9" t="s">
        <v>67</v>
      </c>
      <c r="X152" s="131">
        <v>44732</v>
      </c>
      <c r="Y152" s="131">
        <v>44746</v>
      </c>
      <c r="Z152" s="9" t="s">
        <v>45</v>
      </c>
      <c r="AA152" s="133">
        <v>4.5</v>
      </c>
      <c r="AB152" s="9" t="s">
        <v>46</v>
      </c>
      <c r="AC152" s="133">
        <v>2160</v>
      </c>
      <c r="AD152" s="9" t="s">
        <v>46</v>
      </c>
      <c r="AE152" s="9" t="s">
        <v>1038</v>
      </c>
      <c r="AF152" s="133">
        <v>14.99</v>
      </c>
      <c r="AG152" s="134">
        <v>0.1</v>
      </c>
      <c r="AH152" s="9" t="s">
        <v>47</v>
      </c>
      <c r="AI152" s="134">
        <v>5.1079999999999997</v>
      </c>
      <c r="AJ152" s="9" t="s">
        <v>48</v>
      </c>
      <c r="AK152" s="9" t="s">
        <v>1221</v>
      </c>
      <c r="AL152" s="9" t="s">
        <v>49</v>
      </c>
      <c r="AM152" s="9" t="s">
        <v>126</v>
      </c>
      <c r="AN152" s="9" t="s">
        <v>127</v>
      </c>
      <c r="AO152" s="9" t="s">
        <v>52</v>
      </c>
      <c r="AP152" s="9" t="s">
        <v>146</v>
      </c>
      <c r="AQ152" s="9" t="s">
        <v>349</v>
      </c>
      <c r="AR152" s="9" t="s">
        <v>128</v>
      </c>
      <c r="AS152" s="142" t="str">
        <f>VLOOKUP(A152,'Roll-ups'!B:M,12,FALSE)</f>
        <v xml:space="preserve">PARTY DÉCOR </v>
      </c>
      <c r="AT152" s="142" t="str">
        <f t="shared" si="8"/>
        <v>G10211</v>
      </c>
      <c r="AU152" t="str">
        <f>VLOOKUP(A152,'Roll-ups'!B:E,4,FALSE)</f>
        <v>FALL 2</v>
      </c>
    </row>
    <row r="153" spans="1:47" x14ac:dyDescent="0.15">
      <c r="A153" s="142">
        <f t="shared" si="6"/>
        <v>5056275164997</v>
      </c>
      <c r="B153" s="142" t="str">
        <f t="shared" si="7"/>
        <v>4544332988</v>
      </c>
      <c r="C153" s="9" t="s">
        <v>129</v>
      </c>
      <c r="D153" s="9" t="s">
        <v>1222</v>
      </c>
      <c r="E153" s="9" t="s">
        <v>1223</v>
      </c>
      <c r="F153" s="9" t="s">
        <v>949</v>
      </c>
      <c r="G153" s="9" t="s">
        <v>99</v>
      </c>
      <c r="H153" s="9" t="s">
        <v>40</v>
      </c>
      <c r="I153" s="9"/>
      <c r="J153" s="9"/>
      <c r="K153" s="9" t="s">
        <v>41</v>
      </c>
      <c r="L153" s="9" t="s">
        <v>1036</v>
      </c>
      <c r="M153" s="9" t="s">
        <v>1037</v>
      </c>
      <c r="N153" s="131">
        <v>44687</v>
      </c>
      <c r="O153" s="131">
        <v>44791</v>
      </c>
      <c r="P153" s="131">
        <v>44767</v>
      </c>
      <c r="Q153" s="222">
        <v>480</v>
      </c>
      <c r="R153" s="132">
        <v>0</v>
      </c>
      <c r="S153" s="132">
        <v>480</v>
      </c>
      <c r="T153" s="9" t="s">
        <v>348</v>
      </c>
      <c r="U153" s="9" t="s">
        <v>42</v>
      </c>
      <c r="V153" s="9" t="s">
        <v>131</v>
      </c>
      <c r="W153" s="9" t="s">
        <v>67</v>
      </c>
      <c r="X153" s="131">
        <v>44732</v>
      </c>
      <c r="Y153" s="131">
        <v>44746</v>
      </c>
      <c r="Z153" s="9" t="s">
        <v>45</v>
      </c>
      <c r="AA153" s="133">
        <v>2.7</v>
      </c>
      <c r="AB153" s="9" t="s">
        <v>46</v>
      </c>
      <c r="AC153" s="133">
        <v>1296</v>
      </c>
      <c r="AD153" s="9" t="s">
        <v>46</v>
      </c>
      <c r="AE153" s="9" t="s">
        <v>1038</v>
      </c>
      <c r="AF153" s="133">
        <v>12.99</v>
      </c>
      <c r="AG153" s="134">
        <v>0.1</v>
      </c>
      <c r="AH153" s="9" t="s">
        <v>47</v>
      </c>
      <c r="AI153" s="134">
        <v>16.170000000000002</v>
      </c>
      <c r="AJ153" s="9" t="s">
        <v>48</v>
      </c>
      <c r="AK153" s="9" t="s">
        <v>1224</v>
      </c>
      <c r="AL153" s="9" t="s">
        <v>49</v>
      </c>
      <c r="AM153" s="9" t="s">
        <v>126</v>
      </c>
      <c r="AN153" s="9" t="s">
        <v>127</v>
      </c>
      <c r="AO153" s="9" t="s">
        <v>52</v>
      </c>
      <c r="AP153" s="9" t="s">
        <v>146</v>
      </c>
      <c r="AQ153" s="9" t="s">
        <v>349</v>
      </c>
      <c r="AR153" s="9" t="s">
        <v>156</v>
      </c>
      <c r="AS153" s="142" t="str">
        <f>VLOOKUP(A153,'Roll-ups'!B:M,12,FALSE)</f>
        <v xml:space="preserve">PARTY DÉCOR </v>
      </c>
      <c r="AT153" s="142" t="str">
        <f t="shared" si="8"/>
        <v>G10211</v>
      </c>
      <c r="AU153" t="str">
        <f>VLOOKUP(A153,'Roll-ups'!B:E,4,FALSE)</f>
        <v>FALL 2</v>
      </c>
    </row>
    <row r="154" spans="1:47" x14ac:dyDescent="0.15">
      <c r="A154" s="142">
        <f t="shared" si="6"/>
        <v>5056275191856</v>
      </c>
      <c r="B154" s="142" t="str">
        <f t="shared" si="7"/>
        <v>4544332988</v>
      </c>
      <c r="C154" s="9" t="s">
        <v>129</v>
      </c>
      <c r="D154" s="9" t="s">
        <v>1228</v>
      </c>
      <c r="E154" s="9" t="s">
        <v>1229</v>
      </c>
      <c r="F154" s="9" t="s">
        <v>949</v>
      </c>
      <c r="G154" s="9" t="s">
        <v>97</v>
      </c>
      <c r="H154" s="9" t="s">
        <v>40</v>
      </c>
      <c r="I154" s="9"/>
      <c r="J154" s="9"/>
      <c r="K154" s="9" t="s">
        <v>41</v>
      </c>
      <c r="L154" s="9" t="s">
        <v>1036</v>
      </c>
      <c r="M154" s="9" t="s">
        <v>1037</v>
      </c>
      <c r="N154" s="131">
        <v>44687</v>
      </c>
      <c r="O154" s="131">
        <v>44791</v>
      </c>
      <c r="P154" s="131">
        <v>44767</v>
      </c>
      <c r="Q154" s="222">
        <v>480</v>
      </c>
      <c r="R154" s="132">
        <v>0</v>
      </c>
      <c r="S154" s="132">
        <v>480</v>
      </c>
      <c r="T154" s="9" t="s">
        <v>348</v>
      </c>
      <c r="U154" s="9" t="s">
        <v>42</v>
      </c>
      <c r="V154" s="9" t="s">
        <v>131</v>
      </c>
      <c r="W154" s="9" t="s">
        <v>67</v>
      </c>
      <c r="X154" s="131">
        <v>44732</v>
      </c>
      <c r="Y154" s="131">
        <v>44746</v>
      </c>
      <c r="Z154" s="9" t="s">
        <v>45</v>
      </c>
      <c r="AA154" s="133">
        <v>7.5</v>
      </c>
      <c r="AB154" s="9" t="s">
        <v>46</v>
      </c>
      <c r="AC154" s="133">
        <v>3600</v>
      </c>
      <c r="AD154" s="9" t="s">
        <v>46</v>
      </c>
      <c r="AE154" s="9" t="s">
        <v>1038</v>
      </c>
      <c r="AF154" s="133">
        <v>22.99</v>
      </c>
      <c r="AG154" s="134">
        <v>0.26500000000000001</v>
      </c>
      <c r="AH154" s="9" t="s">
        <v>47</v>
      </c>
      <c r="AI154" s="134">
        <v>28.071000000000002</v>
      </c>
      <c r="AJ154" s="9" t="s">
        <v>48</v>
      </c>
      <c r="AK154" s="9" t="s">
        <v>1230</v>
      </c>
      <c r="AL154" s="9" t="s">
        <v>49</v>
      </c>
      <c r="AM154" s="9" t="s">
        <v>126</v>
      </c>
      <c r="AN154" s="9" t="s">
        <v>127</v>
      </c>
      <c r="AO154" s="9" t="s">
        <v>52</v>
      </c>
      <c r="AP154" s="9" t="s">
        <v>146</v>
      </c>
      <c r="AQ154" s="9" t="s">
        <v>349</v>
      </c>
      <c r="AR154" s="9" t="s">
        <v>127</v>
      </c>
      <c r="AS154" s="142" t="str">
        <f>VLOOKUP(A154,'Roll-ups'!B:M,12,FALSE)</f>
        <v xml:space="preserve">PARTY DÉCOR </v>
      </c>
      <c r="AT154" s="142" t="str">
        <f t="shared" si="8"/>
        <v>G10211</v>
      </c>
      <c r="AU154" t="str">
        <f>VLOOKUP(A154,'Roll-ups'!B:E,4,FALSE)</f>
        <v>FALL 2</v>
      </c>
    </row>
    <row r="155" spans="1:47" x14ac:dyDescent="0.15">
      <c r="A155" s="142">
        <f t="shared" si="6"/>
        <v>5056275192556</v>
      </c>
      <c r="B155" s="142" t="str">
        <f t="shared" si="7"/>
        <v>4544332989</v>
      </c>
      <c r="C155" s="9" t="s">
        <v>129</v>
      </c>
      <c r="D155" s="9" t="s">
        <v>1083</v>
      </c>
      <c r="E155" s="9" t="s">
        <v>1084</v>
      </c>
      <c r="F155" s="9" t="s">
        <v>961</v>
      </c>
      <c r="G155" s="9" t="s">
        <v>39</v>
      </c>
      <c r="H155" s="9" t="s">
        <v>40</v>
      </c>
      <c r="I155" s="9"/>
      <c r="J155" s="9"/>
      <c r="K155" s="9" t="s">
        <v>56</v>
      </c>
      <c r="L155" s="9" t="s">
        <v>1036</v>
      </c>
      <c r="M155" s="9" t="s">
        <v>1037</v>
      </c>
      <c r="N155" s="131">
        <v>44687</v>
      </c>
      <c r="O155" s="131">
        <v>44791</v>
      </c>
      <c r="P155" s="131">
        <v>44767</v>
      </c>
      <c r="Q155" s="222">
        <v>480</v>
      </c>
      <c r="R155" s="132">
        <v>0</v>
      </c>
      <c r="S155" s="132">
        <v>480</v>
      </c>
      <c r="T155" s="9" t="s">
        <v>348</v>
      </c>
      <c r="U155" s="9" t="s">
        <v>42</v>
      </c>
      <c r="V155" s="9" t="s">
        <v>131</v>
      </c>
      <c r="W155" s="9" t="s">
        <v>67</v>
      </c>
      <c r="X155" s="131">
        <v>44732</v>
      </c>
      <c r="Y155" s="131">
        <v>44746</v>
      </c>
      <c r="Z155" s="9" t="s">
        <v>45</v>
      </c>
      <c r="AA155" s="133">
        <v>3</v>
      </c>
      <c r="AB155" s="9" t="s">
        <v>46</v>
      </c>
      <c r="AC155" s="133">
        <v>1440</v>
      </c>
      <c r="AD155" s="9" t="s">
        <v>46</v>
      </c>
      <c r="AE155" s="9" t="s">
        <v>1038</v>
      </c>
      <c r="AF155" s="133">
        <v>9.99</v>
      </c>
      <c r="AG155" s="134">
        <v>0.33100000000000002</v>
      </c>
      <c r="AH155" s="9" t="s">
        <v>47</v>
      </c>
      <c r="AI155" s="134">
        <v>31.122</v>
      </c>
      <c r="AJ155" s="9" t="s">
        <v>48</v>
      </c>
      <c r="AK155" s="9" t="s">
        <v>1085</v>
      </c>
      <c r="AL155" s="9" t="s">
        <v>49</v>
      </c>
      <c r="AM155" s="9" t="s">
        <v>126</v>
      </c>
      <c r="AN155" s="9" t="s">
        <v>127</v>
      </c>
      <c r="AO155" s="9" t="s">
        <v>52</v>
      </c>
      <c r="AP155" s="9" t="s">
        <v>146</v>
      </c>
      <c r="AQ155" s="9" t="s">
        <v>349</v>
      </c>
      <c r="AR155" s="9" t="s">
        <v>127</v>
      </c>
      <c r="AS155" s="142" t="str">
        <f>VLOOKUP(A155,'Roll-ups'!B:M,12,FALSE)</f>
        <v xml:space="preserve">PARTY DÉCOR </v>
      </c>
      <c r="AT155" s="142" t="str">
        <f t="shared" si="8"/>
        <v>G10211</v>
      </c>
      <c r="AU155" t="str">
        <f>VLOOKUP(A155,'Roll-ups'!B:E,4,FALSE)</f>
        <v>FALL 2</v>
      </c>
    </row>
    <row r="156" spans="1:47" x14ac:dyDescent="0.15">
      <c r="A156" s="142">
        <f t="shared" si="6"/>
        <v>5055995935399</v>
      </c>
      <c r="B156" s="142" t="str">
        <f t="shared" si="7"/>
        <v>4544332989</v>
      </c>
      <c r="C156" s="9" t="s">
        <v>129</v>
      </c>
      <c r="D156" s="9" t="s">
        <v>1081</v>
      </c>
      <c r="E156" s="9" t="s">
        <v>805</v>
      </c>
      <c r="F156" s="9" t="s">
        <v>961</v>
      </c>
      <c r="G156" s="9" t="s">
        <v>58</v>
      </c>
      <c r="H156" s="9" t="s">
        <v>40</v>
      </c>
      <c r="I156" s="9"/>
      <c r="J156" s="9"/>
      <c r="K156" s="9" t="s">
        <v>56</v>
      </c>
      <c r="L156" s="9" t="s">
        <v>1036</v>
      </c>
      <c r="M156" s="9" t="s">
        <v>1037</v>
      </c>
      <c r="N156" s="131">
        <v>44687</v>
      </c>
      <c r="O156" s="131">
        <v>44791</v>
      </c>
      <c r="P156" s="131">
        <v>44767</v>
      </c>
      <c r="Q156" s="222">
        <v>480</v>
      </c>
      <c r="R156" s="132">
        <v>0</v>
      </c>
      <c r="S156" s="132">
        <v>480</v>
      </c>
      <c r="T156" s="9" t="s">
        <v>348</v>
      </c>
      <c r="U156" s="9" t="s">
        <v>42</v>
      </c>
      <c r="V156" s="9" t="s">
        <v>131</v>
      </c>
      <c r="W156" s="9" t="s">
        <v>67</v>
      </c>
      <c r="X156" s="131">
        <v>44732</v>
      </c>
      <c r="Y156" s="131">
        <v>44746</v>
      </c>
      <c r="Z156" s="9" t="s">
        <v>45</v>
      </c>
      <c r="AA156" s="133">
        <v>6</v>
      </c>
      <c r="AB156" s="9" t="s">
        <v>46</v>
      </c>
      <c r="AC156" s="133">
        <v>2880</v>
      </c>
      <c r="AD156" s="9" t="s">
        <v>46</v>
      </c>
      <c r="AE156" s="9" t="s">
        <v>1038</v>
      </c>
      <c r="AF156" s="133">
        <v>29.99</v>
      </c>
      <c r="AG156" s="134">
        <v>0.46300000000000002</v>
      </c>
      <c r="AH156" s="9" t="s">
        <v>47</v>
      </c>
      <c r="AI156" s="134">
        <v>121.071</v>
      </c>
      <c r="AJ156" s="9" t="s">
        <v>48</v>
      </c>
      <c r="AK156" s="9" t="s">
        <v>1082</v>
      </c>
      <c r="AL156" s="9" t="s">
        <v>49</v>
      </c>
      <c r="AM156" s="9" t="s">
        <v>126</v>
      </c>
      <c r="AN156" s="9" t="s">
        <v>127</v>
      </c>
      <c r="AO156" s="9" t="s">
        <v>52</v>
      </c>
      <c r="AP156" s="9" t="s">
        <v>146</v>
      </c>
      <c r="AQ156" s="9" t="s">
        <v>349</v>
      </c>
      <c r="AR156" s="9" t="s">
        <v>127</v>
      </c>
      <c r="AS156" s="142" t="str">
        <f>VLOOKUP(A156,'Roll-ups'!B:M,12,FALSE)</f>
        <v xml:space="preserve">PARTY DÉCOR </v>
      </c>
      <c r="AT156" s="142" t="str">
        <f t="shared" si="8"/>
        <v>G10211</v>
      </c>
      <c r="AU156" t="str">
        <f>VLOOKUP(A156,'Roll-ups'!B:E,4,FALSE)</f>
        <v>FALL 2</v>
      </c>
    </row>
    <row r="157" spans="1:47" x14ac:dyDescent="0.15">
      <c r="A157" s="142">
        <f t="shared" si="6"/>
        <v>5056275132118</v>
      </c>
      <c r="B157" s="142" t="str">
        <f t="shared" si="7"/>
        <v>4544332989</v>
      </c>
      <c r="C157" s="9" t="s">
        <v>129</v>
      </c>
      <c r="D157" s="9" t="s">
        <v>1354</v>
      </c>
      <c r="E157" s="9" t="s">
        <v>1355</v>
      </c>
      <c r="F157" s="9" t="s">
        <v>961</v>
      </c>
      <c r="G157" s="9" t="s">
        <v>72</v>
      </c>
      <c r="H157" s="9" t="s">
        <v>40</v>
      </c>
      <c r="I157" s="9"/>
      <c r="J157" s="9"/>
      <c r="K157" s="9" t="s">
        <v>56</v>
      </c>
      <c r="L157" s="9" t="s">
        <v>1036</v>
      </c>
      <c r="M157" s="9" t="s">
        <v>1037</v>
      </c>
      <c r="N157" s="131">
        <v>44687</v>
      </c>
      <c r="O157" s="131">
        <v>44791</v>
      </c>
      <c r="P157" s="131">
        <v>44767</v>
      </c>
      <c r="Q157" s="222">
        <v>480</v>
      </c>
      <c r="R157" s="132">
        <v>0</v>
      </c>
      <c r="S157" s="132">
        <v>480</v>
      </c>
      <c r="T157" s="9" t="s">
        <v>348</v>
      </c>
      <c r="U157" s="9" t="s">
        <v>42</v>
      </c>
      <c r="V157" s="9" t="s">
        <v>131</v>
      </c>
      <c r="W157" s="9" t="s">
        <v>67</v>
      </c>
      <c r="X157" s="131">
        <v>44732</v>
      </c>
      <c r="Y157" s="131">
        <v>44746</v>
      </c>
      <c r="Z157" s="9" t="s">
        <v>45</v>
      </c>
      <c r="AA157" s="133">
        <v>3.74</v>
      </c>
      <c r="AB157" s="9" t="s">
        <v>46</v>
      </c>
      <c r="AC157" s="133">
        <v>1795.2</v>
      </c>
      <c r="AD157" s="9" t="s">
        <v>46</v>
      </c>
      <c r="AE157" s="9" t="s">
        <v>1038</v>
      </c>
      <c r="AF157" s="133">
        <v>12.99</v>
      </c>
      <c r="AG157" s="134">
        <v>0.19800000000000001</v>
      </c>
      <c r="AH157" s="9" t="s">
        <v>47</v>
      </c>
      <c r="AI157" s="134">
        <v>4.4850000000000003</v>
      </c>
      <c r="AJ157" s="9" t="s">
        <v>48</v>
      </c>
      <c r="AK157" s="9" t="s">
        <v>1356</v>
      </c>
      <c r="AL157" s="9" t="s">
        <v>49</v>
      </c>
      <c r="AM157" s="9" t="s">
        <v>126</v>
      </c>
      <c r="AN157" s="9" t="s">
        <v>127</v>
      </c>
      <c r="AO157" s="9" t="s">
        <v>52</v>
      </c>
      <c r="AP157" s="9" t="s">
        <v>146</v>
      </c>
      <c r="AQ157" s="9" t="s">
        <v>349</v>
      </c>
      <c r="AR157" s="9" t="s">
        <v>127</v>
      </c>
      <c r="AS157" s="142" t="e">
        <f>VLOOKUP(A157,'Roll-ups'!B:M,12,FALSE)</f>
        <v>#N/A</v>
      </c>
      <c r="AT157" s="142" t="str">
        <f t="shared" si="8"/>
        <v>G10211</v>
      </c>
      <c r="AU157" t="e">
        <f>VLOOKUP(A157,'Roll-ups'!B:E,4,FALSE)</f>
        <v>#N/A</v>
      </c>
    </row>
    <row r="158" spans="1:47" x14ac:dyDescent="0.15">
      <c r="A158" s="142">
        <f t="shared" si="6"/>
        <v>5056275170127</v>
      </c>
      <c r="B158" s="142" t="str">
        <f t="shared" si="7"/>
        <v>4544332989</v>
      </c>
      <c r="C158" s="9" t="s">
        <v>129</v>
      </c>
      <c r="D158" s="9" t="s">
        <v>1034</v>
      </c>
      <c r="E158" s="9" t="s">
        <v>1035</v>
      </c>
      <c r="F158" s="9" t="s">
        <v>961</v>
      </c>
      <c r="G158" s="9" t="s">
        <v>108</v>
      </c>
      <c r="H158" s="9" t="s">
        <v>40</v>
      </c>
      <c r="I158" s="9"/>
      <c r="J158" s="9"/>
      <c r="K158" s="9" t="s">
        <v>56</v>
      </c>
      <c r="L158" s="9" t="s">
        <v>1036</v>
      </c>
      <c r="M158" s="9" t="s">
        <v>1037</v>
      </c>
      <c r="N158" s="131">
        <v>44687</v>
      </c>
      <c r="O158" s="131">
        <v>44791</v>
      </c>
      <c r="P158" s="131">
        <v>44767</v>
      </c>
      <c r="Q158" s="222">
        <v>480</v>
      </c>
      <c r="R158" s="132">
        <v>0</v>
      </c>
      <c r="S158" s="132">
        <v>480</v>
      </c>
      <c r="T158" s="9" t="s">
        <v>348</v>
      </c>
      <c r="U158" s="9" t="s">
        <v>42</v>
      </c>
      <c r="V158" s="9" t="s">
        <v>131</v>
      </c>
      <c r="W158" s="9" t="s">
        <v>67</v>
      </c>
      <c r="X158" s="131">
        <v>44732</v>
      </c>
      <c r="Y158" s="131">
        <v>44746</v>
      </c>
      <c r="Z158" s="9" t="s">
        <v>45</v>
      </c>
      <c r="AA158" s="133">
        <v>1.8</v>
      </c>
      <c r="AB158" s="9" t="s">
        <v>46</v>
      </c>
      <c r="AC158" s="133">
        <v>864</v>
      </c>
      <c r="AD158" s="9" t="s">
        <v>46</v>
      </c>
      <c r="AE158" s="9" t="s">
        <v>1038</v>
      </c>
      <c r="AF158" s="133">
        <v>8.99</v>
      </c>
      <c r="AG158" s="134">
        <v>8.7999999999999995E-2</v>
      </c>
      <c r="AH158" s="9" t="s">
        <v>47</v>
      </c>
      <c r="AI158" s="134">
        <v>2.883</v>
      </c>
      <c r="AJ158" s="9" t="s">
        <v>48</v>
      </c>
      <c r="AK158" s="9" t="s">
        <v>1039</v>
      </c>
      <c r="AL158" s="9" t="s">
        <v>49</v>
      </c>
      <c r="AM158" s="9" t="s">
        <v>126</v>
      </c>
      <c r="AN158" s="9" t="s">
        <v>127</v>
      </c>
      <c r="AO158" s="9" t="s">
        <v>52</v>
      </c>
      <c r="AP158" s="9" t="s">
        <v>146</v>
      </c>
      <c r="AQ158" s="9" t="s">
        <v>349</v>
      </c>
      <c r="AR158" s="9" t="s">
        <v>127</v>
      </c>
      <c r="AS158" s="142" t="str">
        <f>VLOOKUP(A158,'Roll-ups'!B:M,12,FALSE)</f>
        <v xml:space="preserve">PARTY DÉCOR </v>
      </c>
      <c r="AT158" s="142" t="str">
        <f t="shared" si="8"/>
        <v>G10211</v>
      </c>
      <c r="AU158" t="str">
        <f>VLOOKUP(A158,'Roll-ups'!B:E,4,FALSE)</f>
        <v>FALL 2</v>
      </c>
    </row>
    <row r="159" spans="1:47" x14ac:dyDescent="0.15">
      <c r="A159" s="142">
        <f t="shared" si="6"/>
        <v>5056275192532</v>
      </c>
      <c r="B159" s="142" t="str">
        <f t="shared" si="7"/>
        <v>4544332989</v>
      </c>
      <c r="C159" s="9" t="s">
        <v>129</v>
      </c>
      <c r="D159" s="9" t="s">
        <v>1052</v>
      </c>
      <c r="E159" s="9" t="s">
        <v>1053</v>
      </c>
      <c r="F159" s="9" t="s">
        <v>961</v>
      </c>
      <c r="G159" s="9" t="s">
        <v>99</v>
      </c>
      <c r="H159" s="9" t="s">
        <v>40</v>
      </c>
      <c r="I159" s="9"/>
      <c r="J159" s="9"/>
      <c r="K159" s="9" t="s">
        <v>56</v>
      </c>
      <c r="L159" s="9" t="s">
        <v>1036</v>
      </c>
      <c r="M159" s="9" t="s">
        <v>1037</v>
      </c>
      <c r="N159" s="131">
        <v>44687</v>
      </c>
      <c r="O159" s="131">
        <v>44791</v>
      </c>
      <c r="P159" s="131">
        <v>44767</v>
      </c>
      <c r="Q159" s="222">
        <v>480</v>
      </c>
      <c r="R159" s="132">
        <v>0</v>
      </c>
      <c r="S159" s="132">
        <v>480</v>
      </c>
      <c r="T159" s="9" t="s">
        <v>348</v>
      </c>
      <c r="U159" s="9" t="s">
        <v>42</v>
      </c>
      <c r="V159" s="9" t="s">
        <v>131</v>
      </c>
      <c r="W159" s="9" t="s">
        <v>67</v>
      </c>
      <c r="X159" s="131">
        <v>44732</v>
      </c>
      <c r="Y159" s="131">
        <v>44746</v>
      </c>
      <c r="Z159" s="9" t="s">
        <v>45</v>
      </c>
      <c r="AA159" s="133">
        <v>3</v>
      </c>
      <c r="AB159" s="9" t="s">
        <v>46</v>
      </c>
      <c r="AC159" s="133">
        <v>1440</v>
      </c>
      <c r="AD159" s="9" t="s">
        <v>46</v>
      </c>
      <c r="AE159" s="9" t="s">
        <v>1038</v>
      </c>
      <c r="AF159" s="133">
        <v>9.99</v>
      </c>
      <c r="AG159" s="134">
        <v>0.26500000000000001</v>
      </c>
      <c r="AH159" s="9" t="s">
        <v>47</v>
      </c>
      <c r="AI159" s="134">
        <v>52.725000000000001</v>
      </c>
      <c r="AJ159" s="9" t="s">
        <v>48</v>
      </c>
      <c r="AK159" s="9" t="s">
        <v>1054</v>
      </c>
      <c r="AL159" s="9" t="s">
        <v>49</v>
      </c>
      <c r="AM159" s="9" t="s">
        <v>126</v>
      </c>
      <c r="AN159" s="9" t="s">
        <v>127</v>
      </c>
      <c r="AO159" s="9" t="s">
        <v>52</v>
      </c>
      <c r="AP159" s="9" t="s">
        <v>146</v>
      </c>
      <c r="AQ159" s="9" t="s">
        <v>349</v>
      </c>
      <c r="AR159" s="9" t="s">
        <v>127</v>
      </c>
      <c r="AS159" s="142" t="str">
        <f>VLOOKUP(A159,'Roll-ups'!B:M,12,FALSE)</f>
        <v xml:space="preserve">PARTY DÉCOR </v>
      </c>
      <c r="AT159" s="142" t="str">
        <f t="shared" si="8"/>
        <v>G10211</v>
      </c>
      <c r="AU159" t="str">
        <f>VLOOKUP(A159,'Roll-ups'!B:E,4,FALSE)</f>
        <v>FALL 2</v>
      </c>
    </row>
    <row r="160" spans="1:47" x14ac:dyDescent="0.15">
      <c r="A160" s="142">
        <f t="shared" si="6"/>
        <v>5056275192549</v>
      </c>
      <c r="B160" s="142" t="str">
        <f t="shared" si="7"/>
        <v>4544332989</v>
      </c>
      <c r="C160" s="9" t="s">
        <v>129</v>
      </c>
      <c r="D160" s="9" t="s">
        <v>1078</v>
      </c>
      <c r="E160" s="9" t="s">
        <v>1079</v>
      </c>
      <c r="F160" s="9" t="s">
        <v>961</v>
      </c>
      <c r="G160" s="9" t="s">
        <v>105</v>
      </c>
      <c r="H160" s="9" t="s">
        <v>40</v>
      </c>
      <c r="I160" s="9"/>
      <c r="J160" s="9"/>
      <c r="K160" s="9" t="s">
        <v>56</v>
      </c>
      <c r="L160" s="9" t="s">
        <v>1036</v>
      </c>
      <c r="M160" s="9" t="s">
        <v>1037</v>
      </c>
      <c r="N160" s="131">
        <v>44687</v>
      </c>
      <c r="O160" s="131">
        <v>44791</v>
      </c>
      <c r="P160" s="131">
        <v>44767</v>
      </c>
      <c r="Q160" s="222">
        <v>480</v>
      </c>
      <c r="R160" s="132">
        <v>0</v>
      </c>
      <c r="S160" s="132">
        <v>480</v>
      </c>
      <c r="T160" s="9" t="s">
        <v>348</v>
      </c>
      <c r="U160" s="9" t="s">
        <v>42</v>
      </c>
      <c r="V160" s="9" t="s">
        <v>131</v>
      </c>
      <c r="W160" s="9" t="s">
        <v>67</v>
      </c>
      <c r="X160" s="131">
        <v>44732</v>
      </c>
      <c r="Y160" s="131">
        <v>44746</v>
      </c>
      <c r="Z160" s="9" t="s">
        <v>45</v>
      </c>
      <c r="AA160" s="133">
        <v>3</v>
      </c>
      <c r="AB160" s="9" t="s">
        <v>46</v>
      </c>
      <c r="AC160" s="133">
        <v>1440</v>
      </c>
      <c r="AD160" s="9" t="s">
        <v>46</v>
      </c>
      <c r="AE160" s="9" t="s">
        <v>1038</v>
      </c>
      <c r="AF160" s="133">
        <v>9.99</v>
      </c>
      <c r="AG160" s="134">
        <v>0.55100000000000005</v>
      </c>
      <c r="AH160" s="9" t="s">
        <v>47</v>
      </c>
      <c r="AI160" s="134">
        <v>76.248999999999995</v>
      </c>
      <c r="AJ160" s="9" t="s">
        <v>48</v>
      </c>
      <c r="AK160" s="9" t="s">
        <v>1080</v>
      </c>
      <c r="AL160" s="9" t="s">
        <v>49</v>
      </c>
      <c r="AM160" s="9" t="s">
        <v>126</v>
      </c>
      <c r="AN160" s="9" t="s">
        <v>127</v>
      </c>
      <c r="AO160" s="9" t="s">
        <v>52</v>
      </c>
      <c r="AP160" s="9" t="s">
        <v>146</v>
      </c>
      <c r="AQ160" s="9" t="s">
        <v>349</v>
      </c>
      <c r="AR160" s="9" t="s">
        <v>127</v>
      </c>
      <c r="AS160" s="142" t="str">
        <f>VLOOKUP(A160,'Roll-ups'!B:M,12,FALSE)</f>
        <v xml:space="preserve">PARTY DÉCOR </v>
      </c>
      <c r="AT160" s="142" t="str">
        <f t="shared" si="8"/>
        <v>G10211</v>
      </c>
      <c r="AU160" t="str">
        <f>VLOOKUP(A160,'Roll-ups'!B:E,4,FALSE)</f>
        <v>FALL 2</v>
      </c>
    </row>
    <row r="161" spans="1:47" x14ac:dyDescent="0.15">
      <c r="A161" s="142">
        <f t="shared" si="6"/>
        <v>9369998155613</v>
      </c>
      <c r="B161" s="142" t="str">
        <f t="shared" si="7"/>
        <v>4544552131</v>
      </c>
      <c r="C161" s="9" t="s">
        <v>149</v>
      </c>
      <c r="D161" s="9" t="s">
        <v>1234</v>
      </c>
      <c r="E161" s="9" t="s">
        <v>935</v>
      </c>
      <c r="F161" s="9" t="s">
        <v>964</v>
      </c>
      <c r="G161" s="9" t="s">
        <v>39</v>
      </c>
      <c r="H161" s="9" t="s">
        <v>40</v>
      </c>
      <c r="I161" s="9"/>
      <c r="J161" s="9"/>
      <c r="K161" s="9" t="s">
        <v>41</v>
      </c>
      <c r="L161" s="9" t="s">
        <v>1235</v>
      </c>
      <c r="M161" s="9" t="s">
        <v>1236</v>
      </c>
      <c r="N161" s="131">
        <v>44686</v>
      </c>
      <c r="O161" s="131">
        <v>44747</v>
      </c>
      <c r="P161" s="131">
        <v>44747</v>
      </c>
      <c r="Q161" s="222">
        <v>480</v>
      </c>
      <c r="R161" s="132">
        <v>0</v>
      </c>
      <c r="S161" s="132">
        <v>480</v>
      </c>
      <c r="T161" s="9" t="s">
        <v>348</v>
      </c>
      <c r="U161" s="9" t="s">
        <v>42</v>
      </c>
      <c r="V161" s="9" t="s">
        <v>1237</v>
      </c>
      <c r="W161" s="9" t="s">
        <v>67</v>
      </c>
      <c r="X161" s="131">
        <v>44692</v>
      </c>
      <c r="Y161" s="131">
        <v>44692</v>
      </c>
      <c r="Z161" s="9" t="s">
        <v>45</v>
      </c>
      <c r="AA161" s="133">
        <v>6.8</v>
      </c>
      <c r="AB161" s="9" t="s">
        <v>119</v>
      </c>
      <c r="AC161" s="133">
        <v>3264</v>
      </c>
      <c r="AD161" s="9" t="s">
        <v>119</v>
      </c>
      <c r="AE161" s="9" t="s">
        <v>120</v>
      </c>
      <c r="AF161" s="133">
        <v>22.7</v>
      </c>
      <c r="AG161" s="134">
        <v>1.4330000000000001</v>
      </c>
      <c r="AH161" s="9" t="s">
        <v>47</v>
      </c>
      <c r="AI161" s="134">
        <v>85.814999999999998</v>
      </c>
      <c r="AJ161" s="9" t="s">
        <v>48</v>
      </c>
      <c r="AK161" s="9"/>
      <c r="AL161" s="9" t="s">
        <v>49</v>
      </c>
      <c r="AM161" s="9" t="s">
        <v>121</v>
      </c>
      <c r="AN161" s="9" t="s">
        <v>122</v>
      </c>
      <c r="AO161" s="9" t="s">
        <v>52</v>
      </c>
      <c r="AP161" s="9" t="s">
        <v>1238</v>
      </c>
      <c r="AQ161" s="9" t="s">
        <v>349</v>
      </c>
      <c r="AR161" s="9" t="s">
        <v>122</v>
      </c>
      <c r="AS161" s="142" t="str">
        <f>VLOOKUP(A161,'Roll-ups'!B:M,12,FALSE)</f>
        <v>AFFIRMATION CARDS</v>
      </c>
      <c r="AT161" s="142" t="str">
        <f t="shared" si="8"/>
        <v>G10202</v>
      </c>
      <c r="AU161" t="str">
        <f>VLOOKUP(A161,'Roll-ups'!B:E,4,FALSE)</f>
        <v xml:space="preserve">FALL 1 FLOWTHRU </v>
      </c>
    </row>
    <row r="162" spans="1:47" x14ac:dyDescent="0.15">
      <c r="A162" s="142">
        <f t="shared" si="6"/>
        <v>5060717345202</v>
      </c>
      <c r="B162" s="142" t="str">
        <f t="shared" si="7"/>
        <v>4544711743</v>
      </c>
      <c r="C162" s="9" t="s">
        <v>129</v>
      </c>
      <c r="D162" s="9" t="s">
        <v>1239</v>
      </c>
      <c r="E162" s="9" t="s">
        <v>929</v>
      </c>
      <c r="F162" s="9" t="s">
        <v>958</v>
      </c>
      <c r="G162" s="9" t="s">
        <v>55</v>
      </c>
      <c r="H162" s="9" t="s">
        <v>40</v>
      </c>
      <c r="I162" s="9"/>
      <c r="J162" s="9"/>
      <c r="K162" s="9" t="s">
        <v>41</v>
      </c>
      <c r="L162" s="9" t="s">
        <v>1161</v>
      </c>
      <c r="M162" s="9" t="s">
        <v>1162</v>
      </c>
      <c r="N162" s="131">
        <v>44708</v>
      </c>
      <c r="O162" s="131">
        <v>44770</v>
      </c>
      <c r="P162" s="131">
        <v>44770</v>
      </c>
      <c r="Q162" s="222">
        <v>480</v>
      </c>
      <c r="R162" s="132">
        <v>0</v>
      </c>
      <c r="S162" s="132">
        <v>480</v>
      </c>
      <c r="T162" s="9" t="s">
        <v>348</v>
      </c>
      <c r="U162" s="9" t="s">
        <v>42</v>
      </c>
      <c r="V162" s="9" t="s">
        <v>1163</v>
      </c>
      <c r="W162" s="9" t="s">
        <v>67</v>
      </c>
      <c r="X162" s="131">
        <v>44742</v>
      </c>
      <c r="Y162" s="131">
        <v>44743</v>
      </c>
      <c r="Z162" s="9" t="s">
        <v>45</v>
      </c>
      <c r="AA162" s="133">
        <v>4.25</v>
      </c>
      <c r="AB162" s="9" t="s">
        <v>148</v>
      </c>
      <c r="AC162" s="133">
        <v>2040</v>
      </c>
      <c r="AD162" s="9" t="s">
        <v>148</v>
      </c>
      <c r="AE162" s="9" t="s">
        <v>1164</v>
      </c>
      <c r="AF162" s="133">
        <v>19.989999999999998</v>
      </c>
      <c r="AG162" s="134">
        <v>0.14299999999999999</v>
      </c>
      <c r="AH162" s="9" t="s">
        <v>47</v>
      </c>
      <c r="AI162" s="134">
        <v>23.798999999999999</v>
      </c>
      <c r="AJ162" s="9" t="s">
        <v>48</v>
      </c>
      <c r="AK162" s="9"/>
      <c r="AL162" s="9" t="s">
        <v>49</v>
      </c>
      <c r="AM162" s="9" t="s">
        <v>121</v>
      </c>
      <c r="AN162" s="9" t="s">
        <v>122</v>
      </c>
      <c r="AO162" s="9" t="s">
        <v>52</v>
      </c>
      <c r="AP162" s="9" t="s">
        <v>863</v>
      </c>
      <c r="AQ162" s="9" t="s">
        <v>349</v>
      </c>
      <c r="AR162" s="9" t="s">
        <v>122</v>
      </c>
      <c r="AS162" s="142" t="str">
        <f>VLOOKUP(A162,'Roll-ups'!B:M,12,FALSE)</f>
        <v xml:space="preserve">HALLOWEEN </v>
      </c>
      <c r="AT162" s="142" t="str">
        <f t="shared" si="8"/>
        <v>G10211</v>
      </c>
      <c r="AU162" t="str">
        <f>VLOOKUP(A162,'Roll-ups'!B:E,4,FALSE)</f>
        <v>HALLOWEEN</v>
      </c>
    </row>
    <row r="163" spans="1:47" x14ac:dyDescent="0.15">
      <c r="A163" s="142">
        <f t="shared" si="6"/>
        <v>5060717345196</v>
      </c>
      <c r="B163" s="142" t="str">
        <f t="shared" si="7"/>
        <v>4544711743</v>
      </c>
      <c r="C163" s="9" t="s">
        <v>129</v>
      </c>
      <c r="D163" s="9" t="s">
        <v>1240</v>
      </c>
      <c r="E163" s="9" t="s">
        <v>927</v>
      </c>
      <c r="F163" s="9" t="s">
        <v>958</v>
      </c>
      <c r="G163" s="9" t="s">
        <v>62</v>
      </c>
      <c r="H163" s="9" t="s">
        <v>40</v>
      </c>
      <c r="I163" s="9"/>
      <c r="J163" s="9"/>
      <c r="K163" s="9" t="s">
        <v>41</v>
      </c>
      <c r="L163" s="9" t="s">
        <v>1161</v>
      </c>
      <c r="M163" s="9" t="s">
        <v>1162</v>
      </c>
      <c r="N163" s="131">
        <v>44708</v>
      </c>
      <c r="O163" s="131">
        <v>44770</v>
      </c>
      <c r="P163" s="131">
        <v>44770</v>
      </c>
      <c r="Q163" s="222">
        <v>480</v>
      </c>
      <c r="R163" s="132">
        <v>0</v>
      </c>
      <c r="S163" s="132">
        <v>480</v>
      </c>
      <c r="T163" s="9" t="s">
        <v>348</v>
      </c>
      <c r="U163" s="9" t="s">
        <v>42</v>
      </c>
      <c r="V163" s="9" t="s">
        <v>1163</v>
      </c>
      <c r="W163" s="9" t="s">
        <v>67</v>
      </c>
      <c r="X163" s="131">
        <v>44742</v>
      </c>
      <c r="Y163" s="131">
        <v>44743</v>
      </c>
      <c r="Z163" s="9" t="s">
        <v>45</v>
      </c>
      <c r="AA163" s="133">
        <v>3.1</v>
      </c>
      <c r="AB163" s="9" t="s">
        <v>148</v>
      </c>
      <c r="AC163" s="133">
        <v>1488</v>
      </c>
      <c r="AD163" s="9" t="s">
        <v>148</v>
      </c>
      <c r="AE163" s="9" t="s">
        <v>1164</v>
      </c>
      <c r="AF163" s="133">
        <v>14.99</v>
      </c>
      <c r="AG163" s="134">
        <v>0.16500000000000001</v>
      </c>
      <c r="AH163" s="9" t="s">
        <v>47</v>
      </c>
      <c r="AI163" s="134">
        <v>28.559000000000001</v>
      </c>
      <c r="AJ163" s="9" t="s">
        <v>48</v>
      </c>
      <c r="AK163" s="9"/>
      <c r="AL163" s="9" t="s">
        <v>49</v>
      </c>
      <c r="AM163" s="9" t="s">
        <v>121</v>
      </c>
      <c r="AN163" s="9" t="s">
        <v>122</v>
      </c>
      <c r="AO163" s="9" t="s">
        <v>52</v>
      </c>
      <c r="AP163" s="9" t="s">
        <v>863</v>
      </c>
      <c r="AQ163" s="9" t="s">
        <v>349</v>
      </c>
      <c r="AR163" s="9" t="s">
        <v>122</v>
      </c>
      <c r="AS163" s="142" t="str">
        <f>VLOOKUP(A163,'Roll-ups'!B:M,12,FALSE)</f>
        <v xml:space="preserve">HALLOWEEN </v>
      </c>
      <c r="AT163" s="142" t="str">
        <f t="shared" si="8"/>
        <v>G10211</v>
      </c>
      <c r="AU163" t="str">
        <f>VLOOKUP(A163,'Roll-ups'!B:E,4,FALSE)</f>
        <v>HALLOWEEN</v>
      </c>
    </row>
    <row r="164" spans="1:47" x14ac:dyDescent="0.15">
      <c r="A164" s="142">
        <f t="shared" si="6"/>
        <v>93573693236</v>
      </c>
      <c r="B164" s="142" t="str">
        <f t="shared" si="7"/>
        <v>4544765958</v>
      </c>
      <c r="C164" s="9" t="s">
        <v>129</v>
      </c>
      <c r="D164" s="9" t="s">
        <v>1375</v>
      </c>
      <c r="E164" s="9" t="s">
        <v>1376</v>
      </c>
      <c r="F164" s="9" t="s">
        <v>977</v>
      </c>
      <c r="G164" s="9" t="s">
        <v>62</v>
      </c>
      <c r="H164" s="9" t="s">
        <v>1090</v>
      </c>
      <c r="I164" s="9"/>
      <c r="J164" s="9"/>
      <c r="K164" s="9" t="s">
        <v>41</v>
      </c>
      <c r="L164" s="9" t="s">
        <v>1247</v>
      </c>
      <c r="M164" s="9" t="s">
        <v>1248</v>
      </c>
      <c r="N164" s="131">
        <v>44719</v>
      </c>
      <c r="O164" s="131">
        <v>44820</v>
      </c>
      <c r="P164" s="131">
        <v>44820</v>
      </c>
      <c r="Q164" s="222">
        <v>480</v>
      </c>
      <c r="R164" s="132">
        <v>0</v>
      </c>
      <c r="S164" s="132">
        <v>480</v>
      </c>
      <c r="T164" s="9" t="s">
        <v>348</v>
      </c>
      <c r="U164" s="9" t="s">
        <v>117</v>
      </c>
      <c r="V164" s="9" t="s">
        <v>64</v>
      </c>
      <c r="W164" s="9" t="s">
        <v>44</v>
      </c>
      <c r="X164" s="131">
        <v>44813</v>
      </c>
      <c r="Y164" s="131">
        <v>44817</v>
      </c>
      <c r="Z164" s="9" t="s">
        <v>118</v>
      </c>
      <c r="AA164" s="133">
        <v>11.54</v>
      </c>
      <c r="AB164" s="9" t="s">
        <v>119</v>
      </c>
      <c r="AC164" s="133">
        <v>5539.2</v>
      </c>
      <c r="AD164" s="9" t="s">
        <v>119</v>
      </c>
      <c r="AE164" s="9" t="s">
        <v>120</v>
      </c>
      <c r="AF164" s="133">
        <v>12.99</v>
      </c>
      <c r="AG164" s="134">
        <v>0.25</v>
      </c>
      <c r="AH164" s="9" t="s">
        <v>47</v>
      </c>
      <c r="AI164" s="134">
        <v>23.664000000000001</v>
      </c>
      <c r="AJ164" s="9" t="s">
        <v>48</v>
      </c>
      <c r="AK164" s="9" t="s">
        <v>1377</v>
      </c>
      <c r="AL164" s="9" t="s">
        <v>49</v>
      </c>
      <c r="AM164" s="9" t="s">
        <v>196</v>
      </c>
      <c r="AN164" s="9" t="s">
        <v>123</v>
      </c>
      <c r="AO164" s="9" t="s">
        <v>52</v>
      </c>
      <c r="AP164" s="9" t="s">
        <v>1250</v>
      </c>
      <c r="AQ164" s="9" t="s">
        <v>53</v>
      </c>
      <c r="AR164" s="9" t="s">
        <v>54</v>
      </c>
      <c r="AS164" s="142" t="e">
        <f>VLOOKUP(A164,'Roll-ups'!B:M,12,FALSE)</f>
        <v>#N/A</v>
      </c>
      <c r="AT164" s="142" t="str">
        <f t="shared" si="8"/>
        <v>G10211</v>
      </c>
      <c r="AU164" t="e">
        <f>VLOOKUP(A164,'Roll-ups'!B:E,4,FALSE)</f>
        <v>#N/A</v>
      </c>
    </row>
    <row r="165" spans="1:47" x14ac:dyDescent="0.15">
      <c r="A165" s="142">
        <f t="shared" si="6"/>
        <v>686010674006</v>
      </c>
      <c r="B165" s="142" t="str">
        <f t="shared" si="7"/>
        <v>4543725760</v>
      </c>
      <c r="C165" s="9" t="s">
        <v>200</v>
      </c>
      <c r="D165" s="9" t="s">
        <v>385</v>
      </c>
      <c r="E165" s="9" t="s">
        <v>386</v>
      </c>
      <c r="F165" s="9" t="s">
        <v>463</v>
      </c>
      <c r="G165" s="9" t="s">
        <v>58</v>
      </c>
      <c r="H165" s="9" t="s">
        <v>40</v>
      </c>
      <c r="I165" s="9"/>
      <c r="J165" s="9"/>
      <c r="K165" s="9" t="s">
        <v>41</v>
      </c>
      <c r="L165" s="9" t="s">
        <v>143</v>
      </c>
      <c r="M165" s="9" t="s">
        <v>144</v>
      </c>
      <c r="N165" s="131">
        <v>44579</v>
      </c>
      <c r="O165" s="131">
        <v>44746</v>
      </c>
      <c r="P165" s="131">
        <v>44746</v>
      </c>
      <c r="Q165" s="222">
        <v>468</v>
      </c>
      <c r="R165" s="132">
        <v>0</v>
      </c>
      <c r="S165" s="132">
        <v>468</v>
      </c>
      <c r="T165" s="9" t="s">
        <v>348</v>
      </c>
      <c r="U165" s="9" t="s">
        <v>42</v>
      </c>
      <c r="V165" s="9" t="s">
        <v>131</v>
      </c>
      <c r="W165" s="9" t="s">
        <v>44</v>
      </c>
      <c r="X165" s="131">
        <v>44697</v>
      </c>
      <c r="Y165" s="131">
        <v>44697</v>
      </c>
      <c r="Z165" s="9" t="s">
        <v>45</v>
      </c>
      <c r="AA165" s="133">
        <v>5.9</v>
      </c>
      <c r="AB165" s="9" t="s">
        <v>46</v>
      </c>
      <c r="AC165" s="133">
        <v>2761.2</v>
      </c>
      <c r="AD165" s="9" t="s">
        <v>46</v>
      </c>
      <c r="AE165" s="9" t="s">
        <v>379</v>
      </c>
      <c r="AF165" s="133">
        <v>27.99</v>
      </c>
      <c r="AG165" s="134">
        <v>1.08</v>
      </c>
      <c r="AH165" s="9" t="s">
        <v>47</v>
      </c>
      <c r="AI165" s="134">
        <v>108.163</v>
      </c>
      <c r="AJ165" s="9" t="s">
        <v>48</v>
      </c>
      <c r="AK165" s="9"/>
      <c r="AL165" s="9" t="s">
        <v>49</v>
      </c>
      <c r="AM165" s="9" t="s">
        <v>121</v>
      </c>
      <c r="AN165" s="9" t="s">
        <v>122</v>
      </c>
      <c r="AO165" s="9" t="s">
        <v>52</v>
      </c>
      <c r="AP165" s="9" t="s">
        <v>145</v>
      </c>
      <c r="AQ165" s="9" t="s">
        <v>349</v>
      </c>
      <c r="AR165" s="9" t="s">
        <v>54</v>
      </c>
      <c r="AS165" s="142" t="str">
        <f>VLOOKUP(A165,'Roll-ups'!B:M,12,FALSE)</f>
        <v xml:space="preserve">17 MONTH </v>
      </c>
      <c r="AT165" s="142" t="str">
        <f t="shared" si="8"/>
        <v>G10227</v>
      </c>
      <c r="AU165" t="str">
        <f>VLOOKUP(A165,'Roll-ups'!B:E,4,FALSE)</f>
        <v xml:space="preserve">BTS </v>
      </c>
    </row>
    <row r="166" spans="1:47" x14ac:dyDescent="0.15">
      <c r="A166" s="142">
        <f t="shared" si="6"/>
        <v>5060717347534</v>
      </c>
      <c r="B166" s="142" t="str">
        <f t="shared" si="7"/>
        <v>4544711743</v>
      </c>
      <c r="C166" s="9" t="s">
        <v>129</v>
      </c>
      <c r="D166" s="9" t="s">
        <v>1241</v>
      </c>
      <c r="E166" s="9" t="s">
        <v>903</v>
      </c>
      <c r="F166" s="9" t="s">
        <v>958</v>
      </c>
      <c r="G166" s="9" t="s">
        <v>58</v>
      </c>
      <c r="H166" s="9" t="s">
        <v>40</v>
      </c>
      <c r="I166" s="9"/>
      <c r="J166" s="9"/>
      <c r="K166" s="9" t="s">
        <v>41</v>
      </c>
      <c r="L166" s="9" t="s">
        <v>1161</v>
      </c>
      <c r="M166" s="9" t="s">
        <v>1162</v>
      </c>
      <c r="N166" s="131">
        <v>44708</v>
      </c>
      <c r="O166" s="131">
        <v>44770</v>
      </c>
      <c r="P166" s="131">
        <v>44770</v>
      </c>
      <c r="Q166" s="222">
        <v>450</v>
      </c>
      <c r="R166" s="132">
        <v>0</v>
      </c>
      <c r="S166" s="132">
        <v>450</v>
      </c>
      <c r="T166" s="9" t="s">
        <v>348</v>
      </c>
      <c r="U166" s="9" t="s">
        <v>42</v>
      </c>
      <c r="V166" s="9" t="s">
        <v>1163</v>
      </c>
      <c r="W166" s="9" t="s">
        <v>67</v>
      </c>
      <c r="X166" s="131">
        <v>44742</v>
      </c>
      <c r="Y166" s="131">
        <v>44743</v>
      </c>
      <c r="Z166" s="9" t="s">
        <v>45</v>
      </c>
      <c r="AA166" s="133">
        <v>2.5</v>
      </c>
      <c r="AB166" s="9" t="s">
        <v>148</v>
      </c>
      <c r="AC166" s="133">
        <v>1125</v>
      </c>
      <c r="AD166" s="9" t="s">
        <v>148</v>
      </c>
      <c r="AE166" s="9" t="s">
        <v>1164</v>
      </c>
      <c r="AF166" s="133">
        <v>14.99</v>
      </c>
      <c r="AG166" s="134">
        <v>5.5E-2</v>
      </c>
      <c r="AH166" s="9" t="s">
        <v>47</v>
      </c>
      <c r="AI166" s="132">
        <v>11.717000000000001</v>
      </c>
      <c r="AJ166" s="9" t="s">
        <v>48</v>
      </c>
      <c r="AK166" s="9"/>
      <c r="AL166" s="9" t="s">
        <v>49</v>
      </c>
      <c r="AM166" s="9" t="s">
        <v>121</v>
      </c>
      <c r="AN166" s="9" t="s">
        <v>122</v>
      </c>
      <c r="AO166" s="9" t="s">
        <v>52</v>
      </c>
      <c r="AP166" s="9" t="s">
        <v>863</v>
      </c>
      <c r="AQ166" s="9" t="s">
        <v>349</v>
      </c>
      <c r="AR166" s="9" t="s">
        <v>122</v>
      </c>
      <c r="AS166" s="142" t="str">
        <f>VLOOKUP(A166,'Roll-ups'!B:M,12,FALSE)</f>
        <v xml:space="preserve">PARTY DÉCOR </v>
      </c>
      <c r="AT166" s="142" t="str">
        <f t="shared" si="8"/>
        <v>G10211</v>
      </c>
      <c r="AU166" t="str">
        <f>VLOOKUP(A166,'Roll-ups'!B:E,4,FALSE)</f>
        <v>FALL 2</v>
      </c>
    </row>
    <row r="167" spans="1:47" x14ac:dyDescent="0.15">
      <c r="A167" s="142">
        <f t="shared" si="6"/>
        <v>5060717345127</v>
      </c>
      <c r="B167" s="142" t="str">
        <f t="shared" si="7"/>
        <v>4544711743</v>
      </c>
      <c r="C167" s="9" t="s">
        <v>129</v>
      </c>
      <c r="D167" s="9" t="s">
        <v>1242</v>
      </c>
      <c r="E167" s="9" t="s">
        <v>899</v>
      </c>
      <c r="F167" s="9" t="s">
        <v>958</v>
      </c>
      <c r="G167" s="9" t="s">
        <v>59</v>
      </c>
      <c r="H167" s="9" t="s">
        <v>40</v>
      </c>
      <c r="I167" s="9"/>
      <c r="J167" s="9"/>
      <c r="K167" s="9" t="s">
        <v>41</v>
      </c>
      <c r="L167" s="9" t="s">
        <v>1161</v>
      </c>
      <c r="M167" s="9" t="s">
        <v>1162</v>
      </c>
      <c r="N167" s="131">
        <v>44708</v>
      </c>
      <c r="O167" s="131">
        <v>44770</v>
      </c>
      <c r="P167" s="131">
        <v>44770</v>
      </c>
      <c r="Q167" s="222">
        <v>450</v>
      </c>
      <c r="R167" s="132">
        <v>0</v>
      </c>
      <c r="S167" s="132">
        <v>450</v>
      </c>
      <c r="T167" s="9" t="s">
        <v>348</v>
      </c>
      <c r="U167" s="9" t="s">
        <v>42</v>
      </c>
      <c r="V167" s="9" t="s">
        <v>1163</v>
      </c>
      <c r="W167" s="9" t="s">
        <v>67</v>
      </c>
      <c r="X167" s="131">
        <v>44742</v>
      </c>
      <c r="Y167" s="131">
        <v>44743</v>
      </c>
      <c r="Z167" s="9" t="s">
        <v>45</v>
      </c>
      <c r="AA167" s="133">
        <v>2.5</v>
      </c>
      <c r="AB167" s="9" t="s">
        <v>148</v>
      </c>
      <c r="AC167" s="133">
        <v>1125</v>
      </c>
      <c r="AD167" s="9" t="s">
        <v>148</v>
      </c>
      <c r="AE167" s="9" t="s">
        <v>1164</v>
      </c>
      <c r="AF167" s="133">
        <v>14.99</v>
      </c>
      <c r="AG167" s="134">
        <v>5.5E-2</v>
      </c>
      <c r="AH167" s="9" t="s">
        <v>47</v>
      </c>
      <c r="AI167" s="132">
        <v>11.717000000000001</v>
      </c>
      <c r="AJ167" s="9" t="s">
        <v>48</v>
      </c>
      <c r="AK167" s="9"/>
      <c r="AL167" s="9" t="s">
        <v>49</v>
      </c>
      <c r="AM167" s="9" t="s">
        <v>121</v>
      </c>
      <c r="AN167" s="9" t="s">
        <v>122</v>
      </c>
      <c r="AO167" s="9" t="s">
        <v>52</v>
      </c>
      <c r="AP167" s="9" t="s">
        <v>863</v>
      </c>
      <c r="AQ167" s="9" t="s">
        <v>349</v>
      </c>
      <c r="AR167" s="9" t="s">
        <v>122</v>
      </c>
      <c r="AS167" s="142" t="str">
        <f>VLOOKUP(A167,'Roll-ups'!B:M,12,FALSE)</f>
        <v xml:space="preserve">PARTY DÉCOR </v>
      </c>
      <c r="AT167" s="142" t="str">
        <f t="shared" si="8"/>
        <v>G10211</v>
      </c>
      <c r="AU167" t="str">
        <f>VLOOKUP(A167,'Roll-ups'!B:E,4,FALSE)</f>
        <v>FALL 2</v>
      </c>
    </row>
    <row r="168" spans="1:47" x14ac:dyDescent="0.15">
      <c r="A168" s="142">
        <f t="shared" si="6"/>
        <v>5060717340290</v>
      </c>
      <c r="B168" s="142" t="str">
        <f t="shared" si="7"/>
        <v>4544711743</v>
      </c>
      <c r="C168" s="9" t="s">
        <v>129</v>
      </c>
      <c r="D168" s="9" t="s">
        <v>1243</v>
      </c>
      <c r="E168" s="9" t="s">
        <v>862</v>
      </c>
      <c r="F168" s="9" t="s">
        <v>958</v>
      </c>
      <c r="G168" s="9" t="s">
        <v>72</v>
      </c>
      <c r="H168" s="9" t="s">
        <v>40</v>
      </c>
      <c r="I168" s="9"/>
      <c r="J168" s="9"/>
      <c r="K168" s="9" t="s">
        <v>41</v>
      </c>
      <c r="L168" s="9" t="s">
        <v>1161</v>
      </c>
      <c r="M168" s="9" t="s">
        <v>1162</v>
      </c>
      <c r="N168" s="131">
        <v>44708</v>
      </c>
      <c r="O168" s="131">
        <v>44770</v>
      </c>
      <c r="P168" s="131">
        <v>44770</v>
      </c>
      <c r="Q168" s="222">
        <v>450</v>
      </c>
      <c r="R168" s="132">
        <v>0</v>
      </c>
      <c r="S168" s="132">
        <v>450</v>
      </c>
      <c r="T168" s="9" t="s">
        <v>348</v>
      </c>
      <c r="U168" s="9" t="s">
        <v>42</v>
      </c>
      <c r="V168" s="9" t="s">
        <v>1163</v>
      </c>
      <c r="W168" s="9" t="s">
        <v>67</v>
      </c>
      <c r="X168" s="131">
        <v>44742</v>
      </c>
      <c r="Y168" s="131">
        <v>44743</v>
      </c>
      <c r="Z168" s="9" t="s">
        <v>45</v>
      </c>
      <c r="AA168" s="133">
        <v>3.35</v>
      </c>
      <c r="AB168" s="9" t="s">
        <v>148</v>
      </c>
      <c r="AC168" s="133">
        <v>1507.5</v>
      </c>
      <c r="AD168" s="9" t="s">
        <v>148</v>
      </c>
      <c r="AE168" s="9" t="s">
        <v>1164</v>
      </c>
      <c r="AF168" s="133">
        <v>18.989999999999998</v>
      </c>
      <c r="AG168" s="134">
        <v>5.5E-2</v>
      </c>
      <c r="AH168" s="9" t="s">
        <v>47</v>
      </c>
      <c r="AI168" s="132">
        <v>11.717000000000001</v>
      </c>
      <c r="AJ168" s="9" t="s">
        <v>48</v>
      </c>
      <c r="AK168" s="9"/>
      <c r="AL168" s="9" t="s">
        <v>49</v>
      </c>
      <c r="AM168" s="9" t="s">
        <v>121</v>
      </c>
      <c r="AN168" s="9" t="s">
        <v>122</v>
      </c>
      <c r="AO168" s="9" t="s">
        <v>52</v>
      </c>
      <c r="AP168" s="9" t="s">
        <v>863</v>
      </c>
      <c r="AQ168" s="9" t="s">
        <v>349</v>
      </c>
      <c r="AR168" s="9" t="s">
        <v>122</v>
      </c>
      <c r="AS168" s="142" t="str">
        <f>VLOOKUP(A168,'Roll-ups'!B:M,12,FALSE)</f>
        <v xml:space="preserve">PARTY DÉCOR </v>
      </c>
      <c r="AT168" s="142" t="str">
        <f t="shared" si="8"/>
        <v>G10211</v>
      </c>
      <c r="AU168" t="str">
        <f>VLOOKUP(A168,'Roll-ups'!B:E,4,FALSE)</f>
        <v>FALL 2</v>
      </c>
    </row>
    <row r="169" spans="1:47" x14ac:dyDescent="0.15">
      <c r="A169" s="142">
        <f t="shared" si="6"/>
        <v>9781525610660</v>
      </c>
      <c r="B169" s="142" t="str">
        <f t="shared" si="7"/>
        <v>4544753182</v>
      </c>
      <c r="C169" s="9" t="s">
        <v>200</v>
      </c>
      <c r="D169" s="9" t="s">
        <v>300</v>
      </c>
      <c r="E169" s="9" t="s">
        <v>482</v>
      </c>
      <c r="F169" s="9" t="s">
        <v>346</v>
      </c>
      <c r="G169" s="9" t="s">
        <v>75</v>
      </c>
      <c r="H169" s="9" t="s">
        <v>40</v>
      </c>
      <c r="I169" s="9"/>
      <c r="J169" s="9"/>
      <c r="K169" s="9" t="s">
        <v>41</v>
      </c>
      <c r="L169" s="9" t="s">
        <v>347</v>
      </c>
      <c r="M169" s="9" t="s">
        <v>219</v>
      </c>
      <c r="N169" s="131">
        <v>44718</v>
      </c>
      <c r="O169" s="131">
        <v>44753</v>
      </c>
      <c r="P169" s="131">
        <v>44753</v>
      </c>
      <c r="Q169" s="222">
        <v>450</v>
      </c>
      <c r="R169" s="132">
        <v>0</v>
      </c>
      <c r="S169" s="132">
        <v>450</v>
      </c>
      <c r="T169" s="9" t="s">
        <v>348</v>
      </c>
      <c r="U169" s="9" t="s">
        <v>63</v>
      </c>
      <c r="V169" s="9" t="s">
        <v>64</v>
      </c>
      <c r="W169" s="9" t="s">
        <v>44</v>
      </c>
      <c r="X169" s="131"/>
      <c r="Y169" s="131"/>
      <c r="Z169" s="9"/>
      <c r="AA169" s="133">
        <v>8.8000000000000007</v>
      </c>
      <c r="AB169" s="9" t="s">
        <v>119</v>
      </c>
      <c r="AC169" s="133">
        <v>3960</v>
      </c>
      <c r="AD169" s="9" t="s">
        <v>119</v>
      </c>
      <c r="AE169" s="9" t="s">
        <v>120</v>
      </c>
      <c r="AF169" s="133">
        <v>21.99</v>
      </c>
      <c r="AG169" s="134">
        <v>0.6</v>
      </c>
      <c r="AH169" s="9" t="s">
        <v>47</v>
      </c>
      <c r="AI169" s="132">
        <v>20.16</v>
      </c>
      <c r="AJ169" s="9" t="s">
        <v>48</v>
      </c>
      <c r="AK169" s="9" t="s">
        <v>482</v>
      </c>
      <c r="AL169" s="9" t="s">
        <v>49</v>
      </c>
      <c r="AM169" s="9" t="s">
        <v>50</v>
      </c>
      <c r="AN169" s="9" t="s">
        <v>51</v>
      </c>
      <c r="AO169" s="9" t="s">
        <v>52</v>
      </c>
      <c r="AP169" s="9" t="s">
        <v>215</v>
      </c>
      <c r="AQ169" s="9" t="s">
        <v>349</v>
      </c>
      <c r="AR169" s="9" t="s">
        <v>51</v>
      </c>
      <c r="AS169" s="142" t="str">
        <f>VLOOKUP(A169,'Roll-ups'!B:M,12,FALSE)</f>
        <v xml:space="preserve">12 MONTH </v>
      </c>
      <c r="AT169" s="142" t="str">
        <f t="shared" si="8"/>
        <v>G10227</v>
      </c>
      <c r="AU169" t="str">
        <f>VLOOKUP(A169,'Roll-ups'!B:E,4,FALSE)</f>
        <v xml:space="preserve">FALL 1 FLOWTHROUGH </v>
      </c>
    </row>
    <row r="170" spans="1:47" x14ac:dyDescent="0.15">
      <c r="A170" s="142">
        <f t="shared" si="6"/>
        <v>9781525610677</v>
      </c>
      <c r="B170" s="142" t="str">
        <f t="shared" si="7"/>
        <v>4544753182</v>
      </c>
      <c r="C170" s="9" t="s">
        <v>200</v>
      </c>
      <c r="D170" s="9" t="s">
        <v>301</v>
      </c>
      <c r="E170" s="9" t="s">
        <v>486</v>
      </c>
      <c r="F170" s="9" t="s">
        <v>346</v>
      </c>
      <c r="G170" s="9" t="s">
        <v>69</v>
      </c>
      <c r="H170" s="9" t="s">
        <v>40</v>
      </c>
      <c r="I170" s="9"/>
      <c r="J170" s="9"/>
      <c r="K170" s="9" t="s">
        <v>41</v>
      </c>
      <c r="L170" s="9" t="s">
        <v>347</v>
      </c>
      <c r="M170" s="9" t="s">
        <v>219</v>
      </c>
      <c r="N170" s="131">
        <v>44718</v>
      </c>
      <c r="O170" s="131">
        <v>44753</v>
      </c>
      <c r="P170" s="131">
        <v>44753</v>
      </c>
      <c r="Q170" s="222">
        <v>450</v>
      </c>
      <c r="R170" s="132">
        <v>0</v>
      </c>
      <c r="S170" s="132">
        <v>450</v>
      </c>
      <c r="T170" s="9" t="s">
        <v>348</v>
      </c>
      <c r="U170" s="9" t="s">
        <v>63</v>
      </c>
      <c r="V170" s="9" t="s">
        <v>64</v>
      </c>
      <c r="W170" s="9" t="s">
        <v>44</v>
      </c>
      <c r="X170" s="131"/>
      <c r="Y170" s="131"/>
      <c r="Z170" s="9"/>
      <c r="AA170" s="133">
        <v>8.8000000000000007</v>
      </c>
      <c r="AB170" s="9" t="s">
        <v>119</v>
      </c>
      <c r="AC170" s="133">
        <v>3960</v>
      </c>
      <c r="AD170" s="9" t="s">
        <v>119</v>
      </c>
      <c r="AE170" s="9" t="s">
        <v>120</v>
      </c>
      <c r="AF170" s="133">
        <v>21.99</v>
      </c>
      <c r="AG170" s="134">
        <v>0.6</v>
      </c>
      <c r="AH170" s="9" t="s">
        <v>47</v>
      </c>
      <c r="AI170" s="132">
        <v>20.16</v>
      </c>
      <c r="AJ170" s="9" t="s">
        <v>48</v>
      </c>
      <c r="AK170" s="9" t="s">
        <v>486</v>
      </c>
      <c r="AL170" s="9" t="s">
        <v>49</v>
      </c>
      <c r="AM170" s="9" t="s">
        <v>50</v>
      </c>
      <c r="AN170" s="9" t="s">
        <v>51</v>
      </c>
      <c r="AO170" s="9" t="s">
        <v>52</v>
      </c>
      <c r="AP170" s="9" t="s">
        <v>215</v>
      </c>
      <c r="AQ170" s="9" t="s">
        <v>349</v>
      </c>
      <c r="AR170" s="9" t="s">
        <v>51</v>
      </c>
      <c r="AS170" s="142" t="str">
        <f>VLOOKUP(A170,'Roll-ups'!B:M,12,FALSE)</f>
        <v xml:space="preserve">12 MONTH </v>
      </c>
      <c r="AT170" s="142" t="str">
        <f t="shared" si="8"/>
        <v>G10227</v>
      </c>
      <c r="AU170" t="str">
        <f>VLOOKUP(A170,'Roll-ups'!B:E,4,FALSE)</f>
        <v xml:space="preserve">FALL 1 FLOWTHROUGH </v>
      </c>
    </row>
    <row r="171" spans="1:47" x14ac:dyDescent="0.15">
      <c r="A171" s="142">
        <f t="shared" si="6"/>
        <v>9781525610578</v>
      </c>
      <c r="B171" s="142" t="str">
        <f t="shared" si="7"/>
        <v>4544753184</v>
      </c>
      <c r="C171" s="9" t="s">
        <v>200</v>
      </c>
      <c r="D171" s="9" t="s">
        <v>444</v>
      </c>
      <c r="E171" s="9" t="s">
        <v>445</v>
      </c>
      <c r="F171" s="9" t="s">
        <v>364</v>
      </c>
      <c r="G171" s="9" t="s">
        <v>61</v>
      </c>
      <c r="H171" s="9" t="s">
        <v>40</v>
      </c>
      <c r="I171" s="9"/>
      <c r="J171" s="9"/>
      <c r="K171" s="9" t="s">
        <v>57</v>
      </c>
      <c r="L171" s="9" t="s">
        <v>347</v>
      </c>
      <c r="M171" s="9" t="s">
        <v>219</v>
      </c>
      <c r="N171" s="131">
        <v>44718</v>
      </c>
      <c r="O171" s="131">
        <v>44753</v>
      </c>
      <c r="P171" s="131">
        <v>44753</v>
      </c>
      <c r="Q171" s="222">
        <v>450</v>
      </c>
      <c r="R171" s="132">
        <v>0</v>
      </c>
      <c r="S171" s="132">
        <v>450</v>
      </c>
      <c r="T171" s="9" t="s">
        <v>348</v>
      </c>
      <c r="U171" s="9" t="s">
        <v>63</v>
      </c>
      <c r="V171" s="9" t="s">
        <v>140</v>
      </c>
      <c r="W171" s="9" t="s">
        <v>44</v>
      </c>
      <c r="X171" s="131"/>
      <c r="Y171" s="131"/>
      <c r="Z171" s="9"/>
      <c r="AA171" s="133">
        <v>8.8000000000000007</v>
      </c>
      <c r="AB171" s="9" t="s">
        <v>119</v>
      </c>
      <c r="AC171" s="133">
        <v>3960</v>
      </c>
      <c r="AD171" s="9" t="s">
        <v>119</v>
      </c>
      <c r="AE171" s="9" t="s">
        <v>120</v>
      </c>
      <c r="AF171" s="133">
        <v>21.99</v>
      </c>
      <c r="AG171" s="134">
        <v>0.6</v>
      </c>
      <c r="AH171" s="9" t="s">
        <v>47</v>
      </c>
      <c r="AI171" s="132">
        <v>20.16</v>
      </c>
      <c r="AJ171" s="9" t="s">
        <v>48</v>
      </c>
      <c r="AK171" s="9" t="s">
        <v>445</v>
      </c>
      <c r="AL171" s="9" t="s">
        <v>49</v>
      </c>
      <c r="AM171" s="9" t="s">
        <v>50</v>
      </c>
      <c r="AN171" s="9" t="s">
        <v>51</v>
      </c>
      <c r="AO171" s="9" t="s">
        <v>52</v>
      </c>
      <c r="AP171" s="9" t="s">
        <v>215</v>
      </c>
      <c r="AQ171" s="9" t="s">
        <v>349</v>
      </c>
      <c r="AR171" s="9" t="s">
        <v>51</v>
      </c>
      <c r="AS171" s="142" t="str">
        <f>VLOOKUP(A171,'Roll-ups'!B:M,12,FALSE)</f>
        <v xml:space="preserve">12 MONTH </v>
      </c>
      <c r="AT171" s="142" t="str">
        <f t="shared" si="8"/>
        <v>G10227</v>
      </c>
      <c r="AU171" t="str">
        <f>VLOOKUP(A171,'Roll-ups'!B:E,4,FALSE)</f>
        <v xml:space="preserve">FALL 1 FLOWTHROUGH </v>
      </c>
    </row>
    <row r="172" spans="1:47" x14ac:dyDescent="0.15">
      <c r="A172" s="142">
        <f t="shared" si="6"/>
        <v>9781525610554</v>
      </c>
      <c r="B172" s="142" t="str">
        <f t="shared" si="7"/>
        <v>4544753184</v>
      </c>
      <c r="C172" s="9" t="s">
        <v>200</v>
      </c>
      <c r="D172" s="9" t="s">
        <v>325</v>
      </c>
      <c r="E172" s="9" t="s">
        <v>483</v>
      </c>
      <c r="F172" s="9" t="s">
        <v>364</v>
      </c>
      <c r="G172" s="9" t="s">
        <v>68</v>
      </c>
      <c r="H172" s="9" t="s">
        <v>40</v>
      </c>
      <c r="I172" s="9"/>
      <c r="J172" s="9"/>
      <c r="K172" s="9" t="s">
        <v>57</v>
      </c>
      <c r="L172" s="9" t="s">
        <v>347</v>
      </c>
      <c r="M172" s="9" t="s">
        <v>219</v>
      </c>
      <c r="N172" s="131">
        <v>44718</v>
      </c>
      <c r="O172" s="131">
        <v>44753</v>
      </c>
      <c r="P172" s="131">
        <v>44753</v>
      </c>
      <c r="Q172" s="222">
        <v>450</v>
      </c>
      <c r="R172" s="132">
        <v>0</v>
      </c>
      <c r="S172" s="132">
        <v>450</v>
      </c>
      <c r="T172" s="9" t="s">
        <v>348</v>
      </c>
      <c r="U172" s="9" t="s">
        <v>63</v>
      </c>
      <c r="V172" s="9" t="s">
        <v>140</v>
      </c>
      <c r="W172" s="9" t="s">
        <v>44</v>
      </c>
      <c r="X172" s="131"/>
      <c r="Y172" s="131"/>
      <c r="Z172" s="9"/>
      <c r="AA172" s="133">
        <v>8.8000000000000007</v>
      </c>
      <c r="AB172" s="9" t="s">
        <v>119</v>
      </c>
      <c r="AC172" s="133">
        <v>3960</v>
      </c>
      <c r="AD172" s="9" t="s">
        <v>119</v>
      </c>
      <c r="AE172" s="9" t="s">
        <v>120</v>
      </c>
      <c r="AF172" s="133">
        <v>21.99</v>
      </c>
      <c r="AG172" s="134">
        <v>0.6</v>
      </c>
      <c r="AH172" s="9" t="s">
        <v>47</v>
      </c>
      <c r="AI172" s="134">
        <v>20.16</v>
      </c>
      <c r="AJ172" s="9" t="s">
        <v>48</v>
      </c>
      <c r="AK172" s="9" t="s">
        <v>483</v>
      </c>
      <c r="AL172" s="9" t="s">
        <v>49</v>
      </c>
      <c r="AM172" s="9" t="s">
        <v>50</v>
      </c>
      <c r="AN172" s="9" t="s">
        <v>51</v>
      </c>
      <c r="AO172" s="9" t="s">
        <v>52</v>
      </c>
      <c r="AP172" s="9" t="s">
        <v>215</v>
      </c>
      <c r="AQ172" s="9" t="s">
        <v>349</v>
      </c>
      <c r="AR172" s="9" t="s">
        <v>51</v>
      </c>
      <c r="AS172" s="142" t="str">
        <f>VLOOKUP(A172,'Roll-ups'!B:M,12,FALSE)</f>
        <v xml:space="preserve">12 MONTH </v>
      </c>
      <c r="AT172" s="142" t="str">
        <f t="shared" si="8"/>
        <v>G10227</v>
      </c>
      <c r="AU172" t="str">
        <f>VLOOKUP(A172,'Roll-ups'!B:E,4,FALSE)</f>
        <v xml:space="preserve">FALL 1 FLOWTHROUGH </v>
      </c>
    </row>
    <row r="173" spans="1:47" x14ac:dyDescent="0.15">
      <c r="A173" s="142">
        <f t="shared" si="6"/>
        <v>9781525610820</v>
      </c>
      <c r="B173" s="142" t="str">
        <f t="shared" si="7"/>
        <v>4544753184</v>
      </c>
      <c r="C173" s="9" t="s">
        <v>200</v>
      </c>
      <c r="D173" s="9" t="s">
        <v>442</v>
      </c>
      <c r="E173" s="9" t="s">
        <v>443</v>
      </c>
      <c r="F173" s="9" t="s">
        <v>364</v>
      </c>
      <c r="G173" s="9" t="s">
        <v>82</v>
      </c>
      <c r="H173" s="9" t="s">
        <v>40</v>
      </c>
      <c r="I173" s="9"/>
      <c r="J173" s="9"/>
      <c r="K173" s="9" t="s">
        <v>57</v>
      </c>
      <c r="L173" s="9" t="s">
        <v>347</v>
      </c>
      <c r="M173" s="9" t="s">
        <v>219</v>
      </c>
      <c r="N173" s="131">
        <v>44718</v>
      </c>
      <c r="O173" s="131">
        <v>44753</v>
      </c>
      <c r="P173" s="131">
        <v>44753</v>
      </c>
      <c r="Q173" s="222">
        <v>450</v>
      </c>
      <c r="R173" s="132">
        <v>0</v>
      </c>
      <c r="S173" s="132">
        <v>450</v>
      </c>
      <c r="T173" s="9" t="s">
        <v>348</v>
      </c>
      <c r="U173" s="9" t="s">
        <v>63</v>
      </c>
      <c r="V173" s="9" t="s">
        <v>140</v>
      </c>
      <c r="W173" s="9" t="s">
        <v>44</v>
      </c>
      <c r="X173" s="131"/>
      <c r="Y173" s="131"/>
      <c r="Z173" s="9"/>
      <c r="AA173" s="133">
        <v>8.8000000000000007</v>
      </c>
      <c r="AB173" s="9" t="s">
        <v>119</v>
      </c>
      <c r="AC173" s="133">
        <v>3960</v>
      </c>
      <c r="AD173" s="9" t="s">
        <v>119</v>
      </c>
      <c r="AE173" s="9" t="s">
        <v>120</v>
      </c>
      <c r="AF173" s="133">
        <v>21.99</v>
      </c>
      <c r="AG173" s="134">
        <v>0.6</v>
      </c>
      <c r="AH173" s="9" t="s">
        <v>47</v>
      </c>
      <c r="AI173" s="134">
        <v>20.16</v>
      </c>
      <c r="AJ173" s="9" t="s">
        <v>48</v>
      </c>
      <c r="AK173" s="9" t="s">
        <v>443</v>
      </c>
      <c r="AL173" s="9" t="s">
        <v>49</v>
      </c>
      <c r="AM173" s="9" t="s">
        <v>50</v>
      </c>
      <c r="AN173" s="9" t="s">
        <v>51</v>
      </c>
      <c r="AO173" s="9" t="s">
        <v>52</v>
      </c>
      <c r="AP173" s="9" t="s">
        <v>215</v>
      </c>
      <c r="AQ173" s="9" t="s">
        <v>349</v>
      </c>
      <c r="AR173" s="9" t="s">
        <v>51</v>
      </c>
      <c r="AS173" s="142" t="str">
        <f>VLOOKUP(A173,'Roll-ups'!B:M,12,FALSE)</f>
        <v xml:space="preserve">12 MONTH </v>
      </c>
      <c r="AT173" s="142" t="str">
        <f t="shared" si="8"/>
        <v>G10227</v>
      </c>
      <c r="AU173" t="str">
        <f>VLOOKUP(A173,'Roll-ups'!B:E,4,FALSE)</f>
        <v xml:space="preserve">FALL 1 FLOWTHROUGH </v>
      </c>
    </row>
    <row r="174" spans="1:47" x14ac:dyDescent="0.15">
      <c r="A174" s="142">
        <f t="shared" si="6"/>
        <v>9781525610431</v>
      </c>
      <c r="B174" s="142" t="str">
        <f t="shared" si="7"/>
        <v>4544753184</v>
      </c>
      <c r="C174" s="9" t="s">
        <v>200</v>
      </c>
      <c r="D174" s="9" t="s">
        <v>440</v>
      </c>
      <c r="E174" s="9" t="s">
        <v>441</v>
      </c>
      <c r="F174" s="9" t="s">
        <v>364</v>
      </c>
      <c r="G174" s="9" t="s">
        <v>85</v>
      </c>
      <c r="H174" s="9" t="s">
        <v>40</v>
      </c>
      <c r="I174" s="9"/>
      <c r="J174" s="9"/>
      <c r="K174" s="9" t="s">
        <v>57</v>
      </c>
      <c r="L174" s="9" t="s">
        <v>347</v>
      </c>
      <c r="M174" s="9" t="s">
        <v>219</v>
      </c>
      <c r="N174" s="131">
        <v>44718</v>
      </c>
      <c r="O174" s="131">
        <v>44753</v>
      </c>
      <c r="P174" s="131">
        <v>44753</v>
      </c>
      <c r="Q174" s="222">
        <v>450</v>
      </c>
      <c r="R174" s="132">
        <v>0</v>
      </c>
      <c r="S174" s="132">
        <v>450</v>
      </c>
      <c r="T174" s="9" t="s">
        <v>348</v>
      </c>
      <c r="U174" s="9" t="s">
        <v>63</v>
      </c>
      <c r="V174" s="9" t="s">
        <v>140</v>
      </c>
      <c r="W174" s="9" t="s">
        <v>44</v>
      </c>
      <c r="X174" s="131"/>
      <c r="Y174" s="131"/>
      <c r="Z174" s="9"/>
      <c r="AA174" s="133">
        <v>4.8</v>
      </c>
      <c r="AB174" s="9" t="s">
        <v>119</v>
      </c>
      <c r="AC174" s="133">
        <v>2160</v>
      </c>
      <c r="AD174" s="9" t="s">
        <v>119</v>
      </c>
      <c r="AE174" s="9" t="s">
        <v>120</v>
      </c>
      <c r="AF174" s="133">
        <v>11.99</v>
      </c>
      <c r="AG174" s="134">
        <v>0.17</v>
      </c>
      <c r="AH174" s="9" t="s">
        <v>47</v>
      </c>
      <c r="AI174" s="134">
        <v>5.88</v>
      </c>
      <c r="AJ174" s="9" t="s">
        <v>48</v>
      </c>
      <c r="AK174" s="9" t="s">
        <v>441</v>
      </c>
      <c r="AL174" s="9" t="s">
        <v>49</v>
      </c>
      <c r="AM174" s="9" t="s">
        <v>50</v>
      </c>
      <c r="AN174" s="9" t="s">
        <v>51</v>
      </c>
      <c r="AO174" s="9" t="s">
        <v>52</v>
      </c>
      <c r="AP174" s="9" t="s">
        <v>215</v>
      </c>
      <c r="AQ174" s="9" t="s">
        <v>349</v>
      </c>
      <c r="AR174" s="9" t="s">
        <v>51</v>
      </c>
      <c r="AS174" s="142" t="str">
        <f>VLOOKUP(A174,'Roll-ups'!B:M,12,FALSE)</f>
        <v xml:space="preserve">12 MONTH </v>
      </c>
      <c r="AT174" s="142" t="str">
        <f t="shared" si="8"/>
        <v>G10227</v>
      </c>
      <c r="AU174" t="str">
        <f>VLOOKUP(A174,'Roll-ups'!B:E,4,FALSE)</f>
        <v xml:space="preserve">FALL 1 FLOWTHROUGH </v>
      </c>
    </row>
    <row r="175" spans="1:47" x14ac:dyDescent="0.15">
      <c r="A175" s="142">
        <f t="shared" si="6"/>
        <v>9781975448929</v>
      </c>
      <c r="B175" s="142" t="str">
        <f t="shared" si="7"/>
        <v>4544767818</v>
      </c>
      <c r="C175" s="9" t="s">
        <v>200</v>
      </c>
      <c r="D175" s="9" t="s">
        <v>314</v>
      </c>
      <c r="E175" s="9" t="s">
        <v>392</v>
      </c>
      <c r="F175" s="9" t="s">
        <v>485</v>
      </c>
      <c r="G175" s="9" t="s">
        <v>39</v>
      </c>
      <c r="H175" s="9" t="s">
        <v>40</v>
      </c>
      <c r="I175" s="9"/>
      <c r="J175" s="9"/>
      <c r="K175" s="9" t="s">
        <v>57</v>
      </c>
      <c r="L175" s="9" t="s">
        <v>347</v>
      </c>
      <c r="M175" s="9" t="s">
        <v>219</v>
      </c>
      <c r="N175" s="131">
        <v>44718</v>
      </c>
      <c r="O175" s="131">
        <v>44749</v>
      </c>
      <c r="P175" s="131">
        <v>44749</v>
      </c>
      <c r="Q175" s="222">
        <v>450</v>
      </c>
      <c r="R175" s="132">
        <v>0</v>
      </c>
      <c r="S175" s="132">
        <v>450</v>
      </c>
      <c r="T175" s="9" t="s">
        <v>348</v>
      </c>
      <c r="U175" s="9" t="s">
        <v>63</v>
      </c>
      <c r="V175" s="9" t="s">
        <v>140</v>
      </c>
      <c r="W175" s="9" t="s">
        <v>44</v>
      </c>
      <c r="X175" s="131"/>
      <c r="Y175" s="131"/>
      <c r="Z175" s="9"/>
      <c r="AA175" s="133">
        <v>8.8000000000000007</v>
      </c>
      <c r="AB175" s="9" t="s">
        <v>119</v>
      </c>
      <c r="AC175" s="133">
        <v>3960</v>
      </c>
      <c r="AD175" s="9" t="s">
        <v>119</v>
      </c>
      <c r="AE175" s="9" t="s">
        <v>120</v>
      </c>
      <c r="AF175" s="133">
        <v>21.99</v>
      </c>
      <c r="AG175" s="134">
        <v>0.6</v>
      </c>
      <c r="AH175" s="9" t="s">
        <v>47</v>
      </c>
      <c r="AI175" s="132">
        <v>20.16</v>
      </c>
      <c r="AJ175" s="9" t="s">
        <v>48</v>
      </c>
      <c r="AK175" s="9" t="s">
        <v>392</v>
      </c>
      <c r="AL175" s="9" t="s">
        <v>49</v>
      </c>
      <c r="AM175" s="9" t="s">
        <v>50</v>
      </c>
      <c r="AN175" s="9" t="s">
        <v>51</v>
      </c>
      <c r="AO175" s="9" t="s">
        <v>52</v>
      </c>
      <c r="AP175" s="9" t="s">
        <v>352</v>
      </c>
      <c r="AQ175" s="9" t="s">
        <v>349</v>
      </c>
      <c r="AR175" s="9" t="s">
        <v>51</v>
      </c>
      <c r="AS175" s="142" t="str">
        <f>VLOOKUP(A175,'Roll-ups'!B:M,12,FALSE)</f>
        <v xml:space="preserve">12 MONTH </v>
      </c>
      <c r="AT175" s="142" t="str">
        <f t="shared" si="8"/>
        <v>G10227</v>
      </c>
      <c r="AU175" t="str">
        <f>VLOOKUP(A175,'Roll-ups'!B:E,4,FALSE)</f>
        <v xml:space="preserve">FALL 1 FLOWTHROUGH </v>
      </c>
    </row>
    <row r="176" spans="1:47" x14ac:dyDescent="0.15">
      <c r="A176" s="142">
        <f t="shared" si="6"/>
        <v>9781664811744</v>
      </c>
      <c r="B176" s="142" t="str">
        <f t="shared" si="7"/>
        <v>4544767822</v>
      </c>
      <c r="C176" s="9" t="s">
        <v>200</v>
      </c>
      <c r="D176" s="9" t="s">
        <v>277</v>
      </c>
      <c r="E176" s="9" t="s">
        <v>484</v>
      </c>
      <c r="F176" s="9" t="s">
        <v>351</v>
      </c>
      <c r="G176" s="9" t="s">
        <v>71</v>
      </c>
      <c r="H176" s="9" t="s">
        <v>40</v>
      </c>
      <c r="I176" s="9"/>
      <c r="J176" s="9"/>
      <c r="K176" s="9" t="s">
        <v>41</v>
      </c>
      <c r="L176" s="9" t="s">
        <v>347</v>
      </c>
      <c r="M176" s="9" t="s">
        <v>219</v>
      </c>
      <c r="N176" s="131">
        <v>44718</v>
      </c>
      <c r="O176" s="131">
        <v>44763</v>
      </c>
      <c r="P176" s="131">
        <v>44763</v>
      </c>
      <c r="Q176" s="222">
        <v>450</v>
      </c>
      <c r="R176" s="132">
        <v>0</v>
      </c>
      <c r="S176" s="132">
        <v>450</v>
      </c>
      <c r="T176" s="9" t="s">
        <v>348</v>
      </c>
      <c r="U176" s="9" t="s">
        <v>63</v>
      </c>
      <c r="V176" s="9" t="s">
        <v>64</v>
      </c>
      <c r="W176" s="9" t="s">
        <v>44</v>
      </c>
      <c r="X176" s="131"/>
      <c r="Y176" s="131"/>
      <c r="Z176" s="9"/>
      <c r="AA176" s="133">
        <v>8.8000000000000007</v>
      </c>
      <c r="AB176" s="9" t="s">
        <v>119</v>
      </c>
      <c r="AC176" s="133">
        <v>3960</v>
      </c>
      <c r="AD176" s="9" t="s">
        <v>119</v>
      </c>
      <c r="AE176" s="9" t="s">
        <v>120</v>
      </c>
      <c r="AF176" s="133">
        <v>21.99</v>
      </c>
      <c r="AG176" s="134">
        <v>0.56000000000000005</v>
      </c>
      <c r="AH176" s="9" t="s">
        <v>47</v>
      </c>
      <c r="AI176" s="132">
        <v>34.515999999999998</v>
      </c>
      <c r="AJ176" s="9" t="s">
        <v>48</v>
      </c>
      <c r="AK176" s="9" t="s">
        <v>484</v>
      </c>
      <c r="AL176" s="9" t="s">
        <v>49</v>
      </c>
      <c r="AM176" s="9" t="s">
        <v>50</v>
      </c>
      <c r="AN176" s="9" t="s">
        <v>51</v>
      </c>
      <c r="AO176" s="9" t="s">
        <v>52</v>
      </c>
      <c r="AP176" s="9" t="s">
        <v>354</v>
      </c>
      <c r="AQ176" s="9" t="s">
        <v>349</v>
      </c>
      <c r="AR176" s="9" t="s">
        <v>51</v>
      </c>
      <c r="AS176" s="142" t="str">
        <f>VLOOKUP(A176,'Roll-ups'!B:M,12,FALSE)</f>
        <v xml:space="preserve">12 MONTH </v>
      </c>
      <c r="AT176" s="142" t="str">
        <f t="shared" si="8"/>
        <v>G10227</v>
      </c>
      <c r="AU176" t="str">
        <f>VLOOKUP(A176,'Roll-ups'!B:E,4,FALSE)</f>
        <v xml:space="preserve">FALL 1 FLOWTHROUGH </v>
      </c>
    </row>
    <row r="177" spans="1:47" x14ac:dyDescent="0.15">
      <c r="A177" s="142">
        <f t="shared" si="6"/>
        <v>882709658689</v>
      </c>
      <c r="B177" s="142" t="str">
        <f t="shared" si="7"/>
        <v>4543671008</v>
      </c>
      <c r="C177" s="9" t="s">
        <v>200</v>
      </c>
      <c r="D177" s="9" t="s">
        <v>417</v>
      </c>
      <c r="E177" s="9" t="s">
        <v>418</v>
      </c>
      <c r="F177" s="9" t="s">
        <v>487</v>
      </c>
      <c r="G177" s="9" t="s">
        <v>39</v>
      </c>
      <c r="H177" s="9" t="s">
        <v>40</v>
      </c>
      <c r="I177" s="9"/>
      <c r="J177" s="9"/>
      <c r="K177" s="9" t="s">
        <v>57</v>
      </c>
      <c r="L177" s="9" t="s">
        <v>420</v>
      </c>
      <c r="M177" s="9" t="s">
        <v>421</v>
      </c>
      <c r="N177" s="131">
        <v>44551</v>
      </c>
      <c r="O177" s="131">
        <v>44741</v>
      </c>
      <c r="P177" s="131">
        <v>44718</v>
      </c>
      <c r="Q177" s="222">
        <v>432</v>
      </c>
      <c r="R177" s="132">
        <v>0</v>
      </c>
      <c r="S177" s="132">
        <v>432</v>
      </c>
      <c r="T177" s="9" t="s">
        <v>348</v>
      </c>
      <c r="U177" s="9" t="s">
        <v>42</v>
      </c>
      <c r="V177" s="9" t="s">
        <v>132</v>
      </c>
      <c r="W177" s="9" t="s">
        <v>44</v>
      </c>
      <c r="X177" s="131">
        <v>44664</v>
      </c>
      <c r="Y177" s="131">
        <v>44687</v>
      </c>
      <c r="Z177" s="9" t="s">
        <v>45</v>
      </c>
      <c r="AA177" s="133">
        <v>15.16</v>
      </c>
      <c r="AB177" s="9" t="s">
        <v>46</v>
      </c>
      <c r="AC177" s="133">
        <v>6549.12</v>
      </c>
      <c r="AD177" s="9" t="s">
        <v>46</v>
      </c>
      <c r="AE177" s="9" t="s">
        <v>422</v>
      </c>
      <c r="AF177" s="133">
        <v>50</v>
      </c>
      <c r="AG177" s="134">
        <v>5.952</v>
      </c>
      <c r="AH177" s="9" t="s">
        <v>47</v>
      </c>
      <c r="AI177" s="132">
        <v>266.5</v>
      </c>
      <c r="AJ177" s="9" t="s">
        <v>48</v>
      </c>
      <c r="AK177" s="9"/>
      <c r="AL177" s="9" t="s">
        <v>49</v>
      </c>
      <c r="AM177" s="9" t="s">
        <v>121</v>
      </c>
      <c r="AN177" s="9" t="s">
        <v>122</v>
      </c>
      <c r="AO177" s="9" t="s">
        <v>52</v>
      </c>
      <c r="AP177" s="9" t="s">
        <v>133</v>
      </c>
      <c r="AQ177" s="9" t="s">
        <v>349</v>
      </c>
      <c r="AR177" s="9" t="s">
        <v>122</v>
      </c>
      <c r="AS177" s="142" t="str">
        <f>VLOOKUP(A177,'Roll-ups'!B:M,12,FALSE)</f>
        <v>CORE</v>
      </c>
      <c r="AT177" s="142" t="str">
        <f t="shared" si="8"/>
        <v>G10227</v>
      </c>
      <c r="AU177" t="str">
        <f>VLOOKUP(A177,'Roll-ups'!B:E,4,FALSE)</f>
        <v>FALL 1</v>
      </c>
    </row>
    <row r="178" spans="1:47" x14ac:dyDescent="0.15">
      <c r="A178" s="142">
        <f t="shared" si="6"/>
        <v>5060538150771</v>
      </c>
      <c r="B178" s="142" t="str">
        <f t="shared" si="7"/>
        <v>4544618267</v>
      </c>
      <c r="C178" s="9" t="s">
        <v>149</v>
      </c>
      <c r="D178" s="9" t="s">
        <v>173</v>
      </c>
      <c r="E178" s="9" t="s">
        <v>1244</v>
      </c>
      <c r="F178" s="9" t="s">
        <v>965</v>
      </c>
      <c r="G178" s="9" t="s">
        <v>39</v>
      </c>
      <c r="H178" s="9" t="s">
        <v>1090</v>
      </c>
      <c r="I178" s="9"/>
      <c r="J178" s="9"/>
      <c r="K178" s="9" t="s">
        <v>41</v>
      </c>
      <c r="L178" s="9" t="s">
        <v>1245</v>
      </c>
      <c r="M178" s="9" t="s">
        <v>946</v>
      </c>
      <c r="N178" s="131">
        <v>44707</v>
      </c>
      <c r="O178" s="131">
        <v>44736</v>
      </c>
      <c r="P178" s="131">
        <v>44736</v>
      </c>
      <c r="Q178" s="222">
        <v>432</v>
      </c>
      <c r="R178" s="132">
        <v>0</v>
      </c>
      <c r="S178" s="132">
        <v>432</v>
      </c>
      <c r="T178" s="9" t="s">
        <v>348</v>
      </c>
      <c r="U178" s="9" t="s">
        <v>63</v>
      </c>
      <c r="V178" s="9" t="s">
        <v>64</v>
      </c>
      <c r="W178" s="9" t="s">
        <v>67</v>
      </c>
      <c r="X178" s="131"/>
      <c r="Y178" s="131"/>
      <c r="Z178" s="9"/>
      <c r="AA178" s="133">
        <v>10.14</v>
      </c>
      <c r="AB178" s="9" t="s">
        <v>119</v>
      </c>
      <c r="AC178" s="133">
        <v>4380.4799999999996</v>
      </c>
      <c r="AD178" s="9" t="s">
        <v>119</v>
      </c>
      <c r="AE178" s="9" t="s">
        <v>120</v>
      </c>
      <c r="AF178" s="133">
        <v>28.99</v>
      </c>
      <c r="AG178" s="134">
        <v>0.1</v>
      </c>
      <c r="AH178" s="9" t="s">
        <v>47</v>
      </c>
      <c r="AI178" s="132">
        <v>16.64</v>
      </c>
      <c r="AJ178" s="9" t="s">
        <v>48</v>
      </c>
      <c r="AK178" s="9"/>
      <c r="AL178" s="9" t="s">
        <v>49</v>
      </c>
      <c r="AM178" s="9" t="s">
        <v>196</v>
      </c>
      <c r="AN178" s="9" t="s">
        <v>123</v>
      </c>
      <c r="AO178" s="9" t="s">
        <v>52</v>
      </c>
      <c r="AP178" s="9" t="s">
        <v>1246</v>
      </c>
      <c r="AQ178" s="9" t="s">
        <v>53</v>
      </c>
      <c r="AR178" s="9" t="s">
        <v>51</v>
      </c>
      <c r="AS178" s="142" t="str">
        <f>VLOOKUP(A178,'Roll-ups'!B:M,12,FALSE)</f>
        <v>CORE</v>
      </c>
      <c r="AT178" s="142" t="str">
        <f t="shared" si="8"/>
        <v>G10202</v>
      </c>
      <c r="AU178" t="str">
        <f>VLOOKUP(A178,'Roll-ups'!B:E,4,FALSE)</f>
        <v>FALL 1</v>
      </c>
    </row>
    <row r="179" spans="1:47" x14ac:dyDescent="0.15">
      <c r="A179" s="142">
        <f t="shared" si="6"/>
        <v>5060538150771</v>
      </c>
      <c r="B179" s="142" t="str">
        <f t="shared" si="7"/>
        <v>4544618269</v>
      </c>
      <c r="C179" s="9" t="s">
        <v>149</v>
      </c>
      <c r="D179" s="9" t="s">
        <v>173</v>
      </c>
      <c r="E179" s="9" t="s">
        <v>1244</v>
      </c>
      <c r="F179" s="9" t="s">
        <v>966</v>
      </c>
      <c r="G179" s="9" t="s">
        <v>39</v>
      </c>
      <c r="H179" s="9" t="s">
        <v>1090</v>
      </c>
      <c r="I179" s="9"/>
      <c r="J179" s="9"/>
      <c r="K179" s="9" t="s">
        <v>41</v>
      </c>
      <c r="L179" s="9" t="s">
        <v>1245</v>
      </c>
      <c r="M179" s="9" t="s">
        <v>946</v>
      </c>
      <c r="N179" s="131">
        <v>44707</v>
      </c>
      <c r="O179" s="131">
        <v>44767</v>
      </c>
      <c r="P179" s="131">
        <v>44767</v>
      </c>
      <c r="Q179" s="222">
        <v>432</v>
      </c>
      <c r="R179" s="132">
        <v>0</v>
      </c>
      <c r="S179" s="132">
        <v>432</v>
      </c>
      <c r="T179" s="9" t="s">
        <v>348</v>
      </c>
      <c r="U179" s="9" t="s">
        <v>63</v>
      </c>
      <c r="V179" s="9" t="s">
        <v>64</v>
      </c>
      <c r="W179" s="9" t="s">
        <v>67</v>
      </c>
      <c r="X179" s="131"/>
      <c r="Y179" s="131"/>
      <c r="Z179" s="9"/>
      <c r="AA179" s="133">
        <v>10.14</v>
      </c>
      <c r="AB179" s="9" t="s">
        <v>119</v>
      </c>
      <c r="AC179" s="133">
        <v>4380.4799999999996</v>
      </c>
      <c r="AD179" s="9" t="s">
        <v>119</v>
      </c>
      <c r="AE179" s="9" t="s">
        <v>120</v>
      </c>
      <c r="AF179" s="133">
        <v>28.99</v>
      </c>
      <c r="AG179" s="134">
        <v>0.1</v>
      </c>
      <c r="AH179" s="9" t="s">
        <v>47</v>
      </c>
      <c r="AI179" s="132">
        <v>16.64</v>
      </c>
      <c r="AJ179" s="9" t="s">
        <v>48</v>
      </c>
      <c r="AK179" s="9"/>
      <c r="AL179" s="9" t="s">
        <v>49</v>
      </c>
      <c r="AM179" s="9" t="s">
        <v>196</v>
      </c>
      <c r="AN179" s="9" t="s">
        <v>123</v>
      </c>
      <c r="AO179" s="9" t="s">
        <v>52</v>
      </c>
      <c r="AP179" s="9" t="s">
        <v>1246</v>
      </c>
      <c r="AQ179" s="9" t="s">
        <v>53</v>
      </c>
      <c r="AR179" s="9" t="s">
        <v>51</v>
      </c>
      <c r="AS179" s="142" t="str">
        <f>VLOOKUP(A179,'Roll-ups'!B:M,12,FALSE)</f>
        <v>CORE</v>
      </c>
      <c r="AT179" s="142" t="str">
        <f t="shared" si="8"/>
        <v>G10202</v>
      </c>
      <c r="AU179" t="str">
        <f>VLOOKUP(A179,'Roll-ups'!B:E,4,FALSE)</f>
        <v>FALL 1</v>
      </c>
    </row>
    <row r="180" spans="1:47" x14ac:dyDescent="0.15">
      <c r="A180" s="142">
        <f t="shared" si="6"/>
        <v>9781469423715</v>
      </c>
      <c r="B180" s="142" t="str">
        <f t="shared" si="7"/>
        <v>4544767822</v>
      </c>
      <c r="C180" s="9" t="s">
        <v>200</v>
      </c>
      <c r="D180" s="9" t="s">
        <v>271</v>
      </c>
      <c r="E180" s="9" t="s">
        <v>490</v>
      </c>
      <c r="F180" s="9" t="s">
        <v>351</v>
      </c>
      <c r="G180" s="9" t="s">
        <v>62</v>
      </c>
      <c r="H180" s="9" t="s">
        <v>40</v>
      </c>
      <c r="I180" s="9"/>
      <c r="J180" s="9"/>
      <c r="K180" s="9" t="s">
        <v>41</v>
      </c>
      <c r="L180" s="9" t="s">
        <v>347</v>
      </c>
      <c r="M180" s="9" t="s">
        <v>219</v>
      </c>
      <c r="N180" s="131">
        <v>44718</v>
      </c>
      <c r="O180" s="131">
        <v>44763</v>
      </c>
      <c r="P180" s="131">
        <v>44763</v>
      </c>
      <c r="Q180" s="222">
        <v>432</v>
      </c>
      <c r="R180" s="132">
        <v>0</v>
      </c>
      <c r="S180" s="132">
        <v>432</v>
      </c>
      <c r="T180" s="9" t="s">
        <v>348</v>
      </c>
      <c r="U180" s="9" t="s">
        <v>63</v>
      </c>
      <c r="V180" s="9" t="s">
        <v>64</v>
      </c>
      <c r="W180" s="9" t="s">
        <v>44</v>
      </c>
      <c r="X180" s="131"/>
      <c r="Y180" s="131"/>
      <c r="Z180" s="9"/>
      <c r="AA180" s="133">
        <v>10.4</v>
      </c>
      <c r="AB180" s="9" t="s">
        <v>119</v>
      </c>
      <c r="AC180" s="133">
        <v>4492.8</v>
      </c>
      <c r="AD180" s="9" t="s">
        <v>119</v>
      </c>
      <c r="AE180" s="9" t="s">
        <v>120</v>
      </c>
      <c r="AF180" s="133">
        <v>25.99</v>
      </c>
      <c r="AG180" s="134">
        <v>0.85</v>
      </c>
      <c r="AH180" s="9" t="s">
        <v>47</v>
      </c>
      <c r="AI180" s="132">
        <v>18.760000000000002</v>
      </c>
      <c r="AJ180" s="9" t="s">
        <v>48</v>
      </c>
      <c r="AK180" s="9" t="s">
        <v>490</v>
      </c>
      <c r="AL180" s="9" t="s">
        <v>49</v>
      </c>
      <c r="AM180" s="9" t="s">
        <v>50</v>
      </c>
      <c r="AN180" s="9" t="s">
        <v>51</v>
      </c>
      <c r="AO180" s="9" t="s">
        <v>52</v>
      </c>
      <c r="AP180" s="9" t="s">
        <v>356</v>
      </c>
      <c r="AQ180" s="9" t="s">
        <v>349</v>
      </c>
      <c r="AR180" s="9" t="s">
        <v>51</v>
      </c>
      <c r="AS180" s="142" t="str">
        <f>VLOOKUP(A180,'Roll-ups'!B:M,12,FALSE)</f>
        <v xml:space="preserve">12 MONTH </v>
      </c>
      <c r="AT180" s="142" t="str">
        <f t="shared" si="8"/>
        <v>G10227</v>
      </c>
      <c r="AU180" t="str">
        <f>VLOOKUP(A180,'Roll-ups'!B:E,4,FALSE)</f>
        <v xml:space="preserve">FALL 1 FLOWTHROUGH </v>
      </c>
    </row>
    <row r="181" spans="1:47" x14ac:dyDescent="0.15">
      <c r="A181" s="142">
        <f t="shared" si="6"/>
        <v>9781469424682</v>
      </c>
      <c r="B181" s="142" t="str">
        <f t="shared" si="7"/>
        <v>4544767822</v>
      </c>
      <c r="C181" s="9" t="s">
        <v>200</v>
      </c>
      <c r="D181" s="9" t="s">
        <v>488</v>
      </c>
      <c r="E181" s="9" t="s">
        <v>489</v>
      </c>
      <c r="F181" s="9" t="s">
        <v>351</v>
      </c>
      <c r="G181" s="9" t="s">
        <v>107</v>
      </c>
      <c r="H181" s="9" t="s">
        <v>40</v>
      </c>
      <c r="I181" s="9"/>
      <c r="J181" s="9"/>
      <c r="K181" s="9" t="s">
        <v>41</v>
      </c>
      <c r="L181" s="9" t="s">
        <v>347</v>
      </c>
      <c r="M181" s="9" t="s">
        <v>219</v>
      </c>
      <c r="N181" s="131">
        <v>44718</v>
      </c>
      <c r="O181" s="131">
        <v>44763</v>
      </c>
      <c r="P181" s="131">
        <v>44763</v>
      </c>
      <c r="Q181" s="222">
        <v>432</v>
      </c>
      <c r="R181" s="132">
        <v>0</v>
      </c>
      <c r="S181" s="132">
        <v>432</v>
      </c>
      <c r="T181" s="9" t="s">
        <v>348</v>
      </c>
      <c r="U181" s="9" t="s">
        <v>63</v>
      </c>
      <c r="V181" s="9" t="s">
        <v>64</v>
      </c>
      <c r="W181" s="9" t="s">
        <v>44</v>
      </c>
      <c r="X181" s="131"/>
      <c r="Y181" s="131"/>
      <c r="Z181" s="9"/>
      <c r="AA181" s="133">
        <v>10</v>
      </c>
      <c r="AB181" s="9" t="s">
        <v>119</v>
      </c>
      <c r="AC181" s="133">
        <v>4320</v>
      </c>
      <c r="AD181" s="9" t="s">
        <v>119</v>
      </c>
      <c r="AE181" s="9" t="s">
        <v>120</v>
      </c>
      <c r="AF181" s="133">
        <v>24.99</v>
      </c>
      <c r="AG181" s="134">
        <v>0.97</v>
      </c>
      <c r="AH181" s="9" t="s">
        <v>47</v>
      </c>
      <c r="AI181" s="134">
        <v>61.92</v>
      </c>
      <c r="AJ181" s="9" t="s">
        <v>48</v>
      </c>
      <c r="AK181" s="9" t="s">
        <v>489</v>
      </c>
      <c r="AL181" s="9" t="s">
        <v>49</v>
      </c>
      <c r="AM181" s="9" t="s">
        <v>50</v>
      </c>
      <c r="AN181" s="9" t="s">
        <v>51</v>
      </c>
      <c r="AO181" s="9" t="s">
        <v>52</v>
      </c>
      <c r="AP181" s="9" t="s">
        <v>356</v>
      </c>
      <c r="AQ181" s="9" t="s">
        <v>349</v>
      </c>
      <c r="AR181" s="9" t="s">
        <v>51</v>
      </c>
      <c r="AS181" s="142" t="str">
        <f>VLOOKUP(A181,'Roll-ups'!B:M,12,FALSE)</f>
        <v xml:space="preserve">12 MONTH </v>
      </c>
      <c r="AT181" s="142" t="str">
        <f t="shared" si="8"/>
        <v>G10227</v>
      </c>
      <c r="AU181" t="str">
        <f>VLOOKUP(A181,'Roll-ups'!B:E,4,FALSE)</f>
        <v xml:space="preserve">FALL 1 FLOWTHROUGH </v>
      </c>
    </row>
    <row r="182" spans="1:47" x14ac:dyDescent="0.15">
      <c r="A182" s="142">
        <f t="shared" si="6"/>
        <v>9781469423852</v>
      </c>
      <c r="B182" s="142" t="str">
        <f t="shared" si="7"/>
        <v>4544767824</v>
      </c>
      <c r="C182" s="9" t="s">
        <v>200</v>
      </c>
      <c r="D182" s="9" t="s">
        <v>273</v>
      </c>
      <c r="E182" s="9" t="s">
        <v>396</v>
      </c>
      <c r="F182" s="9" t="s">
        <v>382</v>
      </c>
      <c r="G182" s="9" t="s">
        <v>71</v>
      </c>
      <c r="H182" s="9" t="s">
        <v>40</v>
      </c>
      <c r="I182" s="9"/>
      <c r="J182" s="9"/>
      <c r="K182" s="9" t="s">
        <v>57</v>
      </c>
      <c r="L182" s="9" t="s">
        <v>347</v>
      </c>
      <c r="M182" s="9" t="s">
        <v>219</v>
      </c>
      <c r="N182" s="131">
        <v>44718</v>
      </c>
      <c r="O182" s="131">
        <v>44763</v>
      </c>
      <c r="P182" s="131">
        <v>44763</v>
      </c>
      <c r="Q182" s="222">
        <v>432</v>
      </c>
      <c r="R182" s="132">
        <v>0</v>
      </c>
      <c r="S182" s="132">
        <v>432</v>
      </c>
      <c r="T182" s="9" t="s">
        <v>348</v>
      </c>
      <c r="U182" s="9" t="s">
        <v>63</v>
      </c>
      <c r="V182" s="9" t="s">
        <v>140</v>
      </c>
      <c r="W182" s="9" t="s">
        <v>44</v>
      </c>
      <c r="X182" s="131"/>
      <c r="Y182" s="131"/>
      <c r="Z182" s="9"/>
      <c r="AA182" s="133">
        <v>10.4</v>
      </c>
      <c r="AB182" s="9" t="s">
        <v>119</v>
      </c>
      <c r="AC182" s="133">
        <v>4492.8</v>
      </c>
      <c r="AD182" s="9" t="s">
        <v>119</v>
      </c>
      <c r="AE182" s="9" t="s">
        <v>120</v>
      </c>
      <c r="AF182" s="133">
        <v>25.99</v>
      </c>
      <c r="AG182" s="134">
        <v>0.85</v>
      </c>
      <c r="AH182" s="9" t="s">
        <v>47</v>
      </c>
      <c r="AI182" s="134">
        <v>18.760000000000002</v>
      </c>
      <c r="AJ182" s="9" t="s">
        <v>48</v>
      </c>
      <c r="AK182" s="9" t="s">
        <v>396</v>
      </c>
      <c r="AL182" s="9" t="s">
        <v>49</v>
      </c>
      <c r="AM182" s="9" t="s">
        <v>50</v>
      </c>
      <c r="AN182" s="9" t="s">
        <v>51</v>
      </c>
      <c r="AO182" s="9" t="s">
        <v>52</v>
      </c>
      <c r="AP182" s="9" t="s">
        <v>356</v>
      </c>
      <c r="AQ182" s="9" t="s">
        <v>349</v>
      </c>
      <c r="AR182" s="9" t="s">
        <v>51</v>
      </c>
      <c r="AS182" s="142" t="str">
        <f>VLOOKUP(A182,'Roll-ups'!B:M,12,FALSE)</f>
        <v xml:space="preserve">12 MONTH </v>
      </c>
      <c r="AT182" s="142" t="str">
        <f t="shared" si="8"/>
        <v>G10227</v>
      </c>
      <c r="AU182" t="str">
        <f>VLOOKUP(A182,'Roll-ups'!B:E,4,FALSE)</f>
        <v xml:space="preserve">FALL 1 FLOWTHROUGH </v>
      </c>
    </row>
    <row r="183" spans="1:47" x14ac:dyDescent="0.15">
      <c r="A183" s="142">
        <f t="shared" si="6"/>
        <v>93573670800</v>
      </c>
      <c r="B183" s="142" t="str">
        <f t="shared" si="7"/>
        <v>4544765962</v>
      </c>
      <c r="C183" s="9" t="s">
        <v>129</v>
      </c>
      <c r="D183" s="9" t="s">
        <v>715</v>
      </c>
      <c r="E183" s="9" t="s">
        <v>716</v>
      </c>
      <c r="F183" s="9" t="s">
        <v>967</v>
      </c>
      <c r="G183" s="9" t="s">
        <v>60</v>
      </c>
      <c r="H183" s="9" t="s">
        <v>40</v>
      </c>
      <c r="I183" s="9"/>
      <c r="J183" s="9"/>
      <c r="K183" s="9" t="s">
        <v>41</v>
      </c>
      <c r="L183" s="9" t="s">
        <v>1247</v>
      </c>
      <c r="M183" s="9" t="s">
        <v>1248</v>
      </c>
      <c r="N183" s="131">
        <v>44719</v>
      </c>
      <c r="O183" s="131">
        <v>44729</v>
      </c>
      <c r="P183" s="131">
        <v>44729</v>
      </c>
      <c r="Q183" s="222">
        <v>423</v>
      </c>
      <c r="R183" s="132">
        <v>0</v>
      </c>
      <c r="S183" s="132">
        <v>423</v>
      </c>
      <c r="T183" s="9" t="s">
        <v>348</v>
      </c>
      <c r="U183" s="9" t="s">
        <v>117</v>
      </c>
      <c r="V183" s="9" t="s">
        <v>64</v>
      </c>
      <c r="W183" s="9" t="s">
        <v>44</v>
      </c>
      <c r="X183" s="131">
        <v>44722</v>
      </c>
      <c r="Y183" s="131">
        <v>44726</v>
      </c>
      <c r="Z183" s="9" t="s">
        <v>118</v>
      </c>
      <c r="AA183" s="133">
        <v>10.99</v>
      </c>
      <c r="AB183" s="9" t="s">
        <v>119</v>
      </c>
      <c r="AC183" s="133">
        <v>4648.7700000000004</v>
      </c>
      <c r="AD183" s="9" t="s">
        <v>119</v>
      </c>
      <c r="AE183" s="9" t="s">
        <v>120</v>
      </c>
      <c r="AF183" s="133">
        <v>19.989999999999998</v>
      </c>
      <c r="AG183" s="134">
        <v>0.15</v>
      </c>
      <c r="AH183" s="9" t="s">
        <v>47</v>
      </c>
      <c r="AI183" s="134">
        <v>6.4260000000000002</v>
      </c>
      <c r="AJ183" s="9" t="s">
        <v>48</v>
      </c>
      <c r="AK183" s="9" t="s">
        <v>1249</v>
      </c>
      <c r="AL183" s="9" t="s">
        <v>49</v>
      </c>
      <c r="AM183" s="9" t="s">
        <v>121</v>
      </c>
      <c r="AN183" s="9" t="s">
        <v>122</v>
      </c>
      <c r="AO183" s="9" t="s">
        <v>52</v>
      </c>
      <c r="AP183" s="9" t="s">
        <v>1250</v>
      </c>
      <c r="AQ183" s="9" t="s">
        <v>349</v>
      </c>
      <c r="AR183" s="9" t="s">
        <v>54</v>
      </c>
      <c r="AS183" s="142" t="str">
        <f>VLOOKUP(A183,'Roll-ups'!B:M,12,FALSE)</f>
        <v xml:space="preserve">CRICUT </v>
      </c>
      <c r="AT183" s="142" t="str">
        <f t="shared" si="8"/>
        <v>G10211</v>
      </c>
      <c r="AU183" t="str">
        <f>VLOOKUP(A183,'Roll-ups'!B:E,4,FALSE)</f>
        <v>FALL 1</v>
      </c>
    </row>
    <row r="184" spans="1:47" x14ac:dyDescent="0.15">
      <c r="A184" s="142">
        <f t="shared" si="6"/>
        <v>93573367397</v>
      </c>
      <c r="B184" s="142" t="str">
        <f t="shared" si="7"/>
        <v>4544765962</v>
      </c>
      <c r="C184" s="9" t="s">
        <v>129</v>
      </c>
      <c r="D184" s="9" t="s">
        <v>713</v>
      </c>
      <c r="E184" s="9" t="s">
        <v>714</v>
      </c>
      <c r="F184" s="9" t="s">
        <v>967</v>
      </c>
      <c r="G184" s="9" t="s">
        <v>108</v>
      </c>
      <c r="H184" s="9" t="s">
        <v>40</v>
      </c>
      <c r="I184" s="9"/>
      <c r="J184" s="9"/>
      <c r="K184" s="9" t="s">
        <v>41</v>
      </c>
      <c r="L184" s="9" t="s">
        <v>1247</v>
      </c>
      <c r="M184" s="9" t="s">
        <v>1248</v>
      </c>
      <c r="N184" s="131">
        <v>44719</v>
      </c>
      <c r="O184" s="131">
        <v>44729</v>
      </c>
      <c r="P184" s="131">
        <v>44729</v>
      </c>
      <c r="Q184" s="222">
        <v>423</v>
      </c>
      <c r="R184" s="132">
        <v>0</v>
      </c>
      <c r="S184" s="132">
        <v>423</v>
      </c>
      <c r="T184" s="9" t="s">
        <v>348</v>
      </c>
      <c r="U184" s="9" t="s">
        <v>117</v>
      </c>
      <c r="V184" s="9" t="s">
        <v>64</v>
      </c>
      <c r="W184" s="9" t="s">
        <v>44</v>
      </c>
      <c r="X184" s="131">
        <v>44722</v>
      </c>
      <c r="Y184" s="131">
        <v>44726</v>
      </c>
      <c r="Z184" s="9" t="s">
        <v>118</v>
      </c>
      <c r="AA184" s="133">
        <v>10.99</v>
      </c>
      <c r="AB184" s="9" t="s">
        <v>119</v>
      </c>
      <c r="AC184" s="133">
        <v>4648.7700000000004</v>
      </c>
      <c r="AD184" s="9" t="s">
        <v>119</v>
      </c>
      <c r="AE184" s="9" t="s">
        <v>120</v>
      </c>
      <c r="AF184" s="133">
        <v>19.989999999999998</v>
      </c>
      <c r="AG184" s="134">
        <v>0.65</v>
      </c>
      <c r="AH184" s="9" t="s">
        <v>47</v>
      </c>
      <c r="AI184" s="134">
        <v>280.37599999999998</v>
      </c>
      <c r="AJ184" s="9" t="s">
        <v>48</v>
      </c>
      <c r="AK184" s="9" t="s">
        <v>1251</v>
      </c>
      <c r="AL184" s="9" t="s">
        <v>49</v>
      </c>
      <c r="AM184" s="9" t="s">
        <v>121</v>
      </c>
      <c r="AN184" s="9" t="s">
        <v>122</v>
      </c>
      <c r="AO184" s="9" t="s">
        <v>52</v>
      </c>
      <c r="AP184" s="9" t="s">
        <v>1250</v>
      </c>
      <c r="AQ184" s="9" t="s">
        <v>53</v>
      </c>
      <c r="AR184" s="9" t="s">
        <v>122</v>
      </c>
      <c r="AS184" s="142" t="str">
        <f>VLOOKUP(A184,'Roll-ups'!B:M,12,FALSE)</f>
        <v xml:space="preserve">CRICUT </v>
      </c>
      <c r="AT184" s="142" t="str">
        <f t="shared" si="8"/>
        <v>G10211</v>
      </c>
      <c r="AU184" t="str">
        <f>VLOOKUP(A184,'Roll-ups'!B:E,4,FALSE)</f>
        <v>FALL 1</v>
      </c>
    </row>
    <row r="185" spans="1:47" x14ac:dyDescent="0.15">
      <c r="A185" s="142">
        <f t="shared" si="6"/>
        <v>74101948820</v>
      </c>
      <c r="B185" s="142" t="str">
        <f t="shared" si="7"/>
        <v>4544099564</v>
      </c>
      <c r="C185" s="9" t="s">
        <v>129</v>
      </c>
      <c r="D185" s="9" t="s">
        <v>1360</v>
      </c>
      <c r="E185" s="9" t="s">
        <v>1361</v>
      </c>
      <c r="F185" s="9" t="s">
        <v>975</v>
      </c>
      <c r="G185" s="9" t="s">
        <v>60</v>
      </c>
      <c r="H185" s="9" t="s">
        <v>1090</v>
      </c>
      <c r="I185" s="9"/>
      <c r="J185" s="9"/>
      <c r="K185" s="9" t="s">
        <v>56</v>
      </c>
      <c r="L185" s="9" t="s">
        <v>134</v>
      </c>
      <c r="M185" s="9" t="s">
        <v>135</v>
      </c>
      <c r="N185" s="131">
        <v>44603</v>
      </c>
      <c r="O185" s="131">
        <v>44732</v>
      </c>
      <c r="P185" s="131">
        <v>44732</v>
      </c>
      <c r="Q185" s="222">
        <v>420</v>
      </c>
      <c r="R185" s="132">
        <v>0</v>
      </c>
      <c r="S185" s="132">
        <v>420</v>
      </c>
      <c r="T185" s="9" t="s">
        <v>348</v>
      </c>
      <c r="U185" s="9" t="s">
        <v>63</v>
      </c>
      <c r="V185" s="9" t="s">
        <v>64</v>
      </c>
      <c r="W185" s="9" t="s">
        <v>44</v>
      </c>
      <c r="X185" s="131"/>
      <c r="Y185" s="131"/>
      <c r="Z185" s="9"/>
      <c r="AA185" s="133">
        <v>39</v>
      </c>
      <c r="AB185" s="9" t="s">
        <v>119</v>
      </c>
      <c r="AC185" s="133">
        <v>16380</v>
      </c>
      <c r="AD185" s="9" t="s">
        <v>119</v>
      </c>
      <c r="AE185" s="9" t="s">
        <v>120</v>
      </c>
      <c r="AF185" s="133">
        <v>47.99</v>
      </c>
      <c r="AG185" s="134">
        <v>2.74</v>
      </c>
      <c r="AH185" s="9" t="s">
        <v>47</v>
      </c>
      <c r="AI185" s="134">
        <v>38.950000000000003</v>
      </c>
      <c r="AJ185" s="9" t="s">
        <v>48</v>
      </c>
      <c r="AK185" s="9" t="s">
        <v>1362</v>
      </c>
      <c r="AL185" s="9" t="s">
        <v>49</v>
      </c>
      <c r="AM185" s="9" t="s">
        <v>196</v>
      </c>
      <c r="AN185" s="9" t="s">
        <v>123</v>
      </c>
      <c r="AO185" s="9" t="s">
        <v>52</v>
      </c>
      <c r="AP185" s="9" t="s">
        <v>139</v>
      </c>
      <c r="AQ185" s="9" t="s">
        <v>1068</v>
      </c>
      <c r="AR185" s="9" t="s">
        <v>123</v>
      </c>
      <c r="AS185" s="142" t="e">
        <f>VLOOKUP(A185,'Roll-ups'!B:M,12,FALSE)</f>
        <v>#N/A</v>
      </c>
      <c r="AT185" s="142" t="str">
        <f t="shared" si="8"/>
        <v>G10211</v>
      </c>
      <c r="AU185" t="e">
        <f>VLOOKUP(A185,'Roll-ups'!B:E,4,FALSE)</f>
        <v>#N/A</v>
      </c>
    </row>
    <row r="186" spans="1:47" x14ac:dyDescent="0.15">
      <c r="A186" s="142">
        <f t="shared" si="6"/>
        <v>5056275192280</v>
      </c>
      <c r="B186" s="142" t="str">
        <f t="shared" si="7"/>
        <v>4544332989</v>
      </c>
      <c r="C186" s="9" t="s">
        <v>129</v>
      </c>
      <c r="D186" s="9" t="s">
        <v>1069</v>
      </c>
      <c r="E186" s="9" t="s">
        <v>1070</v>
      </c>
      <c r="F186" s="9" t="s">
        <v>961</v>
      </c>
      <c r="G186" s="9" t="s">
        <v>78</v>
      </c>
      <c r="H186" s="9" t="s">
        <v>40</v>
      </c>
      <c r="I186" s="9"/>
      <c r="J186" s="9"/>
      <c r="K186" s="9" t="s">
        <v>56</v>
      </c>
      <c r="L186" s="9" t="s">
        <v>1036</v>
      </c>
      <c r="M186" s="9" t="s">
        <v>1037</v>
      </c>
      <c r="N186" s="131">
        <v>44687</v>
      </c>
      <c r="O186" s="131">
        <v>44791</v>
      </c>
      <c r="P186" s="131">
        <v>44767</v>
      </c>
      <c r="Q186" s="222">
        <v>420</v>
      </c>
      <c r="R186" s="132">
        <v>0</v>
      </c>
      <c r="S186" s="132">
        <v>420</v>
      </c>
      <c r="T186" s="9" t="s">
        <v>348</v>
      </c>
      <c r="U186" s="9" t="s">
        <v>42</v>
      </c>
      <c r="V186" s="9" t="s">
        <v>131</v>
      </c>
      <c r="W186" s="9" t="s">
        <v>67</v>
      </c>
      <c r="X186" s="131">
        <v>44732</v>
      </c>
      <c r="Y186" s="131">
        <v>44746</v>
      </c>
      <c r="Z186" s="9" t="s">
        <v>45</v>
      </c>
      <c r="AA186" s="133">
        <v>3</v>
      </c>
      <c r="AB186" s="9" t="s">
        <v>46</v>
      </c>
      <c r="AC186" s="133">
        <v>1260</v>
      </c>
      <c r="AD186" s="9" t="s">
        <v>46</v>
      </c>
      <c r="AE186" s="9" t="s">
        <v>1038</v>
      </c>
      <c r="AF186" s="133">
        <v>9.99</v>
      </c>
      <c r="AG186" s="134">
        <v>0.26500000000000001</v>
      </c>
      <c r="AH186" s="9" t="s">
        <v>47</v>
      </c>
      <c r="AI186" s="134">
        <v>60.78</v>
      </c>
      <c r="AJ186" s="9" t="s">
        <v>48</v>
      </c>
      <c r="AK186" s="9" t="s">
        <v>1071</v>
      </c>
      <c r="AL186" s="9" t="s">
        <v>49</v>
      </c>
      <c r="AM186" s="9" t="s">
        <v>126</v>
      </c>
      <c r="AN186" s="9" t="s">
        <v>127</v>
      </c>
      <c r="AO186" s="9" t="s">
        <v>52</v>
      </c>
      <c r="AP186" s="9" t="s">
        <v>146</v>
      </c>
      <c r="AQ186" s="9" t="s">
        <v>349</v>
      </c>
      <c r="AR186" s="9" t="s">
        <v>127</v>
      </c>
      <c r="AS186" s="142" t="str">
        <f>VLOOKUP(A186,'Roll-ups'!B:M,12,FALSE)</f>
        <v xml:space="preserve">PARTY DÉCOR </v>
      </c>
      <c r="AT186" s="142" t="str">
        <f t="shared" si="8"/>
        <v>G10211</v>
      </c>
      <c r="AU186" t="str">
        <f>VLOOKUP(A186,'Roll-ups'!B:E,4,FALSE)</f>
        <v>FALL 2</v>
      </c>
    </row>
    <row r="187" spans="1:47" x14ac:dyDescent="0.15">
      <c r="A187" s="142">
        <f t="shared" si="6"/>
        <v>5056275192259</v>
      </c>
      <c r="B187" s="142" t="str">
        <f t="shared" si="7"/>
        <v>4544332989</v>
      </c>
      <c r="C187" s="9" t="s">
        <v>129</v>
      </c>
      <c r="D187" s="9" t="s">
        <v>1072</v>
      </c>
      <c r="E187" s="9" t="s">
        <v>1073</v>
      </c>
      <c r="F187" s="9" t="s">
        <v>961</v>
      </c>
      <c r="G187" s="9" t="s">
        <v>97</v>
      </c>
      <c r="H187" s="9" t="s">
        <v>40</v>
      </c>
      <c r="I187" s="9"/>
      <c r="J187" s="9"/>
      <c r="K187" s="9" t="s">
        <v>56</v>
      </c>
      <c r="L187" s="9" t="s">
        <v>1036</v>
      </c>
      <c r="M187" s="9" t="s">
        <v>1037</v>
      </c>
      <c r="N187" s="131">
        <v>44687</v>
      </c>
      <c r="O187" s="131">
        <v>44791</v>
      </c>
      <c r="P187" s="131">
        <v>44767</v>
      </c>
      <c r="Q187" s="222">
        <v>420</v>
      </c>
      <c r="R187" s="132">
        <v>0</v>
      </c>
      <c r="S187" s="132">
        <v>420</v>
      </c>
      <c r="T187" s="9" t="s">
        <v>348</v>
      </c>
      <c r="U187" s="9" t="s">
        <v>42</v>
      </c>
      <c r="V187" s="9" t="s">
        <v>131</v>
      </c>
      <c r="W187" s="9" t="s">
        <v>67</v>
      </c>
      <c r="X187" s="131">
        <v>44732</v>
      </c>
      <c r="Y187" s="131">
        <v>44746</v>
      </c>
      <c r="Z187" s="9" t="s">
        <v>45</v>
      </c>
      <c r="AA187" s="133">
        <v>3</v>
      </c>
      <c r="AB187" s="9" t="s">
        <v>46</v>
      </c>
      <c r="AC187" s="133">
        <v>1260</v>
      </c>
      <c r="AD187" s="9" t="s">
        <v>46</v>
      </c>
      <c r="AE187" s="9" t="s">
        <v>1038</v>
      </c>
      <c r="AF187" s="133">
        <v>9.99</v>
      </c>
      <c r="AG187" s="134">
        <v>0.309</v>
      </c>
      <c r="AH187" s="9" t="s">
        <v>47</v>
      </c>
      <c r="AI187" s="134">
        <v>70.299000000000007</v>
      </c>
      <c r="AJ187" s="9" t="s">
        <v>48</v>
      </c>
      <c r="AK187" s="9" t="s">
        <v>1074</v>
      </c>
      <c r="AL187" s="9" t="s">
        <v>49</v>
      </c>
      <c r="AM187" s="9" t="s">
        <v>126</v>
      </c>
      <c r="AN187" s="9" t="s">
        <v>127</v>
      </c>
      <c r="AO187" s="9" t="s">
        <v>52</v>
      </c>
      <c r="AP187" s="9" t="s">
        <v>146</v>
      </c>
      <c r="AQ187" s="9" t="s">
        <v>349</v>
      </c>
      <c r="AR187" s="9" t="s">
        <v>127</v>
      </c>
      <c r="AS187" s="142" t="str">
        <f>VLOOKUP(A187,'Roll-ups'!B:M,12,FALSE)</f>
        <v xml:space="preserve">PARTY DÉCOR </v>
      </c>
      <c r="AT187" s="142" t="str">
        <f t="shared" si="8"/>
        <v>G10211</v>
      </c>
      <c r="AU187" t="str">
        <f>VLOOKUP(A187,'Roll-ups'!B:E,4,FALSE)</f>
        <v>FALL 2</v>
      </c>
    </row>
    <row r="188" spans="1:47" x14ac:dyDescent="0.15">
      <c r="A188" s="142">
        <f t="shared" si="6"/>
        <v>5056275192242</v>
      </c>
      <c r="B188" s="142" t="str">
        <f t="shared" si="7"/>
        <v>4544332989</v>
      </c>
      <c r="C188" s="9" t="s">
        <v>129</v>
      </c>
      <c r="D188" s="9" t="s">
        <v>1075</v>
      </c>
      <c r="E188" s="9" t="s">
        <v>1076</v>
      </c>
      <c r="F188" s="9" t="s">
        <v>961</v>
      </c>
      <c r="G188" s="9" t="s">
        <v>102</v>
      </c>
      <c r="H188" s="9" t="s">
        <v>40</v>
      </c>
      <c r="I188" s="9"/>
      <c r="J188" s="9"/>
      <c r="K188" s="9" t="s">
        <v>56</v>
      </c>
      <c r="L188" s="9" t="s">
        <v>1036</v>
      </c>
      <c r="M188" s="9" t="s">
        <v>1037</v>
      </c>
      <c r="N188" s="131">
        <v>44687</v>
      </c>
      <c r="O188" s="131">
        <v>44791</v>
      </c>
      <c r="P188" s="131">
        <v>44767</v>
      </c>
      <c r="Q188" s="222">
        <v>420</v>
      </c>
      <c r="R188" s="132">
        <v>0</v>
      </c>
      <c r="S188" s="132">
        <v>420</v>
      </c>
      <c r="T188" s="9" t="s">
        <v>348</v>
      </c>
      <c r="U188" s="9" t="s">
        <v>42</v>
      </c>
      <c r="V188" s="9" t="s">
        <v>131</v>
      </c>
      <c r="W188" s="9" t="s">
        <v>67</v>
      </c>
      <c r="X188" s="131">
        <v>44732</v>
      </c>
      <c r="Y188" s="131">
        <v>44746</v>
      </c>
      <c r="Z188" s="9" t="s">
        <v>45</v>
      </c>
      <c r="AA188" s="133">
        <v>3</v>
      </c>
      <c r="AB188" s="9" t="s">
        <v>46</v>
      </c>
      <c r="AC188" s="133">
        <v>1260</v>
      </c>
      <c r="AD188" s="9" t="s">
        <v>46</v>
      </c>
      <c r="AE188" s="9" t="s">
        <v>1038</v>
      </c>
      <c r="AF188" s="133">
        <v>9.99</v>
      </c>
      <c r="AG188" s="134">
        <v>0.26500000000000001</v>
      </c>
      <c r="AH188" s="9" t="s">
        <v>47</v>
      </c>
      <c r="AI188" s="134">
        <v>20.748000000000001</v>
      </c>
      <c r="AJ188" s="9" t="s">
        <v>48</v>
      </c>
      <c r="AK188" s="9" t="s">
        <v>1077</v>
      </c>
      <c r="AL188" s="9" t="s">
        <v>49</v>
      </c>
      <c r="AM188" s="9" t="s">
        <v>126</v>
      </c>
      <c r="AN188" s="9" t="s">
        <v>127</v>
      </c>
      <c r="AO188" s="9" t="s">
        <v>52</v>
      </c>
      <c r="AP188" s="9" t="s">
        <v>146</v>
      </c>
      <c r="AQ188" s="9" t="s">
        <v>349</v>
      </c>
      <c r="AR188" s="9" t="s">
        <v>127</v>
      </c>
      <c r="AS188" s="142" t="str">
        <f>VLOOKUP(A188,'Roll-ups'!B:M,12,FALSE)</f>
        <v xml:space="preserve">PARTY DÉCOR </v>
      </c>
      <c r="AT188" s="142" t="str">
        <f t="shared" si="8"/>
        <v>G10211</v>
      </c>
      <c r="AU188" t="str">
        <f>VLOOKUP(A188,'Roll-ups'!B:E,4,FALSE)</f>
        <v>FALL 2</v>
      </c>
    </row>
    <row r="189" spans="1:47" x14ac:dyDescent="0.15">
      <c r="A189" s="142">
        <f t="shared" si="6"/>
        <v>93573890949</v>
      </c>
      <c r="B189" s="142" t="str">
        <f t="shared" si="7"/>
        <v>4544765962</v>
      </c>
      <c r="C189" s="9" t="s">
        <v>129</v>
      </c>
      <c r="D189" s="9" t="s">
        <v>1252</v>
      </c>
      <c r="E189" s="9" t="s">
        <v>712</v>
      </c>
      <c r="F189" s="9" t="s">
        <v>967</v>
      </c>
      <c r="G189" s="9" t="s">
        <v>39</v>
      </c>
      <c r="H189" s="9" t="s">
        <v>40</v>
      </c>
      <c r="I189" s="9"/>
      <c r="J189" s="9"/>
      <c r="K189" s="9" t="s">
        <v>41</v>
      </c>
      <c r="L189" s="9" t="s">
        <v>1247</v>
      </c>
      <c r="M189" s="9" t="s">
        <v>1248</v>
      </c>
      <c r="N189" s="131">
        <v>44719</v>
      </c>
      <c r="O189" s="131">
        <v>44729</v>
      </c>
      <c r="P189" s="131">
        <v>44729</v>
      </c>
      <c r="Q189" s="222">
        <v>413</v>
      </c>
      <c r="R189" s="132">
        <v>0</v>
      </c>
      <c r="S189" s="132">
        <v>413</v>
      </c>
      <c r="T189" s="9" t="s">
        <v>348</v>
      </c>
      <c r="U189" s="9" t="s">
        <v>117</v>
      </c>
      <c r="V189" s="9" t="s">
        <v>64</v>
      </c>
      <c r="W189" s="9" t="s">
        <v>44</v>
      </c>
      <c r="X189" s="131">
        <v>44722</v>
      </c>
      <c r="Y189" s="131">
        <v>44726</v>
      </c>
      <c r="Z189" s="9" t="s">
        <v>118</v>
      </c>
      <c r="AA189" s="133">
        <v>11.54</v>
      </c>
      <c r="AB189" s="9" t="s">
        <v>119</v>
      </c>
      <c r="AC189" s="133">
        <v>4766.0200000000004</v>
      </c>
      <c r="AD189" s="9" t="s">
        <v>119</v>
      </c>
      <c r="AE189" s="9" t="s">
        <v>120</v>
      </c>
      <c r="AF189" s="133">
        <v>20.99</v>
      </c>
      <c r="AG189" s="134">
        <v>1.01</v>
      </c>
      <c r="AH189" s="9" t="s">
        <v>47</v>
      </c>
      <c r="AI189" s="134">
        <v>102.09399999999999</v>
      </c>
      <c r="AJ189" s="9" t="s">
        <v>48</v>
      </c>
      <c r="AK189" s="9" t="s">
        <v>1378</v>
      </c>
      <c r="AL189" s="9" t="s">
        <v>49</v>
      </c>
      <c r="AM189" s="9" t="s">
        <v>126</v>
      </c>
      <c r="AN189" s="9" t="s">
        <v>127</v>
      </c>
      <c r="AO189" s="9" t="s">
        <v>52</v>
      </c>
      <c r="AP189" s="9" t="s">
        <v>1250</v>
      </c>
      <c r="AQ189" s="9" t="s">
        <v>53</v>
      </c>
      <c r="AR189" s="9" t="s">
        <v>128</v>
      </c>
      <c r="AS189" s="142" t="str">
        <f>VLOOKUP(A189,'Roll-ups'!B:M,12,FALSE)</f>
        <v xml:space="preserve">CRICUT </v>
      </c>
      <c r="AT189" s="142" t="str">
        <f t="shared" si="8"/>
        <v>G10211</v>
      </c>
      <c r="AU189" t="str">
        <f>VLOOKUP(A189,'Roll-ups'!B:E,4,FALSE)</f>
        <v>FALL 1</v>
      </c>
    </row>
    <row r="190" spans="1:47" x14ac:dyDescent="0.15">
      <c r="A190" s="142">
        <f t="shared" si="6"/>
        <v>93573799983</v>
      </c>
      <c r="B190" s="142" t="str">
        <f t="shared" si="7"/>
        <v>4544765962</v>
      </c>
      <c r="C190" s="9" t="s">
        <v>129</v>
      </c>
      <c r="D190" s="9" t="s">
        <v>699</v>
      </c>
      <c r="E190" s="9" t="s">
        <v>700</v>
      </c>
      <c r="F190" s="9" t="s">
        <v>967</v>
      </c>
      <c r="G190" s="9" t="s">
        <v>55</v>
      </c>
      <c r="H190" s="9" t="s">
        <v>40</v>
      </c>
      <c r="I190" s="9"/>
      <c r="J190" s="9"/>
      <c r="K190" s="9" t="s">
        <v>41</v>
      </c>
      <c r="L190" s="9" t="s">
        <v>1247</v>
      </c>
      <c r="M190" s="9" t="s">
        <v>1248</v>
      </c>
      <c r="N190" s="131">
        <v>44719</v>
      </c>
      <c r="O190" s="131">
        <v>44729</v>
      </c>
      <c r="P190" s="131">
        <v>44729</v>
      </c>
      <c r="Q190" s="222">
        <v>413</v>
      </c>
      <c r="R190" s="132">
        <v>0</v>
      </c>
      <c r="S190" s="132">
        <v>413</v>
      </c>
      <c r="T190" s="9" t="s">
        <v>348</v>
      </c>
      <c r="U190" s="9" t="s">
        <v>117</v>
      </c>
      <c r="V190" s="9" t="s">
        <v>64</v>
      </c>
      <c r="W190" s="9" t="s">
        <v>44</v>
      </c>
      <c r="X190" s="131">
        <v>44722</v>
      </c>
      <c r="Y190" s="131">
        <v>44726</v>
      </c>
      <c r="Z190" s="9" t="s">
        <v>118</v>
      </c>
      <c r="AA190" s="133">
        <v>38.49</v>
      </c>
      <c r="AB190" s="9" t="s">
        <v>119</v>
      </c>
      <c r="AC190" s="133">
        <v>15896.37</v>
      </c>
      <c r="AD190" s="9" t="s">
        <v>119</v>
      </c>
      <c r="AE190" s="9" t="s">
        <v>120</v>
      </c>
      <c r="AF190" s="133">
        <v>69.989999999999995</v>
      </c>
      <c r="AG190" s="134">
        <v>1.35</v>
      </c>
      <c r="AH190" s="9" t="s">
        <v>47</v>
      </c>
      <c r="AI190" s="132">
        <v>131.648</v>
      </c>
      <c r="AJ190" s="9" t="s">
        <v>48</v>
      </c>
      <c r="AK190" s="9" t="s">
        <v>1255</v>
      </c>
      <c r="AL190" s="9" t="s">
        <v>49</v>
      </c>
      <c r="AM190" s="9" t="s">
        <v>121</v>
      </c>
      <c r="AN190" s="9" t="s">
        <v>122</v>
      </c>
      <c r="AO190" s="9" t="s">
        <v>52</v>
      </c>
      <c r="AP190" s="9" t="s">
        <v>1250</v>
      </c>
      <c r="AQ190" s="9" t="s">
        <v>53</v>
      </c>
      <c r="AR190" s="9" t="s">
        <v>54</v>
      </c>
      <c r="AS190" s="142" t="str">
        <f>VLOOKUP(A190,'Roll-ups'!B:M,12,FALSE)</f>
        <v xml:space="preserve">CRICUT </v>
      </c>
      <c r="AT190" s="142" t="str">
        <f t="shared" si="8"/>
        <v>G10211</v>
      </c>
      <c r="AU190" t="str">
        <f>VLOOKUP(A190,'Roll-ups'!B:E,4,FALSE)</f>
        <v>FALL 1</v>
      </c>
    </row>
    <row r="191" spans="1:47" x14ac:dyDescent="0.15">
      <c r="A191" s="142">
        <f t="shared" si="6"/>
        <v>93573759567</v>
      </c>
      <c r="B191" s="142" t="str">
        <f t="shared" si="7"/>
        <v>4544765962</v>
      </c>
      <c r="C191" s="9" t="s">
        <v>129</v>
      </c>
      <c r="D191" s="9" t="s">
        <v>729</v>
      </c>
      <c r="E191" s="9" t="s">
        <v>730</v>
      </c>
      <c r="F191" s="9" t="s">
        <v>967</v>
      </c>
      <c r="G191" s="9" t="s">
        <v>59</v>
      </c>
      <c r="H191" s="9" t="s">
        <v>40</v>
      </c>
      <c r="I191" s="9"/>
      <c r="J191" s="9"/>
      <c r="K191" s="9" t="s">
        <v>41</v>
      </c>
      <c r="L191" s="9" t="s">
        <v>1247</v>
      </c>
      <c r="M191" s="9" t="s">
        <v>1248</v>
      </c>
      <c r="N191" s="131">
        <v>44719</v>
      </c>
      <c r="O191" s="131">
        <v>44729</v>
      </c>
      <c r="P191" s="131">
        <v>44729</v>
      </c>
      <c r="Q191" s="222">
        <v>413</v>
      </c>
      <c r="R191" s="132">
        <v>0</v>
      </c>
      <c r="S191" s="132">
        <v>413</v>
      </c>
      <c r="T191" s="9" t="s">
        <v>348</v>
      </c>
      <c r="U191" s="9" t="s">
        <v>117</v>
      </c>
      <c r="V191" s="9" t="s">
        <v>64</v>
      </c>
      <c r="W191" s="9" t="s">
        <v>44</v>
      </c>
      <c r="X191" s="131">
        <v>44722</v>
      </c>
      <c r="Y191" s="131">
        <v>44726</v>
      </c>
      <c r="Z191" s="9" t="s">
        <v>118</v>
      </c>
      <c r="AA191" s="133">
        <v>5.49</v>
      </c>
      <c r="AB191" s="9" t="s">
        <v>119</v>
      </c>
      <c r="AC191" s="133">
        <v>2267.37</v>
      </c>
      <c r="AD191" s="9" t="s">
        <v>119</v>
      </c>
      <c r="AE191" s="9" t="s">
        <v>120</v>
      </c>
      <c r="AF191" s="133">
        <v>9.99</v>
      </c>
      <c r="AG191" s="134">
        <v>0.1</v>
      </c>
      <c r="AH191" s="9" t="s">
        <v>47</v>
      </c>
      <c r="AI191" s="132">
        <v>280.37599999999998</v>
      </c>
      <c r="AJ191" s="9" t="s">
        <v>48</v>
      </c>
      <c r="AK191" s="9" t="s">
        <v>1254</v>
      </c>
      <c r="AL191" s="9" t="s">
        <v>49</v>
      </c>
      <c r="AM191" s="9" t="s">
        <v>126</v>
      </c>
      <c r="AN191" s="9" t="s">
        <v>127</v>
      </c>
      <c r="AO191" s="9" t="s">
        <v>52</v>
      </c>
      <c r="AP191" s="9" t="s">
        <v>1250</v>
      </c>
      <c r="AQ191" s="9" t="s">
        <v>349</v>
      </c>
      <c r="AR191" s="9" t="s">
        <v>122</v>
      </c>
      <c r="AS191" s="142" t="str">
        <f>VLOOKUP(A191,'Roll-ups'!B:M,12,FALSE)</f>
        <v xml:space="preserve">CRICUT </v>
      </c>
      <c r="AT191" s="142" t="str">
        <f t="shared" si="8"/>
        <v>G10211</v>
      </c>
      <c r="AU191" t="str">
        <f>VLOOKUP(A191,'Roll-ups'!B:E,4,FALSE)</f>
        <v>FALL 1</v>
      </c>
    </row>
    <row r="192" spans="1:47" x14ac:dyDescent="0.15">
      <c r="A192" s="142">
        <f t="shared" si="6"/>
        <v>93573675638</v>
      </c>
      <c r="B192" s="142" t="str">
        <f t="shared" si="7"/>
        <v>4544765962</v>
      </c>
      <c r="C192" s="9" t="s">
        <v>129</v>
      </c>
      <c r="D192" s="9" t="s">
        <v>1256</v>
      </c>
      <c r="E192" s="9" t="s">
        <v>726</v>
      </c>
      <c r="F192" s="9" t="s">
        <v>967</v>
      </c>
      <c r="G192" s="9" t="s">
        <v>71</v>
      </c>
      <c r="H192" s="9" t="s">
        <v>40</v>
      </c>
      <c r="I192" s="9"/>
      <c r="J192" s="9"/>
      <c r="K192" s="9" t="s">
        <v>41</v>
      </c>
      <c r="L192" s="9" t="s">
        <v>1247</v>
      </c>
      <c r="M192" s="9" t="s">
        <v>1248</v>
      </c>
      <c r="N192" s="131">
        <v>44719</v>
      </c>
      <c r="O192" s="131">
        <v>44729</v>
      </c>
      <c r="P192" s="131">
        <v>44729</v>
      </c>
      <c r="Q192" s="222">
        <v>403</v>
      </c>
      <c r="R192" s="132">
        <v>0</v>
      </c>
      <c r="S192" s="132">
        <v>403</v>
      </c>
      <c r="T192" s="9" t="s">
        <v>348</v>
      </c>
      <c r="U192" s="9" t="s">
        <v>117</v>
      </c>
      <c r="V192" s="9" t="s">
        <v>64</v>
      </c>
      <c r="W192" s="9" t="s">
        <v>44</v>
      </c>
      <c r="X192" s="131">
        <v>44722</v>
      </c>
      <c r="Y192" s="131">
        <v>44726</v>
      </c>
      <c r="Z192" s="9" t="s">
        <v>118</v>
      </c>
      <c r="AA192" s="133">
        <v>8.24</v>
      </c>
      <c r="AB192" s="9" t="s">
        <v>119</v>
      </c>
      <c r="AC192" s="133">
        <v>3320.72</v>
      </c>
      <c r="AD192" s="9" t="s">
        <v>119</v>
      </c>
      <c r="AE192" s="9" t="s">
        <v>120</v>
      </c>
      <c r="AF192" s="133">
        <v>14.99</v>
      </c>
      <c r="AG192" s="134">
        <v>0.15</v>
      </c>
      <c r="AH192" s="9" t="s">
        <v>47</v>
      </c>
      <c r="AI192" s="132">
        <v>21.84</v>
      </c>
      <c r="AJ192" s="9" t="s">
        <v>48</v>
      </c>
      <c r="AK192" s="9"/>
      <c r="AL192" s="9" t="s">
        <v>49</v>
      </c>
      <c r="AM192" s="9" t="s">
        <v>126</v>
      </c>
      <c r="AN192" s="9" t="s">
        <v>127</v>
      </c>
      <c r="AO192" s="9" t="s">
        <v>52</v>
      </c>
      <c r="AP192" s="9" t="s">
        <v>1250</v>
      </c>
      <c r="AQ192" s="9" t="s">
        <v>349</v>
      </c>
      <c r="AR192" s="9" t="s">
        <v>128</v>
      </c>
      <c r="AS192" s="142" t="str">
        <f>VLOOKUP(A192,'Roll-ups'!B:M,12,FALSE)</f>
        <v xml:space="preserve">CRICUT </v>
      </c>
      <c r="AT192" s="142" t="str">
        <f t="shared" si="8"/>
        <v>G10211</v>
      </c>
      <c r="AU192" t="str">
        <f>VLOOKUP(A192,'Roll-ups'!B:E,4,FALSE)</f>
        <v>FALL 1</v>
      </c>
    </row>
    <row r="193" spans="1:47" x14ac:dyDescent="0.15">
      <c r="A193" s="142">
        <f t="shared" si="6"/>
        <v>93573479113</v>
      </c>
      <c r="B193" s="142" t="str">
        <f t="shared" si="7"/>
        <v>4544765962</v>
      </c>
      <c r="C193" s="9" t="s">
        <v>129</v>
      </c>
      <c r="D193" s="9" t="s">
        <v>1257</v>
      </c>
      <c r="E193" s="9" t="s">
        <v>724</v>
      </c>
      <c r="F193" s="9" t="s">
        <v>967</v>
      </c>
      <c r="G193" s="9" t="s">
        <v>66</v>
      </c>
      <c r="H193" s="9" t="s">
        <v>40</v>
      </c>
      <c r="I193" s="9"/>
      <c r="J193" s="9"/>
      <c r="K193" s="9" t="s">
        <v>41</v>
      </c>
      <c r="L193" s="9" t="s">
        <v>1247</v>
      </c>
      <c r="M193" s="9" t="s">
        <v>1248</v>
      </c>
      <c r="N193" s="131">
        <v>44719</v>
      </c>
      <c r="O193" s="131">
        <v>44729</v>
      </c>
      <c r="P193" s="131">
        <v>44729</v>
      </c>
      <c r="Q193" s="222">
        <v>403</v>
      </c>
      <c r="R193" s="132">
        <v>0</v>
      </c>
      <c r="S193" s="132">
        <v>403</v>
      </c>
      <c r="T193" s="9" t="s">
        <v>348</v>
      </c>
      <c r="U193" s="9" t="s">
        <v>117</v>
      </c>
      <c r="V193" s="9" t="s">
        <v>64</v>
      </c>
      <c r="W193" s="9" t="s">
        <v>44</v>
      </c>
      <c r="X193" s="131">
        <v>44722</v>
      </c>
      <c r="Y193" s="131">
        <v>44726</v>
      </c>
      <c r="Z193" s="9" t="s">
        <v>118</v>
      </c>
      <c r="AA193" s="133">
        <v>8.24</v>
      </c>
      <c r="AB193" s="9" t="s">
        <v>119</v>
      </c>
      <c r="AC193" s="133">
        <v>3320.72</v>
      </c>
      <c r="AD193" s="9" t="s">
        <v>119</v>
      </c>
      <c r="AE193" s="9" t="s">
        <v>120</v>
      </c>
      <c r="AF193" s="133">
        <v>14.99</v>
      </c>
      <c r="AG193" s="134">
        <v>0.2</v>
      </c>
      <c r="AH193" s="9" t="s">
        <v>47</v>
      </c>
      <c r="AI193" s="134">
        <v>16.367999999999999</v>
      </c>
      <c r="AJ193" s="9" t="s">
        <v>48</v>
      </c>
      <c r="AK193" s="9"/>
      <c r="AL193" s="9" t="s">
        <v>49</v>
      </c>
      <c r="AM193" s="9" t="s">
        <v>126</v>
      </c>
      <c r="AN193" s="9" t="s">
        <v>127</v>
      </c>
      <c r="AO193" s="9" t="s">
        <v>52</v>
      </c>
      <c r="AP193" s="9" t="s">
        <v>1250</v>
      </c>
      <c r="AQ193" s="9" t="s">
        <v>349</v>
      </c>
      <c r="AR193" s="9" t="s">
        <v>128</v>
      </c>
      <c r="AS193" s="142" t="str">
        <f>VLOOKUP(A193,'Roll-ups'!B:M,12,FALSE)</f>
        <v xml:space="preserve">CRICUT </v>
      </c>
      <c r="AT193" s="142" t="str">
        <f t="shared" si="8"/>
        <v>G10211</v>
      </c>
      <c r="AU193" t="str">
        <f>VLOOKUP(A193,'Roll-ups'!B:E,4,FALSE)</f>
        <v>FALL 1</v>
      </c>
    </row>
    <row r="194" spans="1:47" x14ac:dyDescent="0.15">
      <c r="A194" s="142">
        <f t="shared" si="6"/>
        <v>5056275192235</v>
      </c>
      <c r="B194" s="142" t="str">
        <f t="shared" si="7"/>
        <v>4544332989</v>
      </c>
      <c r="C194" s="9" t="s">
        <v>129</v>
      </c>
      <c r="D194" s="9" t="s">
        <v>1058</v>
      </c>
      <c r="E194" s="9" t="s">
        <v>1059</v>
      </c>
      <c r="F194" s="9" t="s">
        <v>961</v>
      </c>
      <c r="G194" s="9" t="s">
        <v>81</v>
      </c>
      <c r="H194" s="9" t="s">
        <v>40</v>
      </c>
      <c r="I194" s="9"/>
      <c r="J194" s="9"/>
      <c r="K194" s="9" t="s">
        <v>56</v>
      </c>
      <c r="L194" s="9" t="s">
        <v>1036</v>
      </c>
      <c r="M194" s="9" t="s">
        <v>1037</v>
      </c>
      <c r="N194" s="131">
        <v>44687</v>
      </c>
      <c r="O194" s="131">
        <v>44791</v>
      </c>
      <c r="P194" s="131">
        <v>44767</v>
      </c>
      <c r="Q194" s="222">
        <v>400</v>
      </c>
      <c r="R194" s="132">
        <v>0</v>
      </c>
      <c r="S194" s="132">
        <v>400</v>
      </c>
      <c r="T194" s="9" t="s">
        <v>348</v>
      </c>
      <c r="U194" s="9" t="s">
        <v>42</v>
      </c>
      <c r="V194" s="9" t="s">
        <v>131</v>
      </c>
      <c r="W194" s="9" t="s">
        <v>67</v>
      </c>
      <c r="X194" s="131">
        <v>44732</v>
      </c>
      <c r="Y194" s="131">
        <v>44746</v>
      </c>
      <c r="Z194" s="9" t="s">
        <v>45</v>
      </c>
      <c r="AA194" s="133">
        <v>3</v>
      </c>
      <c r="AB194" s="9" t="s">
        <v>46</v>
      </c>
      <c r="AC194" s="133">
        <v>1200</v>
      </c>
      <c r="AD194" s="9" t="s">
        <v>46</v>
      </c>
      <c r="AE194" s="9" t="s">
        <v>1038</v>
      </c>
      <c r="AF194" s="133">
        <v>9.99</v>
      </c>
      <c r="AG194" s="134">
        <v>0.70499999999999996</v>
      </c>
      <c r="AH194" s="9" t="s">
        <v>47</v>
      </c>
      <c r="AI194" s="134">
        <v>76.248999999999995</v>
      </c>
      <c r="AJ194" s="9" t="s">
        <v>48</v>
      </c>
      <c r="AK194" s="9" t="s">
        <v>1060</v>
      </c>
      <c r="AL194" s="9" t="s">
        <v>49</v>
      </c>
      <c r="AM194" s="9" t="s">
        <v>126</v>
      </c>
      <c r="AN194" s="9" t="s">
        <v>127</v>
      </c>
      <c r="AO194" s="9" t="s">
        <v>52</v>
      </c>
      <c r="AP194" s="9" t="s">
        <v>146</v>
      </c>
      <c r="AQ194" s="9" t="s">
        <v>349</v>
      </c>
      <c r="AR194" s="9" t="s">
        <v>127</v>
      </c>
      <c r="AS194" s="142" t="str">
        <f>VLOOKUP(A194,'Roll-ups'!B:M,12,FALSE)</f>
        <v xml:space="preserve">PARTY DÉCOR </v>
      </c>
      <c r="AT194" s="142" t="str">
        <f t="shared" si="8"/>
        <v>G10211</v>
      </c>
      <c r="AU194" t="str">
        <f>VLOOKUP(A194,'Roll-ups'!B:E,4,FALSE)</f>
        <v>FALL 2</v>
      </c>
    </row>
    <row r="195" spans="1:47" x14ac:dyDescent="0.15">
      <c r="A195" s="142">
        <f t="shared" ref="A195:A258" si="9">E195*1</f>
        <v>5056275192297</v>
      </c>
      <c r="B195" s="142" t="str">
        <f t="shared" ref="B195:B258" si="10">F195</f>
        <v>4544332989</v>
      </c>
      <c r="C195" s="9" t="s">
        <v>129</v>
      </c>
      <c r="D195" s="9" t="s">
        <v>1055</v>
      </c>
      <c r="E195" s="9" t="s">
        <v>1056</v>
      </c>
      <c r="F195" s="9" t="s">
        <v>961</v>
      </c>
      <c r="G195" s="9" t="s">
        <v>89</v>
      </c>
      <c r="H195" s="9" t="s">
        <v>40</v>
      </c>
      <c r="I195" s="9"/>
      <c r="J195" s="9"/>
      <c r="K195" s="9" t="s">
        <v>56</v>
      </c>
      <c r="L195" s="9" t="s">
        <v>1036</v>
      </c>
      <c r="M195" s="9" t="s">
        <v>1037</v>
      </c>
      <c r="N195" s="131">
        <v>44687</v>
      </c>
      <c r="O195" s="131">
        <v>44791</v>
      </c>
      <c r="P195" s="131">
        <v>44767</v>
      </c>
      <c r="Q195" s="222">
        <v>400</v>
      </c>
      <c r="R195" s="132">
        <v>0</v>
      </c>
      <c r="S195" s="132">
        <v>400</v>
      </c>
      <c r="T195" s="9" t="s">
        <v>348</v>
      </c>
      <c r="U195" s="9" t="s">
        <v>42</v>
      </c>
      <c r="V195" s="9" t="s">
        <v>131</v>
      </c>
      <c r="W195" s="9" t="s">
        <v>67</v>
      </c>
      <c r="X195" s="131">
        <v>44732</v>
      </c>
      <c r="Y195" s="131">
        <v>44746</v>
      </c>
      <c r="Z195" s="9" t="s">
        <v>45</v>
      </c>
      <c r="AA195" s="133">
        <v>3</v>
      </c>
      <c r="AB195" s="9" t="s">
        <v>46</v>
      </c>
      <c r="AC195" s="133">
        <v>1200</v>
      </c>
      <c r="AD195" s="9" t="s">
        <v>46</v>
      </c>
      <c r="AE195" s="9" t="s">
        <v>1038</v>
      </c>
      <c r="AF195" s="133">
        <v>9.99</v>
      </c>
      <c r="AG195" s="134">
        <v>0.55100000000000005</v>
      </c>
      <c r="AH195" s="9" t="s">
        <v>47</v>
      </c>
      <c r="AI195" s="134">
        <v>80.733999999999995</v>
      </c>
      <c r="AJ195" s="9" t="s">
        <v>48</v>
      </c>
      <c r="AK195" s="9" t="s">
        <v>1057</v>
      </c>
      <c r="AL195" s="9" t="s">
        <v>49</v>
      </c>
      <c r="AM195" s="9" t="s">
        <v>126</v>
      </c>
      <c r="AN195" s="9" t="s">
        <v>127</v>
      </c>
      <c r="AO195" s="9" t="s">
        <v>52</v>
      </c>
      <c r="AP195" s="9" t="s">
        <v>146</v>
      </c>
      <c r="AQ195" s="9" t="s">
        <v>349</v>
      </c>
      <c r="AR195" s="9" t="s">
        <v>127</v>
      </c>
      <c r="AS195" s="142" t="str">
        <f>VLOOKUP(A195,'Roll-ups'!B:M,12,FALSE)</f>
        <v xml:space="preserve">PARTY DÉCOR </v>
      </c>
      <c r="AT195" s="142" t="str">
        <f t="shared" ref="AT195:AT258" si="11">C195</f>
        <v>G10211</v>
      </c>
      <c r="AU195" t="str">
        <f>VLOOKUP(A195,'Roll-ups'!B:E,4,FALSE)</f>
        <v>FALL 2</v>
      </c>
    </row>
    <row r="196" spans="1:47" x14ac:dyDescent="0.15">
      <c r="A196" s="142">
        <f t="shared" si="9"/>
        <v>5056275192273</v>
      </c>
      <c r="B196" s="142" t="str">
        <f t="shared" si="10"/>
        <v>4544332989</v>
      </c>
      <c r="C196" s="9" t="s">
        <v>129</v>
      </c>
      <c r="D196" s="9" t="s">
        <v>1061</v>
      </c>
      <c r="E196" s="9" t="s">
        <v>1062</v>
      </c>
      <c r="F196" s="9" t="s">
        <v>961</v>
      </c>
      <c r="G196" s="9" t="s">
        <v>84</v>
      </c>
      <c r="H196" s="9" t="s">
        <v>40</v>
      </c>
      <c r="I196" s="9"/>
      <c r="J196" s="9"/>
      <c r="K196" s="9" t="s">
        <v>56</v>
      </c>
      <c r="L196" s="9" t="s">
        <v>1036</v>
      </c>
      <c r="M196" s="9" t="s">
        <v>1037</v>
      </c>
      <c r="N196" s="131">
        <v>44687</v>
      </c>
      <c r="O196" s="131">
        <v>44791</v>
      </c>
      <c r="P196" s="131">
        <v>44767</v>
      </c>
      <c r="Q196" s="222">
        <v>400</v>
      </c>
      <c r="R196" s="132">
        <v>0</v>
      </c>
      <c r="S196" s="132">
        <v>400</v>
      </c>
      <c r="T196" s="9" t="s">
        <v>348</v>
      </c>
      <c r="U196" s="9" t="s">
        <v>42</v>
      </c>
      <c r="V196" s="9" t="s">
        <v>131</v>
      </c>
      <c r="W196" s="9" t="s">
        <v>67</v>
      </c>
      <c r="X196" s="131">
        <v>44732</v>
      </c>
      <c r="Y196" s="131">
        <v>44746</v>
      </c>
      <c r="Z196" s="9" t="s">
        <v>45</v>
      </c>
      <c r="AA196" s="133">
        <v>3</v>
      </c>
      <c r="AB196" s="9" t="s">
        <v>46</v>
      </c>
      <c r="AC196" s="133">
        <v>1200</v>
      </c>
      <c r="AD196" s="9" t="s">
        <v>46</v>
      </c>
      <c r="AE196" s="9" t="s">
        <v>1038</v>
      </c>
      <c r="AF196" s="133">
        <v>9.99</v>
      </c>
      <c r="AG196" s="134">
        <v>0.33100000000000002</v>
      </c>
      <c r="AH196" s="9" t="s">
        <v>47</v>
      </c>
      <c r="AI196" s="134">
        <v>20.748000000000001</v>
      </c>
      <c r="AJ196" s="9" t="s">
        <v>48</v>
      </c>
      <c r="AK196" s="9" t="s">
        <v>1063</v>
      </c>
      <c r="AL196" s="9" t="s">
        <v>49</v>
      </c>
      <c r="AM196" s="9" t="s">
        <v>126</v>
      </c>
      <c r="AN196" s="9" t="s">
        <v>127</v>
      </c>
      <c r="AO196" s="9" t="s">
        <v>52</v>
      </c>
      <c r="AP196" s="9" t="s">
        <v>146</v>
      </c>
      <c r="AQ196" s="9" t="s">
        <v>349</v>
      </c>
      <c r="AR196" s="9" t="s">
        <v>127</v>
      </c>
      <c r="AS196" s="142" t="str">
        <f>VLOOKUP(A196,'Roll-ups'!B:M,12,FALSE)</f>
        <v xml:space="preserve">PARTY DÉCOR </v>
      </c>
      <c r="AT196" s="142" t="str">
        <f t="shared" si="11"/>
        <v>G10211</v>
      </c>
      <c r="AU196" t="str">
        <f>VLOOKUP(A196,'Roll-ups'!B:E,4,FALSE)</f>
        <v>FALL 2</v>
      </c>
    </row>
    <row r="197" spans="1:47" x14ac:dyDescent="0.15">
      <c r="A197" s="142">
        <f t="shared" si="9"/>
        <v>5056275129149</v>
      </c>
      <c r="B197" s="142" t="str">
        <f t="shared" si="10"/>
        <v>4544332992</v>
      </c>
      <c r="C197" s="9" t="s">
        <v>129</v>
      </c>
      <c r="D197" s="9" t="s">
        <v>1117</v>
      </c>
      <c r="E197" s="9" t="s">
        <v>1118</v>
      </c>
      <c r="F197" s="9" t="s">
        <v>951</v>
      </c>
      <c r="G197" s="9" t="s">
        <v>74</v>
      </c>
      <c r="H197" s="9" t="s">
        <v>40</v>
      </c>
      <c r="I197" s="9"/>
      <c r="J197" s="9"/>
      <c r="K197" s="9" t="s">
        <v>57</v>
      </c>
      <c r="L197" s="9" t="s">
        <v>1036</v>
      </c>
      <c r="M197" s="9" t="s">
        <v>1037</v>
      </c>
      <c r="N197" s="131">
        <v>44687</v>
      </c>
      <c r="O197" s="131">
        <v>44776</v>
      </c>
      <c r="P197" s="131">
        <v>44762</v>
      </c>
      <c r="Q197" s="222">
        <v>400</v>
      </c>
      <c r="R197" s="132">
        <v>0</v>
      </c>
      <c r="S197" s="132">
        <v>400</v>
      </c>
      <c r="T197" s="9" t="s">
        <v>348</v>
      </c>
      <c r="U197" s="9" t="s">
        <v>42</v>
      </c>
      <c r="V197" s="9" t="s">
        <v>131</v>
      </c>
      <c r="W197" s="9" t="s">
        <v>67</v>
      </c>
      <c r="X197" s="131">
        <v>44732</v>
      </c>
      <c r="Y197" s="131">
        <v>44746</v>
      </c>
      <c r="Z197" s="9" t="s">
        <v>45</v>
      </c>
      <c r="AA197" s="133">
        <v>5.24</v>
      </c>
      <c r="AB197" s="9" t="s">
        <v>46</v>
      </c>
      <c r="AC197" s="133">
        <v>2096</v>
      </c>
      <c r="AD197" s="9" t="s">
        <v>46</v>
      </c>
      <c r="AE197" s="9" t="s">
        <v>1038</v>
      </c>
      <c r="AF197" s="133">
        <v>18.989999999999998</v>
      </c>
      <c r="AG197" s="134">
        <v>0.5</v>
      </c>
      <c r="AH197" s="9" t="s">
        <v>47</v>
      </c>
      <c r="AI197" s="134">
        <v>4.0000000000000001E-3</v>
      </c>
      <c r="AJ197" s="9" t="s">
        <v>48</v>
      </c>
      <c r="AK197" s="9" t="s">
        <v>1119</v>
      </c>
      <c r="AL197" s="9" t="s">
        <v>49</v>
      </c>
      <c r="AM197" s="9" t="s">
        <v>126</v>
      </c>
      <c r="AN197" s="9" t="s">
        <v>127</v>
      </c>
      <c r="AO197" s="9" t="s">
        <v>52</v>
      </c>
      <c r="AP197" s="9" t="s">
        <v>146</v>
      </c>
      <c r="AQ197" s="9" t="s">
        <v>349</v>
      </c>
      <c r="AR197" s="9" t="s">
        <v>128</v>
      </c>
      <c r="AS197" s="142" t="str">
        <f>VLOOKUP(A197,'Roll-ups'!B:M,12,FALSE)</f>
        <v xml:space="preserve">PARTY DÉCOR </v>
      </c>
      <c r="AT197" s="142" t="str">
        <f t="shared" si="11"/>
        <v>G10211</v>
      </c>
      <c r="AU197" t="str">
        <f>VLOOKUP(A197,'Roll-ups'!B:E,4,FALSE)</f>
        <v>FALL 2</v>
      </c>
    </row>
    <row r="198" spans="1:47" x14ac:dyDescent="0.15">
      <c r="A198" s="142">
        <f t="shared" si="9"/>
        <v>5055995995294</v>
      </c>
      <c r="B198" s="142" t="str">
        <f t="shared" si="10"/>
        <v>4544332992</v>
      </c>
      <c r="C198" s="9" t="s">
        <v>129</v>
      </c>
      <c r="D198" s="9" t="s">
        <v>1127</v>
      </c>
      <c r="E198" s="9" t="s">
        <v>1128</v>
      </c>
      <c r="F198" s="9" t="s">
        <v>951</v>
      </c>
      <c r="G198" s="9" t="s">
        <v>100</v>
      </c>
      <c r="H198" s="9" t="s">
        <v>40</v>
      </c>
      <c r="I198" s="9"/>
      <c r="J198" s="9"/>
      <c r="K198" s="9" t="s">
        <v>57</v>
      </c>
      <c r="L198" s="9" t="s">
        <v>1036</v>
      </c>
      <c r="M198" s="9" t="s">
        <v>1037</v>
      </c>
      <c r="N198" s="131">
        <v>44687</v>
      </c>
      <c r="O198" s="131">
        <v>44776</v>
      </c>
      <c r="P198" s="131">
        <v>44762</v>
      </c>
      <c r="Q198" s="222">
        <v>400</v>
      </c>
      <c r="R198" s="132">
        <v>0</v>
      </c>
      <c r="S198" s="132">
        <v>400</v>
      </c>
      <c r="T198" s="9" t="s">
        <v>348</v>
      </c>
      <c r="U198" s="9" t="s">
        <v>42</v>
      </c>
      <c r="V198" s="9" t="s">
        <v>131</v>
      </c>
      <c r="W198" s="9" t="s">
        <v>67</v>
      </c>
      <c r="X198" s="131">
        <v>44732</v>
      </c>
      <c r="Y198" s="131">
        <v>44746</v>
      </c>
      <c r="Z198" s="9" t="s">
        <v>45</v>
      </c>
      <c r="AA198" s="133">
        <v>17</v>
      </c>
      <c r="AB198" s="9" t="s">
        <v>46</v>
      </c>
      <c r="AC198" s="133">
        <v>6800</v>
      </c>
      <c r="AD198" s="9" t="s">
        <v>46</v>
      </c>
      <c r="AE198" s="9" t="s">
        <v>1038</v>
      </c>
      <c r="AF198" s="133">
        <v>39.99</v>
      </c>
      <c r="AG198" s="134">
        <v>0.6</v>
      </c>
      <c r="AH198" s="9" t="s">
        <v>47</v>
      </c>
      <c r="AI198" s="134">
        <v>119.301</v>
      </c>
      <c r="AJ198" s="9" t="s">
        <v>48</v>
      </c>
      <c r="AK198" s="9" t="s">
        <v>1129</v>
      </c>
      <c r="AL198" s="9" t="s">
        <v>49</v>
      </c>
      <c r="AM198" s="9" t="s">
        <v>126</v>
      </c>
      <c r="AN198" s="9" t="s">
        <v>127</v>
      </c>
      <c r="AO198" s="9" t="s">
        <v>52</v>
      </c>
      <c r="AP198" s="9" t="s">
        <v>146</v>
      </c>
      <c r="AQ198" s="9" t="s">
        <v>349</v>
      </c>
      <c r="AR198" s="9" t="s">
        <v>128</v>
      </c>
      <c r="AS198" s="142" t="str">
        <f>VLOOKUP(A198,'Roll-ups'!B:M,12,FALSE)</f>
        <v xml:space="preserve">PARTY DÉCOR </v>
      </c>
      <c r="AT198" s="142" t="str">
        <f t="shared" si="11"/>
        <v>G10211</v>
      </c>
      <c r="AU198" t="str">
        <f>VLOOKUP(A198,'Roll-ups'!B:E,4,FALSE)</f>
        <v>FALL 2</v>
      </c>
    </row>
    <row r="199" spans="1:47" x14ac:dyDescent="0.15">
      <c r="A199" s="142">
        <f t="shared" si="9"/>
        <v>5060717342218</v>
      </c>
      <c r="B199" s="142" t="str">
        <f t="shared" si="10"/>
        <v>4544711743</v>
      </c>
      <c r="C199" s="9" t="s">
        <v>129</v>
      </c>
      <c r="D199" s="9" t="s">
        <v>1259</v>
      </c>
      <c r="E199" s="9" t="s">
        <v>889</v>
      </c>
      <c r="F199" s="9" t="s">
        <v>958</v>
      </c>
      <c r="G199" s="9" t="s">
        <v>68</v>
      </c>
      <c r="H199" s="9" t="s">
        <v>40</v>
      </c>
      <c r="I199" s="9"/>
      <c r="J199" s="9"/>
      <c r="K199" s="9" t="s">
        <v>41</v>
      </c>
      <c r="L199" s="9" t="s">
        <v>1161</v>
      </c>
      <c r="M199" s="9" t="s">
        <v>1162</v>
      </c>
      <c r="N199" s="131">
        <v>44708</v>
      </c>
      <c r="O199" s="131">
        <v>44770</v>
      </c>
      <c r="P199" s="131">
        <v>44770</v>
      </c>
      <c r="Q199" s="222">
        <v>400</v>
      </c>
      <c r="R199" s="132">
        <v>0</v>
      </c>
      <c r="S199" s="132">
        <v>400</v>
      </c>
      <c r="T199" s="9" t="s">
        <v>348</v>
      </c>
      <c r="U199" s="9" t="s">
        <v>42</v>
      </c>
      <c r="V199" s="9" t="s">
        <v>1163</v>
      </c>
      <c r="W199" s="9" t="s">
        <v>67</v>
      </c>
      <c r="X199" s="131">
        <v>44742</v>
      </c>
      <c r="Y199" s="131">
        <v>44743</v>
      </c>
      <c r="Z199" s="9" t="s">
        <v>45</v>
      </c>
      <c r="AA199" s="133">
        <v>2.5</v>
      </c>
      <c r="AB199" s="9" t="s">
        <v>148</v>
      </c>
      <c r="AC199" s="133">
        <v>1000</v>
      </c>
      <c r="AD199" s="9" t="s">
        <v>148</v>
      </c>
      <c r="AE199" s="9" t="s">
        <v>1164</v>
      </c>
      <c r="AF199" s="133">
        <v>14.99</v>
      </c>
      <c r="AG199" s="134">
        <v>0.154</v>
      </c>
      <c r="AH199" s="9" t="s">
        <v>47</v>
      </c>
      <c r="AI199" s="132">
        <v>24.791</v>
      </c>
      <c r="AJ199" s="9" t="s">
        <v>48</v>
      </c>
      <c r="AK199" s="9"/>
      <c r="AL199" s="9" t="s">
        <v>49</v>
      </c>
      <c r="AM199" s="9" t="s">
        <v>121</v>
      </c>
      <c r="AN199" s="9" t="s">
        <v>122</v>
      </c>
      <c r="AO199" s="9" t="s">
        <v>52</v>
      </c>
      <c r="AP199" s="9" t="s">
        <v>863</v>
      </c>
      <c r="AQ199" s="9" t="s">
        <v>349</v>
      </c>
      <c r="AR199" s="9" t="s">
        <v>122</v>
      </c>
      <c r="AS199" s="142" t="str">
        <f>VLOOKUP(A199,'Roll-ups'!B:M,12,FALSE)</f>
        <v xml:space="preserve">PARTY DÉCOR </v>
      </c>
      <c r="AT199" s="142" t="str">
        <f t="shared" si="11"/>
        <v>G10211</v>
      </c>
      <c r="AU199" t="str">
        <f>VLOOKUP(A199,'Roll-ups'!B:E,4,FALSE)</f>
        <v>FALL 2</v>
      </c>
    </row>
    <row r="200" spans="1:47" x14ac:dyDescent="0.15">
      <c r="A200" s="142">
        <f t="shared" si="9"/>
        <v>5060717342201</v>
      </c>
      <c r="B200" s="142" t="str">
        <f t="shared" si="10"/>
        <v>4544711743</v>
      </c>
      <c r="C200" s="9" t="s">
        <v>129</v>
      </c>
      <c r="D200" s="9" t="s">
        <v>1258</v>
      </c>
      <c r="E200" s="9" t="s">
        <v>883</v>
      </c>
      <c r="F200" s="9" t="s">
        <v>958</v>
      </c>
      <c r="G200" s="9" t="s">
        <v>70</v>
      </c>
      <c r="H200" s="9" t="s">
        <v>40</v>
      </c>
      <c r="I200" s="9"/>
      <c r="J200" s="9"/>
      <c r="K200" s="9" t="s">
        <v>41</v>
      </c>
      <c r="L200" s="9" t="s">
        <v>1161</v>
      </c>
      <c r="M200" s="9" t="s">
        <v>1162</v>
      </c>
      <c r="N200" s="131">
        <v>44708</v>
      </c>
      <c r="O200" s="131">
        <v>44770</v>
      </c>
      <c r="P200" s="131">
        <v>44770</v>
      </c>
      <c r="Q200" s="222">
        <v>400</v>
      </c>
      <c r="R200" s="132">
        <v>0</v>
      </c>
      <c r="S200" s="132">
        <v>400</v>
      </c>
      <c r="T200" s="9" t="s">
        <v>348</v>
      </c>
      <c r="U200" s="9" t="s">
        <v>42</v>
      </c>
      <c r="V200" s="9" t="s">
        <v>1163</v>
      </c>
      <c r="W200" s="9" t="s">
        <v>67</v>
      </c>
      <c r="X200" s="131">
        <v>44742</v>
      </c>
      <c r="Y200" s="131">
        <v>44743</v>
      </c>
      <c r="Z200" s="9" t="s">
        <v>45</v>
      </c>
      <c r="AA200" s="133">
        <v>2.5</v>
      </c>
      <c r="AB200" s="9" t="s">
        <v>148</v>
      </c>
      <c r="AC200" s="133">
        <v>1000</v>
      </c>
      <c r="AD200" s="9" t="s">
        <v>148</v>
      </c>
      <c r="AE200" s="9" t="s">
        <v>1164</v>
      </c>
      <c r="AF200" s="133">
        <v>14.99</v>
      </c>
      <c r="AG200" s="134">
        <v>0.154</v>
      </c>
      <c r="AH200" s="9" t="s">
        <v>47</v>
      </c>
      <c r="AI200" s="132">
        <v>24.791</v>
      </c>
      <c r="AJ200" s="9" t="s">
        <v>48</v>
      </c>
      <c r="AK200" s="9"/>
      <c r="AL200" s="9" t="s">
        <v>49</v>
      </c>
      <c r="AM200" s="9" t="s">
        <v>121</v>
      </c>
      <c r="AN200" s="9" t="s">
        <v>122</v>
      </c>
      <c r="AO200" s="9" t="s">
        <v>52</v>
      </c>
      <c r="AP200" s="9" t="s">
        <v>863</v>
      </c>
      <c r="AQ200" s="9" t="s">
        <v>349</v>
      </c>
      <c r="AR200" s="9" t="s">
        <v>122</v>
      </c>
      <c r="AS200" s="142" t="str">
        <f>VLOOKUP(A200,'Roll-ups'!B:M,12,FALSE)</f>
        <v xml:space="preserve">PARTY DÉCOR </v>
      </c>
      <c r="AT200" s="142" t="str">
        <f t="shared" si="11"/>
        <v>G10211</v>
      </c>
      <c r="AU200" t="str">
        <f>VLOOKUP(A200,'Roll-ups'!B:E,4,FALSE)</f>
        <v>FALL 2</v>
      </c>
    </row>
    <row r="201" spans="1:47" x14ac:dyDescent="0.15">
      <c r="A201" s="142">
        <f t="shared" si="9"/>
        <v>5060717342164</v>
      </c>
      <c r="B201" s="142" t="str">
        <f t="shared" si="10"/>
        <v>4544711743</v>
      </c>
      <c r="C201" s="9" t="s">
        <v>129</v>
      </c>
      <c r="D201" s="9" t="s">
        <v>1260</v>
      </c>
      <c r="E201" s="9" t="s">
        <v>881</v>
      </c>
      <c r="F201" s="9" t="s">
        <v>958</v>
      </c>
      <c r="G201" s="9" t="s">
        <v>66</v>
      </c>
      <c r="H201" s="9" t="s">
        <v>40</v>
      </c>
      <c r="I201" s="9"/>
      <c r="J201" s="9"/>
      <c r="K201" s="9" t="s">
        <v>41</v>
      </c>
      <c r="L201" s="9" t="s">
        <v>1161</v>
      </c>
      <c r="M201" s="9" t="s">
        <v>1162</v>
      </c>
      <c r="N201" s="131">
        <v>44708</v>
      </c>
      <c r="O201" s="131">
        <v>44770</v>
      </c>
      <c r="P201" s="131">
        <v>44770</v>
      </c>
      <c r="Q201" s="222">
        <v>400</v>
      </c>
      <c r="R201" s="132">
        <v>0</v>
      </c>
      <c r="S201" s="132">
        <v>400</v>
      </c>
      <c r="T201" s="9" t="s">
        <v>348</v>
      </c>
      <c r="U201" s="9" t="s">
        <v>42</v>
      </c>
      <c r="V201" s="9" t="s">
        <v>1163</v>
      </c>
      <c r="W201" s="9" t="s">
        <v>67</v>
      </c>
      <c r="X201" s="131">
        <v>44742</v>
      </c>
      <c r="Y201" s="131">
        <v>44743</v>
      </c>
      <c r="Z201" s="9" t="s">
        <v>45</v>
      </c>
      <c r="AA201" s="133">
        <v>2.5</v>
      </c>
      <c r="AB201" s="9" t="s">
        <v>148</v>
      </c>
      <c r="AC201" s="133">
        <v>1000</v>
      </c>
      <c r="AD201" s="9" t="s">
        <v>148</v>
      </c>
      <c r="AE201" s="9" t="s">
        <v>1164</v>
      </c>
      <c r="AF201" s="133">
        <v>14.99</v>
      </c>
      <c r="AG201" s="134">
        <v>0.154</v>
      </c>
      <c r="AH201" s="9" t="s">
        <v>47</v>
      </c>
      <c r="AI201" s="132">
        <v>24.791</v>
      </c>
      <c r="AJ201" s="9" t="s">
        <v>48</v>
      </c>
      <c r="AK201" s="9"/>
      <c r="AL201" s="9" t="s">
        <v>49</v>
      </c>
      <c r="AM201" s="9" t="s">
        <v>121</v>
      </c>
      <c r="AN201" s="9" t="s">
        <v>122</v>
      </c>
      <c r="AO201" s="9" t="s">
        <v>52</v>
      </c>
      <c r="AP201" s="9" t="s">
        <v>863</v>
      </c>
      <c r="AQ201" s="9" t="s">
        <v>349</v>
      </c>
      <c r="AR201" s="9" t="s">
        <v>122</v>
      </c>
      <c r="AS201" s="142" t="str">
        <f>VLOOKUP(A201,'Roll-ups'!B:M,12,FALSE)</f>
        <v xml:space="preserve">PARTY DÉCOR </v>
      </c>
      <c r="AT201" s="142" t="str">
        <f t="shared" si="11"/>
        <v>G10211</v>
      </c>
      <c r="AU201" t="str">
        <f>VLOOKUP(A201,'Roll-ups'!B:E,4,FALSE)</f>
        <v>FALL 2</v>
      </c>
    </row>
    <row r="202" spans="1:47" x14ac:dyDescent="0.15">
      <c r="A202" s="142">
        <f t="shared" si="9"/>
        <v>9781525610424</v>
      </c>
      <c r="B202" s="142" t="str">
        <f t="shared" si="10"/>
        <v>4544753184</v>
      </c>
      <c r="C202" s="9" t="s">
        <v>200</v>
      </c>
      <c r="D202" s="9" t="s">
        <v>322</v>
      </c>
      <c r="E202" s="9" t="s">
        <v>491</v>
      </c>
      <c r="F202" s="9" t="s">
        <v>364</v>
      </c>
      <c r="G202" s="9" t="s">
        <v>90</v>
      </c>
      <c r="H202" s="9" t="s">
        <v>40</v>
      </c>
      <c r="I202" s="9"/>
      <c r="J202" s="9"/>
      <c r="K202" s="9" t="s">
        <v>57</v>
      </c>
      <c r="L202" s="9" t="s">
        <v>347</v>
      </c>
      <c r="M202" s="9" t="s">
        <v>219</v>
      </c>
      <c r="N202" s="131">
        <v>44718</v>
      </c>
      <c r="O202" s="131">
        <v>44753</v>
      </c>
      <c r="P202" s="131">
        <v>44753</v>
      </c>
      <c r="Q202" s="222">
        <v>400</v>
      </c>
      <c r="R202" s="132">
        <v>0</v>
      </c>
      <c r="S202" s="132">
        <v>400</v>
      </c>
      <c r="T202" s="9" t="s">
        <v>348</v>
      </c>
      <c r="U202" s="9" t="s">
        <v>63</v>
      </c>
      <c r="V202" s="9" t="s">
        <v>140</v>
      </c>
      <c r="W202" s="9" t="s">
        <v>44</v>
      </c>
      <c r="X202" s="131"/>
      <c r="Y202" s="131"/>
      <c r="Z202" s="9"/>
      <c r="AA202" s="133">
        <v>4.8</v>
      </c>
      <c r="AB202" s="9" t="s">
        <v>119</v>
      </c>
      <c r="AC202" s="133">
        <v>1920</v>
      </c>
      <c r="AD202" s="9" t="s">
        <v>119</v>
      </c>
      <c r="AE202" s="9" t="s">
        <v>120</v>
      </c>
      <c r="AF202" s="133">
        <v>11.99</v>
      </c>
      <c r="AG202" s="134">
        <v>0.17</v>
      </c>
      <c r="AH202" s="9" t="s">
        <v>47</v>
      </c>
      <c r="AI202" s="132">
        <v>5.88</v>
      </c>
      <c r="AJ202" s="9" t="s">
        <v>48</v>
      </c>
      <c r="AK202" s="9" t="s">
        <v>491</v>
      </c>
      <c r="AL202" s="9" t="s">
        <v>49</v>
      </c>
      <c r="AM202" s="9" t="s">
        <v>50</v>
      </c>
      <c r="AN202" s="9" t="s">
        <v>51</v>
      </c>
      <c r="AO202" s="9" t="s">
        <v>52</v>
      </c>
      <c r="AP202" s="9" t="s">
        <v>215</v>
      </c>
      <c r="AQ202" s="9" t="s">
        <v>349</v>
      </c>
      <c r="AR202" s="9" t="s">
        <v>51</v>
      </c>
      <c r="AS202" s="142" t="str">
        <f>VLOOKUP(A202,'Roll-ups'!B:M,12,FALSE)</f>
        <v xml:space="preserve">12 MONTH </v>
      </c>
      <c r="AT202" s="142" t="str">
        <f t="shared" si="11"/>
        <v>G10227</v>
      </c>
      <c r="AU202" t="str">
        <f>VLOOKUP(A202,'Roll-ups'!B:E,4,FALSE)</f>
        <v xml:space="preserve">FALL 1 FLOWTHROUGH </v>
      </c>
    </row>
    <row r="203" spans="1:47" x14ac:dyDescent="0.15">
      <c r="A203" s="142">
        <f t="shared" si="9"/>
        <v>5060825620246</v>
      </c>
      <c r="B203" s="142" t="str">
        <f t="shared" si="10"/>
        <v>4544628913</v>
      </c>
      <c r="C203" s="9" t="s">
        <v>149</v>
      </c>
      <c r="D203" s="9" t="s">
        <v>945</v>
      </c>
      <c r="E203" s="9" t="s">
        <v>1089</v>
      </c>
      <c r="F203" s="9" t="s">
        <v>968</v>
      </c>
      <c r="G203" s="9" t="s">
        <v>58</v>
      </c>
      <c r="H203" s="9" t="s">
        <v>1090</v>
      </c>
      <c r="I203" s="9"/>
      <c r="J203" s="9"/>
      <c r="K203" s="9" t="s">
        <v>57</v>
      </c>
      <c r="L203" s="9" t="s">
        <v>1091</v>
      </c>
      <c r="M203" s="9" t="s">
        <v>944</v>
      </c>
      <c r="N203" s="131">
        <v>44707</v>
      </c>
      <c r="O203" s="131">
        <v>44733</v>
      </c>
      <c r="P203" s="131">
        <v>44733</v>
      </c>
      <c r="Q203" s="222">
        <v>380</v>
      </c>
      <c r="R203" s="132">
        <v>0</v>
      </c>
      <c r="S203" s="132">
        <v>380</v>
      </c>
      <c r="T203" s="9" t="s">
        <v>348</v>
      </c>
      <c r="U203" s="9" t="s">
        <v>117</v>
      </c>
      <c r="V203" s="9" t="s">
        <v>1092</v>
      </c>
      <c r="W203" s="9" t="s">
        <v>44</v>
      </c>
      <c r="X203" s="131">
        <v>44725</v>
      </c>
      <c r="Y203" s="131">
        <v>44725</v>
      </c>
      <c r="Z203" s="9" t="s">
        <v>118</v>
      </c>
      <c r="AA203" s="133">
        <v>9.5</v>
      </c>
      <c r="AB203" s="9" t="s">
        <v>46</v>
      </c>
      <c r="AC203" s="133">
        <v>3610</v>
      </c>
      <c r="AD203" s="9" t="s">
        <v>46</v>
      </c>
      <c r="AE203" s="9" t="s">
        <v>1093</v>
      </c>
      <c r="AF203" s="133">
        <v>25</v>
      </c>
      <c r="AG203" s="134">
        <v>0.65</v>
      </c>
      <c r="AH203" s="9" t="s">
        <v>47</v>
      </c>
      <c r="AI203" s="132">
        <v>15.08</v>
      </c>
      <c r="AJ203" s="9" t="s">
        <v>48</v>
      </c>
      <c r="AK203" s="9"/>
      <c r="AL203" s="9" t="s">
        <v>49</v>
      </c>
      <c r="AM203" s="9" t="s">
        <v>196</v>
      </c>
      <c r="AN203" s="9" t="s">
        <v>123</v>
      </c>
      <c r="AO203" s="9" t="s">
        <v>52</v>
      </c>
      <c r="AP203" s="9" t="s">
        <v>1094</v>
      </c>
      <c r="AQ203" s="9" t="s">
        <v>53</v>
      </c>
      <c r="AR203" s="9" t="s">
        <v>127</v>
      </c>
      <c r="AS203" s="142" t="str">
        <f>VLOOKUP(A203,'Roll-ups'!B:M,12,FALSE)</f>
        <v>CORE</v>
      </c>
      <c r="AT203" s="142" t="str">
        <f t="shared" si="11"/>
        <v>G10202</v>
      </c>
      <c r="AU203" t="str">
        <f>VLOOKUP(A203,'Roll-ups'!B:E,4,FALSE)</f>
        <v>FALL 1</v>
      </c>
    </row>
    <row r="204" spans="1:47" x14ac:dyDescent="0.15">
      <c r="A204" s="142">
        <f t="shared" si="9"/>
        <v>9781593591083</v>
      </c>
      <c r="B204" s="142" t="str">
        <f t="shared" si="10"/>
        <v>4544509168</v>
      </c>
      <c r="C204" s="9" t="s">
        <v>149</v>
      </c>
      <c r="D204" s="9" t="s">
        <v>938</v>
      </c>
      <c r="E204" s="9" t="s">
        <v>1086</v>
      </c>
      <c r="F204" s="9" t="s">
        <v>969</v>
      </c>
      <c r="G204" s="9" t="s">
        <v>39</v>
      </c>
      <c r="H204" s="9" t="s">
        <v>40</v>
      </c>
      <c r="I204" s="9"/>
      <c r="J204" s="9"/>
      <c r="K204" s="9" t="s">
        <v>57</v>
      </c>
      <c r="L204" s="9" t="s">
        <v>1087</v>
      </c>
      <c r="M204" s="9" t="s">
        <v>194</v>
      </c>
      <c r="N204" s="131">
        <v>44699</v>
      </c>
      <c r="O204" s="131">
        <v>44729</v>
      </c>
      <c r="P204" s="131">
        <v>44729</v>
      </c>
      <c r="Q204" s="222">
        <v>378</v>
      </c>
      <c r="R204" s="132">
        <v>0</v>
      </c>
      <c r="S204" s="132">
        <v>378</v>
      </c>
      <c r="T204" s="9" t="s">
        <v>348</v>
      </c>
      <c r="U204" s="9" t="s">
        <v>117</v>
      </c>
      <c r="V204" s="9" t="s">
        <v>1088</v>
      </c>
      <c r="W204" s="9" t="s">
        <v>44</v>
      </c>
      <c r="X204" s="131">
        <v>44721</v>
      </c>
      <c r="Y204" s="131">
        <v>44721</v>
      </c>
      <c r="Z204" s="9" t="s">
        <v>118</v>
      </c>
      <c r="AA204" s="133">
        <v>5.2</v>
      </c>
      <c r="AB204" s="9" t="s">
        <v>119</v>
      </c>
      <c r="AC204" s="133">
        <v>1965.6</v>
      </c>
      <c r="AD204" s="9" t="s">
        <v>119</v>
      </c>
      <c r="AE204" s="9" t="s">
        <v>120</v>
      </c>
      <c r="AF204" s="133">
        <v>12.99</v>
      </c>
      <c r="AG204" s="134">
        <v>0.4</v>
      </c>
      <c r="AH204" s="9" t="s">
        <v>47</v>
      </c>
      <c r="AI204" s="132">
        <v>33.21</v>
      </c>
      <c r="AJ204" s="9" t="s">
        <v>48</v>
      </c>
      <c r="AK204" s="9"/>
      <c r="AL204" s="9" t="s">
        <v>49</v>
      </c>
      <c r="AM204" s="9" t="s">
        <v>196</v>
      </c>
      <c r="AN204" s="9" t="s">
        <v>123</v>
      </c>
      <c r="AO204" s="9" t="s">
        <v>52</v>
      </c>
      <c r="AP204" s="9" t="s">
        <v>155</v>
      </c>
      <c r="AQ204" s="9" t="s">
        <v>53</v>
      </c>
      <c r="AR204" s="9" t="s">
        <v>122</v>
      </c>
      <c r="AS204" s="142" t="str">
        <f>VLOOKUP(A204,'Roll-ups'!B:M,12,FALSE)</f>
        <v>CORE</v>
      </c>
      <c r="AT204" s="142" t="str">
        <f t="shared" si="11"/>
        <v>G10202</v>
      </c>
      <c r="AU204" t="str">
        <f>VLOOKUP(A204,'Roll-ups'!B:E,4,FALSE)</f>
        <v>FALL 1</v>
      </c>
    </row>
    <row r="205" spans="1:47" x14ac:dyDescent="0.15">
      <c r="A205" s="142">
        <f t="shared" si="9"/>
        <v>9781441336019</v>
      </c>
      <c r="B205" s="142" t="str">
        <f t="shared" si="10"/>
        <v>4544509168</v>
      </c>
      <c r="C205" s="9" t="s">
        <v>149</v>
      </c>
      <c r="D205" s="9" t="s">
        <v>940</v>
      </c>
      <c r="E205" s="9" t="s">
        <v>1095</v>
      </c>
      <c r="F205" s="9" t="s">
        <v>969</v>
      </c>
      <c r="G205" s="9" t="s">
        <v>58</v>
      </c>
      <c r="H205" s="9" t="s">
        <v>40</v>
      </c>
      <c r="I205" s="9"/>
      <c r="J205" s="9"/>
      <c r="K205" s="9" t="s">
        <v>57</v>
      </c>
      <c r="L205" s="9" t="s">
        <v>1087</v>
      </c>
      <c r="M205" s="9" t="s">
        <v>194</v>
      </c>
      <c r="N205" s="131">
        <v>44699</v>
      </c>
      <c r="O205" s="131">
        <v>44729</v>
      </c>
      <c r="P205" s="131">
        <v>44729</v>
      </c>
      <c r="Q205" s="222">
        <v>378</v>
      </c>
      <c r="R205" s="132">
        <v>0</v>
      </c>
      <c r="S205" s="132">
        <v>378</v>
      </c>
      <c r="T205" s="9" t="s">
        <v>348</v>
      </c>
      <c r="U205" s="9" t="s">
        <v>117</v>
      </c>
      <c r="V205" s="9" t="s">
        <v>1088</v>
      </c>
      <c r="W205" s="9" t="s">
        <v>44</v>
      </c>
      <c r="X205" s="131">
        <v>44721</v>
      </c>
      <c r="Y205" s="131">
        <v>44721</v>
      </c>
      <c r="Z205" s="9" t="s">
        <v>118</v>
      </c>
      <c r="AA205" s="133">
        <v>5.2</v>
      </c>
      <c r="AB205" s="9" t="s">
        <v>119</v>
      </c>
      <c r="AC205" s="133">
        <v>1965.6</v>
      </c>
      <c r="AD205" s="9" t="s">
        <v>119</v>
      </c>
      <c r="AE205" s="9" t="s">
        <v>120</v>
      </c>
      <c r="AF205" s="133">
        <v>12.99</v>
      </c>
      <c r="AG205" s="134">
        <v>0.1</v>
      </c>
      <c r="AH205" s="9" t="s">
        <v>47</v>
      </c>
      <c r="AI205" s="134">
        <v>0.21</v>
      </c>
      <c r="AJ205" s="9" t="s">
        <v>48</v>
      </c>
      <c r="AK205" s="9"/>
      <c r="AL205" s="9" t="s">
        <v>49</v>
      </c>
      <c r="AM205" s="9" t="s">
        <v>196</v>
      </c>
      <c r="AN205" s="9" t="s">
        <v>123</v>
      </c>
      <c r="AO205" s="9" t="s">
        <v>52</v>
      </c>
      <c r="AP205" s="9" t="s">
        <v>155</v>
      </c>
      <c r="AQ205" s="9" t="s">
        <v>53</v>
      </c>
      <c r="AR205" s="9" t="s">
        <v>122</v>
      </c>
      <c r="AS205" s="142" t="str">
        <f>VLOOKUP(A205,'Roll-ups'!B:M,12,FALSE)</f>
        <v>CORE</v>
      </c>
      <c r="AT205" s="142" t="str">
        <f t="shared" si="11"/>
        <v>G10202</v>
      </c>
      <c r="AU205" t="str">
        <f>VLOOKUP(A205,'Roll-ups'!B:E,4,FALSE)</f>
        <v>FALL 1</v>
      </c>
    </row>
    <row r="206" spans="1:47" x14ac:dyDescent="0.15">
      <c r="A206" s="142">
        <f t="shared" si="9"/>
        <v>686010674143</v>
      </c>
      <c r="B206" s="142" t="str">
        <f t="shared" si="10"/>
        <v>4544102191</v>
      </c>
      <c r="C206" s="9" t="s">
        <v>200</v>
      </c>
      <c r="D206" s="9" t="s">
        <v>492</v>
      </c>
      <c r="E206" s="9" t="s">
        <v>264</v>
      </c>
      <c r="F206" s="9" t="s">
        <v>460</v>
      </c>
      <c r="G206" s="9" t="s">
        <v>59</v>
      </c>
      <c r="H206" s="9" t="s">
        <v>40</v>
      </c>
      <c r="I206" s="9"/>
      <c r="J206" s="9"/>
      <c r="K206" s="9" t="s">
        <v>57</v>
      </c>
      <c r="L206" s="9" t="s">
        <v>143</v>
      </c>
      <c r="M206" s="9" t="s">
        <v>144</v>
      </c>
      <c r="N206" s="131">
        <v>44606</v>
      </c>
      <c r="O206" s="131">
        <v>44723</v>
      </c>
      <c r="P206" s="131">
        <v>44723</v>
      </c>
      <c r="Q206" s="222">
        <v>372</v>
      </c>
      <c r="R206" s="132">
        <v>0</v>
      </c>
      <c r="S206" s="132">
        <v>372</v>
      </c>
      <c r="T206" s="9" t="s">
        <v>348</v>
      </c>
      <c r="U206" s="9" t="s">
        <v>42</v>
      </c>
      <c r="V206" s="9" t="s">
        <v>131</v>
      </c>
      <c r="W206" s="9" t="s">
        <v>44</v>
      </c>
      <c r="X206" s="131">
        <v>44680</v>
      </c>
      <c r="Y206" s="131">
        <v>44680</v>
      </c>
      <c r="Z206" s="9" t="s">
        <v>45</v>
      </c>
      <c r="AA206" s="133">
        <v>7.5</v>
      </c>
      <c r="AB206" s="9" t="s">
        <v>46</v>
      </c>
      <c r="AC206" s="133">
        <v>2790</v>
      </c>
      <c r="AD206" s="9" t="s">
        <v>46</v>
      </c>
      <c r="AE206" s="9" t="s">
        <v>461</v>
      </c>
      <c r="AF206" s="133">
        <v>29.99</v>
      </c>
      <c r="AG206" s="134">
        <v>2.5350000000000001</v>
      </c>
      <c r="AH206" s="9" t="s">
        <v>47</v>
      </c>
      <c r="AI206" s="134">
        <v>284.61500000000001</v>
      </c>
      <c r="AJ206" s="9" t="s">
        <v>48</v>
      </c>
      <c r="AK206" s="9"/>
      <c r="AL206" s="9" t="s">
        <v>49</v>
      </c>
      <c r="AM206" s="9" t="s">
        <v>121</v>
      </c>
      <c r="AN206" s="9" t="s">
        <v>122</v>
      </c>
      <c r="AO206" s="9" t="s">
        <v>52</v>
      </c>
      <c r="AP206" s="9" t="s">
        <v>465</v>
      </c>
      <c r="AQ206" s="9" t="s">
        <v>349</v>
      </c>
      <c r="AR206" s="9" t="s">
        <v>122</v>
      </c>
      <c r="AS206" s="142" t="str">
        <f>VLOOKUP(A206,'Roll-ups'!B:M,12,FALSE)</f>
        <v xml:space="preserve">12 MONTH </v>
      </c>
      <c r="AT206" s="142" t="str">
        <f t="shared" si="11"/>
        <v>G10227</v>
      </c>
      <c r="AU206" t="str">
        <f>VLOOKUP(A206,'Roll-ups'!B:E,4,FALSE)</f>
        <v>FALL 1</v>
      </c>
    </row>
    <row r="207" spans="1:47" x14ac:dyDescent="0.15">
      <c r="A207" s="142">
        <f t="shared" si="9"/>
        <v>5056275127398</v>
      </c>
      <c r="B207" s="142" t="str">
        <f t="shared" si="10"/>
        <v>4544332988</v>
      </c>
      <c r="C207" s="9" t="s">
        <v>129</v>
      </c>
      <c r="D207" s="9" t="s">
        <v>1261</v>
      </c>
      <c r="E207" s="9" t="s">
        <v>1262</v>
      </c>
      <c r="F207" s="9" t="s">
        <v>949</v>
      </c>
      <c r="G207" s="9" t="s">
        <v>73</v>
      </c>
      <c r="H207" s="9" t="s">
        <v>40</v>
      </c>
      <c r="I207" s="9"/>
      <c r="J207" s="9"/>
      <c r="K207" s="9" t="s">
        <v>41</v>
      </c>
      <c r="L207" s="9" t="s">
        <v>1036</v>
      </c>
      <c r="M207" s="9" t="s">
        <v>1037</v>
      </c>
      <c r="N207" s="131">
        <v>44687</v>
      </c>
      <c r="O207" s="131">
        <v>44791</v>
      </c>
      <c r="P207" s="131">
        <v>44767</v>
      </c>
      <c r="Q207" s="222">
        <v>372</v>
      </c>
      <c r="R207" s="132">
        <v>0</v>
      </c>
      <c r="S207" s="132">
        <v>372</v>
      </c>
      <c r="T207" s="9" t="s">
        <v>348</v>
      </c>
      <c r="U207" s="9" t="s">
        <v>42</v>
      </c>
      <c r="V207" s="9" t="s">
        <v>131</v>
      </c>
      <c r="W207" s="9" t="s">
        <v>67</v>
      </c>
      <c r="X207" s="131">
        <v>44732</v>
      </c>
      <c r="Y207" s="131">
        <v>44746</v>
      </c>
      <c r="Z207" s="9" t="s">
        <v>45</v>
      </c>
      <c r="AA207" s="133">
        <v>22.49</v>
      </c>
      <c r="AB207" s="9" t="s">
        <v>46</v>
      </c>
      <c r="AC207" s="133">
        <v>8366.2800000000007</v>
      </c>
      <c r="AD207" s="9" t="s">
        <v>46</v>
      </c>
      <c r="AE207" s="9" t="s">
        <v>1038</v>
      </c>
      <c r="AF207" s="133">
        <v>54.99</v>
      </c>
      <c r="AG207" s="134">
        <v>2.3809999999999998</v>
      </c>
      <c r="AH207" s="9" t="s">
        <v>47</v>
      </c>
      <c r="AI207" s="134">
        <v>861.16700000000003</v>
      </c>
      <c r="AJ207" s="9" t="s">
        <v>48</v>
      </c>
      <c r="AK207" s="9" t="s">
        <v>1263</v>
      </c>
      <c r="AL207" s="9" t="s">
        <v>49</v>
      </c>
      <c r="AM207" s="9" t="s">
        <v>126</v>
      </c>
      <c r="AN207" s="9" t="s">
        <v>127</v>
      </c>
      <c r="AO207" s="9" t="s">
        <v>52</v>
      </c>
      <c r="AP207" s="9" t="s">
        <v>146</v>
      </c>
      <c r="AQ207" s="9" t="s">
        <v>349</v>
      </c>
      <c r="AR207" s="9" t="s">
        <v>127</v>
      </c>
      <c r="AS207" s="142" t="str">
        <f>VLOOKUP(A207,'Roll-ups'!B:M,12,FALSE)</f>
        <v xml:space="preserve">PARTY DÉCOR </v>
      </c>
      <c r="AT207" s="142" t="str">
        <f t="shared" si="11"/>
        <v>G10211</v>
      </c>
      <c r="AU207" t="str">
        <f>VLOOKUP(A207,'Roll-ups'!B:E,4,FALSE)</f>
        <v>FALL 2</v>
      </c>
    </row>
    <row r="208" spans="1:47" x14ac:dyDescent="0.15">
      <c r="A208" s="142">
        <f t="shared" si="9"/>
        <v>5056275127305</v>
      </c>
      <c r="B208" s="142" t="str">
        <f t="shared" si="10"/>
        <v>4544332989</v>
      </c>
      <c r="C208" s="9" t="s">
        <v>129</v>
      </c>
      <c r="D208" s="9" t="s">
        <v>1046</v>
      </c>
      <c r="E208" s="9" t="s">
        <v>1047</v>
      </c>
      <c r="F208" s="9" t="s">
        <v>961</v>
      </c>
      <c r="G208" s="9" t="s">
        <v>71</v>
      </c>
      <c r="H208" s="9" t="s">
        <v>40</v>
      </c>
      <c r="I208" s="9"/>
      <c r="J208" s="9"/>
      <c r="K208" s="9" t="s">
        <v>56</v>
      </c>
      <c r="L208" s="9" t="s">
        <v>1036</v>
      </c>
      <c r="M208" s="9" t="s">
        <v>1037</v>
      </c>
      <c r="N208" s="131">
        <v>44687</v>
      </c>
      <c r="O208" s="131">
        <v>44791</v>
      </c>
      <c r="P208" s="131">
        <v>44767</v>
      </c>
      <c r="Q208" s="222">
        <v>360</v>
      </c>
      <c r="R208" s="132">
        <v>0</v>
      </c>
      <c r="S208" s="132">
        <v>360</v>
      </c>
      <c r="T208" s="9" t="s">
        <v>348</v>
      </c>
      <c r="U208" s="9" t="s">
        <v>42</v>
      </c>
      <c r="V208" s="9" t="s">
        <v>131</v>
      </c>
      <c r="W208" s="9" t="s">
        <v>67</v>
      </c>
      <c r="X208" s="131">
        <v>44732</v>
      </c>
      <c r="Y208" s="131">
        <v>44746</v>
      </c>
      <c r="Z208" s="9" t="s">
        <v>45</v>
      </c>
      <c r="AA208" s="133">
        <v>18.739999999999998</v>
      </c>
      <c r="AB208" s="9" t="s">
        <v>46</v>
      </c>
      <c r="AC208" s="133">
        <v>6746.4</v>
      </c>
      <c r="AD208" s="9" t="s">
        <v>46</v>
      </c>
      <c r="AE208" s="9" t="s">
        <v>1038</v>
      </c>
      <c r="AF208" s="133">
        <v>49.99</v>
      </c>
      <c r="AG208" s="134">
        <v>3.55</v>
      </c>
      <c r="AH208" s="9" t="s">
        <v>47</v>
      </c>
      <c r="AI208" s="134">
        <v>14.478999999999999</v>
      </c>
      <c r="AJ208" s="9" t="s">
        <v>48</v>
      </c>
      <c r="AK208" s="9" t="s">
        <v>1048</v>
      </c>
      <c r="AL208" s="9" t="s">
        <v>49</v>
      </c>
      <c r="AM208" s="9" t="s">
        <v>126</v>
      </c>
      <c r="AN208" s="9" t="s">
        <v>127</v>
      </c>
      <c r="AO208" s="9" t="s">
        <v>52</v>
      </c>
      <c r="AP208" s="9" t="s">
        <v>146</v>
      </c>
      <c r="AQ208" s="9" t="s">
        <v>349</v>
      </c>
      <c r="AR208" s="9" t="s">
        <v>128</v>
      </c>
      <c r="AS208" s="142" t="str">
        <f>VLOOKUP(A208,'Roll-ups'!B:M,12,FALSE)</f>
        <v xml:space="preserve">PARTY DÉCOR </v>
      </c>
      <c r="AT208" s="142" t="str">
        <f t="shared" si="11"/>
        <v>G10211</v>
      </c>
      <c r="AU208" t="str">
        <f>VLOOKUP(A208,'Roll-ups'!B:E,4,FALSE)</f>
        <v>FALL 2</v>
      </c>
    </row>
    <row r="209" spans="1:47" x14ac:dyDescent="0.15">
      <c r="A209" s="142">
        <f t="shared" si="9"/>
        <v>5056275164935</v>
      </c>
      <c r="B209" s="142" t="str">
        <f t="shared" si="10"/>
        <v>4544332989</v>
      </c>
      <c r="C209" s="9" t="s">
        <v>129</v>
      </c>
      <c r="D209" s="9" t="s">
        <v>1049</v>
      </c>
      <c r="E209" s="9" t="s">
        <v>1050</v>
      </c>
      <c r="F209" s="9" t="s">
        <v>961</v>
      </c>
      <c r="G209" s="9" t="s">
        <v>65</v>
      </c>
      <c r="H209" s="9" t="s">
        <v>40</v>
      </c>
      <c r="I209" s="9"/>
      <c r="J209" s="9"/>
      <c r="K209" s="9" t="s">
        <v>56</v>
      </c>
      <c r="L209" s="9" t="s">
        <v>1036</v>
      </c>
      <c r="M209" s="9" t="s">
        <v>1037</v>
      </c>
      <c r="N209" s="131">
        <v>44687</v>
      </c>
      <c r="O209" s="131">
        <v>44791</v>
      </c>
      <c r="P209" s="131">
        <v>44767</v>
      </c>
      <c r="Q209" s="222">
        <v>360</v>
      </c>
      <c r="R209" s="132">
        <v>0</v>
      </c>
      <c r="S209" s="132">
        <v>360</v>
      </c>
      <c r="T209" s="9" t="s">
        <v>348</v>
      </c>
      <c r="U209" s="9" t="s">
        <v>42</v>
      </c>
      <c r="V209" s="9" t="s">
        <v>131</v>
      </c>
      <c r="W209" s="9" t="s">
        <v>67</v>
      </c>
      <c r="X209" s="131">
        <v>44732</v>
      </c>
      <c r="Y209" s="131">
        <v>44746</v>
      </c>
      <c r="Z209" s="9" t="s">
        <v>45</v>
      </c>
      <c r="AA209" s="133">
        <v>3</v>
      </c>
      <c r="AB209" s="9" t="s">
        <v>46</v>
      </c>
      <c r="AC209" s="133">
        <v>1080</v>
      </c>
      <c r="AD209" s="9" t="s">
        <v>46</v>
      </c>
      <c r="AE209" s="9" t="s">
        <v>1038</v>
      </c>
      <c r="AF209" s="133">
        <v>14.99</v>
      </c>
      <c r="AG209" s="134">
        <v>0.35299999999999998</v>
      </c>
      <c r="AH209" s="9" t="s">
        <v>47</v>
      </c>
      <c r="AI209" s="134">
        <v>66.454999999999998</v>
      </c>
      <c r="AJ209" s="9" t="s">
        <v>48</v>
      </c>
      <c r="AK209" s="9" t="s">
        <v>1051</v>
      </c>
      <c r="AL209" s="9" t="s">
        <v>49</v>
      </c>
      <c r="AM209" s="9" t="s">
        <v>126</v>
      </c>
      <c r="AN209" s="9" t="s">
        <v>127</v>
      </c>
      <c r="AO209" s="9" t="s">
        <v>52</v>
      </c>
      <c r="AP209" s="9" t="s">
        <v>146</v>
      </c>
      <c r="AQ209" s="9" t="s">
        <v>349</v>
      </c>
      <c r="AR209" s="9" t="s">
        <v>127</v>
      </c>
      <c r="AS209" s="142" t="str">
        <f>VLOOKUP(A209,'Roll-ups'!B:M,12,FALSE)</f>
        <v xml:space="preserve">PARTY DÉCOR </v>
      </c>
      <c r="AT209" s="142" t="str">
        <f t="shared" si="11"/>
        <v>G10211</v>
      </c>
      <c r="AU209" t="str">
        <f>VLOOKUP(A209,'Roll-ups'!B:E,4,FALSE)</f>
        <v>FALL 2</v>
      </c>
    </row>
    <row r="210" spans="1:47" x14ac:dyDescent="0.15">
      <c r="A210" s="142">
        <f t="shared" si="9"/>
        <v>5055995984175</v>
      </c>
      <c r="B210" s="142" t="str">
        <f t="shared" si="10"/>
        <v>4544332989</v>
      </c>
      <c r="C210" s="9" t="s">
        <v>129</v>
      </c>
      <c r="D210" s="9" t="s">
        <v>1064</v>
      </c>
      <c r="E210" s="9" t="s">
        <v>1065</v>
      </c>
      <c r="F210" s="9" t="s">
        <v>961</v>
      </c>
      <c r="G210" s="9" t="s">
        <v>103</v>
      </c>
      <c r="H210" s="9" t="s">
        <v>40</v>
      </c>
      <c r="I210" s="9"/>
      <c r="J210" s="9"/>
      <c r="K210" s="9" t="s">
        <v>56</v>
      </c>
      <c r="L210" s="9" t="s">
        <v>1036</v>
      </c>
      <c r="M210" s="9" t="s">
        <v>1037</v>
      </c>
      <c r="N210" s="131">
        <v>44687</v>
      </c>
      <c r="O210" s="131">
        <v>44791</v>
      </c>
      <c r="P210" s="131">
        <v>44767</v>
      </c>
      <c r="Q210" s="222">
        <v>360</v>
      </c>
      <c r="R210" s="132">
        <v>0</v>
      </c>
      <c r="S210" s="132">
        <v>360</v>
      </c>
      <c r="T210" s="9" t="s">
        <v>348</v>
      </c>
      <c r="U210" s="9" t="s">
        <v>42</v>
      </c>
      <c r="V210" s="9" t="s">
        <v>131</v>
      </c>
      <c r="W210" s="9" t="s">
        <v>67</v>
      </c>
      <c r="X210" s="131">
        <v>44732</v>
      </c>
      <c r="Y210" s="131">
        <v>44746</v>
      </c>
      <c r="Z210" s="9" t="s">
        <v>45</v>
      </c>
      <c r="AA210" s="133">
        <v>7.5</v>
      </c>
      <c r="AB210" s="9" t="s">
        <v>46</v>
      </c>
      <c r="AC210" s="133">
        <v>2700</v>
      </c>
      <c r="AD210" s="9" t="s">
        <v>46</v>
      </c>
      <c r="AE210" s="9" t="s">
        <v>1038</v>
      </c>
      <c r="AF210" s="133">
        <v>29.99</v>
      </c>
      <c r="AG210" s="134">
        <v>0.45</v>
      </c>
      <c r="AH210" s="9" t="s">
        <v>47</v>
      </c>
      <c r="AI210" s="134">
        <v>165.00800000000001</v>
      </c>
      <c r="AJ210" s="9" t="s">
        <v>48</v>
      </c>
      <c r="AK210" s="9" t="s">
        <v>1066</v>
      </c>
      <c r="AL210" s="9" t="s">
        <v>49</v>
      </c>
      <c r="AM210" s="9" t="s">
        <v>126</v>
      </c>
      <c r="AN210" s="9" t="s">
        <v>127</v>
      </c>
      <c r="AO210" s="9" t="s">
        <v>1067</v>
      </c>
      <c r="AP210" s="9" t="s">
        <v>146</v>
      </c>
      <c r="AQ210" s="9" t="s">
        <v>1068</v>
      </c>
      <c r="AR210" s="9" t="s">
        <v>128</v>
      </c>
      <c r="AS210" s="142" t="str">
        <f>VLOOKUP(A210,'Roll-ups'!B:M,12,FALSE)</f>
        <v xml:space="preserve">PARTY DÉCOR </v>
      </c>
      <c r="AT210" s="142" t="str">
        <f t="shared" si="11"/>
        <v>G10211</v>
      </c>
      <c r="AU210" t="str">
        <f>VLOOKUP(A210,'Roll-ups'!B:E,4,FALSE)</f>
        <v>FALL 2</v>
      </c>
    </row>
    <row r="211" spans="1:47" x14ac:dyDescent="0.15">
      <c r="A211" s="142">
        <f t="shared" si="9"/>
        <v>5056275171216</v>
      </c>
      <c r="B211" s="142" t="str">
        <f t="shared" si="10"/>
        <v>4544332992</v>
      </c>
      <c r="C211" s="9" t="s">
        <v>129</v>
      </c>
      <c r="D211" s="9" t="s">
        <v>1190</v>
      </c>
      <c r="E211" s="9" t="s">
        <v>1191</v>
      </c>
      <c r="F211" s="9" t="s">
        <v>951</v>
      </c>
      <c r="G211" s="9" t="s">
        <v>39</v>
      </c>
      <c r="H211" s="9" t="s">
        <v>40</v>
      </c>
      <c r="I211" s="9"/>
      <c r="J211" s="9"/>
      <c r="K211" s="9" t="s">
        <v>57</v>
      </c>
      <c r="L211" s="9" t="s">
        <v>1036</v>
      </c>
      <c r="M211" s="9" t="s">
        <v>1037</v>
      </c>
      <c r="N211" s="131">
        <v>44687</v>
      </c>
      <c r="O211" s="131">
        <v>44776</v>
      </c>
      <c r="P211" s="131">
        <v>44762</v>
      </c>
      <c r="Q211" s="222">
        <v>360</v>
      </c>
      <c r="R211" s="132">
        <v>0</v>
      </c>
      <c r="S211" s="132">
        <v>360</v>
      </c>
      <c r="T211" s="9" t="s">
        <v>348</v>
      </c>
      <c r="U211" s="9" t="s">
        <v>42</v>
      </c>
      <c r="V211" s="9" t="s">
        <v>131</v>
      </c>
      <c r="W211" s="9" t="s">
        <v>67</v>
      </c>
      <c r="X211" s="131">
        <v>44732</v>
      </c>
      <c r="Y211" s="131">
        <v>44746</v>
      </c>
      <c r="Z211" s="9" t="s">
        <v>45</v>
      </c>
      <c r="AA211" s="133">
        <v>6</v>
      </c>
      <c r="AB211" s="9" t="s">
        <v>46</v>
      </c>
      <c r="AC211" s="133">
        <v>2160</v>
      </c>
      <c r="AD211" s="9" t="s">
        <v>46</v>
      </c>
      <c r="AE211" s="9" t="s">
        <v>1038</v>
      </c>
      <c r="AF211" s="133">
        <v>24.99</v>
      </c>
      <c r="AG211" s="134">
        <v>0.99199999999999999</v>
      </c>
      <c r="AH211" s="9" t="s">
        <v>47</v>
      </c>
      <c r="AI211" s="134">
        <v>41.878</v>
      </c>
      <c r="AJ211" s="9" t="s">
        <v>48</v>
      </c>
      <c r="AK211" s="9" t="s">
        <v>1192</v>
      </c>
      <c r="AL211" s="9" t="s">
        <v>49</v>
      </c>
      <c r="AM211" s="9" t="s">
        <v>126</v>
      </c>
      <c r="AN211" s="9" t="s">
        <v>127</v>
      </c>
      <c r="AO211" s="9" t="s">
        <v>52</v>
      </c>
      <c r="AP211" s="9" t="s">
        <v>146</v>
      </c>
      <c r="AQ211" s="9" t="s">
        <v>349</v>
      </c>
      <c r="AR211" s="9" t="s">
        <v>127</v>
      </c>
      <c r="AS211" s="142" t="str">
        <f>VLOOKUP(A211,'Roll-ups'!B:M,12,FALSE)</f>
        <v xml:space="preserve">PARTY DÉCOR </v>
      </c>
      <c r="AT211" s="142" t="str">
        <f t="shared" si="11"/>
        <v>G10211</v>
      </c>
      <c r="AU211" t="str">
        <f>VLOOKUP(A211,'Roll-ups'!B:E,4,FALSE)</f>
        <v>FALL 2</v>
      </c>
    </row>
    <row r="212" spans="1:47" x14ac:dyDescent="0.15">
      <c r="A212" s="142">
        <f t="shared" si="9"/>
        <v>5056275129156</v>
      </c>
      <c r="B212" s="142" t="str">
        <f t="shared" si="10"/>
        <v>4544332992</v>
      </c>
      <c r="C212" s="9" t="s">
        <v>129</v>
      </c>
      <c r="D212" s="9" t="s">
        <v>1363</v>
      </c>
      <c r="E212" s="9" t="s">
        <v>1364</v>
      </c>
      <c r="F212" s="9" t="s">
        <v>951</v>
      </c>
      <c r="G212" s="9" t="s">
        <v>109</v>
      </c>
      <c r="H212" s="9" t="s">
        <v>40</v>
      </c>
      <c r="I212" s="9"/>
      <c r="J212" s="9"/>
      <c r="K212" s="9" t="s">
        <v>57</v>
      </c>
      <c r="L212" s="9" t="s">
        <v>1036</v>
      </c>
      <c r="M212" s="9" t="s">
        <v>1037</v>
      </c>
      <c r="N212" s="131">
        <v>44687</v>
      </c>
      <c r="O212" s="131">
        <v>44776</v>
      </c>
      <c r="P212" s="131">
        <v>44762</v>
      </c>
      <c r="Q212" s="222">
        <v>360</v>
      </c>
      <c r="R212" s="132">
        <v>0</v>
      </c>
      <c r="S212" s="132">
        <v>360</v>
      </c>
      <c r="T212" s="9" t="s">
        <v>348</v>
      </c>
      <c r="U212" s="9" t="s">
        <v>42</v>
      </c>
      <c r="V212" s="9" t="s">
        <v>131</v>
      </c>
      <c r="W212" s="9" t="s">
        <v>67</v>
      </c>
      <c r="X212" s="131">
        <v>44732</v>
      </c>
      <c r="Y212" s="131">
        <v>44746</v>
      </c>
      <c r="Z212" s="9" t="s">
        <v>45</v>
      </c>
      <c r="AA212" s="133">
        <v>3.74</v>
      </c>
      <c r="AB212" s="9" t="s">
        <v>46</v>
      </c>
      <c r="AC212" s="133">
        <v>1346.4</v>
      </c>
      <c r="AD212" s="9" t="s">
        <v>46</v>
      </c>
      <c r="AE212" s="9" t="s">
        <v>1038</v>
      </c>
      <c r="AF212" s="133">
        <v>12.99</v>
      </c>
      <c r="AG212" s="134">
        <v>0.25</v>
      </c>
      <c r="AH212" s="9" t="s">
        <v>47</v>
      </c>
      <c r="AI212" s="134">
        <v>0.108</v>
      </c>
      <c r="AJ212" s="9" t="s">
        <v>48</v>
      </c>
      <c r="AK212" s="9" t="s">
        <v>1365</v>
      </c>
      <c r="AL212" s="9" t="s">
        <v>49</v>
      </c>
      <c r="AM212" s="9" t="s">
        <v>121</v>
      </c>
      <c r="AN212" s="9" t="s">
        <v>122</v>
      </c>
      <c r="AO212" s="9" t="s">
        <v>52</v>
      </c>
      <c r="AP212" s="9" t="s">
        <v>146</v>
      </c>
      <c r="AQ212" s="9" t="s">
        <v>349</v>
      </c>
      <c r="AR212" s="9" t="s">
        <v>54</v>
      </c>
      <c r="AS212" s="142" t="e">
        <f>VLOOKUP(A212,'Roll-ups'!B:M,12,FALSE)</f>
        <v>#N/A</v>
      </c>
      <c r="AT212" s="142" t="str">
        <f t="shared" si="11"/>
        <v>G10211</v>
      </c>
      <c r="AU212" t="e">
        <f>VLOOKUP(A212,'Roll-ups'!B:E,4,FALSE)</f>
        <v>#N/A</v>
      </c>
    </row>
    <row r="213" spans="1:47" x14ac:dyDescent="0.15">
      <c r="A213" s="142">
        <f t="shared" si="9"/>
        <v>5056275192709</v>
      </c>
      <c r="B213" s="142" t="str">
        <f t="shared" si="10"/>
        <v>4544332992</v>
      </c>
      <c r="C213" s="9" t="s">
        <v>129</v>
      </c>
      <c r="D213" s="9" t="s">
        <v>1120</v>
      </c>
      <c r="E213" s="9" t="s">
        <v>1121</v>
      </c>
      <c r="F213" s="9" t="s">
        <v>951</v>
      </c>
      <c r="G213" s="9" t="s">
        <v>84</v>
      </c>
      <c r="H213" s="9" t="s">
        <v>40</v>
      </c>
      <c r="I213" s="9"/>
      <c r="J213" s="9"/>
      <c r="K213" s="9" t="s">
        <v>57</v>
      </c>
      <c r="L213" s="9" t="s">
        <v>1036</v>
      </c>
      <c r="M213" s="9" t="s">
        <v>1037</v>
      </c>
      <c r="N213" s="131">
        <v>44687</v>
      </c>
      <c r="O213" s="131">
        <v>44776</v>
      </c>
      <c r="P213" s="131">
        <v>44762</v>
      </c>
      <c r="Q213" s="222">
        <v>360</v>
      </c>
      <c r="R213" s="132">
        <v>0</v>
      </c>
      <c r="S213" s="132">
        <v>360</v>
      </c>
      <c r="T213" s="9" t="s">
        <v>348</v>
      </c>
      <c r="U213" s="9" t="s">
        <v>42</v>
      </c>
      <c r="V213" s="9" t="s">
        <v>131</v>
      </c>
      <c r="W213" s="9" t="s">
        <v>67</v>
      </c>
      <c r="X213" s="131">
        <v>44732</v>
      </c>
      <c r="Y213" s="131">
        <v>44746</v>
      </c>
      <c r="Z213" s="9" t="s">
        <v>45</v>
      </c>
      <c r="AA213" s="133">
        <v>15</v>
      </c>
      <c r="AB213" s="9" t="s">
        <v>46</v>
      </c>
      <c r="AC213" s="133">
        <v>5400</v>
      </c>
      <c r="AD213" s="9" t="s">
        <v>46</v>
      </c>
      <c r="AE213" s="9" t="s">
        <v>1038</v>
      </c>
      <c r="AF213" s="133">
        <v>49.99</v>
      </c>
      <c r="AG213" s="134">
        <v>0.90400000000000003</v>
      </c>
      <c r="AH213" s="9" t="s">
        <v>47</v>
      </c>
      <c r="AI213" s="134">
        <v>137.303</v>
      </c>
      <c r="AJ213" s="9" t="s">
        <v>48</v>
      </c>
      <c r="AK213" s="9" t="s">
        <v>1122</v>
      </c>
      <c r="AL213" s="9" t="s">
        <v>49</v>
      </c>
      <c r="AM213" s="9" t="s">
        <v>126</v>
      </c>
      <c r="AN213" s="9" t="s">
        <v>127</v>
      </c>
      <c r="AO213" s="9" t="s">
        <v>52</v>
      </c>
      <c r="AP213" s="9" t="s">
        <v>146</v>
      </c>
      <c r="AQ213" s="9" t="s">
        <v>349</v>
      </c>
      <c r="AR213" s="9" t="s">
        <v>127</v>
      </c>
      <c r="AS213" s="142" t="str">
        <f>VLOOKUP(A213,'Roll-ups'!B:M,12,FALSE)</f>
        <v xml:space="preserve">PARTY DÉCOR </v>
      </c>
      <c r="AT213" s="142" t="str">
        <f t="shared" si="11"/>
        <v>G10211</v>
      </c>
      <c r="AU213" t="str">
        <f>VLOOKUP(A213,'Roll-ups'!B:E,4,FALSE)</f>
        <v>FALL 2</v>
      </c>
    </row>
    <row r="214" spans="1:47" x14ac:dyDescent="0.15">
      <c r="A214" s="142">
        <f t="shared" si="9"/>
        <v>5056275192815</v>
      </c>
      <c r="B214" s="142" t="str">
        <f t="shared" si="10"/>
        <v>4544332992</v>
      </c>
      <c r="C214" s="9" t="s">
        <v>129</v>
      </c>
      <c r="D214" s="9" t="s">
        <v>1178</v>
      </c>
      <c r="E214" s="9" t="s">
        <v>797</v>
      </c>
      <c r="F214" s="9" t="s">
        <v>951</v>
      </c>
      <c r="G214" s="9" t="s">
        <v>95</v>
      </c>
      <c r="H214" s="9" t="s">
        <v>40</v>
      </c>
      <c r="I214" s="9"/>
      <c r="J214" s="9"/>
      <c r="K214" s="9" t="s">
        <v>57</v>
      </c>
      <c r="L214" s="9" t="s">
        <v>1036</v>
      </c>
      <c r="M214" s="9" t="s">
        <v>1037</v>
      </c>
      <c r="N214" s="131">
        <v>44687</v>
      </c>
      <c r="O214" s="131">
        <v>44776</v>
      </c>
      <c r="P214" s="131">
        <v>44762</v>
      </c>
      <c r="Q214" s="222">
        <v>360</v>
      </c>
      <c r="R214" s="132">
        <v>0</v>
      </c>
      <c r="S214" s="132">
        <v>360</v>
      </c>
      <c r="T214" s="9" t="s">
        <v>348</v>
      </c>
      <c r="U214" s="9" t="s">
        <v>42</v>
      </c>
      <c r="V214" s="9" t="s">
        <v>131</v>
      </c>
      <c r="W214" s="9" t="s">
        <v>67</v>
      </c>
      <c r="X214" s="131">
        <v>44732</v>
      </c>
      <c r="Y214" s="131">
        <v>44746</v>
      </c>
      <c r="Z214" s="9" t="s">
        <v>45</v>
      </c>
      <c r="AA214" s="133">
        <v>12.75</v>
      </c>
      <c r="AB214" s="9" t="s">
        <v>46</v>
      </c>
      <c r="AC214" s="133">
        <v>4590</v>
      </c>
      <c r="AD214" s="9" t="s">
        <v>46</v>
      </c>
      <c r="AE214" s="9" t="s">
        <v>1038</v>
      </c>
      <c r="AF214" s="133">
        <v>39.99</v>
      </c>
      <c r="AG214" s="134">
        <v>0.26500000000000001</v>
      </c>
      <c r="AH214" s="9" t="s">
        <v>47</v>
      </c>
      <c r="AI214" s="134">
        <v>162.35400000000001</v>
      </c>
      <c r="AJ214" s="9" t="s">
        <v>48</v>
      </c>
      <c r="AK214" s="9" t="s">
        <v>1179</v>
      </c>
      <c r="AL214" s="9" t="s">
        <v>49</v>
      </c>
      <c r="AM214" s="9" t="s">
        <v>126</v>
      </c>
      <c r="AN214" s="9" t="s">
        <v>127</v>
      </c>
      <c r="AO214" s="9" t="s">
        <v>52</v>
      </c>
      <c r="AP214" s="9" t="s">
        <v>146</v>
      </c>
      <c r="AQ214" s="9" t="s">
        <v>349</v>
      </c>
      <c r="AR214" s="9" t="s">
        <v>127</v>
      </c>
      <c r="AS214" s="142" t="str">
        <f>VLOOKUP(A214,'Roll-ups'!B:M,12,FALSE)</f>
        <v xml:space="preserve">PARTY DÉCOR </v>
      </c>
      <c r="AT214" s="142" t="str">
        <f t="shared" si="11"/>
        <v>G10211</v>
      </c>
      <c r="AU214" t="str">
        <f>VLOOKUP(A214,'Roll-ups'!B:E,4,FALSE)</f>
        <v>FALL 2</v>
      </c>
    </row>
    <row r="215" spans="1:47" x14ac:dyDescent="0.15">
      <c r="A215" s="142">
        <f t="shared" si="9"/>
        <v>5055995966003</v>
      </c>
      <c r="B215" s="142" t="str">
        <f t="shared" si="10"/>
        <v>4544332992</v>
      </c>
      <c r="C215" s="9" t="s">
        <v>129</v>
      </c>
      <c r="D215" s="9" t="s">
        <v>1110</v>
      </c>
      <c r="E215" s="9" t="s">
        <v>1111</v>
      </c>
      <c r="F215" s="9" t="s">
        <v>951</v>
      </c>
      <c r="G215" s="9" t="s">
        <v>105</v>
      </c>
      <c r="H215" s="9" t="s">
        <v>40</v>
      </c>
      <c r="I215" s="9"/>
      <c r="J215" s="9"/>
      <c r="K215" s="9" t="s">
        <v>57</v>
      </c>
      <c r="L215" s="9" t="s">
        <v>1036</v>
      </c>
      <c r="M215" s="9" t="s">
        <v>1037</v>
      </c>
      <c r="N215" s="131">
        <v>44687</v>
      </c>
      <c r="O215" s="131">
        <v>44776</v>
      </c>
      <c r="P215" s="131">
        <v>44762</v>
      </c>
      <c r="Q215" s="222">
        <v>360</v>
      </c>
      <c r="R215" s="132">
        <v>0</v>
      </c>
      <c r="S215" s="132">
        <v>360</v>
      </c>
      <c r="T215" s="9" t="s">
        <v>348</v>
      </c>
      <c r="U215" s="9" t="s">
        <v>42</v>
      </c>
      <c r="V215" s="9" t="s">
        <v>131</v>
      </c>
      <c r="W215" s="9" t="s">
        <v>67</v>
      </c>
      <c r="X215" s="131">
        <v>44732</v>
      </c>
      <c r="Y215" s="131">
        <v>44746</v>
      </c>
      <c r="Z215" s="9" t="s">
        <v>45</v>
      </c>
      <c r="AA215" s="133">
        <v>4.5</v>
      </c>
      <c r="AB215" s="9" t="s">
        <v>46</v>
      </c>
      <c r="AC215" s="133">
        <v>1620</v>
      </c>
      <c r="AD215" s="9" t="s">
        <v>46</v>
      </c>
      <c r="AE215" s="9" t="s">
        <v>1038</v>
      </c>
      <c r="AF215" s="133">
        <v>18.989999999999998</v>
      </c>
      <c r="AG215" s="134">
        <v>0.28699999999999998</v>
      </c>
      <c r="AH215" s="9" t="s">
        <v>47</v>
      </c>
      <c r="AI215" s="134">
        <v>13.73</v>
      </c>
      <c r="AJ215" s="9" t="s">
        <v>48</v>
      </c>
      <c r="AK215" s="9" t="s">
        <v>1112</v>
      </c>
      <c r="AL215" s="9" t="s">
        <v>49</v>
      </c>
      <c r="AM215" s="9" t="s">
        <v>126</v>
      </c>
      <c r="AN215" s="9" t="s">
        <v>127</v>
      </c>
      <c r="AO215" s="9" t="s">
        <v>52</v>
      </c>
      <c r="AP215" s="9" t="s">
        <v>146</v>
      </c>
      <c r="AQ215" s="9" t="s">
        <v>349</v>
      </c>
      <c r="AR215" s="9" t="s">
        <v>127</v>
      </c>
      <c r="AS215" s="142" t="str">
        <f>VLOOKUP(A215,'Roll-ups'!B:M,12,FALSE)</f>
        <v xml:space="preserve">PARTY DÉCOR </v>
      </c>
      <c r="AT215" s="142" t="str">
        <f t="shared" si="11"/>
        <v>G10211</v>
      </c>
      <c r="AU215" t="str">
        <f>VLOOKUP(A215,'Roll-ups'!B:E,4,FALSE)</f>
        <v>FALL 2</v>
      </c>
    </row>
    <row r="216" spans="1:47" x14ac:dyDescent="0.15">
      <c r="A216" s="142">
        <f t="shared" si="9"/>
        <v>74101203431</v>
      </c>
      <c r="B216" s="142" t="str">
        <f t="shared" si="10"/>
        <v>4544521066</v>
      </c>
      <c r="C216" s="9" t="s">
        <v>129</v>
      </c>
      <c r="D216" s="9" t="s">
        <v>766</v>
      </c>
      <c r="E216" s="9" t="s">
        <v>180</v>
      </c>
      <c r="F216" s="9" t="s">
        <v>973</v>
      </c>
      <c r="G216" s="9" t="s">
        <v>58</v>
      </c>
      <c r="H216" s="9" t="s">
        <v>1090</v>
      </c>
      <c r="I216" s="9"/>
      <c r="J216" s="9"/>
      <c r="K216" s="9" t="s">
        <v>57</v>
      </c>
      <c r="L216" s="9" t="s">
        <v>134</v>
      </c>
      <c r="M216" s="9" t="s">
        <v>135</v>
      </c>
      <c r="N216" s="131">
        <v>44683</v>
      </c>
      <c r="O216" s="131">
        <v>44809</v>
      </c>
      <c r="P216" s="131">
        <v>44809</v>
      </c>
      <c r="Q216" s="222">
        <v>360</v>
      </c>
      <c r="R216" s="132">
        <v>0</v>
      </c>
      <c r="S216" s="132">
        <v>360</v>
      </c>
      <c r="T216" s="9" t="s">
        <v>348</v>
      </c>
      <c r="U216" s="9" t="s">
        <v>63</v>
      </c>
      <c r="V216" s="9" t="s">
        <v>140</v>
      </c>
      <c r="W216" s="9" t="s">
        <v>44</v>
      </c>
      <c r="X216" s="131"/>
      <c r="Y216" s="131"/>
      <c r="Z216" s="9"/>
      <c r="AA216" s="133">
        <v>131.25</v>
      </c>
      <c r="AB216" s="9" t="s">
        <v>119</v>
      </c>
      <c r="AC216" s="133">
        <v>47250</v>
      </c>
      <c r="AD216" s="9" t="s">
        <v>119</v>
      </c>
      <c r="AE216" s="9" t="s">
        <v>120</v>
      </c>
      <c r="AF216" s="133">
        <v>159.99</v>
      </c>
      <c r="AG216" s="134">
        <v>1.3</v>
      </c>
      <c r="AH216" s="9" t="s">
        <v>47</v>
      </c>
      <c r="AI216" s="134">
        <v>166.01599999999999</v>
      </c>
      <c r="AJ216" s="9" t="s">
        <v>48</v>
      </c>
      <c r="AK216" s="9" t="s">
        <v>1186</v>
      </c>
      <c r="AL216" s="9" t="s">
        <v>49</v>
      </c>
      <c r="AM216" s="9" t="s">
        <v>196</v>
      </c>
      <c r="AN216" s="9" t="s">
        <v>123</v>
      </c>
      <c r="AO216" s="9" t="s">
        <v>52</v>
      </c>
      <c r="AP216" s="9" t="s">
        <v>139</v>
      </c>
      <c r="AQ216" s="9" t="s">
        <v>125</v>
      </c>
      <c r="AR216" s="9" t="s">
        <v>123</v>
      </c>
      <c r="AS216" s="142" t="str">
        <f>VLOOKUP(A216,'Roll-ups'!B:M,12,FALSE)</f>
        <v xml:space="preserve">PARTY DÉCOR </v>
      </c>
      <c r="AT216" s="142" t="str">
        <f t="shared" si="11"/>
        <v>G10211</v>
      </c>
      <c r="AU216" t="str">
        <f>VLOOKUP(A216,'Roll-ups'!B:E,4,FALSE)</f>
        <v>FALL 1</v>
      </c>
    </row>
    <row r="217" spans="1:47" x14ac:dyDescent="0.15">
      <c r="A217" s="142">
        <f t="shared" si="9"/>
        <v>5060825620031</v>
      </c>
      <c r="B217" s="142" t="str">
        <f t="shared" si="10"/>
        <v>4544628913</v>
      </c>
      <c r="C217" s="9" t="s">
        <v>149</v>
      </c>
      <c r="D217" s="9" t="s">
        <v>943</v>
      </c>
      <c r="E217" s="9" t="s">
        <v>1096</v>
      </c>
      <c r="F217" s="9" t="s">
        <v>968</v>
      </c>
      <c r="G217" s="9" t="s">
        <v>39</v>
      </c>
      <c r="H217" s="9" t="s">
        <v>1090</v>
      </c>
      <c r="I217" s="9"/>
      <c r="J217" s="9"/>
      <c r="K217" s="9" t="s">
        <v>57</v>
      </c>
      <c r="L217" s="9" t="s">
        <v>1091</v>
      </c>
      <c r="M217" s="9" t="s">
        <v>944</v>
      </c>
      <c r="N217" s="131">
        <v>44707</v>
      </c>
      <c r="O217" s="131">
        <v>44733</v>
      </c>
      <c r="P217" s="131">
        <v>44733</v>
      </c>
      <c r="Q217" s="222">
        <v>360</v>
      </c>
      <c r="R217" s="132">
        <v>0</v>
      </c>
      <c r="S217" s="132">
        <v>360</v>
      </c>
      <c r="T217" s="9" t="s">
        <v>348</v>
      </c>
      <c r="U217" s="9" t="s">
        <v>117</v>
      </c>
      <c r="V217" s="9" t="s">
        <v>1092</v>
      </c>
      <c r="W217" s="9" t="s">
        <v>44</v>
      </c>
      <c r="X217" s="131">
        <v>44725</v>
      </c>
      <c r="Y217" s="131">
        <v>44725</v>
      </c>
      <c r="Z217" s="9" t="s">
        <v>118</v>
      </c>
      <c r="AA217" s="133">
        <v>14</v>
      </c>
      <c r="AB217" s="9" t="s">
        <v>46</v>
      </c>
      <c r="AC217" s="133">
        <v>5040</v>
      </c>
      <c r="AD217" s="9" t="s">
        <v>46</v>
      </c>
      <c r="AE217" s="9" t="s">
        <v>1093</v>
      </c>
      <c r="AF217" s="133">
        <v>38</v>
      </c>
      <c r="AG217" s="134">
        <v>0.8</v>
      </c>
      <c r="AH217" s="9" t="s">
        <v>47</v>
      </c>
      <c r="AI217" s="134">
        <v>51.408000000000001</v>
      </c>
      <c r="AJ217" s="9" t="s">
        <v>48</v>
      </c>
      <c r="AK217" s="9"/>
      <c r="AL217" s="9" t="s">
        <v>49</v>
      </c>
      <c r="AM217" s="9" t="s">
        <v>196</v>
      </c>
      <c r="AN217" s="9" t="s">
        <v>123</v>
      </c>
      <c r="AO217" s="9" t="s">
        <v>52</v>
      </c>
      <c r="AP217" s="9" t="s">
        <v>1094</v>
      </c>
      <c r="AQ217" s="9" t="s">
        <v>53</v>
      </c>
      <c r="AR217" s="9" t="s">
        <v>127</v>
      </c>
      <c r="AS217" s="142" t="str">
        <f>VLOOKUP(A217,'Roll-ups'!B:M,12,FALSE)</f>
        <v>CORE</v>
      </c>
      <c r="AT217" s="142" t="str">
        <f t="shared" si="11"/>
        <v>G10202</v>
      </c>
      <c r="AU217" t="str">
        <f>VLOOKUP(A217,'Roll-ups'!B:E,4,FALSE)</f>
        <v>FALL 1</v>
      </c>
    </row>
    <row r="218" spans="1:47" x14ac:dyDescent="0.15">
      <c r="A218" s="142">
        <f t="shared" si="9"/>
        <v>74101948820</v>
      </c>
      <c r="B218" s="142" t="str">
        <f t="shared" si="10"/>
        <v>4544630021</v>
      </c>
      <c r="C218" s="9" t="s">
        <v>129</v>
      </c>
      <c r="D218" s="9" t="s">
        <v>1360</v>
      </c>
      <c r="E218" s="9" t="s">
        <v>1361</v>
      </c>
      <c r="F218" s="9" t="s">
        <v>978</v>
      </c>
      <c r="G218" s="9" t="s">
        <v>59</v>
      </c>
      <c r="H218" s="9" t="s">
        <v>1090</v>
      </c>
      <c r="I218" s="9"/>
      <c r="J218" s="9"/>
      <c r="K218" s="9" t="s">
        <v>41</v>
      </c>
      <c r="L218" s="9" t="s">
        <v>134</v>
      </c>
      <c r="M218" s="9" t="s">
        <v>135</v>
      </c>
      <c r="N218" s="131">
        <v>44691</v>
      </c>
      <c r="O218" s="131">
        <v>44823</v>
      </c>
      <c r="P218" s="131">
        <v>44823</v>
      </c>
      <c r="Q218" s="222">
        <v>360</v>
      </c>
      <c r="R218" s="132">
        <v>0</v>
      </c>
      <c r="S218" s="132">
        <v>360</v>
      </c>
      <c r="T218" s="9" t="s">
        <v>348</v>
      </c>
      <c r="U218" s="9" t="s">
        <v>63</v>
      </c>
      <c r="V218" s="9" t="s">
        <v>64</v>
      </c>
      <c r="W218" s="9" t="s">
        <v>44</v>
      </c>
      <c r="X218" s="131"/>
      <c r="Y218" s="131"/>
      <c r="Z218" s="9"/>
      <c r="AA218" s="133">
        <v>39</v>
      </c>
      <c r="AB218" s="9" t="s">
        <v>119</v>
      </c>
      <c r="AC218" s="133">
        <v>14040</v>
      </c>
      <c r="AD218" s="9" t="s">
        <v>119</v>
      </c>
      <c r="AE218" s="9" t="s">
        <v>120</v>
      </c>
      <c r="AF218" s="133">
        <v>47.99</v>
      </c>
      <c r="AG218" s="134">
        <v>2.74</v>
      </c>
      <c r="AH218" s="9" t="s">
        <v>47</v>
      </c>
      <c r="AI218" s="134">
        <v>38.950000000000003</v>
      </c>
      <c r="AJ218" s="9" t="s">
        <v>48</v>
      </c>
      <c r="AK218" s="9" t="s">
        <v>1362</v>
      </c>
      <c r="AL218" s="9" t="s">
        <v>49</v>
      </c>
      <c r="AM218" s="9" t="s">
        <v>196</v>
      </c>
      <c r="AN218" s="9" t="s">
        <v>123</v>
      </c>
      <c r="AO218" s="9" t="s">
        <v>52</v>
      </c>
      <c r="AP218" s="9" t="s">
        <v>139</v>
      </c>
      <c r="AQ218" s="9" t="s">
        <v>1068</v>
      </c>
      <c r="AR218" s="9" t="s">
        <v>123</v>
      </c>
      <c r="AS218" s="142" t="e">
        <f>VLOOKUP(A218,'Roll-ups'!B:M,12,FALSE)</f>
        <v>#N/A</v>
      </c>
      <c r="AT218" s="142" t="str">
        <f t="shared" si="11"/>
        <v>G10211</v>
      </c>
      <c r="AU218" t="e">
        <f>VLOOKUP(A218,'Roll-ups'!B:E,4,FALSE)</f>
        <v>#N/A</v>
      </c>
    </row>
    <row r="219" spans="1:47" x14ac:dyDescent="0.15">
      <c r="A219" s="142">
        <f t="shared" si="9"/>
        <v>5060717340344</v>
      </c>
      <c r="B219" s="142" t="str">
        <f t="shared" si="10"/>
        <v>4544711743</v>
      </c>
      <c r="C219" s="9" t="s">
        <v>129</v>
      </c>
      <c r="D219" s="9" t="s">
        <v>1266</v>
      </c>
      <c r="E219" s="9" t="s">
        <v>877</v>
      </c>
      <c r="F219" s="9" t="s">
        <v>958</v>
      </c>
      <c r="G219" s="9" t="s">
        <v>65</v>
      </c>
      <c r="H219" s="9" t="s">
        <v>40</v>
      </c>
      <c r="I219" s="9"/>
      <c r="J219" s="9"/>
      <c r="K219" s="9" t="s">
        <v>41</v>
      </c>
      <c r="L219" s="9" t="s">
        <v>1161</v>
      </c>
      <c r="M219" s="9" t="s">
        <v>1162</v>
      </c>
      <c r="N219" s="131">
        <v>44708</v>
      </c>
      <c r="O219" s="131">
        <v>44770</v>
      </c>
      <c r="P219" s="131">
        <v>44770</v>
      </c>
      <c r="Q219" s="222">
        <v>360</v>
      </c>
      <c r="R219" s="132">
        <v>0</v>
      </c>
      <c r="S219" s="132">
        <v>360</v>
      </c>
      <c r="T219" s="9" t="s">
        <v>348</v>
      </c>
      <c r="U219" s="9" t="s">
        <v>42</v>
      </c>
      <c r="V219" s="9" t="s">
        <v>1163</v>
      </c>
      <c r="W219" s="9" t="s">
        <v>67</v>
      </c>
      <c r="X219" s="131">
        <v>44742</v>
      </c>
      <c r="Y219" s="131">
        <v>44743</v>
      </c>
      <c r="Z219" s="9" t="s">
        <v>45</v>
      </c>
      <c r="AA219" s="133">
        <v>6.95</v>
      </c>
      <c r="AB219" s="9" t="s">
        <v>148</v>
      </c>
      <c r="AC219" s="133">
        <v>2502</v>
      </c>
      <c r="AD219" s="9" t="s">
        <v>148</v>
      </c>
      <c r="AE219" s="9" t="s">
        <v>1164</v>
      </c>
      <c r="AF219" s="133">
        <v>29.99</v>
      </c>
      <c r="AG219" s="134">
        <v>0.11</v>
      </c>
      <c r="AH219" s="9" t="s">
        <v>47</v>
      </c>
      <c r="AI219" s="134">
        <v>11.717000000000001</v>
      </c>
      <c r="AJ219" s="9" t="s">
        <v>48</v>
      </c>
      <c r="AK219" s="9"/>
      <c r="AL219" s="9" t="s">
        <v>49</v>
      </c>
      <c r="AM219" s="9" t="s">
        <v>121</v>
      </c>
      <c r="AN219" s="9" t="s">
        <v>122</v>
      </c>
      <c r="AO219" s="9" t="s">
        <v>52</v>
      </c>
      <c r="AP219" s="9" t="s">
        <v>863</v>
      </c>
      <c r="AQ219" s="9" t="s">
        <v>349</v>
      </c>
      <c r="AR219" s="9" t="s">
        <v>122</v>
      </c>
      <c r="AS219" s="142" t="str">
        <f>VLOOKUP(A219,'Roll-ups'!B:M,12,FALSE)</f>
        <v xml:space="preserve">PARTY DÉCOR </v>
      </c>
      <c r="AT219" s="142" t="str">
        <f t="shared" si="11"/>
        <v>G10211</v>
      </c>
      <c r="AU219" t="str">
        <f>VLOOKUP(A219,'Roll-ups'!B:E,4,FALSE)</f>
        <v>FALL 2</v>
      </c>
    </row>
    <row r="220" spans="1:47" x14ac:dyDescent="0.15">
      <c r="A220" s="142">
        <f t="shared" si="9"/>
        <v>5056275156923</v>
      </c>
      <c r="B220" s="142" t="str">
        <f t="shared" si="10"/>
        <v>4544735551</v>
      </c>
      <c r="C220" s="9" t="s">
        <v>129</v>
      </c>
      <c r="D220" s="9" t="s">
        <v>1166</v>
      </c>
      <c r="E220" s="9" t="s">
        <v>827</v>
      </c>
      <c r="F220" s="9" t="s">
        <v>972</v>
      </c>
      <c r="G220" s="9" t="s">
        <v>39</v>
      </c>
      <c r="H220" s="9" t="s">
        <v>40</v>
      </c>
      <c r="I220" s="9"/>
      <c r="J220" s="9"/>
      <c r="K220" s="9" t="s">
        <v>57</v>
      </c>
      <c r="L220" s="9" t="s">
        <v>1036</v>
      </c>
      <c r="M220" s="9" t="s">
        <v>1037</v>
      </c>
      <c r="N220" s="131">
        <v>44708</v>
      </c>
      <c r="O220" s="131">
        <v>44769</v>
      </c>
      <c r="P220" s="131">
        <v>44769</v>
      </c>
      <c r="Q220" s="222">
        <v>360</v>
      </c>
      <c r="R220" s="132">
        <v>0</v>
      </c>
      <c r="S220" s="132">
        <v>360</v>
      </c>
      <c r="T220" s="9" t="s">
        <v>348</v>
      </c>
      <c r="U220" s="9" t="s">
        <v>42</v>
      </c>
      <c r="V220" s="9" t="s">
        <v>131</v>
      </c>
      <c r="W220" s="9" t="s">
        <v>67</v>
      </c>
      <c r="X220" s="131">
        <v>44739</v>
      </c>
      <c r="Y220" s="131">
        <v>44739</v>
      </c>
      <c r="Z220" s="9" t="s">
        <v>45</v>
      </c>
      <c r="AA220" s="133">
        <v>2.5</v>
      </c>
      <c r="AB220" s="9" t="s">
        <v>46</v>
      </c>
      <c r="AC220" s="133">
        <v>900</v>
      </c>
      <c r="AD220" s="9" t="s">
        <v>46</v>
      </c>
      <c r="AE220" s="9" t="s">
        <v>1093</v>
      </c>
      <c r="AF220" s="133">
        <v>18.989999999999998</v>
      </c>
      <c r="AG220" s="134">
        <v>0.35299999999999998</v>
      </c>
      <c r="AH220" s="9" t="s">
        <v>47</v>
      </c>
      <c r="AI220" s="134">
        <v>40.459000000000003</v>
      </c>
      <c r="AJ220" s="9" t="s">
        <v>48</v>
      </c>
      <c r="AK220" s="9" t="s">
        <v>1167</v>
      </c>
      <c r="AL220" s="9" t="s">
        <v>49</v>
      </c>
      <c r="AM220" s="9" t="s">
        <v>121</v>
      </c>
      <c r="AN220" s="9" t="s">
        <v>122</v>
      </c>
      <c r="AO220" s="9" t="s">
        <v>52</v>
      </c>
      <c r="AP220" s="9" t="s">
        <v>146</v>
      </c>
      <c r="AQ220" s="9" t="s">
        <v>349</v>
      </c>
      <c r="AR220" s="9" t="s">
        <v>122</v>
      </c>
      <c r="AS220" s="142" t="str">
        <f>VLOOKUP(A220,'Roll-ups'!B:M,12,FALSE)</f>
        <v xml:space="preserve">PARTY DÉCOR </v>
      </c>
      <c r="AT220" s="142" t="str">
        <f t="shared" si="11"/>
        <v>G10211</v>
      </c>
      <c r="AU220" t="str">
        <f>VLOOKUP(A220,'Roll-ups'!B:E,4,FALSE)</f>
        <v>FALL 2</v>
      </c>
    </row>
    <row r="221" spans="1:47" x14ac:dyDescent="0.15">
      <c r="A221" s="142">
        <f t="shared" si="9"/>
        <v>5056275157128</v>
      </c>
      <c r="B221" s="142" t="str">
        <f t="shared" si="10"/>
        <v>4544735551</v>
      </c>
      <c r="C221" s="9" t="s">
        <v>129</v>
      </c>
      <c r="D221" s="9" t="s">
        <v>1176</v>
      </c>
      <c r="E221" s="9" t="s">
        <v>829</v>
      </c>
      <c r="F221" s="9" t="s">
        <v>972</v>
      </c>
      <c r="G221" s="9" t="s">
        <v>58</v>
      </c>
      <c r="H221" s="9" t="s">
        <v>40</v>
      </c>
      <c r="I221" s="9"/>
      <c r="J221" s="9"/>
      <c r="K221" s="9" t="s">
        <v>57</v>
      </c>
      <c r="L221" s="9" t="s">
        <v>1036</v>
      </c>
      <c r="M221" s="9" t="s">
        <v>1037</v>
      </c>
      <c r="N221" s="131">
        <v>44708</v>
      </c>
      <c r="O221" s="131">
        <v>44769</v>
      </c>
      <c r="P221" s="131">
        <v>44769</v>
      </c>
      <c r="Q221" s="222">
        <v>360</v>
      </c>
      <c r="R221" s="132">
        <v>0</v>
      </c>
      <c r="S221" s="132">
        <v>360</v>
      </c>
      <c r="T221" s="9" t="s">
        <v>348</v>
      </c>
      <c r="U221" s="9" t="s">
        <v>42</v>
      </c>
      <c r="V221" s="9" t="s">
        <v>131</v>
      </c>
      <c r="W221" s="9" t="s">
        <v>67</v>
      </c>
      <c r="X221" s="131">
        <v>44739</v>
      </c>
      <c r="Y221" s="131">
        <v>44739</v>
      </c>
      <c r="Z221" s="9" t="s">
        <v>45</v>
      </c>
      <c r="AA221" s="133">
        <v>2.5</v>
      </c>
      <c r="AB221" s="9" t="s">
        <v>46</v>
      </c>
      <c r="AC221" s="133">
        <v>900</v>
      </c>
      <c r="AD221" s="9" t="s">
        <v>46</v>
      </c>
      <c r="AE221" s="9" t="s">
        <v>1093</v>
      </c>
      <c r="AF221" s="133">
        <v>16.989999999999998</v>
      </c>
      <c r="AG221" s="134">
        <v>0.68300000000000005</v>
      </c>
      <c r="AH221" s="9" t="s">
        <v>47</v>
      </c>
      <c r="AI221" s="134">
        <v>101.33</v>
      </c>
      <c r="AJ221" s="9" t="s">
        <v>48</v>
      </c>
      <c r="AK221" s="9" t="s">
        <v>1177</v>
      </c>
      <c r="AL221" s="9" t="s">
        <v>49</v>
      </c>
      <c r="AM221" s="9" t="s">
        <v>121</v>
      </c>
      <c r="AN221" s="9" t="s">
        <v>122</v>
      </c>
      <c r="AO221" s="9" t="s">
        <v>52</v>
      </c>
      <c r="AP221" s="9" t="s">
        <v>146</v>
      </c>
      <c r="AQ221" s="9" t="s">
        <v>349</v>
      </c>
      <c r="AR221" s="9" t="s">
        <v>122</v>
      </c>
      <c r="AS221" s="142" t="str">
        <f>VLOOKUP(A221,'Roll-ups'!B:M,12,FALSE)</f>
        <v xml:space="preserve">PARTY DÉCOR </v>
      </c>
      <c r="AT221" s="142" t="str">
        <f t="shared" si="11"/>
        <v>G10211</v>
      </c>
      <c r="AU221" t="str">
        <f>VLOOKUP(A221,'Roll-ups'!B:E,4,FALSE)</f>
        <v>FALL 2</v>
      </c>
    </row>
    <row r="222" spans="1:47" x14ac:dyDescent="0.15">
      <c r="A222" s="142">
        <f t="shared" si="9"/>
        <v>5056275180850</v>
      </c>
      <c r="B222" s="142" t="str">
        <f t="shared" si="10"/>
        <v>4544735551</v>
      </c>
      <c r="C222" s="9" t="s">
        <v>129</v>
      </c>
      <c r="D222" s="9" t="s">
        <v>1196</v>
      </c>
      <c r="E222" s="9" t="s">
        <v>835</v>
      </c>
      <c r="F222" s="9" t="s">
        <v>972</v>
      </c>
      <c r="G222" s="9" t="s">
        <v>55</v>
      </c>
      <c r="H222" s="9" t="s">
        <v>40</v>
      </c>
      <c r="I222" s="9"/>
      <c r="J222" s="9"/>
      <c r="K222" s="9" t="s">
        <v>57</v>
      </c>
      <c r="L222" s="9" t="s">
        <v>1036</v>
      </c>
      <c r="M222" s="9" t="s">
        <v>1037</v>
      </c>
      <c r="N222" s="131">
        <v>44708</v>
      </c>
      <c r="O222" s="131">
        <v>44769</v>
      </c>
      <c r="P222" s="131">
        <v>44769</v>
      </c>
      <c r="Q222" s="222">
        <v>360</v>
      </c>
      <c r="R222" s="132">
        <v>0</v>
      </c>
      <c r="S222" s="132">
        <v>360</v>
      </c>
      <c r="T222" s="9" t="s">
        <v>348</v>
      </c>
      <c r="U222" s="9" t="s">
        <v>42</v>
      </c>
      <c r="V222" s="9" t="s">
        <v>131</v>
      </c>
      <c r="W222" s="9" t="s">
        <v>67</v>
      </c>
      <c r="X222" s="131">
        <v>44739</v>
      </c>
      <c r="Y222" s="131">
        <v>44739</v>
      </c>
      <c r="Z222" s="9" t="s">
        <v>45</v>
      </c>
      <c r="AA222" s="133">
        <v>3.75</v>
      </c>
      <c r="AB222" s="9" t="s">
        <v>46</v>
      </c>
      <c r="AC222" s="133">
        <v>1350</v>
      </c>
      <c r="AD222" s="9" t="s">
        <v>46</v>
      </c>
      <c r="AE222" s="9" t="s">
        <v>1093</v>
      </c>
      <c r="AF222" s="133">
        <v>14.99</v>
      </c>
      <c r="AG222" s="134">
        <v>0.17599999999999999</v>
      </c>
      <c r="AH222" s="9" t="s">
        <v>47</v>
      </c>
      <c r="AI222" s="134">
        <v>37.493000000000002</v>
      </c>
      <c r="AJ222" s="9" t="s">
        <v>48</v>
      </c>
      <c r="AK222" s="9" t="s">
        <v>1197</v>
      </c>
      <c r="AL222" s="9" t="s">
        <v>49</v>
      </c>
      <c r="AM222" s="9" t="s">
        <v>121</v>
      </c>
      <c r="AN222" s="9" t="s">
        <v>122</v>
      </c>
      <c r="AO222" s="9" t="s">
        <v>52</v>
      </c>
      <c r="AP222" s="9" t="s">
        <v>146</v>
      </c>
      <c r="AQ222" s="9" t="s">
        <v>349</v>
      </c>
      <c r="AR222" s="9" t="s">
        <v>122</v>
      </c>
      <c r="AS222" s="142" t="str">
        <f>VLOOKUP(A222,'Roll-ups'!B:M,12,FALSE)</f>
        <v xml:space="preserve">PARTY DÉCOR </v>
      </c>
      <c r="AT222" s="142" t="str">
        <f t="shared" si="11"/>
        <v>G10211</v>
      </c>
      <c r="AU222" t="str">
        <f>VLOOKUP(A222,'Roll-ups'!B:E,4,FALSE)</f>
        <v>FALL 2</v>
      </c>
    </row>
    <row r="223" spans="1:47" x14ac:dyDescent="0.15">
      <c r="A223" s="142">
        <f t="shared" si="9"/>
        <v>5056567000767</v>
      </c>
      <c r="B223" s="142" t="str">
        <f t="shared" si="10"/>
        <v>4544735551</v>
      </c>
      <c r="C223" s="9" t="s">
        <v>129</v>
      </c>
      <c r="D223" s="9" t="s">
        <v>1201</v>
      </c>
      <c r="E223" s="9" t="s">
        <v>853</v>
      </c>
      <c r="F223" s="9" t="s">
        <v>972</v>
      </c>
      <c r="G223" s="9" t="s">
        <v>62</v>
      </c>
      <c r="H223" s="9" t="s">
        <v>40</v>
      </c>
      <c r="I223" s="9"/>
      <c r="J223" s="9"/>
      <c r="K223" s="9" t="s">
        <v>57</v>
      </c>
      <c r="L223" s="9" t="s">
        <v>1036</v>
      </c>
      <c r="M223" s="9" t="s">
        <v>1037</v>
      </c>
      <c r="N223" s="131">
        <v>44708</v>
      </c>
      <c r="O223" s="131">
        <v>44769</v>
      </c>
      <c r="P223" s="131">
        <v>44769</v>
      </c>
      <c r="Q223" s="222">
        <v>360</v>
      </c>
      <c r="R223" s="132">
        <v>0</v>
      </c>
      <c r="S223" s="132">
        <v>360</v>
      </c>
      <c r="T223" s="9" t="s">
        <v>348</v>
      </c>
      <c r="U223" s="9" t="s">
        <v>42</v>
      </c>
      <c r="V223" s="9" t="s">
        <v>131</v>
      </c>
      <c r="W223" s="9" t="s">
        <v>67</v>
      </c>
      <c r="X223" s="131">
        <v>44739</v>
      </c>
      <c r="Y223" s="131">
        <v>44739</v>
      </c>
      <c r="Z223" s="9" t="s">
        <v>45</v>
      </c>
      <c r="AA223" s="133">
        <v>2.65</v>
      </c>
      <c r="AB223" s="9" t="s">
        <v>46</v>
      </c>
      <c r="AC223" s="133">
        <v>954</v>
      </c>
      <c r="AD223" s="9" t="s">
        <v>46</v>
      </c>
      <c r="AE223" s="9" t="s">
        <v>1093</v>
      </c>
      <c r="AF223" s="133">
        <v>12.99</v>
      </c>
      <c r="AG223" s="134">
        <v>0.17599999999999999</v>
      </c>
      <c r="AH223" s="9" t="s">
        <v>47</v>
      </c>
      <c r="AI223" s="134">
        <v>0.47599999999999998</v>
      </c>
      <c r="AJ223" s="9" t="s">
        <v>48</v>
      </c>
      <c r="AK223" s="9" t="s">
        <v>1202</v>
      </c>
      <c r="AL223" s="9" t="s">
        <v>49</v>
      </c>
      <c r="AM223" s="9" t="s">
        <v>121</v>
      </c>
      <c r="AN223" s="9" t="s">
        <v>122</v>
      </c>
      <c r="AO223" s="9" t="s">
        <v>52</v>
      </c>
      <c r="AP223" s="9" t="s">
        <v>146</v>
      </c>
      <c r="AQ223" s="9" t="s">
        <v>349</v>
      </c>
      <c r="AR223" s="9" t="s">
        <v>122</v>
      </c>
      <c r="AS223" s="142" t="str">
        <f>VLOOKUP(A223,'Roll-ups'!B:M,12,FALSE)</f>
        <v xml:space="preserve">HALLOWEEN </v>
      </c>
      <c r="AT223" s="142" t="str">
        <f t="shared" si="11"/>
        <v>G10211</v>
      </c>
      <c r="AU223" t="str">
        <f>VLOOKUP(A223,'Roll-ups'!B:E,4,FALSE)</f>
        <v>HALLOWEEN</v>
      </c>
    </row>
    <row r="224" spans="1:47" x14ac:dyDescent="0.15">
      <c r="A224" s="142">
        <f t="shared" si="9"/>
        <v>5056567007087</v>
      </c>
      <c r="B224" s="142" t="str">
        <f t="shared" si="10"/>
        <v>4544735551</v>
      </c>
      <c r="C224" s="9" t="s">
        <v>129</v>
      </c>
      <c r="D224" s="9" t="s">
        <v>1199</v>
      </c>
      <c r="E224" s="9" t="s">
        <v>833</v>
      </c>
      <c r="F224" s="9" t="s">
        <v>972</v>
      </c>
      <c r="G224" s="9" t="s">
        <v>107</v>
      </c>
      <c r="H224" s="9" t="s">
        <v>40</v>
      </c>
      <c r="I224" s="9"/>
      <c r="J224" s="9"/>
      <c r="K224" s="9" t="s">
        <v>57</v>
      </c>
      <c r="L224" s="9" t="s">
        <v>1036</v>
      </c>
      <c r="M224" s="9" t="s">
        <v>1037</v>
      </c>
      <c r="N224" s="131">
        <v>44708</v>
      </c>
      <c r="O224" s="131">
        <v>44769</v>
      </c>
      <c r="P224" s="131">
        <v>44769</v>
      </c>
      <c r="Q224" s="222">
        <v>360</v>
      </c>
      <c r="R224" s="132">
        <v>0</v>
      </c>
      <c r="S224" s="132">
        <v>360</v>
      </c>
      <c r="T224" s="9" t="s">
        <v>348</v>
      </c>
      <c r="U224" s="9" t="s">
        <v>42</v>
      </c>
      <c r="V224" s="9" t="s">
        <v>131</v>
      </c>
      <c r="W224" s="9" t="s">
        <v>67</v>
      </c>
      <c r="X224" s="131">
        <v>44739</v>
      </c>
      <c r="Y224" s="131">
        <v>44739</v>
      </c>
      <c r="Z224" s="9" t="s">
        <v>45</v>
      </c>
      <c r="AA224" s="133">
        <v>6.75</v>
      </c>
      <c r="AB224" s="9" t="s">
        <v>46</v>
      </c>
      <c r="AC224" s="133">
        <v>2430</v>
      </c>
      <c r="AD224" s="9" t="s">
        <v>46</v>
      </c>
      <c r="AE224" s="9" t="s">
        <v>1093</v>
      </c>
      <c r="AF224" s="133">
        <v>22.99</v>
      </c>
      <c r="AG224" s="134">
        <v>0.309</v>
      </c>
      <c r="AH224" s="9" t="s">
        <v>47</v>
      </c>
      <c r="AI224" s="134">
        <v>37.267000000000003</v>
      </c>
      <c r="AJ224" s="9" t="s">
        <v>48</v>
      </c>
      <c r="AK224" s="9" t="s">
        <v>1200</v>
      </c>
      <c r="AL224" s="9" t="s">
        <v>49</v>
      </c>
      <c r="AM224" s="9" t="s">
        <v>121</v>
      </c>
      <c r="AN224" s="9" t="s">
        <v>122</v>
      </c>
      <c r="AO224" s="9" t="s">
        <v>52</v>
      </c>
      <c r="AP224" s="9" t="s">
        <v>146</v>
      </c>
      <c r="AQ224" s="9" t="s">
        <v>349</v>
      </c>
      <c r="AR224" s="9" t="s">
        <v>122</v>
      </c>
      <c r="AS224" s="142" t="str">
        <f>VLOOKUP(A224,'Roll-ups'!B:M,12,FALSE)</f>
        <v xml:space="preserve">PARTY DÉCOR </v>
      </c>
      <c r="AT224" s="142" t="str">
        <f t="shared" si="11"/>
        <v>G10211</v>
      </c>
      <c r="AU224" t="str">
        <f>VLOOKUP(A224,'Roll-ups'!B:E,4,FALSE)</f>
        <v>FALL 2</v>
      </c>
    </row>
    <row r="225" spans="1:47" x14ac:dyDescent="0.15">
      <c r="A225" s="142">
        <f t="shared" si="9"/>
        <v>633356615415</v>
      </c>
      <c r="B225" s="142" t="str">
        <f t="shared" si="10"/>
        <v>4544740043</v>
      </c>
      <c r="C225" s="9" t="s">
        <v>129</v>
      </c>
      <c r="D225" s="9" t="s">
        <v>1099</v>
      </c>
      <c r="E225" s="9" t="s">
        <v>578</v>
      </c>
      <c r="F225" s="9" t="s">
        <v>970</v>
      </c>
      <c r="G225" s="9" t="s">
        <v>58</v>
      </c>
      <c r="H225" s="9" t="s">
        <v>40</v>
      </c>
      <c r="I225" s="9"/>
      <c r="J225" s="9"/>
      <c r="K225" s="9" t="s">
        <v>57</v>
      </c>
      <c r="L225" s="9" t="s">
        <v>1100</v>
      </c>
      <c r="M225" s="9" t="s">
        <v>1101</v>
      </c>
      <c r="N225" s="131">
        <v>44715</v>
      </c>
      <c r="O225" s="131">
        <v>44742</v>
      </c>
      <c r="P225" s="131">
        <v>44732</v>
      </c>
      <c r="Q225" s="222">
        <v>360</v>
      </c>
      <c r="R225" s="132">
        <v>0</v>
      </c>
      <c r="S225" s="132">
        <v>360</v>
      </c>
      <c r="T225" s="9" t="s">
        <v>348</v>
      </c>
      <c r="U225" s="9" t="s">
        <v>117</v>
      </c>
      <c r="V225" s="9" t="s">
        <v>1102</v>
      </c>
      <c r="W225" s="9" t="s">
        <v>67</v>
      </c>
      <c r="X225" s="131">
        <v>44725</v>
      </c>
      <c r="Y225" s="131">
        <v>44735</v>
      </c>
      <c r="Z225" s="9" t="s">
        <v>118</v>
      </c>
      <c r="AA225" s="133">
        <v>8.3000000000000007</v>
      </c>
      <c r="AB225" s="9" t="s">
        <v>46</v>
      </c>
      <c r="AC225" s="133">
        <v>2988</v>
      </c>
      <c r="AD225" s="9" t="s">
        <v>46</v>
      </c>
      <c r="AE225" s="9" t="s">
        <v>1103</v>
      </c>
      <c r="AF225" s="133">
        <v>19.989999999999998</v>
      </c>
      <c r="AG225" s="134">
        <v>0.26</v>
      </c>
      <c r="AH225" s="9" t="s">
        <v>47</v>
      </c>
      <c r="AI225" s="134">
        <v>51.542999999999999</v>
      </c>
      <c r="AJ225" s="9" t="s">
        <v>48</v>
      </c>
      <c r="AK225" s="9" t="s">
        <v>1104</v>
      </c>
      <c r="AL225" s="9" t="s">
        <v>49</v>
      </c>
      <c r="AM225" s="9" t="s">
        <v>121</v>
      </c>
      <c r="AN225" s="9" t="s">
        <v>122</v>
      </c>
      <c r="AO225" s="9" t="s">
        <v>52</v>
      </c>
      <c r="AP225" s="9" t="s">
        <v>1105</v>
      </c>
      <c r="AQ225" s="9" t="s">
        <v>349</v>
      </c>
      <c r="AR225" s="9" t="s">
        <v>122</v>
      </c>
      <c r="AS225" s="142" t="str">
        <f>VLOOKUP(A225,'Roll-ups'!B:M,12,FALSE)</f>
        <v>CRAFTING</v>
      </c>
      <c r="AT225" s="142" t="str">
        <f t="shared" si="11"/>
        <v>G10211</v>
      </c>
      <c r="AU225" t="str">
        <f>VLOOKUP(A225,'Roll-ups'!B:E,4,FALSE)</f>
        <v>FALL 1</v>
      </c>
    </row>
    <row r="226" spans="1:47" x14ac:dyDescent="0.15">
      <c r="A226" s="142">
        <f t="shared" si="9"/>
        <v>633356615460</v>
      </c>
      <c r="B226" s="142" t="str">
        <f t="shared" si="10"/>
        <v>4544740043</v>
      </c>
      <c r="C226" s="9" t="s">
        <v>129</v>
      </c>
      <c r="D226" s="9" t="s">
        <v>1115</v>
      </c>
      <c r="E226" s="9" t="s">
        <v>582</v>
      </c>
      <c r="F226" s="9" t="s">
        <v>970</v>
      </c>
      <c r="G226" s="9" t="s">
        <v>55</v>
      </c>
      <c r="H226" s="9" t="s">
        <v>40</v>
      </c>
      <c r="I226" s="9"/>
      <c r="J226" s="9"/>
      <c r="K226" s="9" t="s">
        <v>57</v>
      </c>
      <c r="L226" s="9" t="s">
        <v>1100</v>
      </c>
      <c r="M226" s="9" t="s">
        <v>1101</v>
      </c>
      <c r="N226" s="131">
        <v>44715</v>
      </c>
      <c r="O226" s="131">
        <v>44742</v>
      </c>
      <c r="P226" s="131">
        <v>44732</v>
      </c>
      <c r="Q226" s="222">
        <v>360</v>
      </c>
      <c r="R226" s="132">
        <v>0</v>
      </c>
      <c r="S226" s="132">
        <v>360</v>
      </c>
      <c r="T226" s="9" t="s">
        <v>348</v>
      </c>
      <c r="U226" s="9" t="s">
        <v>117</v>
      </c>
      <c r="V226" s="9" t="s">
        <v>1102</v>
      </c>
      <c r="W226" s="9" t="s">
        <v>67</v>
      </c>
      <c r="X226" s="131">
        <v>44725</v>
      </c>
      <c r="Y226" s="131">
        <v>44735</v>
      </c>
      <c r="Z226" s="9" t="s">
        <v>118</v>
      </c>
      <c r="AA226" s="133">
        <v>4.9000000000000004</v>
      </c>
      <c r="AB226" s="9" t="s">
        <v>46</v>
      </c>
      <c r="AC226" s="133">
        <v>1764</v>
      </c>
      <c r="AD226" s="9" t="s">
        <v>46</v>
      </c>
      <c r="AE226" s="9" t="s">
        <v>1103</v>
      </c>
      <c r="AF226" s="133">
        <v>12.99</v>
      </c>
      <c r="AG226" s="134">
        <v>0.21</v>
      </c>
      <c r="AH226" s="9" t="s">
        <v>47</v>
      </c>
      <c r="AI226" s="134">
        <v>20.608000000000001</v>
      </c>
      <c r="AJ226" s="9" t="s">
        <v>48</v>
      </c>
      <c r="AK226" s="9" t="s">
        <v>1116</v>
      </c>
      <c r="AL226" s="9" t="s">
        <v>49</v>
      </c>
      <c r="AM226" s="9" t="s">
        <v>121</v>
      </c>
      <c r="AN226" s="9" t="s">
        <v>122</v>
      </c>
      <c r="AO226" s="9" t="s">
        <v>52</v>
      </c>
      <c r="AP226" s="9" t="s">
        <v>1105</v>
      </c>
      <c r="AQ226" s="9" t="s">
        <v>349</v>
      </c>
      <c r="AR226" s="9" t="s">
        <v>122</v>
      </c>
      <c r="AS226" s="142" t="str">
        <f>VLOOKUP(A226,'Roll-ups'!B:M,12,FALSE)</f>
        <v>CRAFTING</v>
      </c>
      <c r="AT226" s="142" t="str">
        <f t="shared" si="11"/>
        <v>G10211</v>
      </c>
      <c r="AU226" t="str">
        <f>VLOOKUP(A226,'Roll-ups'!B:E,4,FALSE)</f>
        <v>FALL 1</v>
      </c>
    </row>
    <row r="227" spans="1:47" x14ac:dyDescent="0.15">
      <c r="A227" s="142">
        <f t="shared" si="9"/>
        <v>633356615484</v>
      </c>
      <c r="B227" s="142" t="str">
        <f t="shared" si="10"/>
        <v>4544740043</v>
      </c>
      <c r="C227" s="9" t="s">
        <v>129</v>
      </c>
      <c r="D227" s="9" t="s">
        <v>1113</v>
      </c>
      <c r="E227" s="9" t="s">
        <v>584</v>
      </c>
      <c r="F227" s="9" t="s">
        <v>970</v>
      </c>
      <c r="G227" s="9" t="s">
        <v>59</v>
      </c>
      <c r="H227" s="9" t="s">
        <v>40</v>
      </c>
      <c r="I227" s="9"/>
      <c r="J227" s="9"/>
      <c r="K227" s="9" t="s">
        <v>57</v>
      </c>
      <c r="L227" s="9" t="s">
        <v>1100</v>
      </c>
      <c r="M227" s="9" t="s">
        <v>1101</v>
      </c>
      <c r="N227" s="131">
        <v>44715</v>
      </c>
      <c r="O227" s="131">
        <v>44742</v>
      </c>
      <c r="P227" s="131">
        <v>44732</v>
      </c>
      <c r="Q227" s="222">
        <v>360</v>
      </c>
      <c r="R227" s="132">
        <v>0</v>
      </c>
      <c r="S227" s="132">
        <v>360</v>
      </c>
      <c r="T227" s="9" t="s">
        <v>348</v>
      </c>
      <c r="U227" s="9" t="s">
        <v>117</v>
      </c>
      <c r="V227" s="9" t="s">
        <v>1102</v>
      </c>
      <c r="W227" s="9" t="s">
        <v>67</v>
      </c>
      <c r="X227" s="131">
        <v>44725</v>
      </c>
      <c r="Y227" s="131">
        <v>44735</v>
      </c>
      <c r="Z227" s="9" t="s">
        <v>118</v>
      </c>
      <c r="AA227" s="133">
        <v>5.6</v>
      </c>
      <c r="AB227" s="9" t="s">
        <v>46</v>
      </c>
      <c r="AC227" s="133">
        <v>2016</v>
      </c>
      <c r="AD227" s="9" t="s">
        <v>46</v>
      </c>
      <c r="AE227" s="9" t="s">
        <v>1103</v>
      </c>
      <c r="AF227" s="133">
        <v>16.989999999999998</v>
      </c>
      <c r="AG227" s="134">
        <v>0.15</v>
      </c>
      <c r="AH227" s="9" t="s">
        <v>47</v>
      </c>
      <c r="AI227" s="134">
        <v>24.535</v>
      </c>
      <c r="AJ227" s="9" t="s">
        <v>48</v>
      </c>
      <c r="AK227" s="9" t="s">
        <v>1114</v>
      </c>
      <c r="AL227" s="9" t="s">
        <v>49</v>
      </c>
      <c r="AM227" s="9" t="s">
        <v>121</v>
      </c>
      <c r="AN227" s="9" t="s">
        <v>122</v>
      </c>
      <c r="AO227" s="9" t="s">
        <v>52</v>
      </c>
      <c r="AP227" s="9" t="s">
        <v>1105</v>
      </c>
      <c r="AQ227" s="9" t="s">
        <v>349</v>
      </c>
      <c r="AR227" s="9" t="s">
        <v>122</v>
      </c>
      <c r="AS227" s="142" t="str">
        <f>VLOOKUP(A227,'Roll-ups'!B:M,12,FALSE)</f>
        <v>CRAFTING</v>
      </c>
      <c r="AT227" s="142" t="str">
        <f t="shared" si="11"/>
        <v>G10211</v>
      </c>
      <c r="AU227" t="str">
        <f>VLOOKUP(A227,'Roll-ups'!B:E,4,FALSE)</f>
        <v>FALL 1</v>
      </c>
    </row>
    <row r="228" spans="1:47" x14ac:dyDescent="0.15">
      <c r="A228" s="142">
        <f t="shared" si="9"/>
        <v>9781469423753</v>
      </c>
      <c r="B228" s="142" t="str">
        <f t="shared" si="10"/>
        <v>4544767824</v>
      </c>
      <c r="C228" s="9" t="s">
        <v>200</v>
      </c>
      <c r="D228" s="9" t="s">
        <v>272</v>
      </c>
      <c r="E228" s="9" t="s">
        <v>394</v>
      </c>
      <c r="F228" s="9" t="s">
        <v>382</v>
      </c>
      <c r="G228" s="9" t="s">
        <v>60</v>
      </c>
      <c r="H228" s="9" t="s">
        <v>40</v>
      </c>
      <c r="I228" s="9"/>
      <c r="J228" s="9"/>
      <c r="K228" s="9" t="s">
        <v>57</v>
      </c>
      <c r="L228" s="9" t="s">
        <v>347</v>
      </c>
      <c r="M228" s="9" t="s">
        <v>219</v>
      </c>
      <c r="N228" s="131">
        <v>44718</v>
      </c>
      <c r="O228" s="131">
        <v>44763</v>
      </c>
      <c r="P228" s="131">
        <v>44763</v>
      </c>
      <c r="Q228" s="222">
        <v>360</v>
      </c>
      <c r="R228" s="132">
        <v>0</v>
      </c>
      <c r="S228" s="132">
        <v>360</v>
      </c>
      <c r="T228" s="9" t="s">
        <v>348</v>
      </c>
      <c r="U228" s="9" t="s">
        <v>63</v>
      </c>
      <c r="V228" s="9" t="s">
        <v>140</v>
      </c>
      <c r="W228" s="9" t="s">
        <v>44</v>
      </c>
      <c r="X228" s="131"/>
      <c r="Y228" s="131"/>
      <c r="Z228" s="9"/>
      <c r="AA228" s="133">
        <v>10.4</v>
      </c>
      <c r="AB228" s="9" t="s">
        <v>119</v>
      </c>
      <c r="AC228" s="133">
        <v>3744</v>
      </c>
      <c r="AD228" s="9" t="s">
        <v>119</v>
      </c>
      <c r="AE228" s="9" t="s">
        <v>120</v>
      </c>
      <c r="AF228" s="133">
        <v>25.99</v>
      </c>
      <c r="AG228" s="134">
        <v>0.85</v>
      </c>
      <c r="AH228" s="9" t="s">
        <v>47</v>
      </c>
      <c r="AI228" s="134">
        <v>18.760000000000002</v>
      </c>
      <c r="AJ228" s="9" t="s">
        <v>48</v>
      </c>
      <c r="AK228" s="9" t="s">
        <v>394</v>
      </c>
      <c r="AL228" s="9" t="s">
        <v>49</v>
      </c>
      <c r="AM228" s="9" t="s">
        <v>50</v>
      </c>
      <c r="AN228" s="9" t="s">
        <v>51</v>
      </c>
      <c r="AO228" s="9" t="s">
        <v>52</v>
      </c>
      <c r="AP228" s="9" t="s">
        <v>356</v>
      </c>
      <c r="AQ228" s="9" t="s">
        <v>349</v>
      </c>
      <c r="AR228" s="9" t="s">
        <v>51</v>
      </c>
      <c r="AS228" s="142" t="str">
        <f>VLOOKUP(A228,'Roll-ups'!B:M,12,FALSE)</f>
        <v xml:space="preserve">12 MONTH </v>
      </c>
      <c r="AT228" s="142" t="str">
        <f t="shared" si="11"/>
        <v>G10227</v>
      </c>
      <c r="AU228" t="str">
        <f>VLOOKUP(A228,'Roll-ups'!B:E,4,FALSE)</f>
        <v xml:space="preserve">FALL 1 FLOWTHROUGH </v>
      </c>
    </row>
    <row r="229" spans="1:47" x14ac:dyDescent="0.15">
      <c r="A229" s="142">
        <f t="shared" si="9"/>
        <v>746160036434</v>
      </c>
      <c r="B229" s="142" t="str">
        <f t="shared" si="10"/>
        <v>4544552132</v>
      </c>
      <c r="C229" s="9" t="s">
        <v>149</v>
      </c>
      <c r="D229" s="9" t="s">
        <v>1267</v>
      </c>
      <c r="E229" s="9" t="s">
        <v>931</v>
      </c>
      <c r="F229" s="9" t="s">
        <v>974</v>
      </c>
      <c r="G229" s="9" t="s">
        <v>39</v>
      </c>
      <c r="H229" s="9" t="s">
        <v>40</v>
      </c>
      <c r="I229" s="9"/>
      <c r="J229" s="9"/>
      <c r="K229" s="9" t="s">
        <v>56</v>
      </c>
      <c r="L229" s="9" t="s">
        <v>1235</v>
      </c>
      <c r="M229" s="9" t="s">
        <v>1236</v>
      </c>
      <c r="N229" s="131">
        <v>44686</v>
      </c>
      <c r="O229" s="131">
        <v>44747</v>
      </c>
      <c r="P229" s="131">
        <v>44747</v>
      </c>
      <c r="Q229" s="222">
        <v>354</v>
      </c>
      <c r="R229" s="132">
        <v>0</v>
      </c>
      <c r="S229" s="132">
        <v>354</v>
      </c>
      <c r="T229" s="9" t="s">
        <v>348</v>
      </c>
      <c r="U229" s="9" t="s">
        <v>42</v>
      </c>
      <c r="V229" s="9" t="s">
        <v>1237</v>
      </c>
      <c r="W229" s="9" t="s">
        <v>67</v>
      </c>
      <c r="X229" s="131">
        <v>44692</v>
      </c>
      <c r="Y229" s="131">
        <v>44692</v>
      </c>
      <c r="Z229" s="9" t="s">
        <v>45</v>
      </c>
      <c r="AA229" s="133">
        <v>6.81</v>
      </c>
      <c r="AB229" s="9" t="s">
        <v>119</v>
      </c>
      <c r="AC229" s="133">
        <v>2410.7399999999998</v>
      </c>
      <c r="AD229" s="9" t="s">
        <v>119</v>
      </c>
      <c r="AE229" s="9" t="s">
        <v>120</v>
      </c>
      <c r="AF229" s="133">
        <v>22.7</v>
      </c>
      <c r="AG229" s="134">
        <v>1.4330000000000001</v>
      </c>
      <c r="AH229" s="9" t="s">
        <v>47</v>
      </c>
      <c r="AI229" s="134">
        <v>85.814999999999998</v>
      </c>
      <c r="AJ229" s="9" t="s">
        <v>48</v>
      </c>
      <c r="AK229" s="9"/>
      <c r="AL229" s="9" t="s">
        <v>49</v>
      </c>
      <c r="AM229" s="9" t="s">
        <v>121</v>
      </c>
      <c r="AN229" s="9" t="s">
        <v>122</v>
      </c>
      <c r="AO229" s="9" t="s">
        <v>52</v>
      </c>
      <c r="AP229" s="9" t="s">
        <v>1238</v>
      </c>
      <c r="AQ229" s="9" t="s">
        <v>349</v>
      </c>
      <c r="AR229" s="9" t="s">
        <v>122</v>
      </c>
      <c r="AS229" s="142" t="str">
        <f>VLOOKUP(A229,'Roll-ups'!B:M,12,FALSE)</f>
        <v>AFFIRMATION CARDS</v>
      </c>
      <c r="AT229" s="142" t="str">
        <f t="shared" si="11"/>
        <v>G10202</v>
      </c>
      <c r="AU229" t="str">
        <f>VLOOKUP(A229,'Roll-ups'!B:E,4,FALSE)</f>
        <v xml:space="preserve">FALL 1 FLOWTHRU </v>
      </c>
    </row>
    <row r="230" spans="1:47" x14ac:dyDescent="0.15">
      <c r="A230" s="142">
        <f t="shared" si="9"/>
        <v>9780645034035</v>
      </c>
      <c r="B230" s="142" t="str">
        <f t="shared" si="10"/>
        <v>4544552131</v>
      </c>
      <c r="C230" s="9" t="s">
        <v>149</v>
      </c>
      <c r="D230" s="9" t="s">
        <v>1268</v>
      </c>
      <c r="E230" s="9" t="s">
        <v>937</v>
      </c>
      <c r="F230" s="9" t="s">
        <v>964</v>
      </c>
      <c r="G230" s="9" t="s">
        <v>58</v>
      </c>
      <c r="H230" s="9" t="s">
        <v>40</v>
      </c>
      <c r="I230" s="9"/>
      <c r="J230" s="9"/>
      <c r="K230" s="9" t="s">
        <v>41</v>
      </c>
      <c r="L230" s="9" t="s">
        <v>1235</v>
      </c>
      <c r="M230" s="9" t="s">
        <v>1236</v>
      </c>
      <c r="N230" s="131">
        <v>44686</v>
      </c>
      <c r="O230" s="131">
        <v>44747</v>
      </c>
      <c r="P230" s="131">
        <v>44747</v>
      </c>
      <c r="Q230" s="222">
        <v>352</v>
      </c>
      <c r="R230" s="132">
        <v>0</v>
      </c>
      <c r="S230" s="132">
        <v>352</v>
      </c>
      <c r="T230" s="9" t="s">
        <v>348</v>
      </c>
      <c r="U230" s="9" t="s">
        <v>42</v>
      </c>
      <c r="V230" s="9" t="s">
        <v>1237</v>
      </c>
      <c r="W230" s="9" t="s">
        <v>67</v>
      </c>
      <c r="X230" s="131">
        <v>44692</v>
      </c>
      <c r="Y230" s="131">
        <v>44692</v>
      </c>
      <c r="Z230" s="9" t="s">
        <v>45</v>
      </c>
      <c r="AA230" s="133">
        <v>6.81</v>
      </c>
      <c r="AB230" s="9" t="s">
        <v>119</v>
      </c>
      <c r="AC230" s="133">
        <v>2397.12</v>
      </c>
      <c r="AD230" s="9" t="s">
        <v>119</v>
      </c>
      <c r="AE230" s="9" t="s">
        <v>120</v>
      </c>
      <c r="AF230" s="133">
        <v>24.99</v>
      </c>
      <c r="AG230" s="134">
        <v>1.4330000000000001</v>
      </c>
      <c r="AH230" s="9" t="s">
        <v>47</v>
      </c>
      <c r="AI230" s="134">
        <v>85.814999999999998</v>
      </c>
      <c r="AJ230" s="9" t="s">
        <v>48</v>
      </c>
      <c r="AK230" s="9"/>
      <c r="AL230" s="9" t="s">
        <v>49</v>
      </c>
      <c r="AM230" s="9" t="s">
        <v>121</v>
      </c>
      <c r="AN230" s="9" t="s">
        <v>122</v>
      </c>
      <c r="AO230" s="9" t="s">
        <v>52</v>
      </c>
      <c r="AP230" s="9" t="s">
        <v>1238</v>
      </c>
      <c r="AQ230" s="9" t="s">
        <v>349</v>
      </c>
      <c r="AR230" s="9" t="s">
        <v>122</v>
      </c>
      <c r="AS230" s="142" t="str">
        <f>VLOOKUP(A230,'Roll-ups'!B:M,12,FALSE)</f>
        <v>AFFIRMATION CARDS</v>
      </c>
      <c r="AT230" s="142" t="str">
        <f t="shared" si="11"/>
        <v>G10202</v>
      </c>
      <c r="AU230" t="str">
        <f>VLOOKUP(A230,'Roll-ups'!B:E,4,FALSE)</f>
        <v xml:space="preserve">FALL 1 FLOWTHRU </v>
      </c>
    </row>
    <row r="231" spans="1:47" x14ac:dyDescent="0.15">
      <c r="A231" s="142">
        <f t="shared" si="9"/>
        <v>74101202236</v>
      </c>
      <c r="B231" s="142" t="str">
        <f t="shared" si="10"/>
        <v>4544099564</v>
      </c>
      <c r="C231" s="9" t="s">
        <v>129</v>
      </c>
      <c r="D231" s="9" t="s">
        <v>183</v>
      </c>
      <c r="E231" s="9" t="s">
        <v>184</v>
      </c>
      <c r="F231" s="9" t="s">
        <v>975</v>
      </c>
      <c r="G231" s="9" t="s">
        <v>65</v>
      </c>
      <c r="H231" s="9" t="s">
        <v>1090</v>
      </c>
      <c r="I231" s="9"/>
      <c r="J231" s="9"/>
      <c r="K231" s="9" t="s">
        <v>56</v>
      </c>
      <c r="L231" s="9" t="s">
        <v>134</v>
      </c>
      <c r="M231" s="9" t="s">
        <v>135</v>
      </c>
      <c r="N231" s="131">
        <v>44603</v>
      </c>
      <c r="O231" s="131">
        <v>44732</v>
      </c>
      <c r="P231" s="131">
        <v>44732</v>
      </c>
      <c r="Q231" s="222">
        <v>350</v>
      </c>
      <c r="R231" s="132">
        <v>0</v>
      </c>
      <c r="S231" s="132">
        <v>350</v>
      </c>
      <c r="T231" s="9" t="s">
        <v>348</v>
      </c>
      <c r="U231" s="9" t="s">
        <v>63</v>
      </c>
      <c r="V231" s="9" t="s">
        <v>64</v>
      </c>
      <c r="W231" s="9" t="s">
        <v>44</v>
      </c>
      <c r="X231" s="131"/>
      <c r="Y231" s="131"/>
      <c r="Z231" s="9"/>
      <c r="AA231" s="133">
        <v>73.790000000000006</v>
      </c>
      <c r="AB231" s="9" t="s">
        <v>119</v>
      </c>
      <c r="AC231" s="133">
        <v>25826.5</v>
      </c>
      <c r="AD231" s="9" t="s">
        <v>119</v>
      </c>
      <c r="AE231" s="9" t="s">
        <v>120</v>
      </c>
      <c r="AF231" s="133">
        <v>89.99</v>
      </c>
      <c r="AG231" s="134">
        <v>10.46</v>
      </c>
      <c r="AH231" s="9" t="s">
        <v>47</v>
      </c>
      <c r="AI231" s="134">
        <v>73.861999999999995</v>
      </c>
      <c r="AJ231" s="9" t="s">
        <v>48</v>
      </c>
      <c r="AK231" s="9" t="s">
        <v>1272</v>
      </c>
      <c r="AL231" s="9" t="s">
        <v>49</v>
      </c>
      <c r="AM231" s="9" t="s">
        <v>196</v>
      </c>
      <c r="AN231" s="9" t="s">
        <v>123</v>
      </c>
      <c r="AO231" s="9" t="s">
        <v>52</v>
      </c>
      <c r="AP231" s="9" t="s">
        <v>139</v>
      </c>
      <c r="AQ231" s="9" t="s">
        <v>125</v>
      </c>
      <c r="AR231" s="9" t="s">
        <v>123</v>
      </c>
      <c r="AS231" s="142" t="str">
        <f>VLOOKUP(A231,'Roll-ups'!B:M,12,FALSE)</f>
        <v xml:space="preserve">PARTY DÉCOR </v>
      </c>
      <c r="AT231" s="142" t="str">
        <f t="shared" si="11"/>
        <v>G10211</v>
      </c>
      <c r="AU231" t="str">
        <f>VLOOKUP(A231,'Roll-ups'!B:E,4,FALSE)</f>
        <v>FALL 1</v>
      </c>
    </row>
    <row r="232" spans="1:47" x14ac:dyDescent="0.15">
      <c r="A232" s="142">
        <f t="shared" si="9"/>
        <v>5060717349750</v>
      </c>
      <c r="B232" s="142" t="str">
        <f t="shared" si="10"/>
        <v>4544711743</v>
      </c>
      <c r="C232" s="9" t="s">
        <v>129</v>
      </c>
      <c r="D232" s="9" t="s">
        <v>1269</v>
      </c>
      <c r="E232" s="9" t="s">
        <v>917</v>
      </c>
      <c r="F232" s="9" t="s">
        <v>958</v>
      </c>
      <c r="G232" s="9" t="s">
        <v>39</v>
      </c>
      <c r="H232" s="9" t="s">
        <v>40</v>
      </c>
      <c r="I232" s="9"/>
      <c r="J232" s="9"/>
      <c r="K232" s="9" t="s">
        <v>41</v>
      </c>
      <c r="L232" s="9" t="s">
        <v>1161</v>
      </c>
      <c r="M232" s="9" t="s">
        <v>1162</v>
      </c>
      <c r="N232" s="131">
        <v>44708</v>
      </c>
      <c r="O232" s="131">
        <v>44770</v>
      </c>
      <c r="P232" s="131">
        <v>44770</v>
      </c>
      <c r="Q232" s="222">
        <v>350</v>
      </c>
      <c r="R232" s="132">
        <v>0</v>
      </c>
      <c r="S232" s="132">
        <v>350</v>
      </c>
      <c r="T232" s="9" t="s">
        <v>348</v>
      </c>
      <c r="U232" s="9" t="s">
        <v>42</v>
      </c>
      <c r="V232" s="9" t="s">
        <v>1163</v>
      </c>
      <c r="W232" s="9" t="s">
        <v>67</v>
      </c>
      <c r="X232" s="131">
        <v>44742</v>
      </c>
      <c r="Y232" s="131">
        <v>44743</v>
      </c>
      <c r="Z232" s="9" t="s">
        <v>45</v>
      </c>
      <c r="AA232" s="133">
        <v>5</v>
      </c>
      <c r="AB232" s="9" t="s">
        <v>148</v>
      </c>
      <c r="AC232" s="133">
        <v>1750</v>
      </c>
      <c r="AD232" s="9" t="s">
        <v>148</v>
      </c>
      <c r="AE232" s="9" t="s">
        <v>1164</v>
      </c>
      <c r="AF232" s="133">
        <v>29.99</v>
      </c>
      <c r="AG232" s="134">
        <v>0.441</v>
      </c>
      <c r="AH232" s="9" t="s">
        <v>47</v>
      </c>
      <c r="AI232" s="134">
        <v>48.819000000000003</v>
      </c>
      <c r="AJ232" s="9" t="s">
        <v>48</v>
      </c>
      <c r="AK232" s="9"/>
      <c r="AL232" s="9" t="s">
        <v>49</v>
      </c>
      <c r="AM232" s="9" t="s">
        <v>121</v>
      </c>
      <c r="AN232" s="9" t="s">
        <v>122</v>
      </c>
      <c r="AO232" s="9" t="s">
        <v>52</v>
      </c>
      <c r="AP232" s="9" t="s">
        <v>863</v>
      </c>
      <c r="AQ232" s="9" t="s">
        <v>349</v>
      </c>
      <c r="AR232" s="9" t="s">
        <v>122</v>
      </c>
      <c r="AS232" s="142" t="str">
        <f>VLOOKUP(A232,'Roll-ups'!B:M,12,FALSE)</f>
        <v xml:space="preserve">PARTY DÉCOR </v>
      </c>
      <c r="AT232" s="142" t="str">
        <f t="shared" si="11"/>
        <v>G10211</v>
      </c>
      <c r="AU232" t="str">
        <f>VLOOKUP(A232,'Roll-ups'!B:E,4,FALSE)</f>
        <v>FALL 2</v>
      </c>
    </row>
    <row r="233" spans="1:47" x14ac:dyDescent="0.15">
      <c r="A233" s="142">
        <f t="shared" si="9"/>
        <v>5060717344069</v>
      </c>
      <c r="B233" s="142" t="str">
        <f t="shared" si="10"/>
        <v>4544711743</v>
      </c>
      <c r="C233" s="9" t="s">
        <v>129</v>
      </c>
      <c r="D233" s="9" t="s">
        <v>1271</v>
      </c>
      <c r="E233" s="9" t="s">
        <v>897</v>
      </c>
      <c r="F233" s="9" t="s">
        <v>958</v>
      </c>
      <c r="G233" s="9" t="s">
        <v>107</v>
      </c>
      <c r="H233" s="9" t="s">
        <v>40</v>
      </c>
      <c r="I233" s="9"/>
      <c r="J233" s="9"/>
      <c r="K233" s="9" t="s">
        <v>41</v>
      </c>
      <c r="L233" s="9" t="s">
        <v>1161</v>
      </c>
      <c r="M233" s="9" t="s">
        <v>1162</v>
      </c>
      <c r="N233" s="131">
        <v>44708</v>
      </c>
      <c r="O233" s="131">
        <v>44770</v>
      </c>
      <c r="P233" s="131">
        <v>44770</v>
      </c>
      <c r="Q233" s="222">
        <v>350</v>
      </c>
      <c r="R233" s="132">
        <v>0</v>
      </c>
      <c r="S233" s="132">
        <v>350</v>
      </c>
      <c r="T233" s="9" t="s">
        <v>348</v>
      </c>
      <c r="U233" s="9" t="s">
        <v>42</v>
      </c>
      <c r="V233" s="9" t="s">
        <v>1163</v>
      </c>
      <c r="W233" s="9" t="s">
        <v>67</v>
      </c>
      <c r="X233" s="131">
        <v>44742</v>
      </c>
      <c r="Y233" s="131">
        <v>44743</v>
      </c>
      <c r="Z233" s="9" t="s">
        <v>45</v>
      </c>
      <c r="AA233" s="133">
        <v>5</v>
      </c>
      <c r="AB233" s="9" t="s">
        <v>148</v>
      </c>
      <c r="AC233" s="133">
        <v>1750</v>
      </c>
      <c r="AD233" s="9" t="s">
        <v>148</v>
      </c>
      <c r="AE233" s="9" t="s">
        <v>1164</v>
      </c>
      <c r="AF233" s="133">
        <v>29.99</v>
      </c>
      <c r="AG233" s="134">
        <v>0.441</v>
      </c>
      <c r="AH233" s="9" t="s">
        <v>47</v>
      </c>
      <c r="AI233" s="134">
        <v>48.819000000000003</v>
      </c>
      <c r="AJ233" s="9" t="s">
        <v>48</v>
      </c>
      <c r="AK233" s="9"/>
      <c r="AL233" s="9" t="s">
        <v>49</v>
      </c>
      <c r="AM233" s="9" t="s">
        <v>121</v>
      </c>
      <c r="AN233" s="9" t="s">
        <v>122</v>
      </c>
      <c r="AO233" s="9" t="s">
        <v>52</v>
      </c>
      <c r="AP233" s="9" t="s">
        <v>863</v>
      </c>
      <c r="AQ233" s="9" t="s">
        <v>349</v>
      </c>
      <c r="AR233" s="9" t="s">
        <v>122</v>
      </c>
      <c r="AS233" s="142" t="str">
        <f>VLOOKUP(A233,'Roll-ups'!B:M,12,FALSE)</f>
        <v xml:space="preserve">PARTY DÉCOR </v>
      </c>
      <c r="AT233" s="142" t="str">
        <f t="shared" si="11"/>
        <v>G10211</v>
      </c>
      <c r="AU233" t="str">
        <f>VLOOKUP(A233,'Roll-ups'!B:E,4,FALSE)</f>
        <v>FALL 2</v>
      </c>
    </row>
    <row r="234" spans="1:47" x14ac:dyDescent="0.15">
      <c r="A234" s="142">
        <f t="shared" si="9"/>
        <v>5060717344052</v>
      </c>
      <c r="B234" s="142" t="str">
        <f t="shared" si="10"/>
        <v>4544711743</v>
      </c>
      <c r="C234" s="9" t="s">
        <v>129</v>
      </c>
      <c r="D234" s="9" t="s">
        <v>1270</v>
      </c>
      <c r="E234" s="9" t="s">
        <v>891</v>
      </c>
      <c r="F234" s="9" t="s">
        <v>958</v>
      </c>
      <c r="G234" s="9" t="s">
        <v>71</v>
      </c>
      <c r="H234" s="9" t="s">
        <v>40</v>
      </c>
      <c r="I234" s="9"/>
      <c r="J234" s="9"/>
      <c r="K234" s="9" t="s">
        <v>41</v>
      </c>
      <c r="L234" s="9" t="s">
        <v>1161</v>
      </c>
      <c r="M234" s="9" t="s">
        <v>1162</v>
      </c>
      <c r="N234" s="131">
        <v>44708</v>
      </c>
      <c r="O234" s="131">
        <v>44770</v>
      </c>
      <c r="P234" s="131">
        <v>44770</v>
      </c>
      <c r="Q234" s="222">
        <v>350</v>
      </c>
      <c r="R234" s="132">
        <v>0</v>
      </c>
      <c r="S234" s="132">
        <v>350</v>
      </c>
      <c r="T234" s="9" t="s">
        <v>348</v>
      </c>
      <c r="U234" s="9" t="s">
        <v>42</v>
      </c>
      <c r="V234" s="9" t="s">
        <v>1163</v>
      </c>
      <c r="W234" s="9" t="s">
        <v>67</v>
      </c>
      <c r="X234" s="131">
        <v>44742</v>
      </c>
      <c r="Y234" s="131">
        <v>44743</v>
      </c>
      <c r="Z234" s="9" t="s">
        <v>45</v>
      </c>
      <c r="AA234" s="133">
        <v>5</v>
      </c>
      <c r="AB234" s="9" t="s">
        <v>148</v>
      </c>
      <c r="AC234" s="133">
        <v>1750</v>
      </c>
      <c r="AD234" s="9" t="s">
        <v>148</v>
      </c>
      <c r="AE234" s="9" t="s">
        <v>1164</v>
      </c>
      <c r="AF234" s="133">
        <v>29.99</v>
      </c>
      <c r="AG234" s="134">
        <v>0.441</v>
      </c>
      <c r="AH234" s="9" t="s">
        <v>47</v>
      </c>
      <c r="AI234" s="134">
        <v>48.819000000000003</v>
      </c>
      <c r="AJ234" s="9" t="s">
        <v>48</v>
      </c>
      <c r="AK234" s="9"/>
      <c r="AL234" s="9" t="s">
        <v>49</v>
      </c>
      <c r="AM234" s="9" t="s">
        <v>121</v>
      </c>
      <c r="AN234" s="9" t="s">
        <v>122</v>
      </c>
      <c r="AO234" s="9" t="s">
        <v>52</v>
      </c>
      <c r="AP234" s="9" t="s">
        <v>863</v>
      </c>
      <c r="AQ234" s="9" t="s">
        <v>349</v>
      </c>
      <c r="AR234" s="9" t="s">
        <v>122</v>
      </c>
      <c r="AS234" s="142" t="str">
        <f>VLOOKUP(A234,'Roll-ups'!B:M,12,FALSE)</f>
        <v xml:space="preserve">PARTY DÉCOR </v>
      </c>
      <c r="AT234" s="142" t="str">
        <f t="shared" si="11"/>
        <v>G10211</v>
      </c>
      <c r="AU234" t="str">
        <f>VLOOKUP(A234,'Roll-ups'!B:E,4,FALSE)</f>
        <v>FALL 2</v>
      </c>
    </row>
    <row r="235" spans="1:47" x14ac:dyDescent="0.15">
      <c r="A235" s="142">
        <f t="shared" si="9"/>
        <v>9781525610967</v>
      </c>
      <c r="B235" s="142" t="str">
        <f t="shared" si="10"/>
        <v>4544753182</v>
      </c>
      <c r="C235" s="9" t="s">
        <v>200</v>
      </c>
      <c r="D235" s="9" t="s">
        <v>334</v>
      </c>
      <c r="E235" s="9" t="s">
        <v>495</v>
      </c>
      <c r="F235" s="9" t="s">
        <v>346</v>
      </c>
      <c r="G235" s="9" t="s">
        <v>55</v>
      </c>
      <c r="H235" s="9" t="s">
        <v>40</v>
      </c>
      <c r="I235" s="9"/>
      <c r="J235" s="9"/>
      <c r="K235" s="9" t="s">
        <v>41</v>
      </c>
      <c r="L235" s="9" t="s">
        <v>347</v>
      </c>
      <c r="M235" s="9" t="s">
        <v>219</v>
      </c>
      <c r="N235" s="131">
        <v>44718</v>
      </c>
      <c r="O235" s="131">
        <v>44753</v>
      </c>
      <c r="P235" s="131">
        <v>44753</v>
      </c>
      <c r="Q235" s="222">
        <v>350</v>
      </c>
      <c r="R235" s="132">
        <v>0</v>
      </c>
      <c r="S235" s="132">
        <v>350</v>
      </c>
      <c r="T235" s="9" t="s">
        <v>348</v>
      </c>
      <c r="U235" s="9" t="s">
        <v>63</v>
      </c>
      <c r="V235" s="9" t="s">
        <v>64</v>
      </c>
      <c r="W235" s="9" t="s">
        <v>44</v>
      </c>
      <c r="X235" s="131"/>
      <c r="Y235" s="131"/>
      <c r="Z235" s="9"/>
      <c r="AA235" s="133">
        <v>8.8000000000000007</v>
      </c>
      <c r="AB235" s="9" t="s">
        <v>119</v>
      </c>
      <c r="AC235" s="133">
        <v>3080</v>
      </c>
      <c r="AD235" s="9" t="s">
        <v>119</v>
      </c>
      <c r="AE235" s="9" t="s">
        <v>120</v>
      </c>
      <c r="AF235" s="133">
        <v>21.99</v>
      </c>
      <c r="AG235" s="134">
        <v>0.6</v>
      </c>
      <c r="AH235" s="9" t="s">
        <v>47</v>
      </c>
      <c r="AI235" s="132">
        <v>20.16</v>
      </c>
      <c r="AJ235" s="9" t="s">
        <v>48</v>
      </c>
      <c r="AK235" s="9" t="s">
        <v>495</v>
      </c>
      <c r="AL235" s="9" t="s">
        <v>49</v>
      </c>
      <c r="AM235" s="9" t="s">
        <v>50</v>
      </c>
      <c r="AN235" s="9" t="s">
        <v>51</v>
      </c>
      <c r="AO235" s="9" t="s">
        <v>52</v>
      </c>
      <c r="AP235" s="9" t="s">
        <v>215</v>
      </c>
      <c r="AQ235" s="9" t="s">
        <v>349</v>
      </c>
      <c r="AR235" s="9" t="s">
        <v>51</v>
      </c>
      <c r="AS235" s="142" t="str">
        <f>VLOOKUP(A235,'Roll-ups'!B:M,12,FALSE)</f>
        <v xml:space="preserve">12 MONTH </v>
      </c>
      <c r="AT235" s="142" t="str">
        <f t="shared" si="11"/>
        <v>G10227</v>
      </c>
      <c r="AU235" t="str">
        <f>VLOOKUP(A235,'Roll-ups'!B:E,4,FALSE)</f>
        <v xml:space="preserve">FALL 1 FLOWTHROUGH </v>
      </c>
    </row>
    <row r="236" spans="1:47" x14ac:dyDescent="0.15">
      <c r="A236" s="142">
        <f t="shared" si="9"/>
        <v>9781525610608</v>
      </c>
      <c r="B236" s="142" t="str">
        <f t="shared" si="10"/>
        <v>4544753184</v>
      </c>
      <c r="C236" s="9" t="s">
        <v>200</v>
      </c>
      <c r="D236" s="9" t="s">
        <v>493</v>
      </c>
      <c r="E236" s="9" t="s">
        <v>494</v>
      </c>
      <c r="F236" s="9" t="s">
        <v>364</v>
      </c>
      <c r="G236" s="9" t="s">
        <v>59</v>
      </c>
      <c r="H236" s="9" t="s">
        <v>40</v>
      </c>
      <c r="I236" s="9"/>
      <c r="J236" s="9"/>
      <c r="K236" s="9" t="s">
        <v>57</v>
      </c>
      <c r="L236" s="9" t="s">
        <v>347</v>
      </c>
      <c r="M236" s="9" t="s">
        <v>219</v>
      </c>
      <c r="N236" s="131">
        <v>44718</v>
      </c>
      <c r="O236" s="131">
        <v>44753</v>
      </c>
      <c r="P236" s="131">
        <v>44753</v>
      </c>
      <c r="Q236" s="222">
        <v>350</v>
      </c>
      <c r="R236" s="132">
        <v>0</v>
      </c>
      <c r="S236" s="132">
        <v>350</v>
      </c>
      <c r="T236" s="9" t="s">
        <v>348</v>
      </c>
      <c r="U236" s="9" t="s">
        <v>63</v>
      </c>
      <c r="V236" s="9" t="s">
        <v>140</v>
      </c>
      <c r="W236" s="9" t="s">
        <v>44</v>
      </c>
      <c r="X236" s="131"/>
      <c r="Y236" s="131"/>
      <c r="Z236" s="9"/>
      <c r="AA236" s="133">
        <v>8.8000000000000007</v>
      </c>
      <c r="AB236" s="9" t="s">
        <v>119</v>
      </c>
      <c r="AC236" s="133">
        <v>3080</v>
      </c>
      <c r="AD236" s="9" t="s">
        <v>119</v>
      </c>
      <c r="AE236" s="9" t="s">
        <v>120</v>
      </c>
      <c r="AF236" s="133">
        <v>21.99</v>
      </c>
      <c r="AG236" s="134">
        <v>0.6</v>
      </c>
      <c r="AH236" s="9" t="s">
        <v>47</v>
      </c>
      <c r="AI236" s="132">
        <v>20.16</v>
      </c>
      <c r="AJ236" s="9" t="s">
        <v>48</v>
      </c>
      <c r="AK236" s="9" t="s">
        <v>494</v>
      </c>
      <c r="AL236" s="9" t="s">
        <v>49</v>
      </c>
      <c r="AM236" s="9" t="s">
        <v>50</v>
      </c>
      <c r="AN236" s="9" t="s">
        <v>51</v>
      </c>
      <c r="AO236" s="9" t="s">
        <v>52</v>
      </c>
      <c r="AP236" s="9" t="s">
        <v>215</v>
      </c>
      <c r="AQ236" s="9" t="s">
        <v>349</v>
      </c>
      <c r="AR236" s="9" t="s">
        <v>51</v>
      </c>
      <c r="AS236" s="142" t="str">
        <f>VLOOKUP(A236,'Roll-ups'!B:M,12,FALSE)</f>
        <v xml:space="preserve">12 MONTH </v>
      </c>
      <c r="AT236" s="142" t="str">
        <f t="shared" si="11"/>
        <v>G10227</v>
      </c>
      <c r="AU236" t="str">
        <f>VLOOKUP(A236,'Roll-ups'!B:E,4,FALSE)</f>
        <v xml:space="preserve">FALL 1 FLOWTHROUGH </v>
      </c>
    </row>
    <row r="237" spans="1:47" x14ac:dyDescent="0.15">
      <c r="A237" s="142">
        <f t="shared" si="9"/>
        <v>9781525610455</v>
      </c>
      <c r="B237" s="142" t="str">
        <f t="shared" si="10"/>
        <v>4544753184</v>
      </c>
      <c r="C237" s="9" t="s">
        <v>200</v>
      </c>
      <c r="D237" s="9" t="s">
        <v>470</v>
      </c>
      <c r="E237" s="9" t="s">
        <v>471</v>
      </c>
      <c r="F237" s="9" t="s">
        <v>364</v>
      </c>
      <c r="G237" s="9" t="s">
        <v>69</v>
      </c>
      <c r="H237" s="9" t="s">
        <v>40</v>
      </c>
      <c r="I237" s="9"/>
      <c r="J237" s="9"/>
      <c r="K237" s="9" t="s">
        <v>57</v>
      </c>
      <c r="L237" s="9" t="s">
        <v>347</v>
      </c>
      <c r="M237" s="9" t="s">
        <v>219</v>
      </c>
      <c r="N237" s="131">
        <v>44718</v>
      </c>
      <c r="O237" s="131">
        <v>44753</v>
      </c>
      <c r="P237" s="131">
        <v>44753</v>
      </c>
      <c r="Q237" s="222">
        <v>350</v>
      </c>
      <c r="R237" s="132">
        <v>0</v>
      </c>
      <c r="S237" s="132">
        <v>350</v>
      </c>
      <c r="T237" s="9" t="s">
        <v>348</v>
      </c>
      <c r="U237" s="9" t="s">
        <v>63</v>
      </c>
      <c r="V237" s="9" t="s">
        <v>140</v>
      </c>
      <c r="W237" s="9" t="s">
        <v>44</v>
      </c>
      <c r="X237" s="131"/>
      <c r="Y237" s="131"/>
      <c r="Z237" s="9"/>
      <c r="AA237" s="133">
        <v>4.8</v>
      </c>
      <c r="AB237" s="9" t="s">
        <v>119</v>
      </c>
      <c r="AC237" s="133">
        <v>1680</v>
      </c>
      <c r="AD237" s="9" t="s">
        <v>119</v>
      </c>
      <c r="AE237" s="9" t="s">
        <v>120</v>
      </c>
      <c r="AF237" s="133">
        <v>11.99</v>
      </c>
      <c r="AG237" s="134">
        <v>0.17</v>
      </c>
      <c r="AH237" s="9" t="s">
        <v>47</v>
      </c>
      <c r="AI237" s="132">
        <v>5.88</v>
      </c>
      <c r="AJ237" s="9" t="s">
        <v>48</v>
      </c>
      <c r="AK237" s="9" t="s">
        <v>471</v>
      </c>
      <c r="AL237" s="9" t="s">
        <v>49</v>
      </c>
      <c r="AM237" s="9" t="s">
        <v>50</v>
      </c>
      <c r="AN237" s="9" t="s">
        <v>51</v>
      </c>
      <c r="AO237" s="9" t="s">
        <v>52</v>
      </c>
      <c r="AP237" s="9" t="s">
        <v>215</v>
      </c>
      <c r="AQ237" s="9" t="s">
        <v>349</v>
      </c>
      <c r="AR237" s="9" t="s">
        <v>51</v>
      </c>
      <c r="AS237" s="142" t="str">
        <f>VLOOKUP(A237,'Roll-ups'!B:M,12,FALSE)</f>
        <v xml:space="preserve">12 MONTH </v>
      </c>
      <c r="AT237" s="142" t="str">
        <f t="shared" si="11"/>
        <v>G10227</v>
      </c>
      <c r="AU237" t="str">
        <f>VLOOKUP(A237,'Roll-ups'!B:E,4,FALSE)</f>
        <v xml:space="preserve">FALL 1 FLOWTHROUGH </v>
      </c>
    </row>
    <row r="238" spans="1:47" x14ac:dyDescent="0.15">
      <c r="A238" s="142">
        <f t="shared" si="9"/>
        <v>9781525611001</v>
      </c>
      <c r="B238" s="142" t="str">
        <f t="shared" si="10"/>
        <v>4544753184</v>
      </c>
      <c r="C238" s="9" t="s">
        <v>200</v>
      </c>
      <c r="D238" s="9" t="s">
        <v>336</v>
      </c>
      <c r="E238" s="9" t="s">
        <v>462</v>
      </c>
      <c r="F238" s="9" t="s">
        <v>364</v>
      </c>
      <c r="G238" s="9" t="s">
        <v>73</v>
      </c>
      <c r="H238" s="9" t="s">
        <v>40</v>
      </c>
      <c r="I238" s="9"/>
      <c r="J238" s="9"/>
      <c r="K238" s="9" t="s">
        <v>57</v>
      </c>
      <c r="L238" s="9" t="s">
        <v>347</v>
      </c>
      <c r="M238" s="9" t="s">
        <v>219</v>
      </c>
      <c r="N238" s="131">
        <v>44718</v>
      </c>
      <c r="O238" s="131">
        <v>44753</v>
      </c>
      <c r="P238" s="131">
        <v>44753</v>
      </c>
      <c r="Q238" s="222">
        <v>350</v>
      </c>
      <c r="R238" s="132">
        <v>0</v>
      </c>
      <c r="S238" s="132">
        <v>350</v>
      </c>
      <c r="T238" s="9" t="s">
        <v>348</v>
      </c>
      <c r="U238" s="9" t="s">
        <v>63</v>
      </c>
      <c r="V238" s="9" t="s">
        <v>140</v>
      </c>
      <c r="W238" s="9" t="s">
        <v>44</v>
      </c>
      <c r="X238" s="131"/>
      <c r="Y238" s="131"/>
      <c r="Z238" s="9"/>
      <c r="AA238" s="133">
        <v>8.8000000000000007</v>
      </c>
      <c r="AB238" s="9" t="s">
        <v>119</v>
      </c>
      <c r="AC238" s="133">
        <v>3080</v>
      </c>
      <c r="AD238" s="9" t="s">
        <v>119</v>
      </c>
      <c r="AE238" s="9" t="s">
        <v>120</v>
      </c>
      <c r="AF238" s="133">
        <v>21.99</v>
      </c>
      <c r="AG238" s="134">
        <v>0.6</v>
      </c>
      <c r="AH238" s="9" t="s">
        <v>47</v>
      </c>
      <c r="AI238" s="132">
        <v>20.16</v>
      </c>
      <c r="AJ238" s="9" t="s">
        <v>48</v>
      </c>
      <c r="AK238" s="9" t="s">
        <v>462</v>
      </c>
      <c r="AL238" s="9" t="s">
        <v>49</v>
      </c>
      <c r="AM238" s="9" t="s">
        <v>50</v>
      </c>
      <c r="AN238" s="9" t="s">
        <v>51</v>
      </c>
      <c r="AO238" s="9" t="s">
        <v>52</v>
      </c>
      <c r="AP238" s="9" t="s">
        <v>215</v>
      </c>
      <c r="AQ238" s="9" t="s">
        <v>349</v>
      </c>
      <c r="AR238" s="9" t="s">
        <v>51</v>
      </c>
      <c r="AS238" s="142" t="str">
        <f>VLOOKUP(A238,'Roll-ups'!B:M,12,FALSE)</f>
        <v xml:space="preserve">12 MONTH </v>
      </c>
      <c r="AT238" s="142" t="str">
        <f t="shared" si="11"/>
        <v>G10227</v>
      </c>
      <c r="AU238" t="str">
        <f>VLOOKUP(A238,'Roll-ups'!B:E,4,FALSE)</f>
        <v xml:space="preserve">FALL 1 FLOWTHROUGH </v>
      </c>
    </row>
    <row r="239" spans="1:47" x14ac:dyDescent="0.15">
      <c r="A239" s="142">
        <f t="shared" si="9"/>
        <v>882709658559</v>
      </c>
      <c r="B239" s="142" t="str">
        <f t="shared" si="10"/>
        <v>4543672108</v>
      </c>
      <c r="C239" s="9" t="s">
        <v>200</v>
      </c>
      <c r="D239" s="9" t="s">
        <v>446</v>
      </c>
      <c r="E239" s="9" t="s">
        <v>447</v>
      </c>
      <c r="F239" s="9" t="s">
        <v>496</v>
      </c>
      <c r="G239" s="9" t="s">
        <v>39</v>
      </c>
      <c r="H239" s="9" t="s">
        <v>40</v>
      </c>
      <c r="I239" s="9"/>
      <c r="J239" s="9"/>
      <c r="K239" s="9" t="s">
        <v>57</v>
      </c>
      <c r="L239" s="9" t="s">
        <v>449</v>
      </c>
      <c r="M239" s="9" t="s">
        <v>450</v>
      </c>
      <c r="N239" s="131">
        <v>44547</v>
      </c>
      <c r="O239" s="131">
        <v>44745</v>
      </c>
      <c r="P239" s="131">
        <v>44719</v>
      </c>
      <c r="Q239" s="222">
        <v>348</v>
      </c>
      <c r="R239" s="132">
        <v>0</v>
      </c>
      <c r="S239" s="132">
        <v>348</v>
      </c>
      <c r="T239" s="9" t="s">
        <v>348</v>
      </c>
      <c r="U239" s="9" t="s">
        <v>42</v>
      </c>
      <c r="V239" s="9" t="s">
        <v>131</v>
      </c>
      <c r="W239" s="9" t="s">
        <v>67</v>
      </c>
      <c r="X239" s="131">
        <v>44670</v>
      </c>
      <c r="Y239" s="131">
        <v>44715</v>
      </c>
      <c r="Z239" s="9" t="s">
        <v>45</v>
      </c>
      <c r="AA239" s="133">
        <v>17.600000000000001</v>
      </c>
      <c r="AB239" s="9" t="s">
        <v>46</v>
      </c>
      <c r="AC239" s="133">
        <v>6124.8</v>
      </c>
      <c r="AD239" s="9" t="s">
        <v>46</v>
      </c>
      <c r="AE239" s="9" t="s">
        <v>451</v>
      </c>
      <c r="AF239" s="133">
        <v>60</v>
      </c>
      <c r="AG239" s="134">
        <v>5.5119999999999996</v>
      </c>
      <c r="AH239" s="9" t="s">
        <v>47</v>
      </c>
      <c r="AI239" s="132">
        <v>1426.88</v>
      </c>
      <c r="AJ239" s="9" t="s">
        <v>48</v>
      </c>
      <c r="AK239" s="9"/>
      <c r="AL239" s="9" t="s">
        <v>49</v>
      </c>
      <c r="AM239" s="9" t="s">
        <v>121</v>
      </c>
      <c r="AN239" s="9" t="s">
        <v>122</v>
      </c>
      <c r="AO239" s="9" t="s">
        <v>52</v>
      </c>
      <c r="AP239" s="9" t="s">
        <v>133</v>
      </c>
      <c r="AQ239" s="9" t="s">
        <v>349</v>
      </c>
      <c r="AR239" s="9" t="s">
        <v>122</v>
      </c>
      <c r="AS239" s="142" t="str">
        <f>VLOOKUP(A239,'Roll-ups'!B:M,12,FALSE)</f>
        <v>CORE</v>
      </c>
      <c r="AT239" s="142" t="str">
        <f t="shared" si="11"/>
        <v>G10227</v>
      </c>
      <c r="AU239" t="str">
        <f>VLOOKUP(A239,'Roll-ups'!B:E,4,FALSE)</f>
        <v xml:space="preserve">FALL 1 FLOWTHROUGH </v>
      </c>
    </row>
    <row r="240" spans="1:47" x14ac:dyDescent="0.15">
      <c r="A240" s="142">
        <f t="shared" si="9"/>
        <v>686010673979</v>
      </c>
      <c r="B240" s="142" t="str">
        <f t="shared" si="10"/>
        <v>4543725760</v>
      </c>
      <c r="C240" s="9" t="s">
        <v>200</v>
      </c>
      <c r="D240" s="9" t="s">
        <v>438</v>
      </c>
      <c r="E240" s="9" t="s">
        <v>439</v>
      </c>
      <c r="F240" s="9" t="s">
        <v>463</v>
      </c>
      <c r="G240" s="9" t="s">
        <v>55</v>
      </c>
      <c r="H240" s="9" t="s">
        <v>40</v>
      </c>
      <c r="I240" s="9"/>
      <c r="J240" s="9"/>
      <c r="K240" s="9" t="s">
        <v>41</v>
      </c>
      <c r="L240" s="9" t="s">
        <v>143</v>
      </c>
      <c r="M240" s="9" t="s">
        <v>144</v>
      </c>
      <c r="N240" s="131">
        <v>44579</v>
      </c>
      <c r="O240" s="131">
        <v>44746</v>
      </c>
      <c r="P240" s="131">
        <v>44746</v>
      </c>
      <c r="Q240" s="222">
        <v>348</v>
      </c>
      <c r="R240" s="132">
        <v>0</v>
      </c>
      <c r="S240" s="132">
        <v>348</v>
      </c>
      <c r="T240" s="9" t="s">
        <v>348</v>
      </c>
      <c r="U240" s="9" t="s">
        <v>42</v>
      </c>
      <c r="V240" s="9" t="s">
        <v>131</v>
      </c>
      <c r="W240" s="9" t="s">
        <v>44</v>
      </c>
      <c r="X240" s="131">
        <v>44697</v>
      </c>
      <c r="Y240" s="131">
        <v>44697</v>
      </c>
      <c r="Z240" s="9" t="s">
        <v>45</v>
      </c>
      <c r="AA240" s="133">
        <v>7.05</v>
      </c>
      <c r="AB240" s="9" t="s">
        <v>46</v>
      </c>
      <c r="AC240" s="133">
        <v>2453.4</v>
      </c>
      <c r="AD240" s="9" t="s">
        <v>46</v>
      </c>
      <c r="AE240" s="9" t="s">
        <v>379</v>
      </c>
      <c r="AF240" s="133">
        <v>31.99</v>
      </c>
      <c r="AG240" s="134">
        <v>1.4550000000000001</v>
      </c>
      <c r="AH240" s="9" t="s">
        <v>47</v>
      </c>
      <c r="AI240" s="132">
        <v>230.67</v>
      </c>
      <c r="AJ240" s="9" t="s">
        <v>48</v>
      </c>
      <c r="AK240" s="9"/>
      <c r="AL240" s="9" t="s">
        <v>49</v>
      </c>
      <c r="AM240" s="9" t="s">
        <v>121</v>
      </c>
      <c r="AN240" s="9" t="s">
        <v>122</v>
      </c>
      <c r="AO240" s="9" t="s">
        <v>52</v>
      </c>
      <c r="AP240" s="9" t="s">
        <v>133</v>
      </c>
      <c r="AQ240" s="9" t="s">
        <v>349</v>
      </c>
      <c r="AR240" s="9" t="s">
        <v>54</v>
      </c>
      <c r="AS240" s="142" t="str">
        <f>VLOOKUP(A240,'Roll-ups'!B:M,12,FALSE)</f>
        <v xml:space="preserve">17 MONTH </v>
      </c>
      <c r="AT240" s="142" t="str">
        <f t="shared" si="11"/>
        <v>G10227</v>
      </c>
      <c r="AU240" t="str">
        <f>VLOOKUP(A240,'Roll-ups'!B:E,4,FALSE)</f>
        <v xml:space="preserve">BTS </v>
      </c>
    </row>
    <row r="241" spans="1:47" x14ac:dyDescent="0.15">
      <c r="A241" s="142">
        <f t="shared" si="9"/>
        <v>686010674143</v>
      </c>
      <c r="B241" s="142" t="str">
        <f t="shared" si="10"/>
        <v>4544102195</v>
      </c>
      <c r="C241" s="9" t="s">
        <v>200</v>
      </c>
      <c r="D241" s="9" t="s">
        <v>492</v>
      </c>
      <c r="E241" s="9" t="s">
        <v>264</v>
      </c>
      <c r="F241" s="9" t="s">
        <v>481</v>
      </c>
      <c r="G241" s="9" t="s">
        <v>58</v>
      </c>
      <c r="H241" s="9" t="s">
        <v>40</v>
      </c>
      <c r="I241" s="9"/>
      <c r="J241" s="9"/>
      <c r="K241" s="9" t="s">
        <v>41</v>
      </c>
      <c r="L241" s="9" t="s">
        <v>143</v>
      </c>
      <c r="M241" s="9" t="s">
        <v>144</v>
      </c>
      <c r="N241" s="131">
        <v>44606</v>
      </c>
      <c r="O241" s="131">
        <v>44746</v>
      </c>
      <c r="P241" s="131">
        <v>44746</v>
      </c>
      <c r="Q241" s="222">
        <v>348</v>
      </c>
      <c r="R241" s="132">
        <v>0</v>
      </c>
      <c r="S241" s="132">
        <v>348</v>
      </c>
      <c r="T241" s="9" t="s">
        <v>348</v>
      </c>
      <c r="U241" s="9" t="s">
        <v>42</v>
      </c>
      <c r="V241" s="9" t="s">
        <v>131</v>
      </c>
      <c r="W241" s="9" t="s">
        <v>44</v>
      </c>
      <c r="X241" s="131">
        <v>44697</v>
      </c>
      <c r="Y241" s="131">
        <v>44697</v>
      </c>
      <c r="Z241" s="9" t="s">
        <v>45</v>
      </c>
      <c r="AA241" s="133">
        <v>7.5</v>
      </c>
      <c r="AB241" s="9" t="s">
        <v>46</v>
      </c>
      <c r="AC241" s="133">
        <v>2610</v>
      </c>
      <c r="AD241" s="9" t="s">
        <v>46</v>
      </c>
      <c r="AE241" s="9" t="s">
        <v>461</v>
      </c>
      <c r="AF241" s="133">
        <v>29.99</v>
      </c>
      <c r="AG241" s="134">
        <v>2.5350000000000001</v>
      </c>
      <c r="AH241" s="9" t="s">
        <v>47</v>
      </c>
      <c r="AI241" s="132">
        <v>284.61500000000001</v>
      </c>
      <c r="AJ241" s="9" t="s">
        <v>48</v>
      </c>
      <c r="AK241" s="9"/>
      <c r="AL241" s="9" t="s">
        <v>49</v>
      </c>
      <c r="AM241" s="9" t="s">
        <v>121</v>
      </c>
      <c r="AN241" s="9" t="s">
        <v>122</v>
      </c>
      <c r="AO241" s="9" t="s">
        <v>52</v>
      </c>
      <c r="AP241" s="9" t="s">
        <v>465</v>
      </c>
      <c r="AQ241" s="9" t="s">
        <v>349</v>
      </c>
      <c r="AR241" s="9" t="s">
        <v>122</v>
      </c>
      <c r="AS241" s="142" t="str">
        <f>VLOOKUP(A241,'Roll-ups'!B:M,12,FALSE)</f>
        <v xml:space="preserve">12 MONTH </v>
      </c>
      <c r="AT241" s="142" t="str">
        <f t="shared" si="11"/>
        <v>G10227</v>
      </c>
      <c r="AU241" t="str">
        <f>VLOOKUP(A241,'Roll-ups'!B:E,4,FALSE)</f>
        <v>FALL 1</v>
      </c>
    </row>
    <row r="242" spans="1:47" x14ac:dyDescent="0.15">
      <c r="A242" s="142">
        <f t="shared" si="9"/>
        <v>5056275189150</v>
      </c>
      <c r="B242" s="142" t="str">
        <f t="shared" si="10"/>
        <v>4544332992</v>
      </c>
      <c r="C242" s="9" t="s">
        <v>129</v>
      </c>
      <c r="D242" s="9" t="s">
        <v>1216</v>
      </c>
      <c r="E242" s="9" t="s">
        <v>1217</v>
      </c>
      <c r="F242" s="9" t="s">
        <v>951</v>
      </c>
      <c r="G242" s="9" t="s">
        <v>88</v>
      </c>
      <c r="H242" s="9" t="s">
        <v>40</v>
      </c>
      <c r="I242" s="9"/>
      <c r="J242" s="9"/>
      <c r="K242" s="9" t="s">
        <v>57</v>
      </c>
      <c r="L242" s="9" t="s">
        <v>1036</v>
      </c>
      <c r="M242" s="9" t="s">
        <v>1037</v>
      </c>
      <c r="N242" s="131">
        <v>44687</v>
      </c>
      <c r="O242" s="131">
        <v>44776</v>
      </c>
      <c r="P242" s="131">
        <v>44762</v>
      </c>
      <c r="Q242" s="222">
        <v>348</v>
      </c>
      <c r="R242" s="132">
        <v>0</v>
      </c>
      <c r="S242" s="132">
        <v>348</v>
      </c>
      <c r="T242" s="9" t="s">
        <v>348</v>
      </c>
      <c r="U242" s="9" t="s">
        <v>42</v>
      </c>
      <c r="V242" s="9" t="s">
        <v>131</v>
      </c>
      <c r="W242" s="9" t="s">
        <v>67</v>
      </c>
      <c r="X242" s="131">
        <v>44732</v>
      </c>
      <c r="Y242" s="131">
        <v>44746</v>
      </c>
      <c r="Z242" s="9" t="s">
        <v>45</v>
      </c>
      <c r="AA242" s="133">
        <v>13.5</v>
      </c>
      <c r="AB242" s="9" t="s">
        <v>46</v>
      </c>
      <c r="AC242" s="133">
        <v>4698</v>
      </c>
      <c r="AD242" s="9" t="s">
        <v>46</v>
      </c>
      <c r="AE242" s="9" t="s">
        <v>1038</v>
      </c>
      <c r="AF242" s="133">
        <v>39.99</v>
      </c>
      <c r="AG242" s="134">
        <v>2.601</v>
      </c>
      <c r="AH242" s="9" t="s">
        <v>47</v>
      </c>
      <c r="AI242" s="132">
        <v>238.084</v>
      </c>
      <c r="AJ242" s="9" t="s">
        <v>48</v>
      </c>
      <c r="AK242" s="9" t="s">
        <v>1218</v>
      </c>
      <c r="AL242" s="9" t="s">
        <v>49</v>
      </c>
      <c r="AM242" s="9" t="s">
        <v>126</v>
      </c>
      <c r="AN242" s="9" t="s">
        <v>127</v>
      </c>
      <c r="AO242" s="9" t="s">
        <v>52</v>
      </c>
      <c r="AP242" s="9" t="s">
        <v>146</v>
      </c>
      <c r="AQ242" s="9" t="s">
        <v>349</v>
      </c>
      <c r="AR242" s="9" t="s">
        <v>127</v>
      </c>
      <c r="AS242" s="142" t="str">
        <f>VLOOKUP(A242,'Roll-ups'!B:M,12,FALSE)</f>
        <v xml:space="preserve">PARTY DÉCOR </v>
      </c>
      <c r="AT242" s="142" t="str">
        <f t="shared" si="11"/>
        <v>G10211</v>
      </c>
      <c r="AU242" t="str">
        <f>VLOOKUP(A242,'Roll-ups'!B:E,4,FALSE)</f>
        <v>FALL 2</v>
      </c>
    </row>
    <row r="243" spans="1:47" x14ac:dyDescent="0.15">
      <c r="A243" s="142">
        <f t="shared" si="9"/>
        <v>633356615422</v>
      </c>
      <c r="B243" s="142" t="str">
        <f t="shared" si="10"/>
        <v>4544740043</v>
      </c>
      <c r="C243" s="9" t="s">
        <v>129</v>
      </c>
      <c r="D243" s="9" t="s">
        <v>1106</v>
      </c>
      <c r="E243" s="9" t="s">
        <v>580</v>
      </c>
      <c r="F243" s="9" t="s">
        <v>970</v>
      </c>
      <c r="G243" s="9" t="s">
        <v>39</v>
      </c>
      <c r="H243" s="9" t="s">
        <v>40</v>
      </c>
      <c r="I243" s="9"/>
      <c r="J243" s="9"/>
      <c r="K243" s="9" t="s">
        <v>57</v>
      </c>
      <c r="L243" s="9" t="s">
        <v>1100</v>
      </c>
      <c r="M243" s="9" t="s">
        <v>1101</v>
      </c>
      <c r="N243" s="131">
        <v>44715</v>
      </c>
      <c r="O243" s="131">
        <v>44742</v>
      </c>
      <c r="P243" s="131">
        <v>44732</v>
      </c>
      <c r="Q243" s="222">
        <v>348</v>
      </c>
      <c r="R243" s="132">
        <v>0</v>
      </c>
      <c r="S243" s="132">
        <v>348</v>
      </c>
      <c r="T243" s="9" t="s">
        <v>348</v>
      </c>
      <c r="U243" s="9" t="s">
        <v>117</v>
      </c>
      <c r="V243" s="9" t="s">
        <v>1102</v>
      </c>
      <c r="W243" s="9" t="s">
        <v>67</v>
      </c>
      <c r="X243" s="131">
        <v>44725</v>
      </c>
      <c r="Y243" s="131">
        <v>44735</v>
      </c>
      <c r="Z243" s="9" t="s">
        <v>118</v>
      </c>
      <c r="AA243" s="133">
        <v>8.3000000000000007</v>
      </c>
      <c r="AB243" s="9" t="s">
        <v>46</v>
      </c>
      <c r="AC243" s="133">
        <v>2888.4</v>
      </c>
      <c r="AD243" s="9" t="s">
        <v>46</v>
      </c>
      <c r="AE243" s="9" t="s">
        <v>1103</v>
      </c>
      <c r="AF243" s="133">
        <v>19.989999999999998</v>
      </c>
      <c r="AG243" s="134">
        <v>0.23</v>
      </c>
      <c r="AH243" s="9" t="s">
        <v>47</v>
      </c>
      <c r="AI243" s="132">
        <v>77.445999999999998</v>
      </c>
      <c r="AJ243" s="9" t="s">
        <v>48</v>
      </c>
      <c r="AK243" s="9" t="s">
        <v>1107</v>
      </c>
      <c r="AL243" s="9" t="s">
        <v>49</v>
      </c>
      <c r="AM243" s="9" t="s">
        <v>121</v>
      </c>
      <c r="AN243" s="9" t="s">
        <v>122</v>
      </c>
      <c r="AO243" s="9" t="s">
        <v>52</v>
      </c>
      <c r="AP243" s="9" t="s">
        <v>1105</v>
      </c>
      <c r="AQ243" s="9" t="s">
        <v>349</v>
      </c>
      <c r="AR243" s="9" t="s">
        <v>122</v>
      </c>
      <c r="AS243" s="142" t="str">
        <f>VLOOKUP(A243,'Roll-ups'!B:M,12,FALSE)</f>
        <v>CRAFTING</v>
      </c>
      <c r="AT243" s="142" t="str">
        <f t="shared" si="11"/>
        <v>G10211</v>
      </c>
      <c r="AU243" t="str">
        <f>VLOOKUP(A243,'Roll-ups'!B:E,4,FALSE)</f>
        <v>FALL 1</v>
      </c>
    </row>
    <row r="244" spans="1:47" x14ac:dyDescent="0.15">
      <c r="A244" s="142">
        <f t="shared" si="9"/>
        <v>5056275192716</v>
      </c>
      <c r="B244" s="142" t="str">
        <f t="shared" si="10"/>
        <v>4544332989</v>
      </c>
      <c r="C244" s="9" t="s">
        <v>129</v>
      </c>
      <c r="D244" s="9" t="s">
        <v>1213</v>
      </c>
      <c r="E244" s="9" t="s">
        <v>1214</v>
      </c>
      <c r="F244" s="9" t="s">
        <v>961</v>
      </c>
      <c r="G244" s="9" t="s">
        <v>86</v>
      </c>
      <c r="H244" s="9" t="s">
        <v>40</v>
      </c>
      <c r="I244" s="9"/>
      <c r="J244" s="9"/>
      <c r="K244" s="9" t="s">
        <v>56</v>
      </c>
      <c r="L244" s="9" t="s">
        <v>1036</v>
      </c>
      <c r="M244" s="9" t="s">
        <v>1037</v>
      </c>
      <c r="N244" s="131">
        <v>44687</v>
      </c>
      <c r="O244" s="131">
        <v>44791</v>
      </c>
      <c r="P244" s="131">
        <v>44767</v>
      </c>
      <c r="Q244" s="222">
        <v>340</v>
      </c>
      <c r="R244" s="132">
        <v>0</v>
      </c>
      <c r="S244" s="132">
        <v>340</v>
      </c>
      <c r="T244" s="9" t="s">
        <v>348</v>
      </c>
      <c r="U244" s="9" t="s">
        <v>42</v>
      </c>
      <c r="V244" s="9" t="s">
        <v>131</v>
      </c>
      <c r="W244" s="9" t="s">
        <v>67</v>
      </c>
      <c r="X244" s="131">
        <v>44732</v>
      </c>
      <c r="Y244" s="131">
        <v>44746</v>
      </c>
      <c r="Z244" s="9" t="s">
        <v>45</v>
      </c>
      <c r="AA244" s="133">
        <v>15</v>
      </c>
      <c r="AB244" s="9" t="s">
        <v>46</v>
      </c>
      <c r="AC244" s="133">
        <v>5100</v>
      </c>
      <c r="AD244" s="9" t="s">
        <v>46</v>
      </c>
      <c r="AE244" s="9" t="s">
        <v>1038</v>
      </c>
      <c r="AF244" s="133">
        <v>49.99</v>
      </c>
      <c r="AG244" s="134">
        <v>0.94799999999999995</v>
      </c>
      <c r="AH244" s="9" t="s">
        <v>47</v>
      </c>
      <c r="AI244" s="132">
        <v>131.81100000000001</v>
      </c>
      <c r="AJ244" s="9" t="s">
        <v>48</v>
      </c>
      <c r="AK244" s="9" t="s">
        <v>1215</v>
      </c>
      <c r="AL244" s="9" t="s">
        <v>49</v>
      </c>
      <c r="AM244" s="9" t="s">
        <v>126</v>
      </c>
      <c r="AN244" s="9" t="s">
        <v>127</v>
      </c>
      <c r="AO244" s="9" t="s">
        <v>52</v>
      </c>
      <c r="AP244" s="9" t="s">
        <v>146</v>
      </c>
      <c r="AQ244" s="9" t="s">
        <v>349</v>
      </c>
      <c r="AR244" s="9" t="s">
        <v>127</v>
      </c>
      <c r="AS244" s="142" t="str">
        <f>VLOOKUP(A244,'Roll-ups'!B:M,12,FALSE)</f>
        <v xml:space="preserve">PARTY DÉCOR </v>
      </c>
      <c r="AT244" s="142" t="str">
        <f t="shared" si="11"/>
        <v>G10211</v>
      </c>
      <c r="AU244" t="str">
        <f>VLOOKUP(A244,'Roll-ups'!B:E,4,FALSE)</f>
        <v>FALL 2</v>
      </c>
    </row>
    <row r="245" spans="1:47" x14ac:dyDescent="0.15">
      <c r="A245" s="142">
        <f t="shared" si="9"/>
        <v>5056275189136</v>
      </c>
      <c r="B245" s="142" t="str">
        <f t="shared" si="10"/>
        <v>4544332992</v>
      </c>
      <c r="C245" s="9" t="s">
        <v>129</v>
      </c>
      <c r="D245" s="9" t="s">
        <v>1168</v>
      </c>
      <c r="E245" s="9" t="s">
        <v>1169</v>
      </c>
      <c r="F245" s="9" t="s">
        <v>951</v>
      </c>
      <c r="G245" s="9" t="s">
        <v>98</v>
      </c>
      <c r="H245" s="9" t="s">
        <v>40</v>
      </c>
      <c r="I245" s="9"/>
      <c r="J245" s="9"/>
      <c r="K245" s="9" t="s">
        <v>57</v>
      </c>
      <c r="L245" s="9" t="s">
        <v>1036</v>
      </c>
      <c r="M245" s="9" t="s">
        <v>1037</v>
      </c>
      <c r="N245" s="131">
        <v>44687</v>
      </c>
      <c r="O245" s="131">
        <v>44776</v>
      </c>
      <c r="P245" s="131">
        <v>44762</v>
      </c>
      <c r="Q245" s="222">
        <v>340</v>
      </c>
      <c r="R245" s="132">
        <v>0</v>
      </c>
      <c r="S245" s="132">
        <v>340</v>
      </c>
      <c r="T245" s="9" t="s">
        <v>348</v>
      </c>
      <c r="U245" s="9" t="s">
        <v>42</v>
      </c>
      <c r="V245" s="9" t="s">
        <v>131</v>
      </c>
      <c r="W245" s="9" t="s">
        <v>67</v>
      </c>
      <c r="X245" s="131">
        <v>44732</v>
      </c>
      <c r="Y245" s="131">
        <v>44746</v>
      </c>
      <c r="Z245" s="9" t="s">
        <v>45</v>
      </c>
      <c r="AA245" s="133">
        <v>26.25</v>
      </c>
      <c r="AB245" s="9" t="s">
        <v>46</v>
      </c>
      <c r="AC245" s="133">
        <v>8925</v>
      </c>
      <c r="AD245" s="9" t="s">
        <v>46</v>
      </c>
      <c r="AE245" s="9" t="s">
        <v>1038</v>
      </c>
      <c r="AF245" s="133">
        <v>59.99</v>
      </c>
      <c r="AG245" s="134">
        <v>2.9319999999999999</v>
      </c>
      <c r="AH245" s="9" t="s">
        <v>47</v>
      </c>
      <c r="AI245" s="132">
        <v>483.89400000000001</v>
      </c>
      <c r="AJ245" s="9" t="s">
        <v>48</v>
      </c>
      <c r="AK245" s="9" t="s">
        <v>1170</v>
      </c>
      <c r="AL245" s="9" t="s">
        <v>49</v>
      </c>
      <c r="AM245" s="9" t="s">
        <v>126</v>
      </c>
      <c r="AN245" s="9" t="s">
        <v>127</v>
      </c>
      <c r="AO245" s="9" t="s">
        <v>52</v>
      </c>
      <c r="AP245" s="9" t="s">
        <v>146</v>
      </c>
      <c r="AQ245" s="9" t="s">
        <v>349</v>
      </c>
      <c r="AR245" s="9" t="s">
        <v>127</v>
      </c>
      <c r="AS245" s="142" t="str">
        <f>VLOOKUP(A245,'Roll-ups'!B:M,12,FALSE)</f>
        <v xml:space="preserve">PARTY DÉCOR </v>
      </c>
      <c r="AT245" s="142" t="str">
        <f t="shared" si="11"/>
        <v>G10211</v>
      </c>
      <c r="AU245" t="str">
        <f>VLOOKUP(A245,'Roll-ups'!B:E,4,FALSE)</f>
        <v>FALL 2</v>
      </c>
    </row>
    <row r="246" spans="1:47" x14ac:dyDescent="0.15">
      <c r="A246" s="142">
        <f t="shared" si="9"/>
        <v>5056567006998</v>
      </c>
      <c r="B246" s="142" t="str">
        <f t="shared" si="10"/>
        <v>4544735551</v>
      </c>
      <c r="C246" s="9" t="s">
        <v>129</v>
      </c>
      <c r="D246" s="9" t="s">
        <v>1203</v>
      </c>
      <c r="E246" s="9" t="s">
        <v>831</v>
      </c>
      <c r="F246" s="9" t="s">
        <v>972</v>
      </c>
      <c r="G246" s="9" t="s">
        <v>59</v>
      </c>
      <c r="H246" s="9" t="s">
        <v>40</v>
      </c>
      <c r="I246" s="9"/>
      <c r="J246" s="9"/>
      <c r="K246" s="9" t="s">
        <v>57</v>
      </c>
      <c r="L246" s="9" t="s">
        <v>1036</v>
      </c>
      <c r="M246" s="9" t="s">
        <v>1037</v>
      </c>
      <c r="N246" s="131">
        <v>44708</v>
      </c>
      <c r="O246" s="131">
        <v>44769</v>
      </c>
      <c r="P246" s="131">
        <v>44769</v>
      </c>
      <c r="Q246" s="222">
        <v>340</v>
      </c>
      <c r="R246" s="132">
        <v>0</v>
      </c>
      <c r="S246" s="132">
        <v>340</v>
      </c>
      <c r="T246" s="9" t="s">
        <v>348</v>
      </c>
      <c r="U246" s="9" t="s">
        <v>42</v>
      </c>
      <c r="V246" s="9" t="s">
        <v>131</v>
      </c>
      <c r="W246" s="9" t="s">
        <v>67</v>
      </c>
      <c r="X246" s="131">
        <v>44739</v>
      </c>
      <c r="Y246" s="131">
        <v>44739</v>
      </c>
      <c r="Z246" s="9" t="s">
        <v>45</v>
      </c>
      <c r="AA246" s="133">
        <v>15</v>
      </c>
      <c r="AB246" s="9" t="s">
        <v>46</v>
      </c>
      <c r="AC246" s="133">
        <v>5100</v>
      </c>
      <c r="AD246" s="9" t="s">
        <v>46</v>
      </c>
      <c r="AE246" s="9" t="s">
        <v>1093</v>
      </c>
      <c r="AF246" s="133">
        <v>48.99</v>
      </c>
      <c r="AG246" s="134">
        <v>0.94799999999999995</v>
      </c>
      <c r="AH246" s="9" t="s">
        <v>47</v>
      </c>
      <c r="AI246" s="132">
        <v>200.41</v>
      </c>
      <c r="AJ246" s="9" t="s">
        <v>48</v>
      </c>
      <c r="AK246" s="9" t="s">
        <v>1204</v>
      </c>
      <c r="AL246" s="9" t="s">
        <v>49</v>
      </c>
      <c r="AM246" s="9" t="s">
        <v>121</v>
      </c>
      <c r="AN246" s="9" t="s">
        <v>122</v>
      </c>
      <c r="AO246" s="9" t="s">
        <v>52</v>
      </c>
      <c r="AP246" s="9" t="s">
        <v>146</v>
      </c>
      <c r="AQ246" s="9" t="s">
        <v>349</v>
      </c>
      <c r="AR246" s="9" t="s">
        <v>122</v>
      </c>
      <c r="AS246" s="142" t="str">
        <f>VLOOKUP(A246,'Roll-ups'!B:M,12,FALSE)</f>
        <v xml:space="preserve">PARTY DÉCOR </v>
      </c>
      <c r="AT246" s="142" t="str">
        <f t="shared" si="11"/>
        <v>G10211</v>
      </c>
      <c r="AU246" t="str">
        <f>VLOOKUP(A246,'Roll-ups'!B:E,4,FALSE)</f>
        <v>FALL 2</v>
      </c>
    </row>
    <row r="247" spans="1:47" x14ac:dyDescent="0.15">
      <c r="A247" s="142">
        <f t="shared" si="9"/>
        <v>9781469424170</v>
      </c>
      <c r="B247" s="142" t="str">
        <f t="shared" si="10"/>
        <v>4544767824</v>
      </c>
      <c r="C247" s="9" t="s">
        <v>200</v>
      </c>
      <c r="D247" s="9" t="s">
        <v>275</v>
      </c>
      <c r="E247" s="9" t="s">
        <v>395</v>
      </c>
      <c r="F247" s="9" t="s">
        <v>382</v>
      </c>
      <c r="G247" s="9" t="s">
        <v>59</v>
      </c>
      <c r="H247" s="9" t="s">
        <v>40</v>
      </c>
      <c r="I247" s="9"/>
      <c r="J247" s="9"/>
      <c r="K247" s="9" t="s">
        <v>57</v>
      </c>
      <c r="L247" s="9" t="s">
        <v>347</v>
      </c>
      <c r="M247" s="9" t="s">
        <v>219</v>
      </c>
      <c r="N247" s="131">
        <v>44718</v>
      </c>
      <c r="O247" s="131">
        <v>44763</v>
      </c>
      <c r="P247" s="131">
        <v>44763</v>
      </c>
      <c r="Q247" s="222">
        <v>336</v>
      </c>
      <c r="R247" s="132">
        <v>0</v>
      </c>
      <c r="S247" s="132">
        <v>336</v>
      </c>
      <c r="T247" s="9" t="s">
        <v>348</v>
      </c>
      <c r="U247" s="9" t="s">
        <v>63</v>
      </c>
      <c r="V247" s="9" t="s">
        <v>140</v>
      </c>
      <c r="W247" s="9" t="s">
        <v>44</v>
      </c>
      <c r="X247" s="131"/>
      <c r="Y247" s="131"/>
      <c r="Z247" s="9"/>
      <c r="AA247" s="133">
        <v>10.4</v>
      </c>
      <c r="AB247" s="9" t="s">
        <v>119</v>
      </c>
      <c r="AC247" s="133">
        <v>3494.4</v>
      </c>
      <c r="AD247" s="9" t="s">
        <v>119</v>
      </c>
      <c r="AE247" s="9" t="s">
        <v>120</v>
      </c>
      <c r="AF247" s="133">
        <v>25.99</v>
      </c>
      <c r="AG247" s="134">
        <v>0.85</v>
      </c>
      <c r="AH247" s="9" t="s">
        <v>47</v>
      </c>
      <c r="AI247" s="132">
        <v>18.760000000000002</v>
      </c>
      <c r="AJ247" s="9" t="s">
        <v>48</v>
      </c>
      <c r="AK247" s="9" t="s">
        <v>395</v>
      </c>
      <c r="AL247" s="9" t="s">
        <v>49</v>
      </c>
      <c r="AM247" s="9" t="s">
        <v>50</v>
      </c>
      <c r="AN247" s="9" t="s">
        <v>51</v>
      </c>
      <c r="AO247" s="9" t="s">
        <v>52</v>
      </c>
      <c r="AP247" s="9" t="s">
        <v>356</v>
      </c>
      <c r="AQ247" s="9" t="s">
        <v>349</v>
      </c>
      <c r="AR247" s="9" t="s">
        <v>51</v>
      </c>
      <c r="AS247" s="142" t="str">
        <f>VLOOKUP(A247,'Roll-ups'!B:M,12,FALSE)</f>
        <v xml:space="preserve">12 MONTH </v>
      </c>
      <c r="AT247" s="142" t="str">
        <f t="shared" si="11"/>
        <v>G10227</v>
      </c>
      <c r="AU247" t="str">
        <f>VLOOKUP(A247,'Roll-ups'!B:E,4,FALSE)</f>
        <v xml:space="preserve">FALL 1 FLOWTHROUGH </v>
      </c>
    </row>
    <row r="248" spans="1:47" x14ac:dyDescent="0.15">
      <c r="A248" s="142">
        <f t="shared" si="9"/>
        <v>93573467622</v>
      </c>
      <c r="B248" s="142" t="str">
        <f t="shared" si="10"/>
        <v>4544765962</v>
      </c>
      <c r="C248" s="9" t="s">
        <v>129</v>
      </c>
      <c r="D248" s="9" t="s">
        <v>717</v>
      </c>
      <c r="E248" s="9" t="s">
        <v>718</v>
      </c>
      <c r="F248" s="9" t="s">
        <v>967</v>
      </c>
      <c r="G248" s="9" t="s">
        <v>72</v>
      </c>
      <c r="H248" s="9" t="s">
        <v>40</v>
      </c>
      <c r="I248" s="9"/>
      <c r="J248" s="9"/>
      <c r="K248" s="9" t="s">
        <v>41</v>
      </c>
      <c r="L248" s="9" t="s">
        <v>1247</v>
      </c>
      <c r="M248" s="9" t="s">
        <v>1248</v>
      </c>
      <c r="N248" s="131">
        <v>44719</v>
      </c>
      <c r="O248" s="131">
        <v>44729</v>
      </c>
      <c r="P248" s="131">
        <v>44729</v>
      </c>
      <c r="Q248" s="222">
        <v>331</v>
      </c>
      <c r="R248" s="132">
        <v>0</v>
      </c>
      <c r="S248" s="132">
        <v>331</v>
      </c>
      <c r="T248" s="9" t="s">
        <v>348</v>
      </c>
      <c r="U248" s="9" t="s">
        <v>117</v>
      </c>
      <c r="V248" s="9" t="s">
        <v>64</v>
      </c>
      <c r="W248" s="9" t="s">
        <v>44</v>
      </c>
      <c r="X248" s="131">
        <v>44722</v>
      </c>
      <c r="Y248" s="131">
        <v>44726</v>
      </c>
      <c r="Z248" s="9" t="s">
        <v>118</v>
      </c>
      <c r="AA248" s="133">
        <v>10.99</v>
      </c>
      <c r="AB248" s="9" t="s">
        <v>119</v>
      </c>
      <c r="AC248" s="133">
        <v>3637.69</v>
      </c>
      <c r="AD248" s="9" t="s">
        <v>119</v>
      </c>
      <c r="AE248" s="9" t="s">
        <v>120</v>
      </c>
      <c r="AF248" s="133">
        <v>19.989999999999998</v>
      </c>
      <c r="AG248" s="134">
        <v>0.2</v>
      </c>
      <c r="AH248" s="9" t="s">
        <v>47</v>
      </c>
      <c r="AI248" s="132">
        <v>724.65</v>
      </c>
      <c r="AJ248" s="9" t="s">
        <v>48</v>
      </c>
      <c r="AK248" s="9" t="s">
        <v>1273</v>
      </c>
      <c r="AL248" s="9" t="s">
        <v>49</v>
      </c>
      <c r="AM248" s="9" t="s">
        <v>121</v>
      </c>
      <c r="AN248" s="9" t="s">
        <v>122</v>
      </c>
      <c r="AO248" s="9" t="s">
        <v>52</v>
      </c>
      <c r="AP248" s="9" t="s">
        <v>1250</v>
      </c>
      <c r="AQ248" s="9" t="s">
        <v>53</v>
      </c>
      <c r="AR248" s="9" t="s">
        <v>54</v>
      </c>
      <c r="AS248" s="142" t="str">
        <f>VLOOKUP(A248,'Roll-ups'!B:M,12,FALSE)</f>
        <v xml:space="preserve">CRICUT </v>
      </c>
      <c r="AT248" s="142" t="str">
        <f t="shared" si="11"/>
        <v>G10211</v>
      </c>
      <c r="AU248" t="str">
        <f>VLOOKUP(A248,'Roll-ups'!B:E,4,FALSE)</f>
        <v>FALL 1</v>
      </c>
    </row>
    <row r="249" spans="1:47" x14ac:dyDescent="0.15">
      <c r="A249" s="142">
        <f t="shared" si="9"/>
        <v>93573389986</v>
      </c>
      <c r="B249" s="142" t="str">
        <f t="shared" si="10"/>
        <v>4544765962</v>
      </c>
      <c r="C249" s="9" t="s">
        <v>129</v>
      </c>
      <c r="D249" s="9" t="s">
        <v>707</v>
      </c>
      <c r="E249" s="9" t="s">
        <v>708</v>
      </c>
      <c r="F249" s="9" t="s">
        <v>967</v>
      </c>
      <c r="G249" s="9" t="s">
        <v>65</v>
      </c>
      <c r="H249" s="9" t="s">
        <v>40</v>
      </c>
      <c r="I249" s="9"/>
      <c r="J249" s="9"/>
      <c r="K249" s="9" t="s">
        <v>41</v>
      </c>
      <c r="L249" s="9" t="s">
        <v>1247</v>
      </c>
      <c r="M249" s="9" t="s">
        <v>1248</v>
      </c>
      <c r="N249" s="131">
        <v>44719</v>
      </c>
      <c r="O249" s="131">
        <v>44729</v>
      </c>
      <c r="P249" s="131">
        <v>44729</v>
      </c>
      <c r="Q249" s="222">
        <v>331</v>
      </c>
      <c r="R249" s="132">
        <v>0</v>
      </c>
      <c r="S249" s="132">
        <v>331</v>
      </c>
      <c r="T249" s="9" t="s">
        <v>348</v>
      </c>
      <c r="U249" s="9" t="s">
        <v>117</v>
      </c>
      <c r="V249" s="9" t="s">
        <v>64</v>
      </c>
      <c r="W249" s="9" t="s">
        <v>44</v>
      </c>
      <c r="X249" s="131">
        <v>44722</v>
      </c>
      <c r="Y249" s="131">
        <v>44726</v>
      </c>
      <c r="Z249" s="9" t="s">
        <v>118</v>
      </c>
      <c r="AA249" s="133">
        <v>13.74</v>
      </c>
      <c r="AB249" s="9" t="s">
        <v>119</v>
      </c>
      <c r="AC249" s="133">
        <v>4547.9399999999996</v>
      </c>
      <c r="AD249" s="9" t="s">
        <v>119</v>
      </c>
      <c r="AE249" s="9" t="s">
        <v>120</v>
      </c>
      <c r="AF249" s="133">
        <v>24.99</v>
      </c>
      <c r="AG249" s="134">
        <v>0.35</v>
      </c>
      <c r="AH249" s="9" t="s">
        <v>47</v>
      </c>
      <c r="AI249" s="132">
        <v>49.6</v>
      </c>
      <c r="AJ249" s="9" t="s">
        <v>48</v>
      </c>
      <c r="AK249" s="9" t="s">
        <v>1274</v>
      </c>
      <c r="AL249" s="9" t="s">
        <v>49</v>
      </c>
      <c r="AM249" s="9" t="s">
        <v>121</v>
      </c>
      <c r="AN249" s="9" t="s">
        <v>122</v>
      </c>
      <c r="AO249" s="9" t="s">
        <v>52</v>
      </c>
      <c r="AP249" s="9" t="s">
        <v>1250</v>
      </c>
      <c r="AQ249" s="9" t="s">
        <v>53</v>
      </c>
      <c r="AR249" s="9" t="s">
        <v>54</v>
      </c>
      <c r="AS249" s="142" t="str">
        <f>VLOOKUP(A249,'Roll-ups'!B:M,12,FALSE)</f>
        <v xml:space="preserve">CRICUT </v>
      </c>
      <c r="AT249" s="142" t="str">
        <f t="shared" si="11"/>
        <v>G10211</v>
      </c>
      <c r="AU249" t="str">
        <f>VLOOKUP(A249,'Roll-ups'!B:E,4,FALSE)</f>
        <v>FALL 1</v>
      </c>
    </row>
    <row r="250" spans="1:47" x14ac:dyDescent="0.15">
      <c r="A250" s="142">
        <f t="shared" si="9"/>
        <v>93573379574</v>
      </c>
      <c r="B250" s="142" t="str">
        <f t="shared" si="10"/>
        <v>4544765962</v>
      </c>
      <c r="C250" s="9" t="s">
        <v>129</v>
      </c>
      <c r="D250" s="9" t="s">
        <v>733</v>
      </c>
      <c r="E250" s="9" t="s">
        <v>734</v>
      </c>
      <c r="F250" s="9" t="s">
        <v>967</v>
      </c>
      <c r="G250" s="9" t="s">
        <v>75</v>
      </c>
      <c r="H250" s="9" t="s">
        <v>40</v>
      </c>
      <c r="I250" s="9"/>
      <c r="J250" s="9"/>
      <c r="K250" s="9" t="s">
        <v>41</v>
      </c>
      <c r="L250" s="9" t="s">
        <v>1247</v>
      </c>
      <c r="M250" s="9" t="s">
        <v>1248</v>
      </c>
      <c r="N250" s="131">
        <v>44719</v>
      </c>
      <c r="O250" s="131">
        <v>44729</v>
      </c>
      <c r="P250" s="131">
        <v>44729</v>
      </c>
      <c r="Q250" s="222">
        <v>331</v>
      </c>
      <c r="R250" s="132">
        <v>0</v>
      </c>
      <c r="S250" s="132">
        <v>331</v>
      </c>
      <c r="T250" s="9" t="s">
        <v>348</v>
      </c>
      <c r="U250" s="9" t="s">
        <v>117</v>
      </c>
      <c r="V250" s="9" t="s">
        <v>64</v>
      </c>
      <c r="W250" s="9" t="s">
        <v>44</v>
      </c>
      <c r="X250" s="131">
        <v>44722</v>
      </c>
      <c r="Y250" s="131">
        <v>44726</v>
      </c>
      <c r="Z250" s="9" t="s">
        <v>118</v>
      </c>
      <c r="AA250" s="133">
        <v>5.49</v>
      </c>
      <c r="AB250" s="9" t="s">
        <v>119</v>
      </c>
      <c r="AC250" s="133">
        <v>1817.19</v>
      </c>
      <c r="AD250" s="9" t="s">
        <v>119</v>
      </c>
      <c r="AE250" s="9" t="s">
        <v>120</v>
      </c>
      <c r="AF250" s="133">
        <v>9.99</v>
      </c>
      <c r="AG250" s="134">
        <v>0.1</v>
      </c>
      <c r="AH250" s="9" t="s">
        <v>47</v>
      </c>
      <c r="AI250" s="132">
        <v>280.37599999999998</v>
      </c>
      <c r="AJ250" s="9" t="s">
        <v>48</v>
      </c>
      <c r="AK250" s="9" t="s">
        <v>1276</v>
      </c>
      <c r="AL250" s="9" t="s">
        <v>49</v>
      </c>
      <c r="AM250" s="9" t="s">
        <v>121</v>
      </c>
      <c r="AN250" s="9" t="s">
        <v>122</v>
      </c>
      <c r="AO250" s="9" t="s">
        <v>52</v>
      </c>
      <c r="AP250" s="9" t="s">
        <v>1250</v>
      </c>
      <c r="AQ250" s="9" t="s">
        <v>53</v>
      </c>
      <c r="AR250" s="9" t="s">
        <v>54</v>
      </c>
      <c r="AS250" s="142" t="str">
        <f>VLOOKUP(A250,'Roll-ups'!B:M,12,FALSE)</f>
        <v xml:space="preserve">CRICUT </v>
      </c>
      <c r="AT250" s="142" t="str">
        <f t="shared" si="11"/>
        <v>G10211</v>
      </c>
      <c r="AU250" t="str">
        <f>VLOOKUP(A250,'Roll-ups'!B:E,4,FALSE)</f>
        <v>FALL 1</v>
      </c>
    </row>
    <row r="251" spans="1:47" x14ac:dyDescent="0.15">
      <c r="A251" s="142">
        <f t="shared" si="9"/>
        <v>93573316210</v>
      </c>
      <c r="B251" s="142" t="str">
        <f t="shared" si="10"/>
        <v>4544765962</v>
      </c>
      <c r="C251" s="9" t="s">
        <v>129</v>
      </c>
      <c r="D251" s="9" t="s">
        <v>731</v>
      </c>
      <c r="E251" s="9" t="s">
        <v>732</v>
      </c>
      <c r="F251" s="9" t="s">
        <v>967</v>
      </c>
      <c r="G251" s="9" t="s">
        <v>76</v>
      </c>
      <c r="H251" s="9" t="s">
        <v>40</v>
      </c>
      <c r="I251" s="9"/>
      <c r="J251" s="9"/>
      <c r="K251" s="9" t="s">
        <v>41</v>
      </c>
      <c r="L251" s="9" t="s">
        <v>1247</v>
      </c>
      <c r="M251" s="9" t="s">
        <v>1248</v>
      </c>
      <c r="N251" s="131">
        <v>44719</v>
      </c>
      <c r="O251" s="131">
        <v>44729</v>
      </c>
      <c r="P251" s="131">
        <v>44729</v>
      </c>
      <c r="Q251" s="222">
        <v>331</v>
      </c>
      <c r="R251" s="132">
        <v>0</v>
      </c>
      <c r="S251" s="132">
        <v>331</v>
      </c>
      <c r="T251" s="9" t="s">
        <v>348</v>
      </c>
      <c r="U251" s="9" t="s">
        <v>117</v>
      </c>
      <c r="V251" s="9" t="s">
        <v>64</v>
      </c>
      <c r="W251" s="9" t="s">
        <v>44</v>
      </c>
      <c r="X251" s="131">
        <v>44722</v>
      </c>
      <c r="Y251" s="131">
        <v>44726</v>
      </c>
      <c r="Z251" s="9" t="s">
        <v>118</v>
      </c>
      <c r="AA251" s="133">
        <v>5.49</v>
      </c>
      <c r="AB251" s="9" t="s">
        <v>119</v>
      </c>
      <c r="AC251" s="133">
        <v>1817.19</v>
      </c>
      <c r="AD251" s="9" t="s">
        <v>119</v>
      </c>
      <c r="AE251" s="9" t="s">
        <v>120</v>
      </c>
      <c r="AF251" s="133">
        <v>9.99</v>
      </c>
      <c r="AG251" s="134">
        <v>0.1</v>
      </c>
      <c r="AH251" s="9" t="s">
        <v>47</v>
      </c>
      <c r="AI251" s="132">
        <v>27.216000000000001</v>
      </c>
      <c r="AJ251" s="9" t="s">
        <v>48</v>
      </c>
      <c r="AK251" s="9" t="s">
        <v>1275</v>
      </c>
      <c r="AL251" s="9" t="s">
        <v>49</v>
      </c>
      <c r="AM251" s="9" t="s">
        <v>121</v>
      </c>
      <c r="AN251" s="9" t="s">
        <v>122</v>
      </c>
      <c r="AO251" s="9" t="s">
        <v>52</v>
      </c>
      <c r="AP251" s="9" t="s">
        <v>1250</v>
      </c>
      <c r="AQ251" s="9" t="s">
        <v>53</v>
      </c>
      <c r="AR251" s="9" t="s">
        <v>54</v>
      </c>
      <c r="AS251" s="142" t="str">
        <f>VLOOKUP(A251,'Roll-ups'!B:M,12,FALSE)</f>
        <v xml:space="preserve">CRICUT </v>
      </c>
      <c r="AT251" s="142" t="str">
        <f t="shared" si="11"/>
        <v>G10211</v>
      </c>
      <c r="AU251" t="str">
        <f>VLOOKUP(A251,'Roll-ups'!B:E,4,FALSE)</f>
        <v>FALL 1</v>
      </c>
    </row>
    <row r="252" spans="1:47" x14ac:dyDescent="0.15">
      <c r="A252" s="142">
        <f t="shared" si="9"/>
        <v>93573269127</v>
      </c>
      <c r="B252" s="142" t="str">
        <f t="shared" si="10"/>
        <v>4544765962</v>
      </c>
      <c r="C252" s="9" t="s">
        <v>129</v>
      </c>
      <c r="D252" s="9" t="s">
        <v>719</v>
      </c>
      <c r="E252" s="9" t="s">
        <v>720</v>
      </c>
      <c r="F252" s="9" t="s">
        <v>967</v>
      </c>
      <c r="G252" s="9" t="s">
        <v>69</v>
      </c>
      <c r="H252" s="9" t="s">
        <v>40</v>
      </c>
      <c r="I252" s="9"/>
      <c r="J252" s="9"/>
      <c r="K252" s="9" t="s">
        <v>41</v>
      </c>
      <c r="L252" s="9" t="s">
        <v>1247</v>
      </c>
      <c r="M252" s="9" t="s">
        <v>1248</v>
      </c>
      <c r="N252" s="131">
        <v>44719</v>
      </c>
      <c r="O252" s="131">
        <v>44729</v>
      </c>
      <c r="P252" s="131">
        <v>44729</v>
      </c>
      <c r="Q252" s="222">
        <v>327</v>
      </c>
      <c r="R252" s="132">
        <v>0</v>
      </c>
      <c r="S252" s="132">
        <v>327</v>
      </c>
      <c r="T252" s="9" t="s">
        <v>348</v>
      </c>
      <c r="U252" s="9" t="s">
        <v>117</v>
      </c>
      <c r="V252" s="9" t="s">
        <v>64</v>
      </c>
      <c r="W252" s="9" t="s">
        <v>44</v>
      </c>
      <c r="X252" s="131">
        <v>44722</v>
      </c>
      <c r="Y252" s="131">
        <v>44726</v>
      </c>
      <c r="Z252" s="9" t="s">
        <v>118</v>
      </c>
      <c r="AA252" s="133">
        <v>10.99</v>
      </c>
      <c r="AB252" s="9" t="s">
        <v>119</v>
      </c>
      <c r="AC252" s="133">
        <v>3593.73</v>
      </c>
      <c r="AD252" s="9" t="s">
        <v>119</v>
      </c>
      <c r="AE252" s="9" t="s">
        <v>120</v>
      </c>
      <c r="AF252" s="133">
        <v>19.989999999999998</v>
      </c>
      <c r="AG252" s="134">
        <v>0.1</v>
      </c>
      <c r="AH252" s="9" t="s">
        <v>47</v>
      </c>
      <c r="AI252" s="132">
        <v>16.968</v>
      </c>
      <c r="AJ252" s="9" t="s">
        <v>48</v>
      </c>
      <c r="AK252" s="9" t="s">
        <v>1278</v>
      </c>
      <c r="AL252" s="9" t="s">
        <v>49</v>
      </c>
      <c r="AM252" s="9" t="s">
        <v>121</v>
      </c>
      <c r="AN252" s="9" t="s">
        <v>122</v>
      </c>
      <c r="AO252" s="9" t="s">
        <v>52</v>
      </c>
      <c r="AP252" s="9" t="s">
        <v>1250</v>
      </c>
      <c r="AQ252" s="9" t="s">
        <v>53</v>
      </c>
      <c r="AR252" s="9" t="s">
        <v>54</v>
      </c>
      <c r="AS252" s="142" t="str">
        <f>VLOOKUP(A252,'Roll-ups'!B:M,12,FALSE)</f>
        <v xml:space="preserve">CRICUT </v>
      </c>
      <c r="AT252" s="142" t="str">
        <f t="shared" si="11"/>
        <v>G10211</v>
      </c>
      <c r="AU252" t="str">
        <f>VLOOKUP(A252,'Roll-ups'!B:E,4,FALSE)</f>
        <v>FALL 1</v>
      </c>
    </row>
    <row r="253" spans="1:47" x14ac:dyDescent="0.15">
      <c r="A253" s="142">
        <f t="shared" si="9"/>
        <v>686010673955</v>
      </c>
      <c r="B253" s="142" t="str">
        <f t="shared" si="10"/>
        <v>4543725757</v>
      </c>
      <c r="C253" s="9" t="s">
        <v>200</v>
      </c>
      <c r="D253" s="9" t="s">
        <v>402</v>
      </c>
      <c r="E253" s="9" t="s">
        <v>403</v>
      </c>
      <c r="F253" s="9" t="s">
        <v>378</v>
      </c>
      <c r="G253" s="9" t="s">
        <v>71</v>
      </c>
      <c r="H253" s="9" t="s">
        <v>40</v>
      </c>
      <c r="I253" s="9"/>
      <c r="J253" s="9"/>
      <c r="K253" s="9" t="s">
        <v>41</v>
      </c>
      <c r="L253" s="9" t="s">
        <v>143</v>
      </c>
      <c r="M253" s="9" t="s">
        <v>144</v>
      </c>
      <c r="N253" s="131">
        <v>44579</v>
      </c>
      <c r="O253" s="131">
        <v>44713</v>
      </c>
      <c r="P253" s="131">
        <v>44713</v>
      </c>
      <c r="Q253" s="222">
        <v>852</v>
      </c>
      <c r="R253" s="132">
        <v>528</v>
      </c>
      <c r="S253" s="132">
        <v>324</v>
      </c>
      <c r="T253" s="9" t="s">
        <v>348</v>
      </c>
      <c r="U253" s="9" t="s">
        <v>42</v>
      </c>
      <c r="V253" s="9" t="s">
        <v>131</v>
      </c>
      <c r="W253" s="9" t="s">
        <v>44</v>
      </c>
      <c r="X253" s="131">
        <v>44664</v>
      </c>
      <c r="Y253" s="131">
        <v>44664</v>
      </c>
      <c r="Z253" s="9" t="s">
        <v>45</v>
      </c>
      <c r="AA253" s="133">
        <v>6.6</v>
      </c>
      <c r="AB253" s="9" t="s">
        <v>46</v>
      </c>
      <c r="AC253" s="133">
        <v>5623.2</v>
      </c>
      <c r="AD253" s="9" t="s">
        <v>46</v>
      </c>
      <c r="AE253" s="9" t="s">
        <v>379</v>
      </c>
      <c r="AF253" s="133">
        <v>29.99</v>
      </c>
      <c r="AG253" s="134">
        <v>0.94799999999999995</v>
      </c>
      <c r="AH253" s="9" t="s">
        <v>47</v>
      </c>
      <c r="AI253" s="132">
        <v>152.315</v>
      </c>
      <c r="AJ253" s="9" t="s">
        <v>48</v>
      </c>
      <c r="AK253" s="9"/>
      <c r="AL253" s="9" t="s">
        <v>49</v>
      </c>
      <c r="AM253" s="9" t="s">
        <v>121</v>
      </c>
      <c r="AN253" s="9" t="s">
        <v>122</v>
      </c>
      <c r="AO253" s="9" t="s">
        <v>52</v>
      </c>
      <c r="AP253" s="9" t="s">
        <v>145</v>
      </c>
      <c r="AQ253" s="9" t="s">
        <v>349</v>
      </c>
      <c r="AR253" s="9" t="s">
        <v>54</v>
      </c>
      <c r="AS253" s="142" t="str">
        <f>VLOOKUP(A253,'Roll-ups'!B:M,12,FALSE)</f>
        <v xml:space="preserve">17 MONTH </v>
      </c>
      <c r="AT253" s="142" t="str">
        <f t="shared" si="11"/>
        <v>G10227</v>
      </c>
      <c r="AU253" t="str">
        <f>VLOOKUP(A253,'Roll-ups'!B:E,4,FALSE)</f>
        <v xml:space="preserve">BTS </v>
      </c>
    </row>
    <row r="254" spans="1:47" x14ac:dyDescent="0.15">
      <c r="A254" s="142">
        <f t="shared" si="9"/>
        <v>5056275174484</v>
      </c>
      <c r="B254" s="142" t="str">
        <f t="shared" si="10"/>
        <v>4544332992</v>
      </c>
      <c r="C254" s="9" t="s">
        <v>129</v>
      </c>
      <c r="D254" s="9" t="s">
        <v>1157</v>
      </c>
      <c r="E254" s="9" t="s">
        <v>1158</v>
      </c>
      <c r="F254" s="9" t="s">
        <v>951</v>
      </c>
      <c r="G254" s="9" t="s">
        <v>69</v>
      </c>
      <c r="H254" s="9" t="s">
        <v>40</v>
      </c>
      <c r="I254" s="9"/>
      <c r="J254" s="9"/>
      <c r="K254" s="9" t="s">
        <v>57</v>
      </c>
      <c r="L254" s="9" t="s">
        <v>1036</v>
      </c>
      <c r="M254" s="9" t="s">
        <v>1037</v>
      </c>
      <c r="N254" s="131">
        <v>44687</v>
      </c>
      <c r="O254" s="131">
        <v>44776</v>
      </c>
      <c r="P254" s="131">
        <v>44762</v>
      </c>
      <c r="Q254" s="222">
        <v>320</v>
      </c>
      <c r="R254" s="132">
        <v>0</v>
      </c>
      <c r="S254" s="132">
        <v>320</v>
      </c>
      <c r="T254" s="9" t="s">
        <v>348</v>
      </c>
      <c r="U254" s="9" t="s">
        <v>42</v>
      </c>
      <c r="V254" s="9" t="s">
        <v>131</v>
      </c>
      <c r="W254" s="9" t="s">
        <v>67</v>
      </c>
      <c r="X254" s="131">
        <v>44732</v>
      </c>
      <c r="Y254" s="131">
        <v>44746</v>
      </c>
      <c r="Z254" s="9" t="s">
        <v>45</v>
      </c>
      <c r="AA254" s="133">
        <v>12</v>
      </c>
      <c r="AB254" s="9" t="s">
        <v>46</v>
      </c>
      <c r="AC254" s="133">
        <v>3840</v>
      </c>
      <c r="AD254" s="9" t="s">
        <v>46</v>
      </c>
      <c r="AE254" s="9" t="s">
        <v>1038</v>
      </c>
      <c r="AF254" s="133">
        <v>34.99</v>
      </c>
      <c r="AG254" s="134">
        <v>0.90400000000000003</v>
      </c>
      <c r="AH254" s="9" t="s">
        <v>47</v>
      </c>
      <c r="AI254" s="132">
        <v>137.303</v>
      </c>
      <c r="AJ254" s="9" t="s">
        <v>48</v>
      </c>
      <c r="AK254" s="9" t="s">
        <v>1159</v>
      </c>
      <c r="AL254" s="9" t="s">
        <v>49</v>
      </c>
      <c r="AM254" s="9" t="s">
        <v>126</v>
      </c>
      <c r="AN254" s="9" t="s">
        <v>127</v>
      </c>
      <c r="AO254" s="9" t="s">
        <v>52</v>
      </c>
      <c r="AP254" s="9" t="s">
        <v>146</v>
      </c>
      <c r="AQ254" s="9" t="s">
        <v>349</v>
      </c>
      <c r="AR254" s="9" t="s">
        <v>127</v>
      </c>
      <c r="AS254" s="142" t="str">
        <f>VLOOKUP(A254,'Roll-ups'!B:M,12,FALSE)</f>
        <v xml:space="preserve">PARTY DÉCOR </v>
      </c>
      <c r="AT254" s="142" t="str">
        <f t="shared" si="11"/>
        <v>G10211</v>
      </c>
      <c r="AU254" t="str">
        <f>VLOOKUP(A254,'Roll-ups'!B:E,4,FALSE)</f>
        <v>FALL 2</v>
      </c>
    </row>
    <row r="255" spans="1:47" x14ac:dyDescent="0.15">
      <c r="A255" s="142">
        <f t="shared" si="9"/>
        <v>5056275192563</v>
      </c>
      <c r="B255" s="142" t="str">
        <f t="shared" si="10"/>
        <v>4544332992</v>
      </c>
      <c r="C255" s="9" t="s">
        <v>129</v>
      </c>
      <c r="D255" s="9" t="s">
        <v>1207</v>
      </c>
      <c r="E255" s="9" t="s">
        <v>1208</v>
      </c>
      <c r="F255" s="9" t="s">
        <v>951</v>
      </c>
      <c r="G255" s="9" t="s">
        <v>80</v>
      </c>
      <c r="H255" s="9" t="s">
        <v>40</v>
      </c>
      <c r="I255" s="9"/>
      <c r="J255" s="9"/>
      <c r="K255" s="9" t="s">
        <v>57</v>
      </c>
      <c r="L255" s="9" t="s">
        <v>1036</v>
      </c>
      <c r="M255" s="9" t="s">
        <v>1037</v>
      </c>
      <c r="N255" s="131">
        <v>44687</v>
      </c>
      <c r="O255" s="131">
        <v>44776</v>
      </c>
      <c r="P255" s="131">
        <v>44762</v>
      </c>
      <c r="Q255" s="222">
        <v>320</v>
      </c>
      <c r="R255" s="132">
        <v>0</v>
      </c>
      <c r="S255" s="132">
        <v>320</v>
      </c>
      <c r="T255" s="9" t="s">
        <v>348</v>
      </c>
      <c r="U255" s="9" t="s">
        <v>42</v>
      </c>
      <c r="V255" s="9" t="s">
        <v>131</v>
      </c>
      <c r="W255" s="9" t="s">
        <v>67</v>
      </c>
      <c r="X255" s="131">
        <v>44732</v>
      </c>
      <c r="Y255" s="131">
        <v>44746</v>
      </c>
      <c r="Z255" s="9" t="s">
        <v>45</v>
      </c>
      <c r="AA255" s="133">
        <v>18.75</v>
      </c>
      <c r="AB255" s="9" t="s">
        <v>46</v>
      </c>
      <c r="AC255" s="133">
        <v>6000</v>
      </c>
      <c r="AD255" s="9" t="s">
        <v>46</v>
      </c>
      <c r="AE255" s="9" t="s">
        <v>1038</v>
      </c>
      <c r="AF255" s="133">
        <v>59.99</v>
      </c>
      <c r="AG255" s="134">
        <v>1.014</v>
      </c>
      <c r="AH255" s="9" t="s">
        <v>47</v>
      </c>
      <c r="AI255" s="132">
        <v>180.63</v>
      </c>
      <c r="AJ255" s="9" t="s">
        <v>48</v>
      </c>
      <c r="AK255" s="9" t="s">
        <v>1209</v>
      </c>
      <c r="AL255" s="9" t="s">
        <v>49</v>
      </c>
      <c r="AM255" s="9" t="s">
        <v>126</v>
      </c>
      <c r="AN255" s="9" t="s">
        <v>127</v>
      </c>
      <c r="AO255" s="9" t="s">
        <v>52</v>
      </c>
      <c r="AP255" s="9" t="s">
        <v>146</v>
      </c>
      <c r="AQ255" s="9" t="s">
        <v>349</v>
      </c>
      <c r="AR255" s="9" t="s">
        <v>127</v>
      </c>
      <c r="AS255" s="142" t="str">
        <f>VLOOKUP(A255,'Roll-ups'!B:M,12,FALSE)</f>
        <v xml:space="preserve">PARTY DÉCOR </v>
      </c>
      <c r="AT255" s="142" t="str">
        <f t="shared" si="11"/>
        <v>G10211</v>
      </c>
      <c r="AU255" t="str">
        <f>VLOOKUP(A255,'Roll-ups'!B:E,4,FALSE)</f>
        <v>FALL 2</v>
      </c>
    </row>
    <row r="256" spans="1:47" x14ac:dyDescent="0.15">
      <c r="A256" s="142">
        <f t="shared" si="9"/>
        <v>5056275189006</v>
      </c>
      <c r="B256" s="142" t="str">
        <f t="shared" si="10"/>
        <v>4544332992</v>
      </c>
      <c r="C256" s="9" t="s">
        <v>129</v>
      </c>
      <c r="D256" s="9" t="s">
        <v>1183</v>
      </c>
      <c r="E256" s="9" t="s">
        <v>1184</v>
      </c>
      <c r="F256" s="9" t="s">
        <v>951</v>
      </c>
      <c r="G256" s="9" t="s">
        <v>99</v>
      </c>
      <c r="H256" s="9" t="s">
        <v>40</v>
      </c>
      <c r="I256" s="9"/>
      <c r="J256" s="9"/>
      <c r="K256" s="9" t="s">
        <v>57</v>
      </c>
      <c r="L256" s="9" t="s">
        <v>1036</v>
      </c>
      <c r="M256" s="9" t="s">
        <v>1037</v>
      </c>
      <c r="N256" s="131">
        <v>44687</v>
      </c>
      <c r="O256" s="131">
        <v>44776</v>
      </c>
      <c r="P256" s="131">
        <v>44762</v>
      </c>
      <c r="Q256" s="222">
        <v>320</v>
      </c>
      <c r="R256" s="132">
        <v>0</v>
      </c>
      <c r="S256" s="132">
        <v>320</v>
      </c>
      <c r="T256" s="9" t="s">
        <v>348</v>
      </c>
      <c r="U256" s="9" t="s">
        <v>42</v>
      </c>
      <c r="V256" s="9" t="s">
        <v>131</v>
      </c>
      <c r="W256" s="9" t="s">
        <v>67</v>
      </c>
      <c r="X256" s="131">
        <v>44732</v>
      </c>
      <c r="Y256" s="131">
        <v>44746</v>
      </c>
      <c r="Z256" s="9" t="s">
        <v>45</v>
      </c>
      <c r="AA256" s="133">
        <v>22.5</v>
      </c>
      <c r="AB256" s="9" t="s">
        <v>46</v>
      </c>
      <c r="AC256" s="133">
        <v>7200</v>
      </c>
      <c r="AD256" s="9" t="s">
        <v>46</v>
      </c>
      <c r="AE256" s="9" t="s">
        <v>1038</v>
      </c>
      <c r="AF256" s="133">
        <v>69.989999999999995</v>
      </c>
      <c r="AG256" s="134">
        <v>2.2709999999999999</v>
      </c>
      <c r="AH256" s="9" t="s">
        <v>47</v>
      </c>
      <c r="AI256" s="132">
        <v>298.37599999999998</v>
      </c>
      <c r="AJ256" s="9" t="s">
        <v>48</v>
      </c>
      <c r="AK256" s="9" t="s">
        <v>1185</v>
      </c>
      <c r="AL256" s="9" t="s">
        <v>49</v>
      </c>
      <c r="AM256" s="9" t="s">
        <v>126</v>
      </c>
      <c r="AN256" s="9" t="s">
        <v>127</v>
      </c>
      <c r="AO256" s="9" t="s">
        <v>52</v>
      </c>
      <c r="AP256" s="9" t="s">
        <v>146</v>
      </c>
      <c r="AQ256" s="9" t="s">
        <v>349</v>
      </c>
      <c r="AR256" s="9" t="s">
        <v>127</v>
      </c>
      <c r="AS256" s="142" t="str">
        <f>VLOOKUP(A256,'Roll-ups'!B:M,12,FALSE)</f>
        <v xml:space="preserve">PARTY DÉCOR </v>
      </c>
      <c r="AT256" s="142" t="str">
        <f t="shared" si="11"/>
        <v>G10211</v>
      </c>
      <c r="AU256" t="str">
        <f>VLOOKUP(A256,'Roll-ups'!B:E,4,FALSE)</f>
        <v>FALL 2</v>
      </c>
    </row>
    <row r="257" spans="1:47" x14ac:dyDescent="0.15">
      <c r="A257" s="142">
        <f t="shared" si="9"/>
        <v>5055995984632</v>
      </c>
      <c r="B257" s="142" t="str">
        <f t="shared" si="10"/>
        <v>4544332992</v>
      </c>
      <c r="C257" s="9" t="s">
        <v>129</v>
      </c>
      <c r="D257" s="9" t="s">
        <v>1219</v>
      </c>
      <c r="E257" s="9" t="s">
        <v>1220</v>
      </c>
      <c r="F257" s="9" t="s">
        <v>951</v>
      </c>
      <c r="G257" s="9" t="s">
        <v>104</v>
      </c>
      <c r="H257" s="9" t="s">
        <v>40</v>
      </c>
      <c r="I257" s="9"/>
      <c r="J257" s="9"/>
      <c r="K257" s="9" t="s">
        <v>57</v>
      </c>
      <c r="L257" s="9" t="s">
        <v>1036</v>
      </c>
      <c r="M257" s="9" t="s">
        <v>1037</v>
      </c>
      <c r="N257" s="131">
        <v>44687</v>
      </c>
      <c r="O257" s="131">
        <v>44776</v>
      </c>
      <c r="P257" s="131">
        <v>44762</v>
      </c>
      <c r="Q257" s="222">
        <v>320</v>
      </c>
      <c r="R257" s="132">
        <v>0</v>
      </c>
      <c r="S257" s="132">
        <v>320</v>
      </c>
      <c r="T257" s="9" t="s">
        <v>348</v>
      </c>
      <c r="U257" s="9" t="s">
        <v>42</v>
      </c>
      <c r="V257" s="9" t="s">
        <v>131</v>
      </c>
      <c r="W257" s="9" t="s">
        <v>67</v>
      </c>
      <c r="X257" s="131">
        <v>44732</v>
      </c>
      <c r="Y257" s="131">
        <v>44746</v>
      </c>
      <c r="Z257" s="9" t="s">
        <v>45</v>
      </c>
      <c r="AA257" s="133">
        <v>4.5</v>
      </c>
      <c r="AB257" s="9" t="s">
        <v>46</v>
      </c>
      <c r="AC257" s="133">
        <v>1440</v>
      </c>
      <c r="AD257" s="9" t="s">
        <v>46</v>
      </c>
      <c r="AE257" s="9" t="s">
        <v>1038</v>
      </c>
      <c r="AF257" s="133">
        <v>14.99</v>
      </c>
      <c r="AG257" s="134">
        <v>0.1</v>
      </c>
      <c r="AH257" s="9" t="s">
        <v>47</v>
      </c>
      <c r="AI257" s="132">
        <v>5.1079999999999997</v>
      </c>
      <c r="AJ257" s="9" t="s">
        <v>48</v>
      </c>
      <c r="AK257" s="9" t="s">
        <v>1221</v>
      </c>
      <c r="AL257" s="9" t="s">
        <v>49</v>
      </c>
      <c r="AM257" s="9" t="s">
        <v>126</v>
      </c>
      <c r="AN257" s="9" t="s">
        <v>127</v>
      </c>
      <c r="AO257" s="9" t="s">
        <v>52</v>
      </c>
      <c r="AP257" s="9" t="s">
        <v>146</v>
      </c>
      <c r="AQ257" s="9" t="s">
        <v>349</v>
      </c>
      <c r="AR257" s="9" t="s">
        <v>128</v>
      </c>
      <c r="AS257" s="142" t="str">
        <f>VLOOKUP(A257,'Roll-ups'!B:M,12,FALSE)</f>
        <v xml:space="preserve">PARTY DÉCOR </v>
      </c>
      <c r="AT257" s="142" t="str">
        <f t="shared" si="11"/>
        <v>G10211</v>
      </c>
      <c r="AU257" t="str">
        <f>VLOOKUP(A257,'Roll-ups'!B:E,4,FALSE)</f>
        <v>FALL 2</v>
      </c>
    </row>
    <row r="258" spans="1:47" x14ac:dyDescent="0.15">
      <c r="A258" s="142">
        <f t="shared" si="9"/>
        <v>5056275192600</v>
      </c>
      <c r="B258" s="142" t="str">
        <f t="shared" si="10"/>
        <v>4544332992</v>
      </c>
      <c r="C258" s="9" t="s">
        <v>129</v>
      </c>
      <c r="D258" s="9" t="s">
        <v>1151</v>
      </c>
      <c r="E258" s="9" t="s">
        <v>1152</v>
      </c>
      <c r="F258" s="9" t="s">
        <v>951</v>
      </c>
      <c r="G258" s="9" t="s">
        <v>91</v>
      </c>
      <c r="H258" s="9" t="s">
        <v>40</v>
      </c>
      <c r="I258" s="9"/>
      <c r="J258" s="9"/>
      <c r="K258" s="9" t="s">
        <v>57</v>
      </c>
      <c r="L258" s="9" t="s">
        <v>1036</v>
      </c>
      <c r="M258" s="9" t="s">
        <v>1037</v>
      </c>
      <c r="N258" s="131">
        <v>44687</v>
      </c>
      <c r="O258" s="131">
        <v>44776</v>
      </c>
      <c r="P258" s="131">
        <v>44762</v>
      </c>
      <c r="Q258" s="222">
        <v>320</v>
      </c>
      <c r="R258" s="132">
        <v>0</v>
      </c>
      <c r="S258" s="132">
        <v>320</v>
      </c>
      <c r="T258" s="9" t="s">
        <v>348</v>
      </c>
      <c r="U258" s="9" t="s">
        <v>42</v>
      </c>
      <c r="V258" s="9" t="s">
        <v>131</v>
      </c>
      <c r="W258" s="9" t="s">
        <v>67</v>
      </c>
      <c r="X258" s="131">
        <v>44732</v>
      </c>
      <c r="Y258" s="131">
        <v>44746</v>
      </c>
      <c r="Z258" s="9" t="s">
        <v>45</v>
      </c>
      <c r="AA258" s="133">
        <v>4.5</v>
      </c>
      <c r="AB258" s="9" t="s">
        <v>46</v>
      </c>
      <c r="AC258" s="133">
        <v>1440</v>
      </c>
      <c r="AD258" s="9" t="s">
        <v>46</v>
      </c>
      <c r="AE258" s="9" t="s">
        <v>1038</v>
      </c>
      <c r="AF258" s="133">
        <v>19.989999999999998</v>
      </c>
      <c r="AG258" s="134">
        <v>0.19800000000000001</v>
      </c>
      <c r="AH258" s="9" t="s">
        <v>47</v>
      </c>
      <c r="AI258" s="132">
        <v>15.584</v>
      </c>
      <c r="AJ258" s="9" t="s">
        <v>48</v>
      </c>
      <c r="AK258" s="9" t="s">
        <v>1153</v>
      </c>
      <c r="AL258" s="9" t="s">
        <v>49</v>
      </c>
      <c r="AM258" s="9" t="s">
        <v>126</v>
      </c>
      <c r="AN258" s="9" t="s">
        <v>127</v>
      </c>
      <c r="AO258" s="9" t="s">
        <v>52</v>
      </c>
      <c r="AP258" s="9" t="s">
        <v>146</v>
      </c>
      <c r="AQ258" s="9" t="s">
        <v>349</v>
      </c>
      <c r="AR258" s="9" t="s">
        <v>127</v>
      </c>
      <c r="AS258" s="142" t="str">
        <f>VLOOKUP(A258,'Roll-ups'!B:M,12,FALSE)</f>
        <v xml:space="preserve">PARTY DÉCOR </v>
      </c>
      <c r="AT258" s="142" t="str">
        <f t="shared" si="11"/>
        <v>G10211</v>
      </c>
      <c r="AU258" t="str">
        <f>VLOOKUP(A258,'Roll-ups'!B:E,4,FALSE)</f>
        <v>FALL 2</v>
      </c>
    </row>
    <row r="259" spans="1:47" x14ac:dyDescent="0.15">
      <c r="A259" s="142">
        <f t="shared" ref="A259:A322" si="12">E259*1</f>
        <v>5056275199012</v>
      </c>
      <c r="B259" s="142" t="str">
        <f t="shared" ref="B259:B322" si="13">F259</f>
        <v>4544332992</v>
      </c>
      <c r="C259" s="9" t="s">
        <v>129</v>
      </c>
      <c r="D259" s="9" t="s">
        <v>1210</v>
      </c>
      <c r="E259" s="9" t="s">
        <v>1211</v>
      </c>
      <c r="F259" s="9" t="s">
        <v>951</v>
      </c>
      <c r="G259" s="9" t="s">
        <v>101</v>
      </c>
      <c r="H259" s="9" t="s">
        <v>40</v>
      </c>
      <c r="I259" s="9"/>
      <c r="J259" s="9"/>
      <c r="K259" s="9" t="s">
        <v>57</v>
      </c>
      <c r="L259" s="9" t="s">
        <v>1036</v>
      </c>
      <c r="M259" s="9" t="s">
        <v>1037</v>
      </c>
      <c r="N259" s="131">
        <v>44687</v>
      </c>
      <c r="O259" s="131">
        <v>44776</v>
      </c>
      <c r="P259" s="131">
        <v>44762</v>
      </c>
      <c r="Q259" s="222">
        <v>320</v>
      </c>
      <c r="R259" s="132">
        <v>0</v>
      </c>
      <c r="S259" s="132">
        <v>320</v>
      </c>
      <c r="T259" s="9" t="s">
        <v>348</v>
      </c>
      <c r="U259" s="9" t="s">
        <v>42</v>
      </c>
      <c r="V259" s="9" t="s">
        <v>131</v>
      </c>
      <c r="W259" s="9" t="s">
        <v>67</v>
      </c>
      <c r="X259" s="131">
        <v>44732</v>
      </c>
      <c r="Y259" s="131">
        <v>44746</v>
      </c>
      <c r="Z259" s="9" t="s">
        <v>45</v>
      </c>
      <c r="AA259" s="133">
        <v>15</v>
      </c>
      <c r="AB259" s="9" t="s">
        <v>46</v>
      </c>
      <c r="AC259" s="133">
        <v>4800</v>
      </c>
      <c r="AD259" s="9" t="s">
        <v>46</v>
      </c>
      <c r="AE259" s="9" t="s">
        <v>1038</v>
      </c>
      <c r="AF259" s="133">
        <v>39.99</v>
      </c>
      <c r="AG259" s="134">
        <v>0.441</v>
      </c>
      <c r="AH259" s="9" t="s">
        <v>47</v>
      </c>
      <c r="AI259" s="132">
        <v>44.180999999999997</v>
      </c>
      <c r="AJ259" s="9" t="s">
        <v>48</v>
      </c>
      <c r="AK259" s="9" t="s">
        <v>1212</v>
      </c>
      <c r="AL259" s="9" t="s">
        <v>49</v>
      </c>
      <c r="AM259" s="9" t="s">
        <v>126</v>
      </c>
      <c r="AN259" s="9" t="s">
        <v>127</v>
      </c>
      <c r="AO259" s="9" t="s">
        <v>52</v>
      </c>
      <c r="AP259" s="9" t="s">
        <v>146</v>
      </c>
      <c r="AQ259" s="9" t="s">
        <v>349</v>
      </c>
      <c r="AR259" s="9" t="s">
        <v>127</v>
      </c>
      <c r="AS259" s="142" t="str">
        <f>VLOOKUP(A259,'Roll-ups'!B:M,12,FALSE)</f>
        <v xml:space="preserve">PARTY DÉCOR </v>
      </c>
      <c r="AT259" s="142" t="str">
        <f t="shared" ref="AT259:AT322" si="14">C259</f>
        <v>G10211</v>
      </c>
      <c r="AU259" t="str">
        <f>VLOOKUP(A259,'Roll-ups'!B:E,4,FALSE)</f>
        <v>FALL 2</v>
      </c>
    </row>
    <row r="260" spans="1:47" x14ac:dyDescent="0.15">
      <c r="A260" s="142">
        <f t="shared" si="12"/>
        <v>5060717345202</v>
      </c>
      <c r="B260" s="142" t="str">
        <f t="shared" si="13"/>
        <v>4544711745</v>
      </c>
      <c r="C260" s="9" t="s">
        <v>129</v>
      </c>
      <c r="D260" s="9" t="s">
        <v>1239</v>
      </c>
      <c r="E260" s="9" t="s">
        <v>929</v>
      </c>
      <c r="F260" s="9" t="s">
        <v>976</v>
      </c>
      <c r="G260" s="9" t="s">
        <v>59</v>
      </c>
      <c r="H260" s="9" t="s">
        <v>40</v>
      </c>
      <c r="I260" s="9"/>
      <c r="J260" s="9"/>
      <c r="K260" s="9" t="s">
        <v>57</v>
      </c>
      <c r="L260" s="9" t="s">
        <v>1161</v>
      </c>
      <c r="M260" s="9" t="s">
        <v>1162</v>
      </c>
      <c r="N260" s="131">
        <v>44708</v>
      </c>
      <c r="O260" s="131">
        <v>44774</v>
      </c>
      <c r="P260" s="131">
        <v>44774</v>
      </c>
      <c r="Q260" s="222">
        <v>320</v>
      </c>
      <c r="R260" s="132">
        <v>0</v>
      </c>
      <c r="S260" s="132">
        <v>320</v>
      </c>
      <c r="T260" s="9" t="s">
        <v>348</v>
      </c>
      <c r="U260" s="9" t="s">
        <v>42</v>
      </c>
      <c r="V260" s="9" t="s">
        <v>1163</v>
      </c>
      <c r="W260" s="9" t="s">
        <v>67</v>
      </c>
      <c r="X260" s="131">
        <v>44742</v>
      </c>
      <c r="Y260" s="131">
        <v>44743</v>
      </c>
      <c r="Z260" s="9" t="s">
        <v>45</v>
      </c>
      <c r="AA260" s="133">
        <v>4.25</v>
      </c>
      <c r="AB260" s="9" t="s">
        <v>148</v>
      </c>
      <c r="AC260" s="133">
        <v>1360</v>
      </c>
      <c r="AD260" s="9" t="s">
        <v>148</v>
      </c>
      <c r="AE260" s="9" t="s">
        <v>1164</v>
      </c>
      <c r="AF260" s="133">
        <v>19.989999999999998</v>
      </c>
      <c r="AG260" s="134">
        <v>0.14299999999999999</v>
      </c>
      <c r="AH260" s="9" t="s">
        <v>47</v>
      </c>
      <c r="AI260" s="132">
        <v>23.798999999999999</v>
      </c>
      <c r="AJ260" s="9" t="s">
        <v>48</v>
      </c>
      <c r="AK260" s="9"/>
      <c r="AL260" s="9" t="s">
        <v>49</v>
      </c>
      <c r="AM260" s="9" t="s">
        <v>121</v>
      </c>
      <c r="AN260" s="9" t="s">
        <v>122</v>
      </c>
      <c r="AO260" s="9" t="s">
        <v>52</v>
      </c>
      <c r="AP260" s="9" t="s">
        <v>863</v>
      </c>
      <c r="AQ260" s="9" t="s">
        <v>349</v>
      </c>
      <c r="AR260" s="9" t="s">
        <v>122</v>
      </c>
      <c r="AS260" s="142" t="str">
        <f>VLOOKUP(A260,'Roll-ups'!B:M,12,FALSE)</f>
        <v xml:space="preserve">HALLOWEEN </v>
      </c>
      <c r="AT260" s="142" t="str">
        <f t="shared" si="14"/>
        <v>G10211</v>
      </c>
      <c r="AU260" t="str">
        <f>VLOOKUP(A260,'Roll-ups'!B:E,4,FALSE)</f>
        <v>HALLOWEEN</v>
      </c>
    </row>
    <row r="261" spans="1:47" x14ac:dyDescent="0.15">
      <c r="A261" s="142">
        <f t="shared" si="12"/>
        <v>93573693236</v>
      </c>
      <c r="B261" s="142" t="str">
        <f t="shared" si="13"/>
        <v>4544765959</v>
      </c>
      <c r="C261" s="9" t="s">
        <v>129</v>
      </c>
      <c r="D261" s="9" t="s">
        <v>1375</v>
      </c>
      <c r="E261" s="9" t="s">
        <v>1376</v>
      </c>
      <c r="F261" s="9" t="s">
        <v>983</v>
      </c>
      <c r="G261" s="9" t="s">
        <v>66</v>
      </c>
      <c r="H261" s="9" t="s">
        <v>1090</v>
      </c>
      <c r="I261" s="9"/>
      <c r="J261" s="9"/>
      <c r="K261" s="9" t="s">
        <v>57</v>
      </c>
      <c r="L261" s="9" t="s">
        <v>1247</v>
      </c>
      <c r="M261" s="9" t="s">
        <v>1248</v>
      </c>
      <c r="N261" s="131">
        <v>44719</v>
      </c>
      <c r="O261" s="131">
        <v>44833</v>
      </c>
      <c r="P261" s="131">
        <v>44833</v>
      </c>
      <c r="Q261" s="222">
        <v>320</v>
      </c>
      <c r="R261" s="132">
        <v>0</v>
      </c>
      <c r="S261" s="132">
        <v>320</v>
      </c>
      <c r="T261" s="9" t="s">
        <v>348</v>
      </c>
      <c r="U261" s="9" t="s">
        <v>117</v>
      </c>
      <c r="V261" s="9" t="s">
        <v>64</v>
      </c>
      <c r="W261" s="9" t="s">
        <v>44</v>
      </c>
      <c r="X261" s="131">
        <v>44827</v>
      </c>
      <c r="Y261" s="131">
        <v>44827</v>
      </c>
      <c r="Z261" s="9" t="s">
        <v>118</v>
      </c>
      <c r="AA261" s="133">
        <v>11.54</v>
      </c>
      <c r="AB261" s="9" t="s">
        <v>119</v>
      </c>
      <c r="AC261" s="133">
        <v>3692.8</v>
      </c>
      <c r="AD261" s="9" t="s">
        <v>119</v>
      </c>
      <c r="AE261" s="9" t="s">
        <v>120</v>
      </c>
      <c r="AF261" s="133">
        <v>12.99</v>
      </c>
      <c r="AG261" s="134">
        <v>0.25</v>
      </c>
      <c r="AH261" s="9" t="s">
        <v>47</v>
      </c>
      <c r="AI261" s="132">
        <v>23.664000000000001</v>
      </c>
      <c r="AJ261" s="9" t="s">
        <v>48</v>
      </c>
      <c r="AK261" s="9" t="s">
        <v>1377</v>
      </c>
      <c r="AL261" s="9" t="s">
        <v>49</v>
      </c>
      <c r="AM261" s="9" t="s">
        <v>196</v>
      </c>
      <c r="AN261" s="9" t="s">
        <v>123</v>
      </c>
      <c r="AO261" s="9" t="s">
        <v>52</v>
      </c>
      <c r="AP261" s="9" t="s">
        <v>1250</v>
      </c>
      <c r="AQ261" s="9" t="s">
        <v>53</v>
      </c>
      <c r="AR261" s="9" t="s">
        <v>54</v>
      </c>
      <c r="AS261" s="142" t="e">
        <f>VLOOKUP(A261,'Roll-ups'!B:M,12,FALSE)</f>
        <v>#N/A</v>
      </c>
      <c r="AT261" s="142" t="str">
        <f t="shared" si="14"/>
        <v>G10211</v>
      </c>
      <c r="AU261" t="e">
        <f>VLOOKUP(A261,'Roll-ups'!B:E,4,FALSE)</f>
        <v>#N/A</v>
      </c>
    </row>
    <row r="262" spans="1:47" x14ac:dyDescent="0.15">
      <c r="A262" s="142">
        <f t="shared" si="12"/>
        <v>93573095603</v>
      </c>
      <c r="B262" s="142" t="str">
        <f t="shared" si="13"/>
        <v>4544765962</v>
      </c>
      <c r="C262" s="9" t="s">
        <v>129</v>
      </c>
      <c r="D262" s="9" t="s">
        <v>1279</v>
      </c>
      <c r="E262" s="9" t="s">
        <v>696</v>
      </c>
      <c r="F262" s="9" t="s">
        <v>967</v>
      </c>
      <c r="G262" s="9" t="s">
        <v>82</v>
      </c>
      <c r="H262" s="9" t="s">
        <v>40</v>
      </c>
      <c r="I262" s="9"/>
      <c r="J262" s="9"/>
      <c r="K262" s="9" t="s">
        <v>41</v>
      </c>
      <c r="L262" s="9" t="s">
        <v>1247</v>
      </c>
      <c r="M262" s="9" t="s">
        <v>1248</v>
      </c>
      <c r="N262" s="131">
        <v>44719</v>
      </c>
      <c r="O262" s="131">
        <v>44729</v>
      </c>
      <c r="P262" s="131">
        <v>44729</v>
      </c>
      <c r="Q262" s="222">
        <v>313</v>
      </c>
      <c r="R262" s="132">
        <v>0</v>
      </c>
      <c r="S262" s="132">
        <v>313</v>
      </c>
      <c r="T262" s="9" t="s">
        <v>348</v>
      </c>
      <c r="U262" s="9" t="s">
        <v>117</v>
      </c>
      <c r="V262" s="9" t="s">
        <v>64</v>
      </c>
      <c r="W262" s="9" t="s">
        <v>44</v>
      </c>
      <c r="X262" s="131">
        <v>44722</v>
      </c>
      <c r="Y262" s="131">
        <v>44726</v>
      </c>
      <c r="Z262" s="9" t="s">
        <v>118</v>
      </c>
      <c r="AA262" s="133">
        <v>139.99</v>
      </c>
      <c r="AB262" s="9" t="s">
        <v>119</v>
      </c>
      <c r="AC262" s="133">
        <v>43816.87</v>
      </c>
      <c r="AD262" s="9" t="s">
        <v>119</v>
      </c>
      <c r="AE262" s="9" t="s">
        <v>120</v>
      </c>
      <c r="AF262" s="133">
        <v>199.99</v>
      </c>
      <c r="AG262" s="134">
        <v>7.45</v>
      </c>
      <c r="AH262" s="9" t="s">
        <v>47</v>
      </c>
      <c r="AI262" s="132">
        <v>774.3</v>
      </c>
      <c r="AJ262" s="9" t="s">
        <v>48</v>
      </c>
      <c r="AK262" s="9"/>
      <c r="AL262" s="9" t="s">
        <v>49</v>
      </c>
      <c r="AM262" s="9" t="s">
        <v>126</v>
      </c>
      <c r="AN262" s="9" t="s">
        <v>127</v>
      </c>
      <c r="AO262" s="9" t="s">
        <v>52</v>
      </c>
      <c r="AP262" s="9" t="s">
        <v>1250</v>
      </c>
      <c r="AQ262" s="9" t="s">
        <v>349</v>
      </c>
      <c r="AR262" s="9" t="s">
        <v>127</v>
      </c>
      <c r="AS262" s="142" t="str">
        <f>VLOOKUP(A262,'Roll-ups'!B:M,12,FALSE)</f>
        <v xml:space="preserve">CRICUT </v>
      </c>
      <c r="AT262" s="142" t="str">
        <f t="shared" si="14"/>
        <v>G10211</v>
      </c>
      <c r="AU262" t="str">
        <f>VLOOKUP(A262,'Roll-ups'!B:E,4,FALSE)</f>
        <v>FALL 1</v>
      </c>
    </row>
    <row r="263" spans="1:47" x14ac:dyDescent="0.15">
      <c r="A263" s="142">
        <f t="shared" si="12"/>
        <v>686010674075</v>
      </c>
      <c r="B263" s="142" t="str">
        <f t="shared" si="13"/>
        <v>4543725760</v>
      </c>
      <c r="C263" s="9" t="s">
        <v>200</v>
      </c>
      <c r="D263" s="9" t="s">
        <v>456</v>
      </c>
      <c r="E263" s="9" t="s">
        <v>457</v>
      </c>
      <c r="F263" s="9" t="s">
        <v>463</v>
      </c>
      <c r="G263" s="9" t="s">
        <v>59</v>
      </c>
      <c r="H263" s="9" t="s">
        <v>40</v>
      </c>
      <c r="I263" s="9"/>
      <c r="J263" s="9"/>
      <c r="K263" s="9" t="s">
        <v>41</v>
      </c>
      <c r="L263" s="9" t="s">
        <v>143</v>
      </c>
      <c r="M263" s="9" t="s">
        <v>144</v>
      </c>
      <c r="N263" s="131">
        <v>44579</v>
      </c>
      <c r="O263" s="131">
        <v>44746</v>
      </c>
      <c r="P263" s="131">
        <v>44746</v>
      </c>
      <c r="Q263" s="222">
        <v>312</v>
      </c>
      <c r="R263" s="132">
        <v>0</v>
      </c>
      <c r="S263" s="132">
        <v>312</v>
      </c>
      <c r="T263" s="9" t="s">
        <v>348</v>
      </c>
      <c r="U263" s="9" t="s">
        <v>42</v>
      </c>
      <c r="V263" s="9" t="s">
        <v>131</v>
      </c>
      <c r="W263" s="9" t="s">
        <v>44</v>
      </c>
      <c r="X263" s="131">
        <v>44697</v>
      </c>
      <c r="Y263" s="131">
        <v>44697</v>
      </c>
      <c r="Z263" s="9" t="s">
        <v>45</v>
      </c>
      <c r="AA263" s="133">
        <v>4.8499999999999996</v>
      </c>
      <c r="AB263" s="9" t="s">
        <v>46</v>
      </c>
      <c r="AC263" s="133">
        <v>1513.2</v>
      </c>
      <c r="AD263" s="9" t="s">
        <v>46</v>
      </c>
      <c r="AE263" s="9" t="s">
        <v>379</v>
      </c>
      <c r="AF263" s="133">
        <v>19.989999999999998</v>
      </c>
      <c r="AG263" s="134">
        <v>0.72799999999999998</v>
      </c>
      <c r="AH263" s="9" t="s">
        <v>47</v>
      </c>
      <c r="AI263" s="132">
        <v>102.93600000000001</v>
      </c>
      <c r="AJ263" s="9" t="s">
        <v>48</v>
      </c>
      <c r="AK263" s="9"/>
      <c r="AL263" s="9" t="s">
        <v>49</v>
      </c>
      <c r="AM263" s="9" t="s">
        <v>121</v>
      </c>
      <c r="AN263" s="9" t="s">
        <v>122</v>
      </c>
      <c r="AO263" s="9" t="s">
        <v>52</v>
      </c>
      <c r="AP263" s="9" t="s">
        <v>145</v>
      </c>
      <c r="AQ263" s="9" t="s">
        <v>349</v>
      </c>
      <c r="AR263" s="9" t="s">
        <v>54</v>
      </c>
      <c r="AS263" s="142" t="str">
        <f>VLOOKUP(A263,'Roll-ups'!B:M,12,FALSE)</f>
        <v xml:space="preserve">17 MONTH </v>
      </c>
      <c r="AT263" s="142" t="str">
        <f t="shared" si="14"/>
        <v>G10227</v>
      </c>
      <c r="AU263" t="str">
        <f>VLOOKUP(A263,'Roll-ups'!B:E,4,FALSE)</f>
        <v xml:space="preserve">BTS </v>
      </c>
    </row>
    <row r="264" spans="1:47" x14ac:dyDescent="0.15">
      <c r="A264" s="142">
        <f t="shared" si="12"/>
        <v>74101948813</v>
      </c>
      <c r="B264" s="142" t="str">
        <f t="shared" si="13"/>
        <v>4544099564</v>
      </c>
      <c r="C264" s="9" t="s">
        <v>129</v>
      </c>
      <c r="D264" s="9" t="s">
        <v>1379</v>
      </c>
      <c r="E264" s="9" t="s">
        <v>1380</v>
      </c>
      <c r="F264" s="9" t="s">
        <v>975</v>
      </c>
      <c r="G264" s="9" t="s">
        <v>71</v>
      </c>
      <c r="H264" s="9" t="s">
        <v>1090</v>
      </c>
      <c r="I264" s="9"/>
      <c r="J264" s="9"/>
      <c r="K264" s="9" t="s">
        <v>56</v>
      </c>
      <c r="L264" s="9" t="s">
        <v>134</v>
      </c>
      <c r="M264" s="9" t="s">
        <v>135</v>
      </c>
      <c r="N264" s="131">
        <v>44603</v>
      </c>
      <c r="O264" s="131">
        <v>44732</v>
      </c>
      <c r="P264" s="131">
        <v>44732</v>
      </c>
      <c r="Q264" s="222">
        <v>300</v>
      </c>
      <c r="R264" s="132">
        <v>0</v>
      </c>
      <c r="S264" s="132">
        <v>300</v>
      </c>
      <c r="T264" s="9" t="s">
        <v>348</v>
      </c>
      <c r="U264" s="9" t="s">
        <v>63</v>
      </c>
      <c r="V264" s="9" t="s">
        <v>64</v>
      </c>
      <c r="W264" s="9" t="s">
        <v>44</v>
      </c>
      <c r="X264" s="131"/>
      <c r="Y264" s="131"/>
      <c r="Z264" s="9"/>
      <c r="AA264" s="133">
        <v>10.77</v>
      </c>
      <c r="AB264" s="9" t="s">
        <v>119</v>
      </c>
      <c r="AC264" s="133">
        <v>3231</v>
      </c>
      <c r="AD264" s="9" t="s">
        <v>119</v>
      </c>
      <c r="AE264" s="9" t="s">
        <v>120</v>
      </c>
      <c r="AF264" s="133">
        <v>13.99</v>
      </c>
      <c r="AG264" s="134">
        <v>0.12</v>
      </c>
      <c r="AH264" s="9" t="s">
        <v>47</v>
      </c>
      <c r="AI264" s="132">
        <v>7.5</v>
      </c>
      <c r="AJ264" s="9" t="s">
        <v>48</v>
      </c>
      <c r="AK264" s="9"/>
      <c r="AL264" s="9" t="s">
        <v>49</v>
      </c>
      <c r="AM264" s="9" t="s">
        <v>136</v>
      </c>
      <c r="AN264" s="9" t="s">
        <v>137</v>
      </c>
      <c r="AO264" s="9" t="s">
        <v>52</v>
      </c>
      <c r="AP264" s="9" t="s">
        <v>139</v>
      </c>
      <c r="AQ264" s="9" t="s">
        <v>349</v>
      </c>
      <c r="AR264" s="9" t="s">
        <v>123</v>
      </c>
      <c r="AS264" s="142" t="e">
        <f>VLOOKUP(A264,'Roll-ups'!B:M,12,FALSE)</f>
        <v>#N/A</v>
      </c>
      <c r="AT264" s="142" t="str">
        <f t="shared" si="14"/>
        <v>G10211</v>
      </c>
      <c r="AU264" t="e">
        <f>VLOOKUP(A264,'Roll-ups'!B:E,4,FALSE)</f>
        <v>#N/A</v>
      </c>
    </row>
    <row r="265" spans="1:47" x14ac:dyDescent="0.15">
      <c r="A265" s="142">
        <f t="shared" si="12"/>
        <v>5055995966003</v>
      </c>
      <c r="B265" s="142" t="str">
        <f t="shared" si="13"/>
        <v>4544332989</v>
      </c>
      <c r="C265" s="9" t="s">
        <v>129</v>
      </c>
      <c r="D265" s="9" t="s">
        <v>1110</v>
      </c>
      <c r="E265" s="9" t="s">
        <v>1111</v>
      </c>
      <c r="F265" s="9" t="s">
        <v>961</v>
      </c>
      <c r="G265" s="9" t="s">
        <v>55</v>
      </c>
      <c r="H265" s="9" t="s">
        <v>40</v>
      </c>
      <c r="I265" s="9"/>
      <c r="J265" s="9"/>
      <c r="K265" s="9" t="s">
        <v>56</v>
      </c>
      <c r="L265" s="9" t="s">
        <v>1036</v>
      </c>
      <c r="M265" s="9" t="s">
        <v>1037</v>
      </c>
      <c r="N265" s="131">
        <v>44687</v>
      </c>
      <c r="O265" s="131">
        <v>44791</v>
      </c>
      <c r="P265" s="131">
        <v>44767</v>
      </c>
      <c r="Q265" s="222">
        <v>300</v>
      </c>
      <c r="R265" s="132">
        <v>0</v>
      </c>
      <c r="S265" s="132">
        <v>300</v>
      </c>
      <c r="T265" s="9" t="s">
        <v>348</v>
      </c>
      <c r="U265" s="9" t="s">
        <v>42</v>
      </c>
      <c r="V265" s="9" t="s">
        <v>131</v>
      </c>
      <c r="W265" s="9" t="s">
        <v>67</v>
      </c>
      <c r="X265" s="131">
        <v>44732</v>
      </c>
      <c r="Y265" s="131">
        <v>44746</v>
      </c>
      <c r="Z265" s="9" t="s">
        <v>45</v>
      </c>
      <c r="AA265" s="133">
        <v>4.5</v>
      </c>
      <c r="AB265" s="9" t="s">
        <v>46</v>
      </c>
      <c r="AC265" s="133">
        <v>1350</v>
      </c>
      <c r="AD265" s="9" t="s">
        <v>46</v>
      </c>
      <c r="AE265" s="9" t="s">
        <v>1038</v>
      </c>
      <c r="AF265" s="133">
        <v>18.989999999999998</v>
      </c>
      <c r="AG265" s="134">
        <v>0.28699999999999998</v>
      </c>
      <c r="AH265" s="9" t="s">
        <v>47</v>
      </c>
      <c r="AI265" s="132">
        <v>13.73</v>
      </c>
      <c r="AJ265" s="9" t="s">
        <v>48</v>
      </c>
      <c r="AK265" s="9" t="s">
        <v>1112</v>
      </c>
      <c r="AL265" s="9" t="s">
        <v>49</v>
      </c>
      <c r="AM265" s="9" t="s">
        <v>126</v>
      </c>
      <c r="AN265" s="9" t="s">
        <v>127</v>
      </c>
      <c r="AO265" s="9" t="s">
        <v>52</v>
      </c>
      <c r="AP265" s="9" t="s">
        <v>146</v>
      </c>
      <c r="AQ265" s="9" t="s">
        <v>349</v>
      </c>
      <c r="AR265" s="9" t="s">
        <v>127</v>
      </c>
      <c r="AS265" s="142" t="str">
        <f>VLOOKUP(A265,'Roll-ups'!B:M,12,FALSE)</f>
        <v xml:space="preserve">PARTY DÉCOR </v>
      </c>
      <c r="AT265" s="142" t="str">
        <f t="shared" si="14"/>
        <v>G10211</v>
      </c>
      <c r="AU265" t="str">
        <f>VLOOKUP(A265,'Roll-ups'!B:E,4,FALSE)</f>
        <v>FALL 2</v>
      </c>
    </row>
    <row r="266" spans="1:47" x14ac:dyDescent="0.15">
      <c r="A266" s="142">
        <f t="shared" si="12"/>
        <v>5056275164997</v>
      </c>
      <c r="B266" s="142" t="str">
        <f t="shared" si="13"/>
        <v>4544332989</v>
      </c>
      <c r="C266" s="9" t="s">
        <v>129</v>
      </c>
      <c r="D266" s="9" t="s">
        <v>1222</v>
      </c>
      <c r="E266" s="9" t="s">
        <v>1223</v>
      </c>
      <c r="F266" s="9" t="s">
        <v>961</v>
      </c>
      <c r="G266" s="9" t="s">
        <v>75</v>
      </c>
      <c r="H266" s="9" t="s">
        <v>40</v>
      </c>
      <c r="I266" s="9"/>
      <c r="J266" s="9"/>
      <c r="K266" s="9" t="s">
        <v>56</v>
      </c>
      <c r="L266" s="9" t="s">
        <v>1036</v>
      </c>
      <c r="M266" s="9" t="s">
        <v>1037</v>
      </c>
      <c r="N266" s="131">
        <v>44687</v>
      </c>
      <c r="O266" s="131">
        <v>44791</v>
      </c>
      <c r="P266" s="131">
        <v>44767</v>
      </c>
      <c r="Q266" s="222">
        <v>300</v>
      </c>
      <c r="R266" s="132">
        <v>0</v>
      </c>
      <c r="S266" s="132">
        <v>300</v>
      </c>
      <c r="T266" s="9" t="s">
        <v>348</v>
      </c>
      <c r="U266" s="9" t="s">
        <v>42</v>
      </c>
      <c r="V266" s="9" t="s">
        <v>131</v>
      </c>
      <c r="W266" s="9" t="s">
        <v>67</v>
      </c>
      <c r="X266" s="131">
        <v>44732</v>
      </c>
      <c r="Y266" s="131">
        <v>44746</v>
      </c>
      <c r="Z266" s="9" t="s">
        <v>45</v>
      </c>
      <c r="AA266" s="133">
        <v>2.7</v>
      </c>
      <c r="AB266" s="9" t="s">
        <v>46</v>
      </c>
      <c r="AC266" s="133">
        <v>810</v>
      </c>
      <c r="AD266" s="9" t="s">
        <v>46</v>
      </c>
      <c r="AE266" s="9" t="s">
        <v>1038</v>
      </c>
      <c r="AF266" s="133">
        <v>12.99</v>
      </c>
      <c r="AG266" s="134">
        <v>0.1</v>
      </c>
      <c r="AH266" s="9" t="s">
        <v>47</v>
      </c>
      <c r="AI266" s="132">
        <v>16.170000000000002</v>
      </c>
      <c r="AJ266" s="9" t="s">
        <v>48</v>
      </c>
      <c r="AK266" s="9" t="s">
        <v>1224</v>
      </c>
      <c r="AL266" s="9" t="s">
        <v>49</v>
      </c>
      <c r="AM266" s="9" t="s">
        <v>126</v>
      </c>
      <c r="AN266" s="9" t="s">
        <v>127</v>
      </c>
      <c r="AO266" s="9" t="s">
        <v>52</v>
      </c>
      <c r="AP266" s="9" t="s">
        <v>146</v>
      </c>
      <c r="AQ266" s="9" t="s">
        <v>349</v>
      </c>
      <c r="AR266" s="9" t="s">
        <v>156</v>
      </c>
      <c r="AS266" s="142" t="str">
        <f>VLOOKUP(A266,'Roll-ups'!B:M,12,FALSE)</f>
        <v xml:space="preserve">PARTY DÉCOR </v>
      </c>
      <c r="AT266" s="142" t="str">
        <f t="shared" si="14"/>
        <v>G10211</v>
      </c>
      <c r="AU266" t="str">
        <f>VLOOKUP(A266,'Roll-ups'!B:E,4,FALSE)</f>
        <v>FALL 2</v>
      </c>
    </row>
    <row r="267" spans="1:47" x14ac:dyDescent="0.15">
      <c r="A267" s="142">
        <f t="shared" si="12"/>
        <v>5056275171216</v>
      </c>
      <c r="B267" s="142" t="str">
        <f t="shared" si="13"/>
        <v>4544332989</v>
      </c>
      <c r="C267" s="9" t="s">
        <v>129</v>
      </c>
      <c r="D267" s="9" t="s">
        <v>1190</v>
      </c>
      <c r="E267" s="9" t="s">
        <v>1191</v>
      </c>
      <c r="F267" s="9" t="s">
        <v>961</v>
      </c>
      <c r="G267" s="9" t="s">
        <v>79</v>
      </c>
      <c r="H267" s="9" t="s">
        <v>40</v>
      </c>
      <c r="I267" s="9"/>
      <c r="J267" s="9"/>
      <c r="K267" s="9" t="s">
        <v>56</v>
      </c>
      <c r="L267" s="9" t="s">
        <v>1036</v>
      </c>
      <c r="M267" s="9" t="s">
        <v>1037</v>
      </c>
      <c r="N267" s="131">
        <v>44687</v>
      </c>
      <c r="O267" s="131">
        <v>44791</v>
      </c>
      <c r="P267" s="131">
        <v>44767</v>
      </c>
      <c r="Q267" s="222">
        <v>300</v>
      </c>
      <c r="R267" s="132">
        <v>0</v>
      </c>
      <c r="S267" s="132">
        <v>300</v>
      </c>
      <c r="T267" s="9" t="s">
        <v>348</v>
      </c>
      <c r="U267" s="9" t="s">
        <v>42</v>
      </c>
      <c r="V267" s="9" t="s">
        <v>131</v>
      </c>
      <c r="W267" s="9" t="s">
        <v>67</v>
      </c>
      <c r="X267" s="131">
        <v>44732</v>
      </c>
      <c r="Y267" s="131">
        <v>44746</v>
      </c>
      <c r="Z267" s="9" t="s">
        <v>45</v>
      </c>
      <c r="AA267" s="133">
        <v>6</v>
      </c>
      <c r="AB267" s="9" t="s">
        <v>46</v>
      </c>
      <c r="AC267" s="133">
        <v>1800</v>
      </c>
      <c r="AD267" s="9" t="s">
        <v>46</v>
      </c>
      <c r="AE267" s="9" t="s">
        <v>1038</v>
      </c>
      <c r="AF267" s="133">
        <v>24.99</v>
      </c>
      <c r="AG267" s="134">
        <v>0.99199999999999999</v>
      </c>
      <c r="AH267" s="9" t="s">
        <v>47</v>
      </c>
      <c r="AI267" s="132">
        <v>41.878</v>
      </c>
      <c r="AJ267" s="9" t="s">
        <v>48</v>
      </c>
      <c r="AK267" s="9" t="s">
        <v>1192</v>
      </c>
      <c r="AL267" s="9" t="s">
        <v>49</v>
      </c>
      <c r="AM267" s="9" t="s">
        <v>126</v>
      </c>
      <c r="AN267" s="9" t="s">
        <v>127</v>
      </c>
      <c r="AO267" s="9" t="s">
        <v>52</v>
      </c>
      <c r="AP267" s="9" t="s">
        <v>146</v>
      </c>
      <c r="AQ267" s="9" t="s">
        <v>349</v>
      </c>
      <c r="AR267" s="9" t="s">
        <v>127</v>
      </c>
      <c r="AS267" s="142" t="str">
        <f>VLOOKUP(A267,'Roll-ups'!B:M,12,FALSE)</f>
        <v xml:space="preserve">PARTY DÉCOR </v>
      </c>
      <c r="AT267" s="142" t="str">
        <f t="shared" si="14"/>
        <v>G10211</v>
      </c>
      <c r="AU267" t="str">
        <f>VLOOKUP(A267,'Roll-ups'!B:E,4,FALSE)</f>
        <v>FALL 2</v>
      </c>
    </row>
    <row r="268" spans="1:47" x14ac:dyDescent="0.15">
      <c r="A268" s="142">
        <f t="shared" si="12"/>
        <v>5056275189150</v>
      </c>
      <c r="B268" s="142" t="str">
        <f t="shared" si="13"/>
        <v>4544332989</v>
      </c>
      <c r="C268" s="9" t="s">
        <v>129</v>
      </c>
      <c r="D268" s="9" t="s">
        <v>1216</v>
      </c>
      <c r="E268" s="9" t="s">
        <v>1217</v>
      </c>
      <c r="F268" s="9" t="s">
        <v>961</v>
      </c>
      <c r="G268" s="9" t="s">
        <v>90</v>
      </c>
      <c r="H268" s="9" t="s">
        <v>40</v>
      </c>
      <c r="I268" s="9"/>
      <c r="J268" s="9"/>
      <c r="K268" s="9" t="s">
        <v>56</v>
      </c>
      <c r="L268" s="9" t="s">
        <v>1036</v>
      </c>
      <c r="M268" s="9" t="s">
        <v>1037</v>
      </c>
      <c r="N268" s="131">
        <v>44687</v>
      </c>
      <c r="O268" s="131">
        <v>44791</v>
      </c>
      <c r="P268" s="131">
        <v>44767</v>
      </c>
      <c r="Q268" s="222">
        <v>300</v>
      </c>
      <c r="R268" s="132">
        <v>0</v>
      </c>
      <c r="S268" s="132">
        <v>300</v>
      </c>
      <c r="T268" s="9" t="s">
        <v>348</v>
      </c>
      <c r="U268" s="9" t="s">
        <v>42</v>
      </c>
      <c r="V268" s="9" t="s">
        <v>131</v>
      </c>
      <c r="W268" s="9" t="s">
        <v>67</v>
      </c>
      <c r="X268" s="131">
        <v>44732</v>
      </c>
      <c r="Y268" s="131">
        <v>44746</v>
      </c>
      <c r="Z268" s="9" t="s">
        <v>45</v>
      </c>
      <c r="AA268" s="133">
        <v>13.5</v>
      </c>
      <c r="AB268" s="9" t="s">
        <v>46</v>
      </c>
      <c r="AC268" s="133">
        <v>4050</v>
      </c>
      <c r="AD268" s="9" t="s">
        <v>46</v>
      </c>
      <c r="AE268" s="9" t="s">
        <v>1038</v>
      </c>
      <c r="AF268" s="133">
        <v>39.99</v>
      </c>
      <c r="AG268" s="134">
        <v>2.601</v>
      </c>
      <c r="AH268" s="9" t="s">
        <v>47</v>
      </c>
      <c r="AI268" s="132">
        <v>238.084</v>
      </c>
      <c r="AJ268" s="9" t="s">
        <v>48</v>
      </c>
      <c r="AK268" s="9" t="s">
        <v>1218</v>
      </c>
      <c r="AL268" s="9" t="s">
        <v>49</v>
      </c>
      <c r="AM268" s="9" t="s">
        <v>126</v>
      </c>
      <c r="AN268" s="9" t="s">
        <v>127</v>
      </c>
      <c r="AO268" s="9" t="s">
        <v>52</v>
      </c>
      <c r="AP268" s="9" t="s">
        <v>146</v>
      </c>
      <c r="AQ268" s="9" t="s">
        <v>349</v>
      </c>
      <c r="AR268" s="9" t="s">
        <v>127</v>
      </c>
      <c r="AS268" s="142" t="str">
        <f>VLOOKUP(A268,'Roll-ups'!B:M,12,FALSE)</f>
        <v xml:space="preserve">PARTY DÉCOR </v>
      </c>
      <c r="AT268" s="142" t="str">
        <f t="shared" si="14"/>
        <v>G10211</v>
      </c>
      <c r="AU268" t="str">
        <f>VLOOKUP(A268,'Roll-ups'!B:E,4,FALSE)</f>
        <v>FALL 2</v>
      </c>
    </row>
    <row r="269" spans="1:47" x14ac:dyDescent="0.15">
      <c r="A269" s="142">
        <f t="shared" si="12"/>
        <v>5056275193041</v>
      </c>
      <c r="B269" s="142" t="str">
        <f t="shared" si="13"/>
        <v>4544332989</v>
      </c>
      <c r="C269" s="9" t="s">
        <v>129</v>
      </c>
      <c r="D269" s="9" t="s">
        <v>1136</v>
      </c>
      <c r="E269" s="9" t="s">
        <v>1137</v>
      </c>
      <c r="F269" s="9" t="s">
        <v>961</v>
      </c>
      <c r="G269" s="9" t="s">
        <v>83</v>
      </c>
      <c r="H269" s="9" t="s">
        <v>40</v>
      </c>
      <c r="I269" s="9"/>
      <c r="J269" s="9"/>
      <c r="K269" s="9" t="s">
        <v>56</v>
      </c>
      <c r="L269" s="9" t="s">
        <v>1036</v>
      </c>
      <c r="M269" s="9" t="s">
        <v>1037</v>
      </c>
      <c r="N269" s="131">
        <v>44687</v>
      </c>
      <c r="O269" s="131">
        <v>44791</v>
      </c>
      <c r="P269" s="131">
        <v>44767</v>
      </c>
      <c r="Q269" s="222">
        <v>300</v>
      </c>
      <c r="R269" s="132">
        <v>0</v>
      </c>
      <c r="S269" s="132">
        <v>300</v>
      </c>
      <c r="T269" s="9" t="s">
        <v>348</v>
      </c>
      <c r="U269" s="9" t="s">
        <v>42</v>
      </c>
      <c r="V269" s="9" t="s">
        <v>131</v>
      </c>
      <c r="W269" s="9" t="s">
        <v>67</v>
      </c>
      <c r="X269" s="131">
        <v>44732</v>
      </c>
      <c r="Y269" s="131">
        <v>44746</v>
      </c>
      <c r="Z269" s="9" t="s">
        <v>45</v>
      </c>
      <c r="AA269" s="133">
        <v>3.75</v>
      </c>
      <c r="AB269" s="9" t="s">
        <v>46</v>
      </c>
      <c r="AC269" s="133">
        <v>1125</v>
      </c>
      <c r="AD269" s="9" t="s">
        <v>46</v>
      </c>
      <c r="AE269" s="9" t="s">
        <v>1038</v>
      </c>
      <c r="AF269" s="133">
        <v>14.99</v>
      </c>
      <c r="AG269" s="134">
        <v>0.17599999999999999</v>
      </c>
      <c r="AH269" s="9" t="s">
        <v>47</v>
      </c>
      <c r="AI269" s="132">
        <v>15.073</v>
      </c>
      <c r="AJ269" s="9" t="s">
        <v>48</v>
      </c>
      <c r="AK269" s="9" t="s">
        <v>1138</v>
      </c>
      <c r="AL269" s="9" t="s">
        <v>49</v>
      </c>
      <c r="AM269" s="9" t="s">
        <v>126</v>
      </c>
      <c r="AN269" s="9" t="s">
        <v>127</v>
      </c>
      <c r="AO269" s="9" t="s">
        <v>52</v>
      </c>
      <c r="AP269" s="9" t="s">
        <v>146</v>
      </c>
      <c r="AQ269" s="9" t="s">
        <v>349</v>
      </c>
      <c r="AR269" s="9" t="s">
        <v>127</v>
      </c>
      <c r="AS269" s="142" t="str">
        <f>VLOOKUP(A269,'Roll-ups'!B:M,12,FALSE)</f>
        <v xml:space="preserve">PARTY DÉCOR </v>
      </c>
      <c r="AT269" s="142" t="str">
        <f t="shared" si="14"/>
        <v>G10211</v>
      </c>
      <c r="AU269" t="str">
        <f>VLOOKUP(A269,'Roll-ups'!B:E,4,FALSE)</f>
        <v>FALL 2</v>
      </c>
    </row>
    <row r="270" spans="1:47" x14ac:dyDescent="0.15">
      <c r="A270" s="142">
        <f t="shared" si="12"/>
        <v>5056275192075</v>
      </c>
      <c r="B270" s="142" t="str">
        <f t="shared" si="13"/>
        <v>4544332989</v>
      </c>
      <c r="C270" s="9" t="s">
        <v>129</v>
      </c>
      <c r="D270" s="9" t="s">
        <v>1369</v>
      </c>
      <c r="E270" s="9" t="s">
        <v>1370</v>
      </c>
      <c r="F270" s="9" t="s">
        <v>961</v>
      </c>
      <c r="G270" s="9" t="s">
        <v>98</v>
      </c>
      <c r="H270" s="9" t="s">
        <v>40</v>
      </c>
      <c r="I270" s="9"/>
      <c r="J270" s="9"/>
      <c r="K270" s="9" t="s">
        <v>56</v>
      </c>
      <c r="L270" s="9" t="s">
        <v>1036</v>
      </c>
      <c r="M270" s="9" t="s">
        <v>1037</v>
      </c>
      <c r="N270" s="131">
        <v>44687</v>
      </c>
      <c r="O270" s="131">
        <v>44791</v>
      </c>
      <c r="P270" s="131">
        <v>44767</v>
      </c>
      <c r="Q270" s="222">
        <v>300</v>
      </c>
      <c r="R270" s="132">
        <v>0</v>
      </c>
      <c r="S270" s="132">
        <v>300</v>
      </c>
      <c r="T270" s="9" t="s">
        <v>348</v>
      </c>
      <c r="U270" s="9" t="s">
        <v>42</v>
      </c>
      <c r="V270" s="9" t="s">
        <v>131</v>
      </c>
      <c r="W270" s="9" t="s">
        <v>67</v>
      </c>
      <c r="X270" s="131">
        <v>44732</v>
      </c>
      <c r="Y270" s="131">
        <v>44746</v>
      </c>
      <c r="Z270" s="9" t="s">
        <v>45</v>
      </c>
      <c r="AA270" s="133">
        <v>3.75</v>
      </c>
      <c r="AB270" s="9" t="s">
        <v>46</v>
      </c>
      <c r="AC270" s="133">
        <v>1125</v>
      </c>
      <c r="AD270" s="9" t="s">
        <v>46</v>
      </c>
      <c r="AE270" s="9" t="s">
        <v>1038</v>
      </c>
      <c r="AF270" s="133">
        <v>12.99</v>
      </c>
      <c r="AG270" s="134">
        <v>0.154</v>
      </c>
      <c r="AH270" s="9" t="s">
        <v>47</v>
      </c>
      <c r="AI270" s="132">
        <v>5.7510000000000003</v>
      </c>
      <c r="AJ270" s="9" t="s">
        <v>48</v>
      </c>
      <c r="AK270" s="9" t="s">
        <v>1371</v>
      </c>
      <c r="AL270" s="9" t="s">
        <v>49</v>
      </c>
      <c r="AM270" s="9" t="s">
        <v>126</v>
      </c>
      <c r="AN270" s="9" t="s">
        <v>127</v>
      </c>
      <c r="AO270" s="9" t="s">
        <v>52</v>
      </c>
      <c r="AP270" s="9" t="s">
        <v>146</v>
      </c>
      <c r="AQ270" s="9" t="s">
        <v>349</v>
      </c>
      <c r="AR270" s="9" t="s">
        <v>127</v>
      </c>
      <c r="AS270" s="142" t="e">
        <f>VLOOKUP(A270,'Roll-ups'!B:M,12,FALSE)</f>
        <v>#N/A</v>
      </c>
      <c r="AT270" s="142" t="str">
        <f t="shared" si="14"/>
        <v>G10211</v>
      </c>
      <c r="AU270" t="e">
        <f>VLOOKUP(A270,'Roll-ups'!B:E,4,FALSE)</f>
        <v>#N/A</v>
      </c>
    </row>
    <row r="271" spans="1:47" x14ac:dyDescent="0.15">
      <c r="A271" s="142">
        <f t="shared" si="12"/>
        <v>5056275192075</v>
      </c>
      <c r="B271" s="142" t="str">
        <f t="shared" si="13"/>
        <v>4544332992</v>
      </c>
      <c r="C271" s="9" t="s">
        <v>129</v>
      </c>
      <c r="D271" s="9" t="s">
        <v>1369</v>
      </c>
      <c r="E271" s="9" t="s">
        <v>1370</v>
      </c>
      <c r="F271" s="9" t="s">
        <v>951</v>
      </c>
      <c r="G271" s="9" t="s">
        <v>58</v>
      </c>
      <c r="H271" s="9" t="s">
        <v>40</v>
      </c>
      <c r="I271" s="9"/>
      <c r="J271" s="9"/>
      <c r="K271" s="9" t="s">
        <v>57</v>
      </c>
      <c r="L271" s="9" t="s">
        <v>1036</v>
      </c>
      <c r="M271" s="9" t="s">
        <v>1037</v>
      </c>
      <c r="N271" s="131">
        <v>44687</v>
      </c>
      <c r="O271" s="131">
        <v>44776</v>
      </c>
      <c r="P271" s="131">
        <v>44762</v>
      </c>
      <c r="Q271" s="222">
        <v>300</v>
      </c>
      <c r="R271" s="132">
        <v>0</v>
      </c>
      <c r="S271" s="132">
        <v>300</v>
      </c>
      <c r="T271" s="9" t="s">
        <v>348</v>
      </c>
      <c r="U271" s="9" t="s">
        <v>42</v>
      </c>
      <c r="V271" s="9" t="s">
        <v>131</v>
      </c>
      <c r="W271" s="9" t="s">
        <v>67</v>
      </c>
      <c r="X271" s="131">
        <v>44732</v>
      </c>
      <c r="Y271" s="131">
        <v>44746</v>
      </c>
      <c r="Z271" s="9" t="s">
        <v>45</v>
      </c>
      <c r="AA271" s="133">
        <v>3.75</v>
      </c>
      <c r="AB271" s="9" t="s">
        <v>46</v>
      </c>
      <c r="AC271" s="133">
        <v>1125</v>
      </c>
      <c r="AD271" s="9" t="s">
        <v>46</v>
      </c>
      <c r="AE271" s="9" t="s">
        <v>1038</v>
      </c>
      <c r="AF271" s="133">
        <v>12.99</v>
      </c>
      <c r="AG271" s="134">
        <v>0.154</v>
      </c>
      <c r="AH271" s="9" t="s">
        <v>47</v>
      </c>
      <c r="AI271" s="132">
        <v>5.7510000000000003</v>
      </c>
      <c r="AJ271" s="9" t="s">
        <v>48</v>
      </c>
      <c r="AK271" s="9" t="s">
        <v>1371</v>
      </c>
      <c r="AL271" s="9" t="s">
        <v>49</v>
      </c>
      <c r="AM271" s="9" t="s">
        <v>126</v>
      </c>
      <c r="AN271" s="9" t="s">
        <v>127</v>
      </c>
      <c r="AO271" s="9" t="s">
        <v>52</v>
      </c>
      <c r="AP271" s="9" t="s">
        <v>146</v>
      </c>
      <c r="AQ271" s="9" t="s">
        <v>349</v>
      </c>
      <c r="AR271" s="9" t="s">
        <v>127</v>
      </c>
      <c r="AS271" s="142" t="e">
        <f>VLOOKUP(A271,'Roll-ups'!B:M,12,FALSE)</f>
        <v>#N/A</v>
      </c>
      <c r="AT271" s="142" t="str">
        <f t="shared" si="14"/>
        <v>G10211</v>
      </c>
      <c r="AU271" t="e">
        <f>VLOOKUP(A271,'Roll-ups'!B:E,4,FALSE)</f>
        <v>#N/A</v>
      </c>
    </row>
    <row r="272" spans="1:47" x14ac:dyDescent="0.15">
      <c r="A272" s="142">
        <f t="shared" si="12"/>
        <v>5056275191795</v>
      </c>
      <c r="B272" s="142" t="str">
        <f t="shared" si="13"/>
        <v>4544332992</v>
      </c>
      <c r="C272" s="9" t="s">
        <v>129</v>
      </c>
      <c r="D272" s="9" t="s">
        <v>1193</v>
      </c>
      <c r="E272" s="9" t="s">
        <v>1194</v>
      </c>
      <c r="F272" s="9" t="s">
        <v>951</v>
      </c>
      <c r="G272" s="9" t="s">
        <v>62</v>
      </c>
      <c r="H272" s="9" t="s">
        <v>40</v>
      </c>
      <c r="I272" s="9"/>
      <c r="J272" s="9"/>
      <c r="K272" s="9" t="s">
        <v>57</v>
      </c>
      <c r="L272" s="9" t="s">
        <v>1036</v>
      </c>
      <c r="M272" s="9" t="s">
        <v>1037</v>
      </c>
      <c r="N272" s="131">
        <v>44687</v>
      </c>
      <c r="O272" s="131">
        <v>44776</v>
      </c>
      <c r="P272" s="131">
        <v>44762</v>
      </c>
      <c r="Q272" s="222">
        <v>300</v>
      </c>
      <c r="R272" s="132">
        <v>0</v>
      </c>
      <c r="S272" s="132">
        <v>300</v>
      </c>
      <c r="T272" s="9" t="s">
        <v>348</v>
      </c>
      <c r="U272" s="9" t="s">
        <v>42</v>
      </c>
      <c r="V272" s="9" t="s">
        <v>131</v>
      </c>
      <c r="W272" s="9" t="s">
        <v>67</v>
      </c>
      <c r="X272" s="131">
        <v>44732</v>
      </c>
      <c r="Y272" s="131">
        <v>44746</v>
      </c>
      <c r="Z272" s="9" t="s">
        <v>45</v>
      </c>
      <c r="AA272" s="133">
        <v>7.5</v>
      </c>
      <c r="AB272" s="9" t="s">
        <v>46</v>
      </c>
      <c r="AC272" s="133">
        <v>2250</v>
      </c>
      <c r="AD272" s="9" t="s">
        <v>46</v>
      </c>
      <c r="AE272" s="9" t="s">
        <v>1038</v>
      </c>
      <c r="AF272" s="133">
        <v>22.99</v>
      </c>
      <c r="AG272" s="134">
        <v>0.22</v>
      </c>
      <c r="AH272" s="9" t="s">
        <v>47</v>
      </c>
      <c r="AI272" s="132">
        <v>11.532999999999999</v>
      </c>
      <c r="AJ272" s="9" t="s">
        <v>48</v>
      </c>
      <c r="AK272" s="9" t="s">
        <v>1195</v>
      </c>
      <c r="AL272" s="9" t="s">
        <v>49</v>
      </c>
      <c r="AM272" s="9" t="s">
        <v>126</v>
      </c>
      <c r="AN272" s="9" t="s">
        <v>127</v>
      </c>
      <c r="AO272" s="9" t="s">
        <v>52</v>
      </c>
      <c r="AP272" s="9" t="s">
        <v>146</v>
      </c>
      <c r="AQ272" s="9" t="s">
        <v>349</v>
      </c>
      <c r="AR272" s="9" t="s">
        <v>127</v>
      </c>
      <c r="AS272" s="142" t="str">
        <f>VLOOKUP(A272,'Roll-ups'!B:M,12,FALSE)</f>
        <v xml:space="preserve">PARTY DÉCOR </v>
      </c>
      <c r="AT272" s="142" t="str">
        <f t="shared" si="14"/>
        <v>G10211</v>
      </c>
      <c r="AU272" t="str">
        <f>VLOOKUP(A272,'Roll-ups'!B:E,4,FALSE)</f>
        <v>FALL 2</v>
      </c>
    </row>
    <row r="273" spans="1:47" x14ac:dyDescent="0.15">
      <c r="A273" s="142">
        <f t="shared" si="12"/>
        <v>5056275192099</v>
      </c>
      <c r="B273" s="142" t="str">
        <f t="shared" si="13"/>
        <v>4544332992</v>
      </c>
      <c r="C273" s="9" t="s">
        <v>129</v>
      </c>
      <c r="D273" s="9" t="s">
        <v>1366</v>
      </c>
      <c r="E273" s="9" t="s">
        <v>1367</v>
      </c>
      <c r="F273" s="9" t="s">
        <v>951</v>
      </c>
      <c r="G273" s="9" t="s">
        <v>59</v>
      </c>
      <c r="H273" s="9" t="s">
        <v>40</v>
      </c>
      <c r="I273" s="9"/>
      <c r="J273" s="9"/>
      <c r="K273" s="9" t="s">
        <v>57</v>
      </c>
      <c r="L273" s="9" t="s">
        <v>1036</v>
      </c>
      <c r="M273" s="9" t="s">
        <v>1037</v>
      </c>
      <c r="N273" s="131">
        <v>44687</v>
      </c>
      <c r="O273" s="131">
        <v>44776</v>
      </c>
      <c r="P273" s="131">
        <v>44762</v>
      </c>
      <c r="Q273" s="222">
        <v>300</v>
      </c>
      <c r="R273" s="132">
        <v>0</v>
      </c>
      <c r="S273" s="132">
        <v>300</v>
      </c>
      <c r="T273" s="9" t="s">
        <v>348</v>
      </c>
      <c r="U273" s="9" t="s">
        <v>42</v>
      </c>
      <c r="V273" s="9" t="s">
        <v>131</v>
      </c>
      <c r="W273" s="9" t="s">
        <v>67</v>
      </c>
      <c r="X273" s="131">
        <v>44732</v>
      </c>
      <c r="Y273" s="131">
        <v>44746</v>
      </c>
      <c r="Z273" s="9" t="s">
        <v>45</v>
      </c>
      <c r="AA273" s="133">
        <v>3.75</v>
      </c>
      <c r="AB273" s="9" t="s">
        <v>46</v>
      </c>
      <c r="AC273" s="133">
        <v>1125</v>
      </c>
      <c r="AD273" s="9" t="s">
        <v>46</v>
      </c>
      <c r="AE273" s="9" t="s">
        <v>1038</v>
      </c>
      <c r="AF273" s="133">
        <v>12.99</v>
      </c>
      <c r="AG273" s="134">
        <v>0.24299999999999999</v>
      </c>
      <c r="AH273" s="9" t="s">
        <v>47</v>
      </c>
      <c r="AI273" s="132">
        <v>5.9729999999999999</v>
      </c>
      <c r="AJ273" s="9" t="s">
        <v>48</v>
      </c>
      <c r="AK273" s="9" t="s">
        <v>1368</v>
      </c>
      <c r="AL273" s="9" t="s">
        <v>49</v>
      </c>
      <c r="AM273" s="9" t="s">
        <v>126</v>
      </c>
      <c r="AN273" s="9" t="s">
        <v>127</v>
      </c>
      <c r="AO273" s="9" t="s">
        <v>52</v>
      </c>
      <c r="AP273" s="9" t="s">
        <v>146</v>
      </c>
      <c r="AQ273" s="9" t="s">
        <v>349</v>
      </c>
      <c r="AR273" s="9" t="s">
        <v>127</v>
      </c>
      <c r="AS273" s="142" t="e">
        <f>VLOOKUP(A273,'Roll-ups'!B:M,12,FALSE)</f>
        <v>#N/A</v>
      </c>
      <c r="AT273" s="142" t="str">
        <f t="shared" si="14"/>
        <v>G10211</v>
      </c>
      <c r="AU273" t="e">
        <f>VLOOKUP(A273,'Roll-ups'!B:E,4,FALSE)</f>
        <v>#N/A</v>
      </c>
    </row>
    <row r="274" spans="1:47" x14ac:dyDescent="0.15">
      <c r="A274" s="142">
        <f t="shared" si="12"/>
        <v>5056275164997</v>
      </c>
      <c r="B274" s="142" t="str">
        <f t="shared" si="13"/>
        <v>4544332992</v>
      </c>
      <c r="C274" s="9" t="s">
        <v>129</v>
      </c>
      <c r="D274" s="9" t="s">
        <v>1222</v>
      </c>
      <c r="E274" s="9" t="s">
        <v>1223</v>
      </c>
      <c r="F274" s="9" t="s">
        <v>951</v>
      </c>
      <c r="G274" s="9" t="s">
        <v>107</v>
      </c>
      <c r="H274" s="9" t="s">
        <v>40</v>
      </c>
      <c r="I274" s="9"/>
      <c r="J274" s="9"/>
      <c r="K274" s="9" t="s">
        <v>57</v>
      </c>
      <c r="L274" s="9" t="s">
        <v>1036</v>
      </c>
      <c r="M274" s="9" t="s">
        <v>1037</v>
      </c>
      <c r="N274" s="131">
        <v>44687</v>
      </c>
      <c r="O274" s="131">
        <v>44776</v>
      </c>
      <c r="P274" s="131">
        <v>44762</v>
      </c>
      <c r="Q274" s="222">
        <v>300</v>
      </c>
      <c r="R274" s="132">
        <v>0</v>
      </c>
      <c r="S274" s="132">
        <v>300</v>
      </c>
      <c r="T274" s="9" t="s">
        <v>348</v>
      </c>
      <c r="U274" s="9" t="s">
        <v>42</v>
      </c>
      <c r="V274" s="9" t="s">
        <v>131</v>
      </c>
      <c r="W274" s="9" t="s">
        <v>67</v>
      </c>
      <c r="X274" s="131">
        <v>44732</v>
      </c>
      <c r="Y274" s="131">
        <v>44746</v>
      </c>
      <c r="Z274" s="9" t="s">
        <v>45</v>
      </c>
      <c r="AA274" s="133">
        <v>2.7</v>
      </c>
      <c r="AB274" s="9" t="s">
        <v>46</v>
      </c>
      <c r="AC274" s="133">
        <v>810</v>
      </c>
      <c r="AD274" s="9" t="s">
        <v>46</v>
      </c>
      <c r="AE274" s="9" t="s">
        <v>1038</v>
      </c>
      <c r="AF274" s="133">
        <v>12.99</v>
      </c>
      <c r="AG274" s="134">
        <v>0.1</v>
      </c>
      <c r="AH274" s="9" t="s">
        <v>47</v>
      </c>
      <c r="AI274" s="132">
        <v>16.170000000000002</v>
      </c>
      <c r="AJ274" s="9" t="s">
        <v>48</v>
      </c>
      <c r="AK274" s="9" t="s">
        <v>1224</v>
      </c>
      <c r="AL274" s="9" t="s">
        <v>49</v>
      </c>
      <c r="AM274" s="9" t="s">
        <v>126</v>
      </c>
      <c r="AN274" s="9" t="s">
        <v>127</v>
      </c>
      <c r="AO274" s="9" t="s">
        <v>52</v>
      </c>
      <c r="AP274" s="9" t="s">
        <v>146</v>
      </c>
      <c r="AQ274" s="9" t="s">
        <v>349</v>
      </c>
      <c r="AR274" s="9" t="s">
        <v>156</v>
      </c>
      <c r="AS274" s="142" t="str">
        <f>VLOOKUP(A274,'Roll-ups'!B:M,12,FALSE)</f>
        <v xml:space="preserve">PARTY DÉCOR </v>
      </c>
      <c r="AT274" s="142" t="str">
        <f t="shared" si="14"/>
        <v>G10211</v>
      </c>
      <c r="AU274" t="str">
        <f>VLOOKUP(A274,'Roll-ups'!B:E,4,FALSE)</f>
        <v>FALL 2</v>
      </c>
    </row>
    <row r="275" spans="1:47" x14ac:dyDescent="0.15">
      <c r="A275" s="142">
        <f t="shared" si="12"/>
        <v>5056275171223</v>
      </c>
      <c r="B275" s="142" t="str">
        <f t="shared" si="13"/>
        <v>4544332992</v>
      </c>
      <c r="C275" s="9" t="s">
        <v>129</v>
      </c>
      <c r="D275" s="9" t="s">
        <v>1187</v>
      </c>
      <c r="E275" s="9" t="s">
        <v>1188</v>
      </c>
      <c r="F275" s="9" t="s">
        <v>951</v>
      </c>
      <c r="G275" s="9" t="s">
        <v>61</v>
      </c>
      <c r="H275" s="9" t="s">
        <v>40</v>
      </c>
      <c r="I275" s="9"/>
      <c r="J275" s="9"/>
      <c r="K275" s="9" t="s">
        <v>57</v>
      </c>
      <c r="L275" s="9" t="s">
        <v>1036</v>
      </c>
      <c r="M275" s="9" t="s">
        <v>1037</v>
      </c>
      <c r="N275" s="131">
        <v>44687</v>
      </c>
      <c r="O275" s="131">
        <v>44776</v>
      </c>
      <c r="P275" s="131">
        <v>44762</v>
      </c>
      <c r="Q275" s="222">
        <v>300</v>
      </c>
      <c r="R275" s="132">
        <v>0</v>
      </c>
      <c r="S275" s="132">
        <v>300</v>
      </c>
      <c r="T275" s="9" t="s">
        <v>348</v>
      </c>
      <c r="U275" s="9" t="s">
        <v>42</v>
      </c>
      <c r="V275" s="9" t="s">
        <v>131</v>
      </c>
      <c r="W275" s="9" t="s">
        <v>67</v>
      </c>
      <c r="X275" s="131">
        <v>44732</v>
      </c>
      <c r="Y275" s="131">
        <v>44746</v>
      </c>
      <c r="Z275" s="9" t="s">
        <v>45</v>
      </c>
      <c r="AA275" s="133">
        <v>3.6</v>
      </c>
      <c r="AB275" s="9" t="s">
        <v>46</v>
      </c>
      <c r="AC275" s="133">
        <v>1080</v>
      </c>
      <c r="AD275" s="9" t="s">
        <v>46</v>
      </c>
      <c r="AE275" s="9" t="s">
        <v>1038</v>
      </c>
      <c r="AF275" s="133">
        <v>14.99</v>
      </c>
      <c r="AG275" s="134">
        <v>0.1</v>
      </c>
      <c r="AH275" s="9" t="s">
        <v>47</v>
      </c>
      <c r="AI275" s="132">
        <v>6.4</v>
      </c>
      <c r="AJ275" s="9" t="s">
        <v>48</v>
      </c>
      <c r="AK275" s="9" t="s">
        <v>1189</v>
      </c>
      <c r="AL275" s="9" t="s">
        <v>49</v>
      </c>
      <c r="AM275" s="9" t="s">
        <v>126</v>
      </c>
      <c r="AN275" s="9" t="s">
        <v>127</v>
      </c>
      <c r="AO275" s="9" t="s">
        <v>52</v>
      </c>
      <c r="AP275" s="9" t="s">
        <v>146</v>
      </c>
      <c r="AQ275" s="9" t="s">
        <v>349</v>
      </c>
      <c r="AR275" s="9" t="s">
        <v>156</v>
      </c>
      <c r="AS275" s="142" t="str">
        <f>VLOOKUP(A275,'Roll-ups'!B:M,12,FALSE)</f>
        <v xml:space="preserve">PARTY DÉCOR </v>
      </c>
      <c r="AT275" s="142" t="str">
        <f t="shared" si="14"/>
        <v>G10211</v>
      </c>
      <c r="AU275" t="str">
        <f>VLOOKUP(A275,'Roll-ups'!B:E,4,FALSE)</f>
        <v>FALL 2</v>
      </c>
    </row>
    <row r="276" spans="1:47" x14ac:dyDescent="0.15">
      <c r="A276" s="142">
        <f t="shared" si="12"/>
        <v>5056275190750</v>
      </c>
      <c r="B276" s="142" t="str">
        <f t="shared" si="13"/>
        <v>4544332992</v>
      </c>
      <c r="C276" s="9" t="s">
        <v>129</v>
      </c>
      <c r="D276" s="9" t="s">
        <v>1142</v>
      </c>
      <c r="E276" s="9" t="s">
        <v>1143</v>
      </c>
      <c r="F276" s="9" t="s">
        <v>951</v>
      </c>
      <c r="G276" s="9" t="s">
        <v>66</v>
      </c>
      <c r="H276" s="9" t="s">
        <v>40</v>
      </c>
      <c r="I276" s="9"/>
      <c r="J276" s="9"/>
      <c r="K276" s="9" t="s">
        <v>57</v>
      </c>
      <c r="L276" s="9" t="s">
        <v>1036</v>
      </c>
      <c r="M276" s="9" t="s">
        <v>1037</v>
      </c>
      <c r="N276" s="131">
        <v>44687</v>
      </c>
      <c r="O276" s="131">
        <v>44776</v>
      </c>
      <c r="P276" s="131">
        <v>44762</v>
      </c>
      <c r="Q276" s="222">
        <v>300</v>
      </c>
      <c r="R276" s="132">
        <v>0</v>
      </c>
      <c r="S276" s="132">
        <v>300</v>
      </c>
      <c r="T276" s="9" t="s">
        <v>348</v>
      </c>
      <c r="U276" s="9" t="s">
        <v>42</v>
      </c>
      <c r="V276" s="9" t="s">
        <v>131</v>
      </c>
      <c r="W276" s="9" t="s">
        <v>67</v>
      </c>
      <c r="X276" s="131">
        <v>44732</v>
      </c>
      <c r="Y276" s="131">
        <v>44746</v>
      </c>
      <c r="Z276" s="9" t="s">
        <v>45</v>
      </c>
      <c r="AA276" s="133">
        <v>5.25</v>
      </c>
      <c r="AB276" s="9" t="s">
        <v>46</v>
      </c>
      <c r="AC276" s="133">
        <v>1575</v>
      </c>
      <c r="AD276" s="9" t="s">
        <v>46</v>
      </c>
      <c r="AE276" s="9" t="s">
        <v>1038</v>
      </c>
      <c r="AF276" s="133">
        <v>14.99</v>
      </c>
      <c r="AG276" s="134">
        <v>0.26500000000000001</v>
      </c>
      <c r="AH276" s="9" t="s">
        <v>47</v>
      </c>
      <c r="AI276" s="132">
        <v>31.305</v>
      </c>
      <c r="AJ276" s="9" t="s">
        <v>48</v>
      </c>
      <c r="AK276" s="9" t="s">
        <v>1144</v>
      </c>
      <c r="AL276" s="9" t="s">
        <v>49</v>
      </c>
      <c r="AM276" s="9" t="s">
        <v>126</v>
      </c>
      <c r="AN276" s="9" t="s">
        <v>127</v>
      </c>
      <c r="AO276" s="9" t="s">
        <v>52</v>
      </c>
      <c r="AP276" s="9" t="s">
        <v>146</v>
      </c>
      <c r="AQ276" s="9" t="s">
        <v>349</v>
      </c>
      <c r="AR276" s="9" t="s">
        <v>127</v>
      </c>
      <c r="AS276" s="142" t="str">
        <f>VLOOKUP(A276,'Roll-ups'!B:M,12,FALSE)</f>
        <v xml:space="preserve">PARTY DÉCOR </v>
      </c>
      <c r="AT276" s="142" t="str">
        <f t="shared" si="14"/>
        <v>G10211</v>
      </c>
      <c r="AU276" t="str">
        <f>VLOOKUP(A276,'Roll-ups'!B:E,4,FALSE)</f>
        <v>FALL 2</v>
      </c>
    </row>
    <row r="277" spans="1:47" x14ac:dyDescent="0.15">
      <c r="A277" s="142">
        <f t="shared" si="12"/>
        <v>5056275130633</v>
      </c>
      <c r="B277" s="142" t="str">
        <f t="shared" si="13"/>
        <v>4544332992</v>
      </c>
      <c r="C277" s="9" t="s">
        <v>129</v>
      </c>
      <c r="D277" s="9" t="s">
        <v>1180</v>
      </c>
      <c r="E277" s="9" t="s">
        <v>1181</v>
      </c>
      <c r="F277" s="9" t="s">
        <v>951</v>
      </c>
      <c r="G277" s="9" t="s">
        <v>65</v>
      </c>
      <c r="H277" s="9" t="s">
        <v>40</v>
      </c>
      <c r="I277" s="9"/>
      <c r="J277" s="9"/>
      <c r="K277" s="9" t="s">
        <v>57</v>
      </c>
      <c r="L277" s="9" t="s">
        <v>1036</v>
      </c>
      <c r="M277" s="9" t="s">
        <v>1037</v>
      </c>
      <c r="N277" s="131">
        <v>44687</v>
      </c>
      <c r="O277" s="131">
        <v>44776</v>
      </c>
      <c r="P277" s="131">
        <v>44762</v>
      </c>
      <c r="Q277" s="222">
        <v>300</v>
      </c>
      <c r="R277" s="132">
        <v>0</v>
      </c>
      <c r="S277" s="132">
        <v>300</v>
      </c>
      <c r="T277" s="9" t="s">
        <v>348</v>
      </c>
      <c r="U277" s="9" t="s">
        <v>42</v>
      </c>
      <c r="V277" s="9" t="s">
        <v>131</v>
      </c>
      <c r="W277" s="9" t="s">
        <v>67</v>
      </c>
      <c r="X277" s="131">
        <v>44732</v>
      </c>
      <c r="Y277" s="131">
        <v>44746</v>
      </c>
      <c r="Z277" s="9" t="s">
        <v>45</v>
      </c>
      <c r="AA277" s="133">
        <v>14.99</v>
      </c>
      <c r="AB277" s="9" t="s">
        <v>46</v>
      </c>
      <c r="AC277" s="133">
        <v>4497</v>
      </c>
      <c r="AD277" s="9" t="s">
        <v>46</v>
      </c>
      <c r="AE277" s="9" t="s">
        <v>1038</v>
      </c>
      <c r="AF277" s="133">
        <v>49.99</v>
      </c>
      <c r="AG277" s="134">
        <v>1.83</v>
      </c>
      <c r="AH277" s="9" t="s">
        <v>47</v>
      </c>
      <c r="AI277" s="132">
        <v>143.31399999999999</v>
      </c>
      <c r="AJ277" s="9" t="s">
        <v>48</v>
      </c>
      <c r="AK277" s="9" t="s">
        <v>1182</v>
      </c>
      <c r="AL277" s="9" t="s">
        <v>49</v>
      </c>
      <c r="AM277" s="9" t="s">
        <v>126</v>
      </c>
      <c r="AN277" s="9" t="s">
        <v>127</v>
      </c>
      <c r="AO277" s="9" t="s">
        <v>52</v>
      </c>
      <c r="AP277" s="9" t="s">
        <v>146</v>
      </c>
      <c r="AQ277" s="9" t="s">
        <v>349</v>
      </c>
      <c r="AR277" s="9" t="s">
        <v>127</v>
      </c>
      <c r="AS277" s="142" t="str">
        <f>VLOOKUP(A277,'Roll-ups'!B:M,12,FALSE)</f>
        <v xml:space="preserve">PARTY DÉCOR </v>
      </c>
      <c r="AT277" s="142" t="str">
        <f t="shared" si="14"/>
        <v>G10211</v>
      </c>
      <c r="AU277" t="str">
        <f>VLOOKUP(A277,'Roll-ups'!B:E,4,FALSE)</f>
        <v>FALL 2</v>
      </c>
    </row>
    <row r="278" spans="1:47" x14ac:dyDescent="0.15">
      <c r="A278" s="142">
        <f t="shared" si="12"/>
        <v>5056275170660</v>
      </c>
      <c r="B278" s="142" t="str">
        <f t="shared" si="13"/>
        <v>4544332992</v>
      </c>
      <c r="C278" s="9" t="s">
        <v>129</v>
      </c>
      <c r="D278" s="9" t="s">
        <v>1173</v>
      </c>
      <c r="E278" s="9" t="s">
        <v>1174</v>
      </c>
      <c r="F278" s="9" t="s">
        <v>951</v>
      </c>
      <c r="G278" s="9" t="s">
        <v>75</v>
      </c>
      <c r="H278" s="9" t="s">
        <v>40</v>
      </c>
      <c r="I278" s="9"/>
      <c r="J278" s="9"/>
      <c r="K278" s="9" t="s">
        <v>57</v>
      </c>
      <c r="L278" s="9" t="s">
        <v>1036</v>
      </c>
      <c r="M278" s="9" t="s">
        <v>1037</v>
      </c>
      <c r="N278" s="131">
        <v>44687</v>
      </c>
      <c r="O278" s="131">
        <v>44776</v>
      </c>
      <c r="P278" s="131">
        <v>44762</v>
      </c>
      <c r="Q278" s="222">
        <v>300</v>
      </c>
      <c r="R278" s="132">
        <v>0</v>
      </c>
      <c r="S278" s="132">
        <v>300</v>
      </c>
      <c r="T278" s="9" t="s">
        <v>348</v>
      </c>
      <c r="U278" s="9" t="s">
        <v>42</v>
      </c>
      <c r="V278" s="9" t="s">
        <v>131</v>
      </c>
      <c r="W278" s="9" t="s">
        <v>67</v>
      </c>
      <c r="X278" s="131">
        <v>44732</v>
      </c>
      <c r="Y278" s="131">
        <v>44746</v>
      </c>
      <c r="Z278" s="9" t="s">
        <v>45</v>
      </c>
      <c r="AA278" s="133">
        <v>4.8</v>
      </c>
      <c r="AB278" s="9" t="s">
        <v>46</v>
      </c>
      <c r="AC278" s="133">
        <v>1440</v>
      </c>
      <c r="AD278" s="9" t="s">
        <v>46</v>
      </c>
      <c r="AE278" s="9" t="s">
        <v>1038</v>
      </c>
      <c r="AF278" s="133">
        <v>14.99</v>
      </c>
      <c r="AG278" s="134">
        <v>0.45</v>
      </c>
      <c r="AH278" s="9" t="s">
        <v>47</v>
      </c>
      <c r="AI278" s="132">
        <v>121.068</v>
      </c>
      <c r="AJ278" s="9" t="s">
        <v>48</v>
      </c>
      <c r="AK278" s="9" t="s">
        <v>1175</v>
      </c>
      <c r="AL278" s="9" t="s">
        <v>49</v>
      </c>
      <c r="AM278" s="9" t="s">
        <v>126</v>
      </c>
      <c r="AN278" s="9" t="s">
        <v>127</v>
      </c>
      <c r="AO278" s="9" t="s">
        <v>52</v>
      </c>
      <c r="AP278" s="9" t="s">
        <v>146</v>
      </c>
      <c r="AQ278" s="9" t="s">
        <v>349</v>
      </c>
      <c r="AR278" s="9" t="s">
        <v>156</v>
      </c>
      <c r="AS278" s="142" t="str">
        <f>VLOOKUP(A278,'Roll-ups'!B:M,12,FALSE)</f>
        <v xml:space="preserve">PARTY DÉCOR </v>
      </c>
      <c r="AT278" s="142" t="str">
        <f t="shared" si="14"/>
        <v>G10211</v>
      </c>
      <c r="AU278" t="str">
        <f>VLOOKUP(A278,'Roll-ups'!B:E,4,FALSE)</f>
        <v>FALL 2</v>
      </c>
    </row>
    <row r="279" spans="1:47" x14ac:dyDescent="0.15">
      <c r="A279" s="142">
        <f t="shared" si="12"/>
        <v>5056275129187</v>
      </c>
      <c r="B279" s="142" t="str">
        <f t="shared" si="13"/>
        <v>4544332992</v>
      </c>
      <c r="C279" s="9" t="s">
        <v>129</v>
      </c>
      <c r="D279" s="9" t="s">
        <v>1148</v>
      </c>
      <c r="E279" s="9" t="s">
        <v>1149</v>
      </c>
      <c r="F279" s="9" t="s">
        <v>951</v>
      </c>
      <c r="G279" s="9" t="s">
        <v>76</v>
      </c>
      <c r="H279" s="9" t="s">
        <v>40</v>
      </c>
      <c r="I279" s="9"/>
      <c r="J279" s="9"/>
      <c r="K279" s="9" t="s">
        <v>57</v>
      </c>
      <c r="L279" s="9" t="s">
        <v>1036</v>
      </c>
      <c r="M279" s="9" t="s">
        <v>1037</v>
      </c>
      <c r="N279" s="131">
        <v>44687</v>
      </c>
      <c r="O279" s="131">
        <v>44776</v>
      </c>
      <c r="P279" s="131">
        <v>44762</v>
      </c>
      <c r="Q279" s="222">
        <v>300</v>
      </c>
      <c r="R279" s="132">
        <v>0</v>
      </c>
      <c r="S279" s="132">
        <v>300</v>
      </c>
      <c r="T279" s="9" t="s">
        <v>348</v>
      </c>
      <c r="U279" s="9" t="s">
        <v>42</v>
      </c>
      <c r="V279" s="9" t="s">
        <v>131</v>
      </c>
      <c r="W279" s="9" t="s">
        <v>67</v>
      </c>
      <c r="X279" s="131">
        <v>44732</v>
      </c>
      <c r="Y279" s="131">
        <v>44746</v>
      </c>
      <c r="Z279" s="9" t="s">
        <v>45</v>
      </c>
      <c r="AA279" s="133">
        <v>5.24</v>
      </c>
      <c r="AB279" s="9" t="s">
        <v>46</v>
      </c>
      <c r="AC279" s="133">
        <v>1572</v>
      </c>
      <c r="AD279" s="9" t="s">
        <v>46</v>
      </c>
      <c r="AE279" s="9" t="s">
        <v>1038</v>
      </c>
      <c r="AF279" s="133">
        <v>14.99</v>
      </c>
      <c r="AG279" s="134">
        <v>0.375</v>
      </c>
      <c r="AH279" s="9" t="s">
        <v>47</v>
      </c>
      <c r="AI279" s="132">
        <v>19.832999999999998</v>
      </c>
      <c r="AJ279" s="9" t="s">
        <v>48</v>
      </c>
      <c r="AK279" s="9" t="s">
        <v>1150</v>
      </c>
      <c r="AL279" s="9" t="s">
        <v>49</v>
      </c>
      <c r="AM279" s="9" t="s">
        <v>126</v>
      </c>
      <c r="AN279" s="9" t="s">
        <v>127</v>
      </c>
      <c r="AO279" s="9" t="s">
        <v>52</v>
      </c>
      <c r="AP279" s="9" t="s">
        <v>146</v>
      </c>
      <c r="AQ279" s="9" t="s">
        <v>349</v>
      </c>
      <c r="AR279" s="9" t="s">
        <v>127</v>
      </c>
      <c r="AS279" s="142" t="str">
        <f>VLOOKUP(A279,'Roll-ups'!B:M,12,FALSE)</f>
        <v xml:space="preserve">PARTY DÉCOR </v>
      </c>
      <c r="AT279" s="142" t="str">
        <f t="shared" si="14"/>
        <v>G10211</v>
      </c>
      <c r="AU279" t="str">
        <f>VLOOKUP(A279,'Roll-ups'!B:E,4,FALSE)</f>
        <v>FALL 2</v>
      </c>
    </row>
    <row r="280" spans="1:47" x14ac:dyDescent="0.15">
      <c r="A280" s="142">
        <f t="shared" si="12"/>
        <v>5056275190743</v>
      </c>
      <c r="B280" s="142" t="str">
        <f t="shared" si="13"/>
        <v>4544332992</v>
      </c>
      <c r="C280" s="9" t="s">
        <v>129</v>
      </c>
      <c r="D280" s="9" t="s">
        <v>1231</v>
      </c>
      <c r="E280" s="9" t="s">
        <v>1232</v>
      </c>
      <c r="F280" s="9" t="s">
        <v>951</v>
      </c>
      <c r="G280" s="9" t="s">
        <v>85</v>
      </c>
      <c r="H280" s="9" t="s">
        <v>40</v>
      </c>
      <c r="I280" s="9"/>
      <c r="J280" s="9"/>
      <c r="K280" s="9" t="s">
        <v>57</v>
      </c>
      <c r="L280" s="9" t="s">
        <v>1036</v>
      </c>
      <c r="M280" s="9" t="s">
        <v>1037</v>
      </c>
      <c r="N280" s="131">
        <v>44687</v>
      </c>
      <c r="O280" s="131">
        <v>44776</v>
      </c>
      <c r="P280" s="131">
        <v>44762</v>
      </c>
      <c r="Q280" s="222">
        <v>300</v>
      </c>
      <c r="R280" s="132">
        <v>0</v>
      </c>
      <c r="S280" s="132">
        <v>300</v>
      </c>
      <c r="T280" s="9" t="s">
        <v>348</v>
      </c>
      <c r="U280" s="9" t="s">
        <v>42</v>
      </c>
      <c r="V280" s="9" t="s">
        <v>131</v>
      </c>
      <c r="W280" s="9" t="s">
        <v>67</v>
      </c>
      <c r="X280" s="131">
        <v>44732</v>
      </c>
      <c r="Y280" s="131">
        <v>44746</v>
      </c>
      <c r="Z280" s="9" t="s">
        <v>45</v>
      </c>
      <c r="AA280" s="133">
        <v>9.75</v>
      </c>
      <c r="AB280" s="9" t="s">
        <v>46</v>
      </c>
      <c r="AC280" s="133">
        <v>2925</v>
      </c>
      <c r="AD280" s="9" t="s">
        <v>46</v>
      </c>
      <c r="AE280" s="9" t="s">
        <v>1038</v>
      </c>
      <c r="AF280" s="133">
        <v>32.99</v>
      </c>
      <c r="AG280" s="134">
        <v>0.61699999999999999</v>
      </c>
      <c r="AH280" s="9" t="s">
        <v>47</v>
      </c>
      <c r="AI280" s="132">
        <v>73.227999999999994</v>
      </c>
      <c r="AJ280" s="9" t="s">
        <v>48</v>
      </c>
      <c r="AK280" s="9" t="s">
        <v>1233</v>
      </c>
      <c r="AL280" s="9" t="s">
        <v>49</v>
      </c>
      <c r="AM280" s="9" t="s">
        <v>126</v>
      </c>
      <c r="AN280" s="9" t="s">
        <v>127</v>
      </c>
      <c r="AO280" s="9" t="s">
        <v>52</v>
      </c>
      <c r="AP280" s="9" t="s">
        <v>146</v>
      </c>
      <c r="AQ280" s="9" t="s">
        <v>349</v>
      </c>
      <c r="AR280" s="9" t="s">
        <v>127</v>
      </c>
      <c r="AS280" s="142" t="str">
        <f>VLOOKUP(A280,'Roll-ups'!B:M,12,FALSE)</f>
        <v xml:space="preserve">PARTY DÉCOR </v>
      </c>
      <c r="AT280" s="142" t="str">
        <f t="shared" si="14"/>
        <v>G10211</v>
      </c>
      <c r="AU280" t="str">
        <f>VLOOKUP(A280,'Roll-ups'!B:E,4,FALSE)</f>
        <v>FALL 2</v>
      </c>
    </row>
    <row r="281" spans="1:47" x14ac:dyDescent="0.15">
      <c r="A281" s="142">
        <f t="shared" si="12"/>
        <v>5056275170189</v>
      </c>
      <c r="B281" s="142" t="str">
        <f t="shared" si="13"/>
        <v>4544332992</v>
      </c>
      <c r="C281" s="9" t="s">
        <v>129</v>
      </c>
      <c r="D281" s="9" t="s">
        <v>1372</v>
      </c>
      <c r="E281" s="9" t="s">
        <v>1373</v>
      </c>
      <c r="F281" s="9" t="s">
        <v>951</v>
      </c>
      <c r="G281" s="9" t="s">
        <v>77</v>
      </c>
      <c r="H281" s="9" t="s">
        <v>40</v>
      </c>
      <c r="I281" s="9"/>
      <c r="J281" s="9"/>
      <c r="K281" s="9" t="s">
        <v>57</v>
      </c>
      <c r="L281" s="9" t="s">
        <v>1036</v>
      </c>
      <c r="M281" s="9" t="s">
        <v>1037</v>
      </c>
      <c r="N281" s="131">
        <v>44687</v>
      </c>
      <c r="O281" s="131">
        <v>44776</v>
      </c>
      <c r="P281" s="131">
        <v>44762</v>
      </c>
      <c r="Q281" s="222">
        <v>300</v>
      </c>
      <c r="R281" s="132">
        <v>0</v>
      </c>
      <c r="S281" s="132">
        <v>300</v>
      </c>
      <c r="T281" s="9" t="s">
        <v>348</v>
      </c>
      <c r="U281" s="9" t="s">
        <v>42</v>
      </c>
      <c r="V281" s="9" t="s">
        <v>131</v>
      </c>
      <c r="W281" s="9" t="s">
        <v>67</v>
      </c>
      <c r="X281" s="131">
        <v>44732</v>
      </c>
      <c r="Y281" s="131">
        <v>44746</v>
      </c>
      <c r="Z281" s="9" t="s">
        <v>45</v>
      </c>
      <c r="AA281" s="133">
        <v>3</v>
      </c>
      <c r="AB281" s="9" t="s">
        <v>46</v>
      </c>
      <c r="AC281" s="133">
        <v>900</v>
      </c>
      <c r="AD281" s="9" t="s">
        <v>46</v>
      </c>
      <c r="AE281" s="9" t="s">
        <v>1038</v>
      </c>
      <c r="AF281" s="133">
        <v>12.99</v>
      </c>
      <c r="AG281" s="134">
        <v>0.17599999999999999</v>
      </c>
      <c r="AH281" s="9" t="s">
        <v>47</v>
      </c>
      <c r="AI281" s="132">
        <v>19.649999999999999</v>
      </c>
      <c r="AJ281" s="9" t="s">
        <v>48</v>
      </c>
      <c r="AK281" s="9" t="s">
        <v>1374</v>
      </c>
      <c r="AL281" s="9" t="s">
        <v>49</v>
      </c>
      <c r="AM281" s="9" t="s">
        <v>126</v>
      </c>
      <c r="AN281" s="9" t="s">
        <v>127</v>
      </c>
      <c r="AO281" s="9" t="s">
        <v>52</v>
      </c>
      <c r="AP281" s="9" t="s">
        <v>146</v>
      </c>
      <c r="AQ281" s="9" t="s">
        <v>349</v>
      </c>
      <c r="AR281" s="9" t="s">
        <v>127</v>
      </c>
      <c r="AS281" s="142" t="e">
        <f>VLOOKUP(A281,'Roll-ups'!B:M,12,FALSE)</f>
        <v>#N/A</v>
      </c>
      <c r="AT281" s="142" t="str">
        <f t="shared" si="14"/>
        <v>G10211</v>
      </c>
      <c r="AU281" t="e">
        <f>VLOOKUP(A281,'Roll-ups'!B:E,4,FALSE)</f>
        <v>#N/A</v>
      </c>
    </row>
    <row r="282" spans="1:47" x14ac:dyDescent="0.15">
      <c r="A282" s="142">
        <f t="shared" si="12"/>
        <v>5056275188863</v>
      </c>
      <c r="B282" s="142" t="str">
        <f t="shared" si="13"/>
        <v>4544332992</v>
      </c>
      <c r="C282" s="9" t="s">
        <v>129</v>
      </c>
      <c r="D282" s="9" t="s">
        <v>1145</v>
      </c>
      <c r="E282" s="9" t="s">
        <v>1146</v>
      </c>
      <c r="F282" s="9" t="s">
        <v>951</v>
      </c>
      <c r="G282" s="9" t="s">
        <v>89</v>
      </c>
      <c r="H282" s="9" t="s">
        <v>40</v>
      </c>
      <c r="I282" s="9"/>
      <c r="J282" s="9"/>
      <c r="K282" s="9" t="s">
        <v>57</v>
      </c>
      <c r="L282" s="9" t="s">
        <v>1036</v>
      </c>
      <c r="M282" s="9" t="s">
        <v>1037</v>
      </c>
      <c r="N282" s="131">
        <v>44687</v>
      </c>
      <c r="O282" s="131">
        <v>44776</v>
      </c>
      <c r="P282" s="131">
        <v>44762</v>
      </c>
      <c r="Q282" s="222">
        <v>300</v>
      </c>
      <c r="R282" s="132">
        <v>0</v>
      </c>
      <c r="S282" s="132">
        <v>300</v>
      </c>
      <c r="T282" s="9" t="s">
        <v>348</v>
      </c>
      <c r="U282" s="9" t="s">
        <v>42</v>
      </c>
      <c r="V282" s="9" t="s">
        <v>131</v>
      </c>
      <c r="W282" s="9" t="s">
        <v>67</v>
      </c>
      <c r="X282" s="131">
        <v>44732</v>
      </c>
      <c r="Y282" s="131">
        <v>44746</v>
      </c>
      <c r="Z282" s="9" t="s">
        <v>45</v>
      </c>
      <c r="AA282" s="133">
        <v>6.75</v>
      </c>
      <c r="AB282" s="9" t="s">
        <v>46</v>
      </c>
      <c r="AC282" s="133">
        <v>2025</v>
      </c>
      <c r="AD282" s="9" t="s">
        <v>46</v>
      </c>
      <c r="AE282" s="9" t="s">
        <v>1038</v>
      </c>
      <c r="AF282" s="133">
        <v>19.989999999999998</v>
      </c>
      <c r="AG282" s="134">
        <v>0.50700000000000001</v>
      </c>
      <c r="AH282" s="9" t="s">
        <v>47</v>
      </c>
      <c r="AI282" s="132">
        <v>93.037000000000006</v>
      </c>
      <c r="AJ282" s="9" t="s">
        <v>48</v>
      </c>
      <c r="AK282" s="9" t="s">
        <v>1147</v>
      </c>
      <c r="AL282" s="9" t="s">
        <v>49</v>
      </c>
      <c r="AM282" s="9" t="s">
        <v>126</v>
      </c>
      <c r="AN282" s="9" t="s">
        <v>127</v>
      </c>
      <c r="AO282" s="9" t="s">
        <v>52</v>
      </c>
      <c r="AP282" s="9" t="s">
        <v>146</v>
      </c>
      <c r="AQ282" s="9" t="s">
        <v>349</v>
      </c>
      <c r="AR282" s="9" t="s">
        <v>127</v>
      </c>
      <c r="AS282" s="142" t="str">
        <f>VLOOKUP(A282,'Roll-ups'!B:M,12,FALSE)</f>
        <v xml:space="preserve">PARTY DÉCOR </v>
      </c>
      <c r="AT282" s="142" t="str">
        <f t="shared" si="14"/>
        <v>G10211</v>
      </c>
      <c r="AU282" t="str">
        <f>VLOOKUP(A282,'Roll-ups'!B:E,4,FALSE)</f>
        <v>FALL 2</v>
      </c>
    </row>
    <row r="283" spans="1:47" x14ac:dyDescent="0.15">
      <c r="A283" s="142">
        <f t="shared" si="12"/>
        <v>5056275190729</v>
      </c>
      <c r="B283" s="142" t="str">
        <f t="shared" si="13"/>
        <v>4544332992</v>
      </c>
      <c r="C283" s="9" t="s">
        <v>129</v>
      </c>
      <c r="D283" s="9" t="s">
        <v>1225</v>
      </c>
      <c r="E283" s="9" t="s">
        <v>1226</v>
      </c>
      <c r="F283" s="9" t="s">
        <v>951</v>
      </c>
      <c r="G283" s="9" t="s">
        <v>94</v>
      </c>
      <c r="H283" s="9" t="s">
        <v>40</v>
      </c>
      <c r="I283" s="9"/>
      <c r="J283" s="9"/>
      <c r="K283" s="9" t="s">
        <v>57</v>
      </c>
      <c r="L283" s="9" t="s">
        <v>1036</v>
      </c>
      <c r="M283" s="9" t="s">
        <v>1037</v>
      </c>
      <c r="N283" s="131">
        <v>44687</v>
      </c>
      <c r="O283" s="131">
        <v>44776</v>
      </c>
      <c r="P283" s="131">
        <v>44762</v>
      </c>
      <c r="Q283" s="222">
        <v>300</v>
      </c>
      <c r="R283" s="132">
        <v>0</v>
      </c>
      <c r="S283" s="132">
        <v>300</v>
      </c>
      <c r="T283" s="9" t="s">
        <v>348</v>
      </c>
      <c r="U283" s="9" t="s">
        <v>42</v>
      </c>
      <c r="V283" s="9" t="s">
        <v>131</v>
      </c>
      <c r="W283" s="9" t="s">
        <v>67</v>
      </c>
      <c r="X283" s="131">
        <v>44732</v>
      </c>
      <c r="Y283" s="131">
        <v>44746</v>
      </c>
      <c r="Z283" s="9" t="s">
        <v>45</v>
      </c>
      <c r="AA283" s="133">
        <v>5.25</v>
      </c>
      <c r="AB283" s="9" t="s">
        <v>46</v>
      </c>
      <c r="AC283" s="133">
        <v>1575</v>
      </c>
      <c r="AD283" s="9" t="s">
        <v>46</v>
      </c>
      <c r="AE283" s="9" t="s">
        <v>1038</v>
      </c>
      <c r="AF283" s="133">
        <v>18.989999999999998</v>
      </c>
      <c r="AG283" s="134">
        <v>0.46300000000000002</v>
      </c>
      <c r="AH283" s="9" t="s">
        <v>47</v>
      </c>
      <c r="AI283" s="132">
        <v>37.517000000000003</v>
      </c>
      <c r="AJ283" s="9" t="s">
        <v>48</v>
      </c>
      <c r="AK283" s="9" t="s">
        <v>1227</v>
      </c>
      <c r="AL283" s="9" t="s">
        <v>49</v>
      </c>
      <c r="AM283" s="9" t="s">
        <v>126</v>
      </c>
      <c r="AN283" s="9" t="s">
        <v>127</v>
      </c>
      <c r="AO283" s="9" t="s">
        <v>52</v>
      </c>
      <c r="AP283" s="9" t="s">
        <v>146</v>
      </c>
      <c r="AQ283" s="9" t="s">
        <v>349</v>
      </c>
      <c r="AR283" s="9" t="s">
        <v>127</v>
      </c>
      <c r="AS283" s="142" t="str">
        <f>VLOOKUP(A283,'Roll-ups'!B:M,12,FALSE)</f>
        <v xml:space="preserve">PARTY DÉCOR </v>
      </c>
      <c r="AT283" s="142" t="str">
        <f t="shared" si="14"/>
        <v>G10211</v>
      </c>
      <c r="AU283" t="str">
        <f>VLOOKUP(A283,'Roll-ups'!B:E,4,FALSE)</f>
        <v>FALL 2</v>
      </c>
    </row>
    <row r="284" spans="1:47" x14ac:dyDescent="0.15">
      <c r="A284" s="142">
        <f t="shared" si="12"/>
        <v>5056275191849</v>
      </c>
      <c r="B284" s="142" t="str">
        <f t="shared" si="13"/>
        <v>4544332992</v>
      </c>
      <c r="C284" s="9" t="s">
        <v>129</v>
      </c>
      <c r="D284" s="9" t="s">
        <v>1154</v>
      </c>
      <c r="E284" s="9" t="s">
        <v>1155</v>
      </c>
      <c r="F284" s="9" t="s">
        <v>951</v>
      </c>
      <c r="G284" s="9" t="s">
        <v>78</v>
      </c>
      <c r="H284" s="9" t="s">
        <v>40</v>
      </c>
      <c r="I284" s="9"/>
      <c r="J284" s="9"/>
      <c r="K284" s="9" t="s">
        <v>57</v>
      </c>
      <c r="L284" s="9" t="s">
        <v>1036</v>
      </c>
      <c r="M284" s="9" t="s">
        <v>1037</v>
      </c>
      <c r="N284" s="131">
        <v>44687</v>
      </c>
      <c r="O284" s="131">
        <v>44776</v>
      </c>
      <c r="P284" s="131">
        <v>44762</v>
      </c>
      <c r="Q284" s="222">
        <v>300</v>
      </c>
      <c r="R284" s="132">
        <v>0</v>
      </c>
      <c r="S284" s="132">
        <v>300</v>
      </c>
      <c r="T284" s="9" t="s">
        <v>348</v>
      </c>
      <c r="U284" s="9" t="s">
        <v>42</v>
      </c>
      <c r="V284" s="9" t="s">
        <v>131</v>
      </c>
      <c r="W284" s="9" t="s">
        <v>67</v>
      </c>
      <c r="X284" s="131">
        <v>44732</v>
      </c>
      <c r="Y284" s="131">
        <v>44746</v>
      </c>
      <c r="Z284" s="9" t="s">
        <v>45</v>
      </c>
      <c r="AA284" s="133">
        <v>7.5</v>
      </c>
      <c r="AB284" s="9" t="s">
        <v>46</v>
      </c>
      <c r="AC284" s="133">
        <v>2250</v>
      </c>
      <c r="AD284" s="9" t="s">
        <v>46</v>
      </c>
      <c r="AE284" s="9" t="s">
        <v>1038</v>
      </c>
      <c r="AF284" s="133">
        <v>22.99</v>
      </c>
      <c r="AG284" s="134">
        <v>0.26500000000000001</v>
      </c>
      <c r="AH284" s="9" t="s">
        <v>47</v>
      </c>
      <c r="AI284" s="132">
        <v>28.071000000000002</v>
      </c>
      <c r="AJ284" s="9" t="s">
        <v>48</v>
      </c>
      <c r="AK284" s="9" t="s">
        <v>1156</v>
      </c>
      <c r="AL284" s="9" t="s">
        <v>49</v>
      </c>
      <c r="AM284" s="9" t="s">
        <v>126</v>
      </c>
      <c r="AN284" s="9" t="s">
        <v>127</v>
      </c>
      <c r="AO284" s="9" t="s">
        <v>52</v>
      </c>
      <c r="AP284" s="9" t="s">
        <v>146</v>
      </c>
      <c r="AQ284" s="9" t="s">
        <v>349</v>
      </c>
      <c r="AR284" s="9" t="s">
        <v>127</v>
      </c>
      <c r="AS284" s="142" t="str">
        <f>VLOOKUP(A284,'Roll-ups'!B:M,12,FALSE)</f>
        <v xml:space="preserve">PARTY DÉCOR </v>
      </c>
      <c r="AT284" s="142" t="str">
        <f t="shared" si="14"/>
        <v>G10211</v>
      </c>
      <c r="AU284" t="str">
        <f>VLOOKUP(A284,'Roll-ups'!B:E,4,FALSE)</f>
        <v>FALL 2</v>
      </c>
    </row>
    <row r="285" spans="1:47" x14ac:dyDescent="0.15">
      <c r="A285" s="142">
        <f t="shared" si="12"/>
        <v>5056275192594</v>
      </c>
      <c r="B285" s="142" t="str">
        <f t="shared" si="13"/>
        <v>4544332992</v>
      </c>
      <c r="C285" s="9" t="s">
        <v>129</v>
      </c>
      <c r="D285" s="9" t="s">
        <v>1139</v>
      </c>
      <c r="E285" s="9" t="s">
        <v>1140</v>
      </c>
      <c r="F285" s="9" t="s">
        <v>951</v>
      </c>
      <c r="G285" s="9" t="s">
        <v>86</v>
      </c>
      <c r="H285" s="9" t="s">
        <v>40</v>
      </c>
      <c r="I285" s="9"/>
      <c r="J285" s="9"/>
      <c r="K285" s="9" t="s">
        <v>57</v>
      </c>
      <c r="L285" s="9" t="s">
        <v>1036</v>
      </c>
      <c r="M285" s="9" t="s">
        <v>1037</v>
      </c>
      <c r="N285" s="131">
        <v>44687</v>
      </c>
      <c r="O285" s="131">
        <v>44776</v>
      </c>
      <c r="P285" s="131">
        <v>44762</v>
      </c>
      <c r="Q285" s="222">
        <v>300</v>
      </c>
      <c r="R285" s="132">
        <v>0</v>
      </c>
      <c r="S285" s="132">
        <v>300</v>
      </c>
      <c r="T285" s="9" t="s">
        <v>348</v>
      </c>
      <c r="U285" s="9" t="s">
        <v>42</v>
      </c>
      <c r="V285" s="9" t="s">
        <v>131</v>
      </c>
      <c r="W285" s="9" t="s">
        <v>67</v>
      </c>
      <c r="X285" s="131">
        <v>44732</v>
      </c>
      <c r="Y285" s="131">
        <v>44746</v>
      </c>
      <c r="Z285" s="9" t="s">
        <v>45</v>
      </c>
      <c r="AA285" s="133">
        <v>3</v>
      </c>
      <c r="AB285" s="9" t="s">
        <v>46</v>
      </c>
      <c r="AC285" s="133">
        <v>900</v>
      </c>
      <c r="AD285" s="9" t="s">
        <v>46</v>
      </c>
      <c r="AE285" s="9" t="s">
        <v>1038</v>
      </c>
      <c r="AF285" s="133">
        <v>12.99</v>
      </c>
      <c r="AG285" s="134">
        <v>0.154</v>
      </c>
      <c r="AH285" s="9" t="s">
        <v>47</v>
      </c>
      <c r="AI285" s="132">
        <v>4.76</v>
      </c>
      <c r="AJ285" s="9" t="s">
        <v>48</v>
      </c>
      <c r="AK285" s="9" t="s">
        <v>1141</v>
      </c>
      <c r="AL285" s="9" t="s">
        <v>49</v>
      </c>
      <c r="AM285" s="9" t="s">
        <v>126</v>
      </c>
      <c r="AN285" s="9" t="s">
        <v>127</v>
      </c>
      <c r="AO285" s="9" t="s">
        <v>52</v>
      </c>
      <c r="AP285" s="9" t="s">
        <v>146</v>
      </c>
      <c r="AQ285" s="9" t="s">
        <v>349</v>
      </c>
      <c r="AR285" s="9" t="s">
        <v>127</v>
      </c>
      <c r="AS285" s="142" t="str">
        <f>VLOOKUP(A285,'Roll-ups'!B:M,12,FALSE)</f>
        <v xml:space="preserve">PARTY DÉCOR </v>
      </c>
      <c r="AT285" s="142" t="str">
        <f t="shared" si="14"/>
        <v>G10211</v>
      </c>
      <c r="AU285" t="str">
        <f>VLOOKUP(A285,'Roll-ups'!B:E,4,FALSE)</f>
        <v>FALL 2</v>
      </c>
    </row>
    <row r="286" spans="1:47" x14ac:dyDescent="0.15">
      <c r="A286" s="142">
        <f t="shared" si="12"/>
        <v>5056275170691</v>
      </c>
      <c r="B286" s="142" t="str">
        <f t="shared" si="13"/>
        <v>4544332992</v>
      </c>
      <c r="C286" s="9" t="s">
        <v>129</v>
      </c>
      <c r="D286" s="9" t="s">
        <v>1130</v>
      </c>
      <c r="E286" s="9" t="s">
        <v>1131</v>
      </c>
      <c r="F286" s="9" t="s">
        <v>951</v>
      </c>
      <c r="G286" s="9" t="s">
        <v>96</v>
      </c>
      <c r="H286" s="9" t="s">
        <v>40</v>
      </c>
      <c r="I286" s="9"/>
      <c r="J286" s="9"/>
      <c r="K286" s="9" t="s">
        <v>57</v>
      </c>
      <c r="L286" s="9" t="s">
        <v>1036</v>
      </c>
      <c r="M286" s="9" t="s">
        <v>1037</v>
      </c>
      <c r="N286" s="131">
        <v>44687</v>
      </c>
      <c r="O286" s="131">
        <v>44776</v>
      </c>
      <c r="P286" s="131">
        <v>44762</v>
      </c>
      <c r="Q286" s="222">
        <v>300</v>
      </c>
      <c r="R286" s="132">
        <v>0</v>
      </c>
      <c r="S286" s="132">
        <v>300</v>
      </c>
      <c r="T286" s="9" t="s">
        <v>348</v>
      </c>
      <c r="U286" s="9" t="s">
        <v>42</v>
      </c>
      <c r="V286" s="9" t="s">
        <v>131</v>
      </c>
      <c r="W286" s="9" t="s">
        <v>67</v>
      </c>
      <c r="X286" s="131">
        <v>44732</v>
      </c>
      <c r="Y286" s="131">
        <v>44746</v>
      </c>
      <c r="Z286" s="9" t="s">
        <v>45</v>
      </c>
      <c r="AA286" s="133">
        <v>4.2</v>
      </c>
      <c r="AB286" s="9" t="s">
        <v>46</v>
      </c>
      <c r="AC286" s="133">
        <v>1260</v>
      </c>
      <c r="AD286" s="9" t="s">
        <v>46</v>
      </c>
      <c r="AE286" s="9" t="s">
        <v>1038</v>
      </c>
      <c r="AF286" s="133">
        <v>14.99</v>
      </c>
      <c r="AG286" s="134">
        <v>0.1</v>
      </c>
      <c r="AH286" s="9" t="s">
        <v>47</v>
      </c>
      <c r="AI286" s="132">
        <v>12</v>
      </c>
      <c r="AJ286" s="9" t="s">
        <v>48</v>
      </c>
      <c r="AK286" s="9" t="s">
        <v>1132</v>
      </c>
      <c r="AL286" s="9" t="s">
        <v>49</v>
      </c>
      <c r="AM286" s="9" t="s">
        <v>126</v>
      </c>
      <c r="AN286" s="9" t="s">
        <v>127</v>
      </c>
      <c r="AO286" s="9" t="s">
        <v>52</v>
      </c>
      <c r="AP286" s="9" t="s">
        <v>146</v>
      </c>
      <c r="AQ286" s="9" t="s">
        <v>349</v>
      </c>
      <c r="AR286" s="9" t="s">
        <v>156</v>
      </c>
      <c r="AS286" s="142" t="str">
        <f>VLOOKUP(A286,'Roll-ups'!B:M,12,FALSE)</f>
        <v xml:space="preserve">PARTY DÉCOR </v>
      </c>
      <c r="AT286" s="142" t="str">
        <f t="shared" si="14"/>
        <v>G10211</v>
      </c>
      <c r="AU286" t="str">
        <f>VLOOKUP(A286,'Roll-ups'!B:E,4,FALSE)</f>
        <v>FALL 2</v>
      </c>
    </row>
    <row r="287" spans="1:47" x14ac:dyDescent="0.15">
      <c r="A287" s="142">
        <f t="shared" si="12"/>
        <v>5056275193041</v>
      </c>
      <c r="B287" s="142" t="str">
        <f t="shared" si="13"/>
        <v>4544332992</v>
      </c>
      <c r="C287" s="9" t="s">
        <v>129</v>
      </c>
      <c r="D287" s="9" t="s">
        <v>1136</v>
      </c>
      <c r="E287" s="9" t="s">
        <v>1137</v>
      </c>
      <c r="F287" s="9" t="s">
        <v>951</v>
      </c>
      <c r="G287" s="9" t="s">
        <v>97</v>
      </c>
      <c r="H287" s="9" t="s">
        <v>40</v>
      </c>
      <c r="I287" s="9"/>
      <c r="J287" s="9"/>
      <c r="K287" s="9" t="s">
        <v>57</v>
      </c>
      <c r="L287" s="9" t="s">
        <v>1036</v>
      </c>
      <c r="M287" s="9" t="s">
        <v>1037</v>
      </c>
      <c r="N287" s="131">
        <v>44687</v>
      </c>
      <c r="O287" s="131">
        <v>44776</v>
      </c>
      <c r="P287" s="131">
        <v>44762</v>
      </c>
      <c r="Q287" s="222">
        <v>300</v>
      </c>
      <c r="R287" s="132">
        <v>0</v>
      </c>
      <c r="S287" s="132">
        <v>300</v>
      </c>
      <c r="T287" s="9" t="s">
        <v>348</v>
      </c>
      <c r="U287" s="9" t="s">
        <v>42</v>
      </c>
      <c r="V287" s="9" t="s">
        <v>131</v>
      </c>
      <c r="W287" s="9" t="s">
        <v>67</v>
      </c>
      <c r="X287" s="131">
        <v>44732</v>
      </c>
      <c r="Y287" s="131">
        <v>44746</v>
      </c>
      <c r="Z287" s="9" t="s">
        <v>45</v>
      </c>
      <c r="AA287" s="133">
        <v>3.75</v>
      </c>
      <c r="AB287" s="9" t="s">
        <v>46</v>
      </c>
      <c r="AC287" s="133">
        <v>1125</v>
      </c>
      <c r="AD287" s="9" t="s">
        <v>46</v>
      </c>
      <c r="AE287" s="9" t="s">
        <v>1038</v>
      </c>
      <c r="AF287" s="133">
        <v>14.99</v>
      </c>
      <c r="AG287" s="134">
        <v>0.17599999999999999</v>
      </c>
      <c r="AH287" s="9" t="s">
        <v>47</v>
      </c>
      <c r="AI287" s="132">
        <v>15.073</v>
      </c>
      <c r="AJ287" s="9" t="s">
        <v>48</v>
      </c>
      <c r="AK287" s="9" t="s">
        <v>1138</v>
      </c>
      <c r="AL287" s="9" t="s">
        <v>49</v>
      </c>
      <c r="AM287" s="9" t="s">
        <v>126</v>
      </c>
      <c r="AN287" s="9" t="s">
        <v>127</v>
      </c>
      <c r="AO287" s="9" t="s">
        <v>52</v>
      </c>
      <c r="AP287" s="9" t="s">
        <v>146</v>
      </c>
      <c r="AQ287" s="9" t="s">
        <v>349</v>
      </c>
      <c r="AR287" s="9" t="s">
        <v>127</v>
      </c>
      <c r="AS287" s="142" t="str">
        <f>VLOOKUP(A287,'Roll-ups'!B:M,12,FALSE)</f>
        <v xml:space="preserve">PARTY DÉCOR </v>
      </c>
      <c r="AT287" s="142" t="str">
        <f t="shared" si="14"/>
        <v>G10211</v>
      </c>
      <c r="AU287" t="str">
        <f>VLOOKUP(A287,'Roll-ups'!B:E,4,FALSE)</f>
        <v>FALL 2</v>
      </c>
    </row>
    <row r="288" spans="1:47" x14ac:dyDescent="0.15">
      <c r="A288" s="142">
        <f t="shared" si="12"/>
        <v>5056275191856</v>
      </c>
      <c r="B288" s="142" t="str">
        <f t="shared" si="13"/>
        <v>4544332992</v>
      </c>
      <c r="C288" s="9" t="s">
        <v>129</v>
      </c>
      <c r="D288" s="9" t="s">
        <v>1228</v>
      </c>
      <c r="E288" s="9" t="s">
        <v>1229</v>
      </c>
      <c r="F288" s="9" t="s">
        <v>951</v>
      </c>
      <c r="G288" s="9" t="s">
        <v>92</v>
      </c>
      <c r="H288" s="9" t="s">
        <v>40</v>
      </c>
      <c r="I288" s="9"/>
      <c r="J288" s="9"/>
      <c r="K288" s="9" t="s">
        <v>57</v>
      </c>
      <c r="L288" s="9" t="s">
        <v>1036</v>
      </c>
      <c r="M288" s="9" t="s">
        <v>1037</v>
      </c>
      <c r="N288" s="131">
        <v>44687</v>
      </c>
      <c r="O288" s="131">
        <v>44776</v>
      </c>
      <c r="P288" s="131">
        <v>44762</v>
      </c>
      <c r="Q288" s="222">
        <v>300</v>
      </c>
      <c r="R288" s="132">
        <v>0</v>
      </c>
      <c r="S288" s="132">
        <v>300</v>
      </c>
      <c r="T288" s="9" t="s">
        <v>348</v>
      </c>
      <c r="U288" s="9" t="s">
        <v>42</v>
      </c>
      <c r="V288" s="9" t="s">
        <v>131</v>
      </c>
      <c r="W288" s="9" t="s">
        <v>67</v>
      </c>
      <c r="X288" s="131">
        <v>44732</v>
      </c>
      <c r="Y288" s="131">
        <v>44746</v>
      </c>
      <c r="Z288" s="9" t="s">
        <v>45</v>
      </c>
      <c r="AA288" s="133">
        <v>7.5</v>
      </c>
      <c r="AB288" s="9" t="s">
        <v>46</v>
      </c>
      <c r="AC288" s="133">
        <v>2250</v>
      </c>
      <c r="AD288" s="9" t="s">
        <v>46</v>
      </c>
      <c r="AE288" s="9" t="s">
        <v>1038</v>
      </c>
      <c r="AF288" s="133">
        <v>22.99</v>
      </c>
      <c r="AG288" s="134">
        <v>0.26500000000000001</v>
      </c>
      <c r="AH288" s="9" t="s">
        <v>47</v>
      </c>
      <c r="AI288" s="132">
        <v>28.071000000000002</v>
      </c>
      <c r="AJ288" s="9" t="s">
        <v>48</v>
      </c>
      <c r="AK288" s="9" t="s">
        <v>1230</v>
      </c>
      <c r="AL288" s="9" t="s">
        <v>49</v>
      </c>
      <c r="AM288" s="9" t="s">
        <v>126</v>
      </c>
      <c r="AN288" s="9" t="s">
        <v>127</v>
      </c>
      <c r="AO288" s="9" t="s">
        <v>52</v>
      </c>
      <c r="AP288" s="9" t="s">
        <v>146</v>
      </c>
      <c r="AQ288" s="9" t="s">
        <v>349</v>
      </c>
      <c r="AR288" s="9" t="s">
        <v>127</v>
      </c>
      <c r="AS288" s="142" t="str">
        <f>VLOOKUP(A288,'Roll-ups'!B:M,12,FALSE)</f>
        <v xml:space="preserve">PARTY DÉCOR </v>
      </c>
      <c r="AT288" s="142" t="str">
        <f t="shared" si="14"/>
        <v>G10211</v>
      </c>
      <c r="AU288" t="str">
        <f>VLOOKUP(A288,'Roll-ups'!B:E,4,FALSE)</f>
        <v>FALL 2</v>
      </c>
    </row>
    <row r="289" spans="1:47" x14ac:dyDescent="0.15">
      <c r="A289" s="142">
        <f t="shared" si="12"/>
        <v>5056275191917</v>
      </c>
      <c r="B289" s="142" t="str">
        <f t="shared" si="13"/>
        <v>4544332992</v>
      </c>
      <c r="C289" s="9" t="s">
        <v>129</v>
      </c>
      <c r="D289" s="9" t="s">
        <v>1133</v>
      </c>
      <c r="E289" s="9" t="s">
        <v>1134</v>
      </c>
      <c r="F289" s="9" t="s">
        <v>951</v>
      </c>
      <c r="G289" s="9" t="s">
        <v>102</v>
      </c>
      <c r="H289" s="9" t="s">
        <v>40</v>
      </c>
      <c r="I289" s="9"/>
      <c r="J289" s="9"/>
      <c r="K289" s="9" t="s">
        <v>57</v>
      </c>
      <c r="L289" s="9" t="s">
        <v>1036</v>
      </c>
      <c r="M289" s="9" t="s">
        <v>1037</v>
      </c>
      <c r="N289" s="131">
        <v>44687</v>
      </c>
      <c r="O289" s="131">
        <v>44776</v>
      </c>
      <c r="P289" s="131">
        <v>44762</v>
      </c>
      <c r="Q289" s="222">
        <v>300</v>
      </c>
      <c r="R289" s="132">
        <v>0</v>
      </c>
      <c r="S289" s="132">
        <v>300</v>
      </c>
      <c r="T289" s="9" t="s">
        <v>348</v>
      </c>
      <c r="U289" s="9" t="s">
        <v>42</v>
      </c>
      <c r="V289" s="9" t="s">
        <v>131</v>
      </c>
      <c r="W289" s="9" t="s">
        <v>67</v>
      </c>
      <c r="X289" s="131">
        <v>44732</v>
      </c>
      <c r="Y289" s="131">
        <v>44746</v>
      </c>
      <c r="Z289" s="9" t="s">
        <v>45</v>
      </c>
      <c r="AA289" s="133">
        <v>4.5</v>
      </c>
      <c r="AB289" s="9" t="s">
        <v>46</v>
      </c>
      <c r="AC289" s="133">
        <v>1350</v>
      </c>
      <c r="AD289" s="9" t="s">
        <v>46</v>
      </c>
      <c r="AE289" s="9" t="s">
        <v>1038</v>
      </c>
      <c r="AF289" s="133">
        <v>14.99</v>
      </c>
      <c r="AG289" s="134">
        <v>0.26500000000000001</v>
      </c>
      <c r="AH289" s="9" t="s">
        <v>47</v>
      </c>
      <c r="AI289" s="132">
        <v>13.73</v>
      </c>
      <c r="AJ289" s="9" t="s">
        <v>48</v>
      </c>
      <c r="AK289" s="9" t="s">
        <v>1135</v>
      </c>
      <c r="AL289" s="9" t="s">
        <v>49</v>
      </c>
      <c r="AM289" s="9" t="s">
        <v>126</v>
      </c>
      <c r="AN289" s="9" t="s">
        <v>127</v>
      </c>
      <c r="AO289" s="9" t="s">
        <v>52</v>
      </c>
      <c r="AP289" s="9" t="s">
        <v>146</v>
      </c>
      <c r="AQ289" s="9" t="s">
        <v>349</v>
      </c>
      <c r="AR289" s="9" t="s">
        <v>127</v>
      </c>
      <c r="AS289" s="142" t="str">
        <f>VLOOKUP(A289,'Roll-ups'!B:M,12,FALSE)</f>
        <v xml:space="preserve">PARTY DÉCOR </v>
      </c>
      <c r="AT289" s="142" t="str">
        <f t="shared" si="14"/>
        <v>G10211</v>
      </c>
      <c r="AU289" t="str">
        <f>VLOOKUP(A289,'Roll-ups'!B:E,4,FALSE)</f>
        <v>FALL 2</v>
      </c>
    </row>
    <row r="290" spans="1:47" x14ac:dyDescent="0.15">
      <c r="A290" s="142">
        <f t="shared" si="12"/>
        <v>74101947816</v>
      </c>
      <c r="B290" s="142" t="str">
        <f t="shared" si="13"/>
        <v>4544630022</v>
      </c>
      <c r="C290" s="9" t="s">
        <v>129</v>
      </c>
      <c r="D290" s="9" t="s">
        <v>185</v>
      </c>
      <c r="E290" s="9" t="s">
        <v>186</v>
      </c>
      <c r="F290" s="9" t="s">
        <v>963</v>
      </c>
      <c r="G290" s="9" t="s">
        <v>76</v>
      </c>
      <c r="H290" s="9" t="s">
        <v>1090</v>
      </c>
      <c r="I290" s="9"/>
      <c r="J290" s="9"/>
      <c r="K290" s="9" t="s">
        <v>56</v>
      </c>
      <c r="L290" s="9" t="s">
        <v>134</v>
      </c>
      <c r="M290" s="9" t="s">
        <v>135</v>
      </c>
      <c r="N290" s="131">
        <v>44691</v>
      </c>
      <c r="O290" s="131">
        <v>44823</v>
      </c>
      <c r="P290" s="131">
        <v>44823</v>
      </c>
      <c r="Q290" s="222">
        <v>300</v>
      </c>
      <c r="R290" s="132">
        <v>0</v>
      </c>
      <c r="S290" s="132">
        <v>300</v>
      </c>
      <c r="T290" s="9" t="s">
        <v>348</v>
      </c>
      <c r="U290" s="9" t="s">
        <v>63</v>
      </c>
      <c r="V290" s="9" t="s">
        <v>64</v>
      </c>
      <c r="W290" s="9" t="s">
        <v>44</v>
      </c>
      <c r="X290" s="131"/>
      <c r="Y290" s="131"/>
      <c r="Z290" s="9"/>
      <c r="AA290" s="133">
        <v>10.130000000000001</v>
      </c>
      <c r="AB290" s="9" t="s">
        <v>119</v>
      </c>
      <c r="AC290" s="133">
        <v>3039</v>
      </c>
      <c r="AD290" s="9" t="s">
        <v>119</v>
      </c>
      <c r="AE290" s="9" t="s">
        <v>120</v>
      </c>
      <c r="AF290" s="133">
        <v>12.95</v>
      </c>
      <c r="AG290" s="134">
        <v>0.14000000000000001</v>
      </c>
      <c r="AH290" s="9" t="s">
        <v>47</v>
      </c>
      <c r="AI290" s="132">
        <v>13.94</v>
      </c>
      <c r="AJ290" s="9" t="s">
        <v>48</v>
      </c>
      <c r="AK290" s="9" t="s">
        <v>1097</v>
      </c>
      <c r="AL290" s="9" t="s">
        <v>49</v>
      </c>
      <c r="AM290" s="9" t="s">
        <v>196</v>
      </c>
      <c r="AN290" s="9" t="s">
        <v>123</v>
      </c>
      <c r="AO290" s="9" t="s">
        <v>52</v>
      </c>
      <c r="AP290" s="9" t="s">
        <v>139</v>
      </c>
      <c r="AQ290" s="9" t="s">
        <v>1098</v>
      </c>
      <c r="AR290" s="9" t="s">
        <v>123</v>
      </c>
      <c r="AS290" s="142" t="str">
        <f>VLOOKUP(A290,'Roll-ups'!B:M,12,FALSE)</f>
        <v xml:space="preserve">PARTY DÉCOR </v>
      </c>
      <c r="AT290" s="142" t="str">
        <f t="shared" si="14"/>
        <v>G10211</v>
      </c>
      <c r="AU290" t="str">
        <f>VLOOKUP(A290,'Roll-ups'!B:E,4,FALSE)</f>
        <v>FALL 1</v>
      </c>
    </row>
    <row r="291" spans="1:47" x14ac:dyDescent="0.15">
      <c r="A291" s="142">
        <f t="shared" si="12"/>
        <v>5060717342461</v>
      </c>
      <c r="B291" s="142" t="str">
        <f t="shared" si="13"/>
        <v>4544711745</v>
      </c>
      <c r="C291" s="9" t="s">
        <v>129</v>
      </c>
      <c r="D291" s="9" t="s">
        <v>1160</v>
      </c>
      <c r="E291" s="9" t="s">
        <v>923</v>
      </c>
      <c r="F291" s="9" t="s">
        <v>976</v>
      </c>
      <c r="G291" s="9" t="s">
        <v>58</v>
      </c>
      <c r="H291" s="9" t="s">
        <v>40</v>
      </c>
      <c r="I291" s="9"/>
      <c r="J291" s="9"/>
      <c r="K291" s="9" t="s">
        <v>57</v>
      </c>
      <c r="L291" s="9" t="s">
        <v>1161</v>
      </c>
      <c r="M291" s="9" t="s">
        <v>1162</v>
      </c>
      <c r="N291" s="131">
        <v>44708</v>
      </c>
      <c r="O291" s="131">
        <v>44774</v>
      </c>
      <c r="P291" s="131">
        <v>44774</v>
      </c>
      <c r="Q291" s="222">
        <v>300</v>
      </c>
      <c r="R291" s="132">
        <v>0</v>
      </c>
      <c r="S291" s="132">
        <v>300</v>
      </c>
      <c r="T291" s="9" t="s">
        <v>348</v>
      </c>
      <c r="U291" s="9" t="s">
        <v>42</v>
      </c>
      <c r="V291" s="9" t="s">
        <v>1163</v>
      </c>
      <c r="W291" s="9" t="s">
        <v>67</v>
      </c>
      <c r="X291" s="131">
        <v>44742</v>
      </c>
      <c r="Y291" s="131">
        <v>44743</v>
      </c>
      <c r="Z291" s="9" t="s">
        <v>45</v>
      </c>
      <c r="AA291" s="133">
        <v>2.15</v>
      </c>
      <c r="AB291" s="9" t="s">
        <v>148</v>
      </c>
      <c r="AC291" s="133">
        <v>645</v>
      </c>
      <c r="AD291" s="9" t="s">
        <v>148</v>
      </c>
      <c r="AE291" s="9" t="s">
        <v>1164</v>
      </c>
      <c r="AF291" s="133">
        <v>14.99</v>
      </c>
      <c r="AG291" s="134">
        <v>6.6000000000000003E-2</v>
      </c>
      <c r="AH291" s="9" t="s">
        <v>47</v>
      </c>
      <c r="AI291" s="132">
        <v>24.408999999999999</v>
      </c>
      <c r="AJ291" s="9" t="s">
        <v>48</v>
      </c>
      <c r="AK291" s="9"/>
      <c r="AL291" s="9" t="s">
        <v>49</v>
      </c>
      <c r="AM291" s="9" t="s">
        <v>121</v>
      </c>
      <c r="AN291" s="9" t="s">
        <v>122</v>
      </c>
      <c r="AO291" s="9" t="s">
        <v>52</v>
      </c>
      <c r="AP291" s="9" t="s">
        <v>863</v>
      </c>
      <c r="AQ291" s="9" t="s">
        <v>349</v>
      </c>
      <c r="AR291" s="9" t="s">
        <v>122</v>
      </c>
      <c r="AS291" s="142" t="str">
        <f>VLOOKUP(A291,'Roll-ups'!B:M,12,FALSE)</f>
        <v xml:space="preserve">HALLOWEEN </v>
      </c>
      <c r="AT291" s="142" t="str">
        <f t="shared" si="14"/>
        <v>G10211</v>
      </c>
      <c r="AU291" t="str">
        <f>VLOOKUP(A291,'Roll-ups'!B:E,4,FALSE)</f>
        <v>HALLOWEEN</v>
      </c>
    </row>
    <row r="292" spans="1:47" x14ac:dyDescent="0.15">
      <c r="A292" s="142">
        <f t="shared" si="12"/>
        <v>5060717342447</v>
      </c>
      <c r="B292" s="142" t="str">
        <f t="shared" si="13"/>
        <v>4544711745</v>
      </c>
      <c r="C292" s="9" t="s">
        <v>129</v>
      </c>
      <c r="D292" s="9" t="s">
        <v>1165</v>
      </c>
      <c r="E292" s="9" t="s">
        <v>921</v>
      </c>
      <c r="F292" s="9" t="s">
        <v>976</v>
      </c>
      <c r="G292" s="9" t="s">
        <v>62</v>
      </c>
      <c r="H292" s="9" t="s">
        <v>40</v>
      </c>
      <c r="I292" s="9"/>
      <c r="J292" s="9"/>
      <c r="K292" s="9" t="s">
        <v>57</v>
      </c>
      <c r="L292" s="9" t="s">
        <v>1161</v>
      </c>
      <c r="M292" s="9" t="s">
        <v>1162</v>
      </c>
      <c r="N292" s="131">
        <v>44708</v>
      </c>
      <c r="O292" s="131">
        <v>44774</v>
      </c>
      <c r="P292" s="131">
        <v>44774</v>
      </c>
      <c r="Q292" s="222">
        <v>300</v>
      </c>
      <c r="R292" s="132">
        <v>0</v>
      </c>
      <c r="S292" s="132">
        <v>300</v>
      </c>
      <c r="T292" s="9" t="s">
        <v>348</v>
      </c>
      <c r="U292" s="9" t="s">
        <v>42</v>
      </c>
      <c r="V292" s="9" t="s">
        <v>1163</v>
      </c>
      <c r="W292" s="9" t="s">
        <v>67</v>
      </c>
      <c r="X292" s="131">
        <v>44742</v>
      </c>
      <c r="Y292" s="131">
        <v>44743</v>
      </c>
      <c r="Z292" s="9" t="s">
        <v>45</v>
      </c>
      <c r="AA292" s="133">
        <v>2.15</v>
      </c>
      <c r="AB292" s="9" t="s">
        <v>148</v>
      </c>
      <c r="AC292" s="133">
        <v>645</v>
      </c>
      <c r="AD292" s="9" t="s">
        <v>148</v>
      </c>
      <c r="AE292" s="9" t="s">
        <v>1164</v>
      </c>
      <c r="AF292" s="133">
        <v>14.99</v>
      </c>
      <c r="AG292" s="134">
        <v>6.6000000000000003E-2</v>
      </c>
      <c r="AH292" s="9" t="s">
        <v>47</v>
      </c>
      <c r="AI292" s="132">
        <v>24.408999999999999</v>
      </c>
      <c r="AJ292" s="9" t="s">
        <v>48</v>
      </c>
      <c r="AK292" s="9"/>
      <c r="AL292" s="9" t="s">
        <v>49</v>
      </c>
      <c r="AM292" s="9" t="s">
        <v>121</v>
      </c>
      <c r="AN292" s="9" t="s">
        <v>122</v>
      </c>
      <c r="AO292" s="9" t="s">
        <v>52</v>
      </c>
      <c r="AP292" s="9" t="s">
        <v>863</v>
      </c>
      <c r="AQ292" s="9" t="s">
        <v>349</v>
      </c>
      <c r="AR292" s="9" t="s">
        <v>122</v>
      </c>
      <c r="AS292" s="142" t="str">
        <f>VLOOKUP(A292,'Roll-ups'!B:M,12,FALSE)</f>
        <v xml:space="preserve">HALLOWEEN </v>
      </c>
      <c r="AT292" s="142" t="str">
        <f t="shared" si="14"/>
        <v>G10211</v>
      </c>
      <c r="AU292" t="str">
        <f>VLOOKUP(A292,'Roll-ups'!B:E,4,FALSE)</f>
        <v>HALLOWEEN</v>
      </c>
    </row>
    <row r="293" spans="1:47" x14ac:dyDescent="0.15">
      <c r="A293" s="142">
        <f t="shared" si="12"/>
        <v>5060717345196</v>
      </c>
      <c r="B293" s="142" t="str">
        <f t="shared" si="13"/>
        <v>4544711745</v>
      </c>
      <c r="C293" s="9" t="s">
        <v>129</v>
      </c>
      <c r="D293" s="9" t="s">
        <v>1240</v>
      </c>
      <c r="E293" s="9" t="s">
        <v>927</v>
      </c>
      <c r="F293" s="9" t="s">
        <v>976</v>
      </c>
      <c r="G293" s="9" t="s">
        <v>60</v>
      </c>
      <c r="H293" s="9" t="s">
        <v>40</v>
      </c>
      <c r="I293" s="9"/>
      <c r="J293" s="9"/>
      <c r="K293" s="9" t="s">
        <v>57</v>
      </c>
      <c r="L293" s="9" t="s">
        <v>1161</v>
      </c>
      <c r="M293" s="9" t="s">
        <v>1162</v>
      </c>
      <c r="N293" s="131">
        <v>44708</v>
      </c>
      <c r="O293" s="131">
        <v>44774</v>
      </c>
      <c r="P293" s="131">
        <v>44774</v>
      </c>
      <c r="Q293" s="222">
        <v>300</v>
      </c>
      <c r="R293" s="132">
        <v>0</v>
      </c>
      <c r="S293" s="132">
        <v>300</v>
      </c>
      <c r="T293" s="9" t="s">
        <v>348</v>
      </c>
      <c r="U293" s="9" t="s">
        <v>42</v>
      </c>
      <c r="V293" s="9" t="s">
        <v>1163</v>
      </c>
      <c r="W293" s="9" t="s">
        <v>67</v>
      </c>
      <c r="X293" s="131">
        <v>44742</v>
      </c>
      <c r="Y293" s="131">
        <v>44743</v>
      </c>
      <c r="Z293" s="9" t="s">
        <v>45</v>
      </c>
      <c r="AA293" s="133">
        <v>3.1</v>
      </c>
      <c r="AB293" s="9" t="s">
        <v>148</v>
      </c>
      <c r="AC293" s="133">
        <v>930</v>
      </c>
      <c r="AD293" s="9" t="s">
        <v>148</v>
      </c>
      <c r="AE293" s="9" t="s">
        <v>1164</v>
      </c>
      <c r="AF293" s="133">
        <v>14.99</v>
      </c>
      <c r="AG293" s="134">
        <v>0.16500000000000001</v>
      </c>
      <c r="AH293" s="9" t="s">
        <v>47</v>
      </c>
      <c r="AI293" s="132">
        <v>28.559000000000001</v>
      </c>
      <c r="AJ293" s="9" t="s">
        <v>48</v>
      </c>
      <c r="AK293" s="9"/>
      <c r="AL293" s="9" t="s">
        <v>49</v>
      </c>
      <c r="AM293" s="9" t="s">
        <v>121</v>
      </c>
      <c r="AN293" s="9" t="s">
        <v>122</v>
      </c>
      <c r="AO293" s="9" t="s">
        <v>52</v>
      </c>
      <c r="AP293" s="9" t="s">
        <v>863</v>
      </c>
      <c r="AQ293" s="9" t="s">
        <v>349</v>
      </c>
      <c r="AR293" s="9" t="s">
        <v>122</v>
      </c>
      <c r="AS293" s="142" t="str">
        <f>VLOOKUP(A293,'Roll-ups'!B:M,12,FALSE)</f>
        <v xml:space="preserve">HALLOWEEN </v>
      </c>
      <c r="AT293" s="142" t="str">
        <f t="shared" si="14"/>
        <v>G10211</v>
      </c>
      <c r="AU293" t="str">
        <f>VLOOKUP(A293,'Roll-ups'!B:E,4,FALSE)</f>
        <v>HALLOWEEN</v>
      </c>
    </row>
    <row r="294" spans="1:47" x14ac:dyDescent="0.15">
      <c r="A294" s="142">
        <f t="shared" si="12"/>
        <v>9781525610592</v>
      </c>
      <c r="B294" s="142" t="str">
        <f t="shared" si="13"/>
        <v>4544753179</v>
      </c>
      <c r="C294" s="9" t="s">
        <v>200</v>
      </c>
      <c r="D294" s="9" t="s">
        <v>497</v>
      </c>
      <c r="E294" s="9" t="s">
        <v>498</v>
      </c>
      <c r="F294" s="9" t="s">
        <v>370</v>
      </c>
      <c r="G294" s="9" t="s">
        <v>58</v>
      </c>
      <c r="H294" s="9" t="s">
        <v>40</v>
      </c>
      <c r="I294" s="9"/>
      <c r="J294" s="9"/>
      <c r="K294" s="9" t="s">
        <v>41</v>
      </c>
      <c r="L294" s="9" t="s">
        <v>347</v>
      </c>
      <c r="M294" s="9" t="s">
        <v>219</v>
      </c>
      <c r="N294" s="131">
        <v>44718</v>
      </c>
      <c r="O294" s="131">
        <v>44756</v>
      </c>
      <c r="P294" s="131">
        <v>44746</v>
      </c>
      <c r="Q294" s="222">
        <v>300</v>
      </c>
      <c r="R294" s="132">
        <v>0</v>
      </c>
      <c r="S294" s="132">
        <v>300</v>
      </c>
      <c r="T294" s="9" t="s">
        <v>348</v>
      </c>
      <c r="U294" s="9" t="s">
        <v>63</v>
      </c>
      <c r="V294" s="9" t="s">
        <v>64</v>
      </c>
      <c r="W294" s="9" t="s">
        <v>44</v>
      </c>
      <c r="X294" s="131"/>
      <c r="Y294" s="131"/>
      <c r="Z294" s="9"/>
      <c r="AA294" s="133">
        <v>8.8000000000000007</v>
      </c>
      <c r="AB294" s="9" t="s">
        <v>119</v>
      </c>
      <c r="AC294" s="133">
        <v>2640</v>
      </c>
      <c r="AD294" s="9" t="s">
        <v>119</v>
      </c>
      <c r="AE294" s="9" t="s">
        <v>120</v>
      </c>
      <c r="AF294" s="133">
        <v>21.99</v>
      </c>
      <c r="AG294" s="134">
        <v>0.6</v>
      </c>
      <c r="AH294" s="9" t="s">
        <v>47</v>
      </c>
      <c r="AI294" s="132">
        <v>20.16</v>
      </c>
      <c r="AJ294" s="9" t="s">
        <v>48</v>
      </c>
      <c r="AK294" s="9" t="s">
        <v>498</v>
      </c>
      <c r="AL294" s="9" t="s">
        <v>49</v>
      </c>
      <c r="AM294" s="9" t="s">
        <v>50</v>
      </c>
      <c r="AN294" s="9" t="s">
        <v>51</v>
      </c>
      <c r="AO294" s="9" t="s">
        <v>52</v>
      </c>
      <c r="AP294" s="9" t="s">
        <v>215</v>
      </c>
      <c r="AQ294" s="9" t="s">
        <v>349</v>
      </c>
      <c r="AR294" s="9" t="s">
        <v>51</v>
      </c>
      <c r="AS294" s="142" t="str">
        <f>VLOOKUP(A294,'Roll-ups'!B:M,12,FALSE)</f>
        <v xml:space="preserve">12 MONTH </v>
      </c>
      <c r="AT294" s="142" t="str">
        <f t="shared" si="14"/>
        <v>G10227</v>
      </c>
      <c r="AU294" t="str">
        <f>VLOOKUP(A294,'Roll-ups'!B:E,4,FALSE)</f>
        <v xml:space="preserve">FALL 1 FLOWTHROUGH </v>
      </c>
    </row>
    <row r="295" spans="1:47" x14ac:dyDescent="0.15">
      <c r="A295" s="142">
        <f t="shared" si="12"/>
        <v>9781525610783</v>
      </c>
      <c r="B295" s="142" t="str">
        <f t="shared" si="13"/>
        <v>4544753183</v>
      </c>
      <c r="C295" s="9" t="s">
        <v>200</v>
      </c>
      <c r="D295" s="9" t="s">
        <v>344</v>
      </c>
      <c r="E295" s="9" t="s">
        <v>345</v>
      </c>
      <c r="F295" s="9" t="s">
        <v>501</v>
      </c>
      <c r="G295" s="9" t="s">
        <v>68</v>
      </c>
      <c r="H295" s="9" t="s">
        <v>40</v>
      </c>
      <c r="I295" s="9"/>
      <c r="J295" s="9"/>
      <c r="K295" s="9" t="s">
        <v>56</v>
      </c>
      <c r="L295" s="9" t="s">
        <v>347</v>
      </c>
      <c r="M295" s="9" t="s">
        <v>219</v>
      </c>
      <c r="N295" s="131">
        <v>44718</v>
      </c>
      <c r="O295" s="131">
        <v>44753</v>
      </c>
      <c r="P295" s="131">
        <v>44753</v>
      </c>
      <c r="Q295" s="222">
        <v>300</v>
      </c>
      <c r="R295" s="132">
        <v>0</v>
      </c>
      <c r="S295" s="132">
        <v>300</v>
      </c>
      <c r="T295" s="9" t="s">
        <v>348</v>
      </c>
      <c r="U295" s="9" t="s">
        <v>63</v>
      </c>
      <c r="V295" s="9" t="s">
        <v>64</v>
      </c>
      <c r="W295" s="9" t="s">
        <v>44</v>
      </c>
      <c r="X295" s="131"/>
      <c r="Y295" s="131"/>
      <c r="Z295" s="9"/>
      <c r="AA295" s="133">
        <v>8.8000000000000007</v>
      </c>
      <c r="AB295" s="9" t="s">
        <v>119</v>
      </c>
      <c r="AC295" s="133">
        <v>2640</v>
      </c>
      <c r="AD295" s="9" t="s">
        <v>119</v>
      </c>
      <c r="AE295" s="9" t="s">
        <v>120</v>
      </c>
      <c r="AF295" s="133">
        <v>21.99</v>
      </c>
      <c r="AG295" s="134">
        <v>0.6</v>
      </c>
      <c r="AH295" s="9" t="s">
        <v>47</v>
      </c>
      <c r="AI295" s="132">
        <v>20.16</v>
      </c>
      <c r="AJ295" s="9" t="s">
        <v>48</v>
      </c>
      <c r="AK295" s="9" t="s">
        <v>345</v>
      </c>
      <c r="AL295" s="9" t="s">
        <v>49</v>
      </c>
      <c r="AM295" s="9" t="s">
        <v>50</v>
      </c>
      <c r="AN295" s="9" t="s">
        <v>51</v>
      </c>
      <c r="AO295" s="9" t="s">
        <v>52</v>
      </c>
      <c r="AP295" s="9" t="s">
        <v>215</v>
      </c>
      <c r="AQ295" s="9" t="s">
        <v>349</v>
      </c>
      <c r="AR295" s="9" t="s">
        <v>51</v>
      </c>
      <c r="AS295" s="142" t="str">
        <f>VLOOKUP(A295,'Roll-ups'!B:M,12,FALSE)</f>
        <v xml:space="preserve">12 MONTH </v>
      </c>
      <c r="AT295" s="142" t="str">
        <f t="shared" si="14"/>
        <v>G10227</v>
      </c>
      <c r="AU295" t="str">
        <f>VLOOKUP(A295,'Roll-ups'!B:E,4,FALSE)</f>
        <v xml:space="preserve">FALL 1 FLOWTHROUGH </v>
      </c>
    </row>
    <row r="296" spans="1:47" x14ac:dyDescent="0.15">
      <c r="A296" s="142">
        <f t="shared" si="12"/>
        <v>9781525610660</v>
      </c>
      <c r="B296" s="142" t="str">
        <f t="shared" si="13"/>
        <v>4544753184</v>
      </c>
      <c r="C296" s="9" t="s">
        <v>200</v>
      </c>
      <c r="D296" s="9" t="s">
        <v>300</v>
      </c>
      <c r="E296" s="9" t="s">
        <v>482</v>
      </c>
      <c r="F296" s="9" t="s">
        <v>364</v>
      </c>
      <c r="G296" s="9" t="s">
        <v>62</v>
      </c>
      <c r="H296" s="9" t="s">
        <v>40</v>
      </c>
      <c r="I296" s="9"/>
      <c r="J296" s="9"/>
      <c r="K296" s="9" t="s">
        <v>57</v>
      </c>
      <c r="L296" s="9" t="s">
        <v>347</v>
      </c>
      <c r="M296" s="9" t="s">
        <v>219</v>
      </c>
      <c r="N296" s="131">
        <v>44718</v>
      </c>
      <c r="O296" s="131">
        <v>44753</v>
      </c>
      <c r="P296" s="131">
        <v>44753</v>
      </c>
      <c r="Q296" s="222">
        <v>300</v>
      </c>
      <c r="R296" s="132">
        <v>0</v>
      </c>
      <c r="S296" s="132">
        <v>300</v>
      </c>
      <c r="T296" s="9" t="s">
        <v>348</v>
      </c>
      <c r="U296" s="9" t="s">
        <v>63</v>
      </c>
      <c r="V296" s="9" t="s">
        <v>140</v>
      </c>
      <c r="W296" s="9" t="s">
        <v>44</v>
      </c>
      <c r="X296" s="131"/>
      <c r="Y296" s="131"/>
      <c r="Z296" s="9"/>
      <c r="AA296" s="133">
        <v>8.8000000000000007</v>
      </c>
      <c r="AB296" s="9" t="s">
        <v>119</v>
      </c>
      <c r="AC296" s="133">
        <v>2640</v>
      </c>
      <c r="AD296" s="9" t="s">
        <v>119</v>
      </c>
      <c r="AE296" s="9" t="s">
        <v>120</v>
      </c>
      <c r="AF296" s="133">
        <v>21.99</v>
      </c>
      <c r="AG296" s="134">
        <v>0.6</v>
      </c>
      <c r="AH296" s="9" t="s">
        <v>47</v>
      </c>
      <c r="AI296" s="132">
        <v>20.16</v>
      </c>
      <c r="AJ296" s="9" t="s">
        <v>48</v>
      </c>
      <c r="AK296" s="9" t="s">
        <v>482</v>
      </c>
      <c r="AL296" s="9" t="s">
        <v>49</v>
      </c>
      <c r="AM296" s="9" t="s">
        <v>50</v>
      </c>
      <c r="AN296" s="9" t="s">
        <v>51</v>
      </c>
      <c r="AO296" s="9" t="s">
        <v>52</v>
      </c>
      <c r="AP296" s="9" t="s">
        <v>215</v>
      </c>
      <c r="AQ296" s="9" t="s">
        <v>349</v>
      </c>
      <c r="AR296" s="9" t="s">
        <v>51</v>
      </c>
      <c r="AS296" s="142" t="str">
        <f>VLOOKUP(A296,'Roll-ups'!B:M,12,FALSE)</f>
        <v xml:space="preserve">12 MONTH </v>
      </c>
      <c r="AT296" s="142" t="str">
        <f t="shared" si="14"/>
        <v>G10227</v>
      </c>
      <c r="AU296" t="str">
        <f>VLOOKUP(A296,'Roll-ups'!B:E,4,FALSE)</f>
        <v xml:space="preserve">FALL 1 FLOWTHROUGH </v>
      </c>
    </row>
    <row r="297" spans="1:47" x14ac:dyDescent="0.15">
      <c r="A297" s="142">
        <f t="shared" si="12"/>
        <v>9781525610677</v>
      </c>
      <c r="B297" s="142" t="str">
        <f t="shared" si="13"/>
        <v>4544753184</v>
      </c>
      <c r="C297" s="9" t="s">
        <v>200</v>
      </c>
      <c r="D297" s="9" t="s">
        <v>301</v>
      </c>
      <c r="E297" s="9" t="s">
        <v>486</v>
      </c>
      <c r="F297" s="9" t="s">
        <v>364</v>
      </c>
      <c r="G297" s="9" t="s">
        <v>107</v>
      </c>
      <c r="H297" s="9" t="s">
        <v>40</v>
      </c>
      <c r="I297" s="9"/>
      <c r="J297" s="9"/>
      <c r="K297" s="9" t="s">
        <v>57</v>
      </c>
      <c r="L297" s="9" t="s">
        <v>347</v>
      </c>
      <c r="M297" s="9" t="s">
        <v>219</v>
      </c>
      <c r="N297" s="131">
        <v>44718</v>
      </c>
      <c r="O297" s="131">
        <v>44753</v>
      </c>
      <c r="P297" s="131">
        <v>44753</v>
      </c>
      <c r="Q297" s="222">
        <v>300</v>
      </c>
      <c r="R297" s="132">
        <v>0</v>
      </c>
      <c r="S297" s="132">
        <v>300</v>
      </c>
      <c r="T297" s="9" t="s">
        <v>348</v>
      </c>
      <c r="U297" s="9" t="s">
        <v>63</v>
      </c>
      <c r="V297" s="9" t="s">
        <v>140</v>
      </c>
      <c r="W297" s="9" t="s">
        <v>44</v>
      </c>
      <c r="X297" s="131"/>
      <c r="Y297" s="131"/>
      <c r="Z297" s="9"/>
      <c r="AA297" s="133">
        <v>8.8000000000000007</v>
      </c>
      <c r="AB297" s="9" t="s">
        <v>119</v>
      </c>
      <c r="AC297" s="133">
        <v>2640</v>
      </c>
      <c r="AD297" s="9" t="s">
        <v>119</v>
      </c>
      <c r="AE297" s="9" t="s">
        <v>120</v>
      </c>
      <c r="AF297" s="133">
        <v>21.99</v>
      </c>
      <c r="AG297" s="134">
        <v>0.6</v>
      </c>
      <c r="AH297" s="9" t="s">
        <v>47</v>
      </c>
      <c r="AI297" s="132">
        <v>20.16</v>
      </c>
      <c r="AJ297" s="9" t="s">
        <v>48</v>
      </c>
      <c r="AK297" s="9" t="s">
        <v>486</v>
      </c>
      <c r="AL297" s="9" t="s">
        <v>49</v>
      </c>
      <c r="AM297" s="9" t="s">
        <v>50</v>
      </c>
      <c r="AN297" s="9" t="s">
        <v>51</v>
      </c>
      <c r="AO297" s="9" t="s">
        <v>52</v>
      </c>
      <c r="AP297" s="9" t="s">
        <v>215</v>
      </c>
      <c r="AQ297" s="9" t="s">
        <v>349</v>
      </c>
      <c r="AR297" s="9" t="s">
        <v>51</v>
      </c>
      <c r="AS297" s="142" t="str">
        <f>VLOOKUP(A297,'Roll-ups'!B:M,12,FALSE)</f>
        <v xml:space="preserve">12 MONTH </v>
      </c>
      <c r="AT297" s="142" t="str">
        <f t="shared" si="14"/>
        <v>G10227</v>
      </c>
      <c r="AU297" t="str">
        <f>VLOOKUP(A297,'Roll-ups'!B:E,4,FALSE)</f>
        <v xml:space="preserve">FALL 1 FLOWTHROUGH </v>
      </c>
    </row>
    <row r="298" spans="1:47" x14ac:dyDescent="0.15">
      <c r="A298" s="142">
        <f t="shared" si="12"/>
        <v>9781525610523</v>
      </c>
      <c r="B298" s="142" t="str">
        <f t="shared" si="13"/>
        <v>4544753184</v>
      </c>
      <c r="C298" s="9" t="s">
        <v>200</v>
      </c>
      <c r="D298" s="9" t="s">
        <v>413</v>
      </c>
      <c r="E298" s="9" t="s">
        <v>414</v>
      </c>
      <c r="F298" s="9" t="s">
        <v>364</v>
      </c>
      <c r="G298" s="9" t="s">
        <v>65</v>
      </c>
      <c r="H298" s="9" t="s">
        <v>40</v>
      </c>
      <c r="I298" s="9"/>
      <c r="J298" s="9"/>
      <c r="K298" s="9" t="s">
        <v>57</v>
      </c>
      <c r="L298" s="9" t="s">
        <v>347</v>
      </c>
      <c r="M298" s="9" t="s">
        <v>219</v>
      </c>
      <c r="N298" s="131">
        <v>44718</v>
      </c>
      <c r="O298" s="131">
        <v>44753</v>
      </c>
      <c r="P298" s="131">
        <v>44753</v>
      </c>
      <c r="Q298" s="222">
        <v>300</v>
      </c>
      <c r="R298" s="132">
        <v>0</v>
      </c>
      <c r="S298" s="132">
        <v>300</v>
      </c>
      <c r="T298" s="9" t="s">
        <v>348</v>
      </c>
      <c r="U298" s="9" t="s">
        <v>63</v>
      </c>
      <c r="V298" s="9" t="s">
        <v>140</v>
      </c>
      <c r="W298" s="9" t="s">
        <v>44</v>
      </c>
      <c r="X298" s="131"/>
      <c r="Y298" s="131"/>
      <c r="Z298" s="9"/>
      <c r="AA298" s="133">
        <v>4.8</v>
      </c>
      <c r="AB298" s="9" t="s">
        <v>119</v>
      </c>
      <c r="AC298" s="133">
        <v>1440</v>
      </c>
      <c r="AD298" s="9" t="s">
        <v>119</v>
      </c>
      <c r="AE298" s="9" t="s">
        <v>120</v>
      </c>
      <c r="AF298" s="133">
        <v>11.99</v>
      </c>
      <c r="AG298" s="134">
        <v>0.17</v>
      </c>
      <c r="AH298" s="9" t="s">
        <v>47</v>
      </c>
      <c r="AI298" s="132">
        <v>5.88</v>
      </c>
      <c r="AJ298" s="9" t="s">
        <v>48</v>
      </c>
      <c r="AK298" s="9" t="s">
        <v>414</v>
      </c>
      <c r="AL298" s="9" t="s">
        <v>49</v>
      </c>
      <c r="AM298" s="9" t="s">
        <v>50</v>
      </c>
      <c r="AN298" s="9" t="s">
        <v>51</v>
      </c>
      <c r="AO298" s="9" t="s">
        <v>52</v>
      </c>
      <c r="AP298" s="9" t="s">
        <v>215</v>
      </c>
      <c r="AQ298" s="9" t="s">
        <v>349</v>
      </c>
      <c r="AR298" s="9" t="s">
        <v>51</v>
      </c>
      <c r="AS298" s="142" t="str">
        <f>VLOOKUP(A298,'Roll-ups'!B:M,12,FALSE)</f>
        <v xml:space="preserve">12 MONTH </v>
      </c>
      <c r="AT298" s="142" t="str">
        <f t="shared" si="14"/>
        <v>G10227</v>
      </c>
      <c r="AU298" t="str">
        <f>VLOOKUP(A298,'Roll-ups'!B:E,4,FALSE)</f>
        <v xml:space="preserve">FALL 1 FLOWTHROUGH </v>
      </c>
    </row>
    <row r="299" spans="1:47" x14ac:dyDescent="0.15">
      <c r="A299" s="142">
        <f t="shared" si="12"/>
        <v>9781525610448</v>
      </c>
      <c r="B299" s="142" t="str">
        <f t="shared" si="13"/>
        <v>4544753184</v>
      </c>
      <c r="C299" s="9" t="s">
        <v>200</v>
      </c>
      <c r="D299" s="9" t="s">
        <v>415</v>
      </c>
      <c r="E299" s="9" t="s">
        <v>416</v>
      </c>
      <c r="F299" s="9" t="s">
        <v>364</v>
      </c>
      <c r="G299" s="9" t="s">
        <v>109</v>
      </c>
      <c r="H299" s="9" t="s">
        <v>40</v>
      </c>
      <c r="I299" s="9"/>
      <c r="J299" s="9"/>
      <c r="K299" s="9" t="s">
        <v>57</v>
      </c>
      <c r="L299" s="9" t="s">
        <v>347</v>
      </c>
      <c r="M299" s="9" t="s">
        <v>219</v>
      </c>
      <c r="N299" s="131">
        <v>44718</v>
      </c>
      <c r="O299" s="131">
        <v>44753</v>
      </c>
      <c r="P299" s="131">
        <v>44753</v>
      </c>
      <c r="Q299" s="222">
        <v>300</v>
      </c>
      <c r="R299" s="132">
        <v>0</v>
      </c>
      <c r="S299" s="132">
        <v>300</v>
      </c>
      <c r="T299" s="9" t="s">
        <v>348</v>
      </c>
      <c r="U299" s="9" t="s">
        <v>63</v>
      </c>
      <c r="V299" s="9" t="s">
        <v>140</v>
      </c>
      <c r="W299" s="9" t="s">
        <v>44</v>
      </c>
      <c r="X299" s="131"/>
      <c r="Y299" s="131"/>
      <c r="Z299" s="9"/>
      <c r="AA299" s="133">
        <v>4.8</v>
      </c>
      <c r="AB299" s="9" t="s">
        <v>119</v>
      </c>
      <c r="AC299" s="133">
        <v>1440</v>
      </c>
      <c r="AD299" s="9" t="s">
        <v>119</v>
      </c>
      <c r="AE299" s="9" t="s">
        <v>120</v>
      </c>
      <c r="AF299" s="133">
        <v>11.99</v>
      </c>
      <c r="AG299" s="134">
        <v>0.17</v>
      </c>
      <c r="AH299" s="9" t="s">
        <v>47</v>
      </c>
      <c r="AI299" s="132">
        <v>5.88</v>
      </c>
      <c r="AJ299" s="9" t="s">
        <v>48</v>
      </c>
      <c r="AK299" s="9" t="s">
        <v>416</v>
      </c>
      <c r="AL299" s="9" t="s">
        <v>49</v>
      </c>
      <c r="AM299" s="9" t="s">
        <v>50</v>
      </c>
      <c r="AN299" s="9" t="s">
        <v>51</v>
      </c>
      <c r="AO299" s="9" t="s">
        <v>52</v>
      </c>
      <c r="AP299" s="9" t="s">
        <v>215</v>
      </c>
      <c r="AQ299" s="9" t="s">
        <v>349</v>
      </c>
      <c r="AR299" s="9" t="s">
        <v>51</v>
      </c>
      <c r="AS299" s="142" t="str">
        <f>VLOOKUP(A299,'Roll-ups'!B:M,12,FALSE)</f>
        <v xml:space="preserve">12 MONTH </v>
      </c>
      <c r="AT299" s="142" t="str">
        <f t="shared" si="14"/>
        <v>G10227</v>
      </c>
      <c r="AU299" t="str">
        <f>VLOOKUP(A299,'Roll-ups'!B:E,4,FALSE)</f>
        <v xml:space="preserve">FALL 1 FLOWTHROUGH </v>
      </c>
    </row>
    <row r="300" spans="1:47" x14ac:dyDescent="0.15">
      <c r="A300" s="142">
        <f t="shared" si="12"/>
        <v>9781525610318</v>
      </c>
      <c r="B300" s="142" t="str">
        <f t="shared" si="13"/>
        <v>4544753184</v>
      </c>
      <c r="C300" s="9" t="s">
        <v>200</v>
      </c>
      <c r="D300" s="9" t="s">
        <v>499</v>
      </c>
      <c r="E300" s="9" t="s">
        <v>500</v>
      </c>
      <c r="F300" s="9" t="s">
        <v>364</v>
      </c>
      <c r="G300" s="9" t="s">
        <v>74</v>
      </c>
      <c r="H300" s="9" t="s">
        <v>40</v>
      </c>
      <c r="I300" s="9"/>
      <c r="J300" s="9"/>
      <c r="K300" s="9" t="s">
        <v>57</v>
      </c>
      <c r="L300" s="9" t="s">
        <v>347</v>
      </c>
      <c r="M300" s="9" t="s">
        <v>219</v>
      </c>
      <c r="N300" s="131">
        <v>44718</v>
      </c>
      <c r="O300" s="131">
        <v>44753</v>
      </c>
      <c r="P300" s="131">
        <v>44753</v>
      </c>
      <c r="Q300" s="222">
        <v>300</v>
      </c>
      <c r="R300" s="132">
        <v>0</v>
      </c>
      <c r="S300" s="132">
        <v>300</v>
      </c>
      <c r="T300" s="9" t="s">
        <v>348</v>
      </c>
      <c r="U300" s="9" t="s">
        <v>63</v>
      </c>
      <c r="V300" s="9" t="s">
        <v>140</v>
      </c>
      <c r="W300" s="9" t="s">
        <v>44</v>
      </c>
      <c r="X300" s="131"/>
      <c r="Y300" s="131"/>
      <c r="Z300" s="9"/>
      <c r="AA300" s="133">
        <v>4.8</v>
      </c>
      <c r="AB300" s="9" t="s">
        <v>119</v>
      </c>
      <c r="AC300" s="133">
        <v>1440</v>
      </c>
      <c r="AD300" s="9" t="s">
        <v>119</v>
      </c>
      <c r="AE300" s="9" t="s">
        <v>120</v>
      </c>
      <c r="AF300" s="133">
        <v>11.99</v>
      </c>
      <c r="AG300" s="134">
        <v>0.17</v>
      </c>
      <c r="AH300" s="9" t="s">
        <v>47</v>
      </c>
      <c r="AI300" s="132">
        <v>5.88</v>
      </c>
      <c r="AJ300" s="9" t="s">
        <v>48</v>
      </c>
      <c r="AK300" s="9" t="s">
        <v>500</v>
      </c>
      <c r="AL300" s="9" t="s">
        <v>49</v>
      </c>
      <c r="AM300" s="9" t="s">
        <v>50</v>
      </c>
      <c r="AN300" s="9" t="s">
        <v>51</v>
      </c>
      <c r="AO300" s="9" t="s">
        <v>52</v>
      </c>
      <c r="AP300" s="9" t="s">
        <v>215</v>
      </c>
      <c r="AQ300" s="9" t="s">
        <v>349</v>
      </c>
      <c r="AR300" s="9" t="s">
        <v>51</v>
      </c>
      <c r="AS300" s="142" t="str">
        <f>VLOOKUP(A300,'Roll-ups'!B:M,12,FALSE)</f>
        <v xml:space="preserve">12 MONTH </v>
      </c>
      <c r="AT300" s="142" t="str">
        <f t="shared" si="14"/>
        <v>G10227</v>
      </c>
      <c r="AU300" t="str">
        <f>VLOOKUP(A300,'Roll-ups'!B:E,4,FALSE)</f>
        <v xml:space="preserve">FALL 1 FLOWTHROUGH </v>
      </c>
    </row>
    <row r="301" spans="1:47" x14ac:dyDescent="0.15">
      <c r="A301" s="142">
        <f t="shared" si="12"/>
        <v>9781525610325</v>
      </c>
      <c r="B301" s="142" t="str">
        <f t="shared" si="13"/>
        <v>4544753184</v>
      </c>
      <c r="C301" s="9" t="s">
        <v>200</v>
      </c>
      <c r="D301" s="9" t="s">
        <v>320</v>
      </c>
      <c r="E301" s="9" t="s">
        <v>502</v>
      </c>
      <c r="F301" s="9" t="s">
        <v>364</v>
      </c>
      <c r="G301" s="9" t="s">
        <v>81</v>
      </c>
      <c r="H301" s="9" t="s">
        <v>40</v>
      </c>
      <c r="I301" s="9"/>
      <c r="J301" s="9"/>
      <c r="K301" s="9" t="s">
        <v>57</v>
      </c>
      <c r="L301" s="9" t="s">
        <v>347</v>
      </c>
      <c r="M301" s="9" t="s">
        <v>219</v>
      </c>
      <c r="N301" s="131">
        <v>44718</v>
      </c>
      <c r="O301" s="131">
        <v>44753</v>
      </c>
      <c r="P301" s="131">
        <v>44753</v>
      </c>
      <c r="Q301" s="222">
        <v>300</v>
      </c>
      <c r="R301" s="132">
        <v>0</v>
      </c>
      <c r="S301" s="132">
        <v>300</v>
      </c>
      <c r="T301" s="9" t="s">
        <v>348</v>
      </c>
      <c r="U301" s="9" t="s">
        <v>63</v>
      </c>
      <c r="V301" s="9" t="s">
        <v>140</v>
      </c>
      <c r="W301" s="9" t="s">
        <v>44</v>
      </c>
      <c r="X301" s="131"/>
      <c r="Y301" s="131"/>
      <c r="Z301" s="9"/>
      <c r="AA301" s="133">
        <v>4.8</v>
      </c>
      <c r="AB301" s="9" t="s">
        <v>119</v>
      </c>
      <c r="AC301" s="133">
        <v>1440</v>
      </c>
      <c r="AD301" s="9" t="s">
        <v>119</v>
      </c>
      <c r="AE301" s="9" t="s">
        <v>120</v>
      </c>
      <c r="AF301" s="133">
        <v>11.99</v>
      </c>
      <c r="AG301" s="134">
        <v>0.17</v>
      </c>
      <c r="AH301" s="9" t="s">
        <v>47</v>
      </c>
      <c r="AI301" s="132">
        <v>5.88</v>
      </c>
      <c r="AJ301" s="9" t="s">
        <v>48</v>
      </c>
      <c r="AK301" s="9" t="s">
        <v>502</v>
      </c>
      <c r="AL301" s="9" t="s">
        <v>49</v>
      </c>
      <c r="AM301" s="9" t="s">
        <v>50</v>
      </c>
      <c r="AN301" s="9" t="s">
        <v>51</v>
      </c>
      <c r="AO301" s="9" t="s">
        <v>52</v>
      </c>
      <c r="AP301" s="9" t="s">
        <v>215</v>
      </c>
      <c r="AQ301" s="9" t="s">
        <v>349</v>
      </c>
      <c r="AR301" s="9" t="s">
        <v>51</v>
      </c>
      <c r="AS301" s="142" t="str">
        <f>VLOOKUP(A301,'Roll-ups'!B:M,12,FALSE)</f>
        <v xml:space="preserve">12 MONTH </v>
      </c>
      <c r="AT301" s="142" t="str">
        <f t="shared" si="14"/>
        <v>G10227</v>
      </c>
      <c r="AU301" t="str">
        <f>VLOOKUP(A301,'Roll-ups'!B:E,4,FALSE)</f>
        <v xml:space="preserve">FALL 1 FLOWTHROUGH </v>
      </c>
    </row>
    <row r="302" spans="1:47" x14ac:dyDescent="0.15">
      <c r="A302" s="142">
        <f t="shared" si="12"/>
        <v>93573796685</v>
      </c>
      <c r="B302" s="142" t="str">
        <f t="shared" si="13"/>
        <v>4544765958</v>
      </c>
      <c r="C302" s="9" t="s">
        <v>129</v>
      </c>
      <c r="D302" s="9" t="s">
        <v>178</v>
      </c>
      <c r="E302" s="9" t="s">
        <v>179</v>
      </c>
      <c r="F302" s="9" t="s">
        <v>977</v>
      </c>
      <c r="G302" s="9" t="s">
        <v>60</v>
      </c>
      <c r="H302" s="9" t="s">
        <v>1090</v>
      </c>
      <c r="I302" s="9"/>
      <c r="J302" s="9"/>
      <c r="K302" s="9" t="s">
        <v>41</v>
      </c>
      <c r="L302" s="9" t="s">
        <v>1247</v>
      </c>
      <c r="M302" s="9" t="s">
        <v>1248</v>
      </c>
      <c r="N302" s="131">
        <v>44719</v>
      </c>
      <c r="O302" s="131">
        <v>44820</v>
      </c>
      <c r="P302" s="131">
        <v>44820</v>
      </c>
      <c r="Q302" s="222">
        <v>300</v>
      </c>
      <c r="R302" s="132">
        <v>0</v>
      </c>
      <c r="S302" s="132">
        <v>300</v>
      </c>
      <c r="T302" s="9" t="s">
        <v>348</v>
      </c>
      <c r="U302" s="9" t="s">
        <v>117</v>
      </c>
      <c r="V302" s="9" t="s">
        <v>64</v>
      </c>
      <c r="W302" s="9" t="s">
        <v>44</v>
      </c>
      <c r="X302" s="131">
        <v>44813</v>
      </c>
      <c r="Y302" s="131">
        <v>44817</v>
      </c>
      <c r="Z302" s="9" t="s">
        <v>118</v>
      </c>
      <c r="AA302" s="133">
        <v>413.99</v>
      </c>
      <c r="AB302" s="9" t="s">
        <v>119</v>
      </c>
      <c r="AC302" s="133">
        <v>124197</v>
      </c>
      <c r="AD302" s="9" t="s">
        <v>119</v>
      </c>
      <c r="AE302" s="9" t="s">
        <v>120</v>
      </c>
      <c r="AF302" s="133">
        <v>549.99</v>
      </c>
      <c r="AG302" s="134">
        <v>23.35</v>
      </c>
      <c r="AH302" s="9" t="s">
        <v>47</v>
      </c>
      <c r="AI302" s="132">
        <v>3261.18</v>
      </c>
      <c r="AJ302" s="9" t="s">
        <v>48</v>
      </c>
      <c r="AK302" s="9" t="s">
        <v>1281</v>
      </c>
      <c r="AL302" s="9" t="s">
        <v>49</v>
      </c>
      <c r="AM302" s="9" t="s">
        <v>196</v>
      </c>
      <c r="AN302" s="9" t="s">
        <v>123</v>
      </c>
      <c r="AO302" s="9" t="s">
        <v>52</v>
      </c>
      <c r="AP302" s="9" t="s">
        <v>1250</v>
      </c>
      <c r="AQ302" s="9" t="s">
        <v>53</v>
      </c>
      <c r="AR302" s="9" t="s">
        <v>54</v>
      </c>
      <c r="AS302" s="142" t="str">
        <f>VLOOKUP(A302,'Roll-ups'!B:M,12,FALSE)</f>
        <v xml:space="preserve">CRICUT </v>
      </c>
      <c r="AT302" s="142" t="str">
        <f t="shared" si="14"/>
        <v>G10211</v>
      </c>
      <c r="AU302" t="str">
        <f>VLOOKUP(A302,'Roll-ups'!B:E,4,FALSE)</f>
        <v>FALL 1</v>
      </c>
    </row>
    <row r="303" spans="1:47" x14ac:dyDescent="0.15">
      <c r="A303" s="142">
        <f t="shared" si="12"/>
        <v>93573887055</v>
      </c>
      <c r="B303" s="142" t="str">
        <f t="shared" si="13"/>
        <v>4544765958</v>
      </c>
      <c r="C303" s="9" t="s">
        <v>129</v>
      </c>
      <c r="D303" s="9" t="s">
        <v>721</v>
      </c>
      <c r="E303" s="9" t="s">
        <v>722</v>
      </c>
      <c r="F303" s="9" t="s">
        <v>977</v>
      </c>
      <c r="G303" s="9" t="s">
        <v>68</v>
      </c>
      <c r="H303" s="9" t="s">
        <v>1090</v>
      </c>
      <c r="I303" s="9"/>
      <c r="J303" s="9"/>
      <c r="K303" s="9" t="s">
        <v>41</v>
      </c>
      <c r="L303" s="9" t="s">
        <v>1247</v>
      </c>
      <c r="M303" s="9" t="s">
        <v>1248</v>
      </c>
      <c r="N303" s="131">
        <v>44719</v>
      </c>
      <c r="O303" s="131">
        <v>44820</v>
      </c>
      <c r="P303" s="131">
        <v>44820</v>
      </c>
      <c r="Q303" s="222">
        <v>300</v>
      </c>
      <c r="R303" s="132">
        <v>0</v>
      </c>
      <c r="S303" s="132">
        <v>300</v>
      </c>
      <c r="T303" s="9" t="s">
        <v>348</v>
      </c>
      <c r="U303" s="9" t="s">
        <v>117</v>
      </c>
      <c r="V303" s="9" t="s">
        <v>64</v>
      </c>
      <c r="W303" s="9" t="s">
        <v>44</v>
      </c>
      <c r="X303" s="131">
        <v>44813</v>
      </c>
      <c r="Y303" s="131">
        <v>44817</v>
      </c>
      <c r="Z303" s="9" t="s">
        <v>118</v>
      </c>
      <c r="AA303" s="133">
        <v>10.99</v>
      </c>
      <c r="AB303" s="9" t="s">
        <v>119</v>
      </c>
      <c r="AC303" s="133">
        <v>3297</v>
      </c>
      <c r="AD303" s="9" t="s">
        <v>119</v>
      </c>
      <c r="AE303" s="9" t="s">
        <v>120</v>
      </c>
      <c r="AF303" s="133">
        <v>11.99</v>
      </c>
      <c r="AG303" s="134">
        <v>1.2</v>
      </c>
      <c r="AH303" s="9" t="s">
        <v>47</v>
      </c>
      <c r="AI303" s="132">
        <v>9.02</v>
      </c>
      <c r="AJ303" s="9" t="s">
        <v>48</v>
      </c>
      <c r="AK303" s="9" t="s">
        <v>1280</v>
      </c>
      <c r="AL303" s="9" t="s">
        <v>49</v>
      </c>
      <c r="AM303" s="9" t="s">
        <v>196</v>
      </c>
      <c r="AN303" s="9" t="s">
        <v>123</v>
      </c>
      <c r="AO303" s="9" t="s">
        <v>52</v>
      </c>
      <c r="AP303" s="9" t="s">
        <v>1250</v>
      </c>
      <c r="AQ303" s="9" t="s">
        <v>53</v>
      </c>
      <c r="AR303" s="9" t="s">
        <v>54</v>
      </c>
      <c r="AS303" s="142" t="str">
        <f>VLOOKUP(A303,'Roll-ups'!B:M,12,FALSE)</f>
        <v xml:space="preserve">CRICUT </v>
      </c>
      <c r="AT303" s="142" t="str">
        <f t="shared" si="14"/>
        <v>G10211</v>
      </c>
      <c r="AU303" t="str">
        <f>VLOOKUP(A303,'Roll-ups'!B:E,4,FALSE)</f>
        <v>FALL 1</v>
      </c>
    </row>
    <row r="304" spans="1:47" x14ac:dyDescent="0.15">
      <c r="A304" s="142">
        <f t="shared" si="12"/>
        <v>93573915017</v>
      </c>
      <c r="B304" s="142" t="str">
        <f t="shared" si="13"/>
        <v>4544765958</v>
      </c>
      <c r="C304" s="9" t="s">
        <v>129</v>
      </c>
      <c r="D304" s="9" t="s">
        <v>739</v>
      </c>
      <c r="E304" s="9" t="s">
        <v>740</v>
      </c>
      <c r="F304" s="9" t="s">
        <v>977</v>
      </c>
      <c r="G304" s="9" t="s">
        <v>70</v>
      </c>
      <c r="H304" s="9" t="s">
        <v>1090</v>
      </c>
      <c r="I304" s="9"/>
      <c r="J304" s="9"/>
      <c r="K304" s="9" t="s">
        <v>41</v>
      </c>
      <c r="L304" s="9" t="s">
        <v>1247</v>
      </c>
      <c r="M304" s="9" t="s">
        <v>1248</v>
      </c>
      <c r="N304" s="131">
        <v>44719</v>
      </c>
      <c r="O304" s="131">
        <v>44820</v>
      </c>
      <c r="P304" s="131">
        <v>44820</v>
      </c>
      <c r="Q304" s="222">
        <v>300</v>
      </c>
      <c r="R304" s="132">
        <v>0</v>
      </c>
      <c r="S304" s="132">
        <v>300</v>
      </c>
      <c r="T304" s="9" t="s">
        <v>348</v>
      </c>
      <c r="U304" s="9" t="s">
        <v>117</v>
      </c>
      <c r="V304" s="9" t="s">
        <v>64</v>
      </c>
      <c r="W304" s="9" t="s">
        <v>44</v>
      </c>
      <c r="X304" s="131">
        <v>44813</v>
      </c>
      <c r="Y304" s="131">
        <v>44817</v>
      </c>
      <c r="Z304" s="9" t="s">
        <v>118</v>
      </c>
      <c r="AA304" s="133">
        <v>7.14</v>
      </c>
      <c r="AB304" s="9" t="s">
        <v>119</v>
      </c>
      <c r="AC304" s="133">
        <v>2142</v>
      </c>
      <c r="AD304" s="9" t="s">
        <v>119</v>
      </c>
      <c r="AE304" s="9" t="s">
        <v>120</v>
      </c>
      <c r="AF304" s="133">
        <v>12.99</v>
      </c>
      <c r="AG304" s="134">
        <v>0.35</v>
      </c>
      <c r="AH304" s="9" t="s">
        <v>47</v>
      </c>
      <c r="AI304" s="132">
        <v>62.37</v>
      </c>
      <c r="AJ304" s="9" t="s">
        <v>48</v>
      </c>
      <c r="AK304" s="9" t="s">
        <v>1282</v>
      </c>
      <c r="AL304" s="9" t="s">
        <v>49</v>
      </c>
      <c r="AM304" s="9" t="s">
        <v>196</v>
      </c>
      <c r="AN304" s="9" t="s">
        <v>123</v>
      </c>
      <c r="AO304" s="9" t="s">
        <v>52</v>
      </c>
      <c r="AP304" s="9" t="s">
        <v>1250</v>
      </c>
      <c r="AQ304" s="9" t="s">
        <v>53</v>
      </c>
      <c r="AR304" s="9" t="s">
        <v>54</v>
      </c>
      <c r="AS304" s="142" t="str">
        <f>VLOOKUP(A304,'Roll-ups'!B:M,12,FALSE)</f>
        <v xml:space="preserve">CRICUT </v>
      </c>
      <c r="AT304" s="142" t="str">
        <f t="shared" si="14"/>
        <v>G10211</v>
      </c>
      <c r="AU304" t="str">
        <f>VLOOKUP(A304,'Roll-ups'!B:E,4,FALSE)</f>
        <v>FALL 1</v>
      </c>
    </row>
    <row r="305" spans="1:47" x14ac:dyDescent="0.15">
      <c r="A305" s="142">
        <f t="shared" si="12"/>
        <v>74101202236</v>
      </c>
      <c r="B305" s="142" t="str">
        <f t="shared" si="13"/>
        <v>4544630021</v>
      </c>
      <c r="C305" s="9" t="s">
        <v>129</v>
      </c>
      <c r="D305" s="9" t="s">
        <v>183</v>
      </c>
      <c r="E305" s="9" t="s">
        <v>184</v>
      </c>
      <c r="F305" s="9" t="s">
        <v>978</v>
      </c>
      <c r="G305" s="9" t="s">
        <v>39</v>
      </c>
      <c r="H305" s="9" t="s">
        <v>1090</v>
      </c>
      <c r="I305" s="9"/>
      <c r="J305" s="9"/>
      <c r="K305" s="9" t="s">
        <v>41</v>
      </c>
      <c r="L305" s="9" t="s">
        <v>134</v>
      </c>
      <c r="M305" s="9" t="s">
        <v>135</v>
      </c>
      <c r="N305" s="131">
        <v>44691</v>
      </c>
      <c r="O305" s="131">
        <v>44823</v>
      </c>
      <c r="P305" s="131">
        <v>44823</v>
      </c>
      <c r="Q305" s="222">
        <v>290</v>
      </c>
      <c r="R305" s="132">
        <v>0</v>
      </c>
      <c r="S305" s="132">
        <v>290</v>
      </c>
      <c r="T305" s="9" t="s">
        <v>348</v>
      </c>
      <c r="U305" s="9" t="s">
        <v>63</v>
      </c>
      <c r="V305" s="9" t="s">
        <v>64</v>
      </c>
      <c r="W305" s="9" t="s">
        <v>44</v>
      </c>
      <c r="X305" s="131"/>
      <c r="Y305" s="131"/>
      <c r="Z305" s="9"/>
      <c r="AA305" s="133">
        <v>81.99</v>
      </c>
      <c r="AB305" s="9" t="s">
        <v>119</v>
      </c>
      <c r="AC305" s="133">
        <v>23777.1</v>
      </c>
      <c r="AD305" s="9" t="s">
        <v>119</v>
      </c>
      <c r="AE305" s="9" t="s">
        <v>120</v>
      </c>
      <c r="AF305" s="133">
        <v>99.99</v>
      </c>
      <c r="AG305" s="134">
        <v>10.46</v>
      </c>
      <c r="AH305" s="9" t="s">
        <v>47</v>
      </c>
      <c r="AI305" s="132">
        <v>73.861999999999995</v>
      </c>
      <c r="AJ305" s="9" t="s">
        <v>48</v>
      </c>
      <c r="AK305" s="9" t="s">
        <v>1272</v>
      </c>
      <c r="AL305" s="9" t="s">
        <v>49</v>
      </c>
      <c r="AM305" s="9" t="s">
        <v>196</v>
      </c>
      <c r="AN305" s="9" t="s">
        <v>123</v>
      </c>
      <c r="AO305" s="9" t="s">
        <v>52</v>
      </c>
      <c r="AP305" s="9" t="s">
        <v>139</v>
      </c>
      <c r="AQ305" s="9" t="s">
        <v>125</v>
      </c>
      <c r="AR305" s="9" t="s">
        <v>123</v>
      </c>
      <c r="AS305" s="142" t="str">
        <f>VLOOKUP(A305,'Roll-ups'!B:M,12,FALSE)</f>
        <v xml:space="preserve">PARTY DÉCOR </v>
      </c>
      <c r="AT305" s="142" t="str">
        <f t="shared" si="14"/>
        <v>G10211</v>
      </c>
      <c r="AU305" t="str">
        <f>VLOOKUP(A305,'Roll-ups'!B:E,4,FALSE)</f>
        <v>FALL 1</v>
      </c>
    </row>
    <row r="306" spans="1:47" x14ac:dyDescent="0.15">
      <c r="A306" s="142">
        <f t="shared" si="12"/>
        <v>810514029066</v>
      </c>
      <c r="B306" s="142" t="str">
        <f t="shared" si="13"/>
        <v>4543382299</v>
      </c>
      <c r="C306" s="9" t="s">
        <v>147</v>
      </c>
      <c r="D306" s="9" t="s">
        <v>503</v>
      </c>
      <c r="E306" s="9" t="s">
        <v>504</v>
      </c>
      <c r="F306" s="9" t="s">
        <v>477</v>
      </c>
      <c r="G306" s="9" t="s">
        <v>58</v>
      </c>
      <c r="H306" s="9" t="s">
        <v>40</v>
      </c>
      <c r="I306" s="9"/>
      <c r="J306" s="9"/>
      <c r="K306" s="9" t="s">
        <v>56</v>
      </c>
      <c r="L306" s="9" t="s">
        <v>478</v>
      </c>
      <c r="M306" s="9" t="s">
        <v>154</v>
      </c>
      <c r="N306" s="131">
        <v>44536</v>
      </c>
      <c r="O306" s="131">
        <v>44787</v>
      </c>
      <c r="P306" s="131">
        <v>44787</v>
      </c>
      <c r="Q306" s="222">
        <v>288</v>
      </c>
      <c r="R306" s="132">
        <v>0</v>
      </c>
      <c r="S306" s="132">
        <v>288</v>
      </c>
      <c r="T306" s="9" t="s">
        <v>348</v>
      </c>
      <c r="U306" s="9" t="s">
        <v>117</v>
      </c>
      <c r="V306" s="9" t="s">
        <v>479</v>
      </c>
      <c r="W306" s="9" t="s">
        <v>44</v>
      </c>
      <c r="X306" s="131">
        <v>44781</v>
      </c>
      <c r="Y306" s="131">
        <v>44781</v>
      </c>
      <c r="Z306" s="9" t="s">
        <v>118</v>
      </c>
      <c r="AA306" s="133">
        <v>5.25</v>
      </c>
      <c r="AB306" s="9" t="s">
        <v>46</v>
      </c>
      <c r="AC306" s="133">
        <v>1512</v>
      </c>
      <c r="AD306" s="9" t="s">
        <v>46</v>
      </c>
      <c r="AE306" s="9" t="s">
        <v>430</v>
      </c>
      <c r="AF306" s="133">
        <v>18</v>
      </c>
      <c r="AG306" s="134">
        <v>0.28999999999999998</v>
      </c>
      <c r="AH306" s="9" t="s">
        <v>47</v>
      </c>
      <c r="AI306" s="132">
        <v>4.4829999999999997</v>
      </c>
      <c r="AJ306" s="9" t="s">
        <v>48</v>
      </c>
      <c r="AK306" s="9"/>
      <c r="AL306" s="9" t="s">
        <v>49</v>
      </c>
      <c r="AM306" s="9" t="s">
        <v>207</v>
      </c>
      <c r="AN306" s="9" t="s">
        <v>208</v>
      </c>
      <c r="AO306" s="9" t="s">
        <v>138</v>
      </c>
      <c r="AP306" s="9" t="s">
        <v>480</v>
      </c>
      <c r="AQ306" s="9" t="s">
        <v>349</v>
      </c>
      <c r="AR306" s="9" t="s">
        <v>208</v>
      </c>
      <c r="AS306" s="142" t="str">
        <f>VLOOKUP(A306,'Roll-ups'!B:M,12,FALSE)</f>
        <v xml:space="preserve">12 MONTH </v>
      </c>
      <c r="AT306" s="142" t="str">
        <f t="shared" si="14"/>
        <v>G10207</v>
      </c>
      <c r="AU306" t="str">
        <f>VLOOKUP(A306,'Roll-ups'!B:E,4,FALSE)</f>
        <v>FALL 2</v>
      </c>
    </row>
    <row r="307" spans="1:47" x14ac:dyDescent="0.15">
      <c r="A307" s="142">
        <f t="shared" si="12"/>
        <v>686010674068</v>
      </c>
      <c r="B307" s="142" t="str">
        <f t="shared" si="13"/>
        <v>4543725759</v>
      </c>
      <c r="C307" s="9" t="s">
        <v>200</v>
      </c>
      <c r="D307" s="9" t="s">
        <v>380</v>
      </c>
      <c r="E307" s="9" t="s">
        <v>381</v>
      </c>
      <c r="F307" s="9" t="s">
        <v>505</v>
      </c>
      <c r="G307" s="9" t="s">
        <v>39</v>
      </c>
      <c r="H307" s="9" t="s">
        <v>40</v>
      </c>
      <c r="I307" s="9"/>
      <c r="J307" s="9"/>
      <c r="K307" s="9" t="s">
        <v>57</v>
      </c>
      <c r="L307" s="9" t="s">
        <v>143</v>
      </c>
      <c r="M307" s="9" t="s">
        <v>144</v>
      </c>
      <c r="N307" s="131">
        <v>44579</v>
      </c>
      <c r="O307" s="131">
        <v>44740</v>
      </c>
      <c r="P307" s="131">
        <v>44740</v>
      </c>
      <c r="Q307" s="222">
        <v>288</v>
      </c>
      <c r="R307" s="132">
        <v>0</v>
      </c>
      <c r="S307" s="132">
        <v>288</v>
      </c>
      <c r="T307" s="9" t="s">
        <v>348</v>
      </c>
      <c r="U307" s="9" t="s">
        <v>42</v>
      </c>
      <c r="V307" s="9" t="s">
        <v>131</v>
      </c>
      <c r="W307" s="9" t="s">
        <v>44</v>
      </c>
      <c r="X307" s="131">
        <v>44697</v>
      </c>
      <c r="Y307" s="131">
        <v>44697</v>
      </c>
      <c r="Z307" s="9" t="s">
        <v>45</v>
      </c>
      <c r="AA307" s="133">
        <v>3.5</v>
      </c>
      <c r="AB307" s="9" t="s">
        <v>46</v>
      </c>
      <c r="AC307" s="133">
        <v>1008</v>
      </c>
      <c r="AD307" s="9" t="s">
        <v>46</v>
      </c>
      <c r="AE307" s="9" t="s">
        <v>379</v>
      </c>
      <c r="AF307" s="133">
        <v>15.99</v>
      </c>
      <c r="AG307" s="134">
        <v>0.63900000000000001</v>
      </c>
      <c r="AH307" s="9" t="s">
        <v>47</v>
      </c>
      <c r="AI307" s="132">
        <v>81.195999999999998</v>
      </c>
      <c r="AJ307" s="9" t="s">
        <v>48</v>
      </c>
      <c r="AK307" s="9"/>
      <c r="AL307" s="9" t="s">
        <v>49</v>
      </c>
      <c r="AM307" s="9" t="s">
        <v>121</v>
      </c>
      <c r="AN307" s="9" t="s">
        <v>122</v>
      </c>
      <c r="AO307" s="9" t="s">
        <v>52</v>
      </c>
      <c r="AP307" s="9" t="s">
        <v>133</v>
      </c>
      <c r="AQ307" s="9" t="s">
        <v>349</v>
      </c>
      <c r="AR307" s="9" t="s">
        <v>54</v>
      </c>
      <c r="AS307" s="142" t="str">
        <f>VLOOKUP(A307,'Roll-ups'!B:M,12,FALSE)</f>
        <v xml:space="preserve">17 MONTH </v>
      </c>
      <c r="AT307" s="142" t="str">
        <f t="shared" si="14"/>
        <v>G10227</v>
      </c>
      <c r="AU307" t="str">
        <f>VLOOKUP(A307,'Roll-ups'!B:E,4,FALSE)</f>
        <v xml:space="preserve">BTS </v>
      </c>
    </row>
    <row r="308" spans="1:47" x14ac:dyDescent="0.15">
      <c r="A308" s="142">
        <f t="shared" si="12"/>
        <v>686010673993</v>
      </c>
      <c r="B308" s="142" t="str">
        <f t="shared" si="13"/>
        <v>4543725759</v>
      </c>
      <c r="C308" s="9" t="s">
        <v>200</v>
      </c>
      <c r="D308" s="9" t="s">
        <v>376</v>
      </c>
      <c r="E308" s="9" t="s">
        <v>377</v>
      </c>
      <c r="F308" s="9" t="s">
        <v>505</v>
      </c>
      <c r="G308" s="9" t="s">
        <v>59</v>
      </c>
      <c r="H308" s="9" t="s">
        <v>40</v>
      </c>
      <c r="I308" s="9"/>
      <c r="J308" s="9"/>
      <c r="K308" s="9" t="s">
        <v>57</v>
      </c>
      <c r="L308" s="9" t="s">
        <v>143</v>
      </c>
      <c r="M308" s="9" t="s">
        <v>144</v>
      </c>
      <c r="N308" s="131">
        <v>44579</v>
      </c>
      <c r="O308" s="131">
        <v>44740</v>
      </c>
      <c r="P308" s="131">
        <v>44740</v>
      </c>
      <c r="Q308" s="222">
        <v>288</v>
      </c>
      <c r="R308" s="132">
        <v>0</v>
      </c>
      <c r="S308" s="132">
        <v>288</v>
      </c>
      <c r="T308" s="9" t="s">
        <v>348</v>
      </c>
      <c r="U308" s="9" t="s">
        <v>42</v>
      </c>
      <c r="V308" s="9" t="s">
        <v>131</v>
      </c>
      <c r="W308" s="9" t="s">
        <v>44</v>
      </c>
      <c r="X308" s="131">
        <v>44697</v>
      </c>
      <c r="Y308" s="131">
        <v>44697</v>
      </c>
      <c r="Z308" s="9" t="s">
        <v>45</v>
      </c>
      <c r="AA308" s="133">
        <v>5.9</v>
      </c>
      <c r="AB308" s="9" t="s">
        <v>46</v>
      </c>
      <c r="AC308" s="133">
        <v>1699.2</v>
      </c>
      <c r="AD308" s="9" t="s">
        <v>46</v>
      </c>
      <c r="AE308" s="9" t="s">
        <v>379</v>
      </c>
      <c r="AF308" s="133">
        <v>27.99</v>
      </c>
      <c r="AG308" s="134">
        <v>1.08</v>
      </c>
      <c r="AH308" s="9" t="s">
        <v>47</v>
      </c>
      <c r="AI308" s="132">
        <v>108.163</v>
      </c>
      <c r="AJ308" s="9" t="s">
        <v>48</v>
      </c>
      <c r="AK308" s="9"/>
      <c r="AL308" s="9" t="s">
        <v>49</v>
      </c>
      <c r="AM308" s="9" t="s">
        <v>121</v>
      </c>
      <c r="AN308" s="9" t="s">
        <v>122</v>
      </c>
      <c r="AO308" s="9" t="s">
        <v>52</v>
      </c>
      <c r="AP308" s="9" t="s">
        <v>133</v>
      </c>
      <c r="AQ308" s="9" t="s">
        <v>349</v>
      </c>
      <c r="AR308" s="9" t="s">
        <v>54</v>
      </c>
      <c r="AS308" s="142" t="str">
        <f>VLOOKUP(A308,'Roll-ups'!B:M,12,FALSE)</f>
        <v xml:space="preserve">17 MONTH </v>
      </c>
      <c r="AT308" s="142" t="str">
        <f t="shared" si="14"/>
        <v>G10227</v>
      </c>
      <c r="AU308" t="str">
        <f>VLOOKUP(A308,'Roll-ups'!B:E,4,FALSE)</f>
        <v xml:space="preserve">BTS </v>
      </c>
    </row>
    <row r="309" spans="1:47" x14ac:dyDescent="0.15">
      <c r="A309" s="142">
        <f t="shared" si="12"/>
        <v>9369998155613</v>
      </c>
      <c r="B309" s="142" t="str">
        <f t="shared" si="13"/>
        <v>4544552133</v>
      </c>
      <c r="C309" s="9" t="s">
        <v>149</v>
      </c>
      <c r="D309" s="9" t="s">
        <v>1234</v>
      </c>
      <c r="E309" s="9" t="s">
        <v>935</v>
      </c>
      <c r="F309" s="9" t="s">
        <v>979</v>
      </c>
      <c r="G309" s="9" t="s">
        <v>39</v>
      </c>
      <c r="H309" s="9" t="s">
        <v>40</v>
      </c>
      <c r="I309" s="9"/>
      <c r="J309" s="9"/>
      <c r="K309" s="9" t="s">
        <v>57</v>
      </c>
      <c r="L309" s="9" t="s">
        <v>1235</v>
      </c>
      <c r="M309" s="9" t="s">
        <v>1236</v>
      </c>
      <c r="N309" s="131">
        <v>44686</v>
      </c>
      <c r="O309" s="131">
        <v>44747</v>
      </c>
      <c r="P309" s="131">
        <v>44747</v>
      </c>
      <c r="Q309" s="222">
        <v>288</v>
      </c>
      <c r="R309" s="132">
        <v>0</v>
      </c>
      <c r="S309" s="132">
        <v>288</v>
      </c>
      <c r="T309" s="9" t="s">
        <v>348</v>
      </c>
      <c r="U309" s="9" t="s">
        <v>42</v>
      </c>
      <c r="V309" s="9" t="s">
        <v>1237</v>
      </c>
      <c r="W309" s="9" t="s">
        <v>67</v>
      </c>
      <c r="X309" s="131">
        <v>44692</v>
      </c>
      <c r="Y309" s="131">
        <v>44692</v>
      </c>
      <c r="Z309" s="9" t="s">
        <v>45</v>
      </c>
      <c r="AA309" s="133">
        <v>6.8</v>
      </c>
      <c r="AB309" s="9" t="s">
        <v>119</v>
      </c>
      <c r="AC309" s="133">
        <v>1958.4</v>
      </c>
      <c r="AD309" s="9" t="s">
        <v>119</v>
      </c>
      <c r="AE309" s="9" t="s">
        <v>120</v>
      </c>
      <c r="AF309" s="133">
        <v>22.7</v>
      </c>
      <c r="AG309" s="134">
        <v>1.4330000000000001</v>
      </c>
      <c r="AH309" s="9" t="s">
        <v>47</v>
      </c>
      <c r="AI309" s="132">
        <v>85.814999999999998</v>
      </c>
      <c r="AJ309" s="9" t="s">
        <v>48</v>
      </c>
      <c r="AK309" s="9"/>
      <c r="AL309" s="9" t="s">
        <v>49</v>
      </c>
      <c r="AM309" s="9" t="s">
        <v>121</v>
      </c>
      <c r="AN309" s="9" t="s">
        <v>122</v>
      </c>
      <c r="AO309" s="9" t="s">
        <v>52</v>
      </c>
      <c r="AP309" s="9" t="s">
        <v>1238</v>
      </c>
      <c r="AQ309" s="9" t="s">
        <v>349</v>
      </c>
      <c r="AR309" s="9" t="s">
        <v>122</v>
      </c>
      <c r="AS309" s="142" t="str">
        <f>VLOOKUP(A309,'Roll-ups'!B:M,12,FALSE)</f>
        <v>AFFIRMATION CARDS</v>
      </c>
      <c r="AT309" s="142" t="str">
        <f t="shared" si="14"/>
        <v>G10202</v>
      </c>
      <c r="AU309" t="str">
        <f>VLOOKUP(A309,'Roll-ups'!B:E,4,FALSE)</f>
        <v xml:space="preserve">FALL 1 FLOWTHRU </v>
      </c>
    </row>
    <row r="310" spans="1:47" x14ac:dyDescent="0.15">
      <c r="A310" s="142">
        <f t="shared" si="12"/>
        <v>633356712787</v>
      </c>
      <c r="B310" s="142" t="str">
        <f t="shared" si="13"/>
        <v>4544740043</v>
      </c>
      <c r="C310" s="9" t="s">
        <v>129</v>
      </c>
      <c r="D310" s="9" t="s">
        <v>1108</v>
      </c>
      <c r="E310" s="9" t="s">
        <v>588</v>
      </c>
      <c r="F310" s="9" t="s">
        <v>970</v>
      </c>
      <c r="G310" s="9" t="s">
        <v>61</v>
      </c>
      <c r="H310" s="9" t="s">
        <v>40</v>
      </c>
      <c r="I310" s="9"/>
      <c r="J310" s="9"/>
      <c r="K310" s="9" t="s">
        <v>57</v>
      </c>
      <c r="L310" s="9" t="s">
        <v>1100</v>
      </c>
      <c r="M310" s="9" t="s">
        <v>1101</v>
      </c>
      <c r="N310" s="131">
        <v>44715</v>
      </c>
      <c r="O310" s="131">
        <v>44742</v>
      </c>
      <c r="P310" s="131">
        <v>44732</v>
      </c>
      <c r="Q310" s="222">
        <v>288</v>
      </c>
      <c r="R310" s="132">
        <v>0</v>
      </c>
      <c r="S310" s="132">
        <v>288</v>
      </c>
      <c r="T310" s="9" t="s">
        <v>348</v>
      </c>
      <c r="U310" s="9" t="s">
        <v>117</v>
      </c>
      <c r="V310" s="9" t="s">
        <v>1102</v>
      </c>
      <c r="W310" s="9" t="s">
        <v>67</v>
      </c>
      <c r="X310" s="131">
        <v>44725</v>
      </c>
      <c r="Y310" s="131">
        <v>44735</v>
      </c>
      <c r="Z310" s="9" t="s">
        <v>118</v>
      </c>
      <c r="AA310" s="133">
        <v>13.9</v>
      </c>
      <c r="AB310" s="9" t="s">
        <v>46</v>
      </c>
      <c r="AC310" s="133">
        <v>4003.2</v>
      </c>
      <c r="AD310" s="9" t="s">
        <v>46</v>
      </c>
      <c r="AE310" s="9" t="s">
        <v>1103</v>
      </c>
      <c r="AF310" s="133">
        <v>39.99</v>
      </c>
      <c r="AG310" s="134">
        <v>0.73</v>
      </c>
      <c r="AH310" s="9" t="s">
        <v>47</v>
      </c>
      <c r="AI310" s="132">
        <v>46.265999999999998</v>
      </c>
      <c r="AJ310" s="9" t="s">
        <v>48</v>
      </c>
      <c r="AK310" s="9" t="s">
        <v>1109</v>
      </c>
      <c r="AL310" s="9" t="s">
        <v>49</v>
      </c>
      <c r="AM310" s="9" t="s">
        <v>121</v>
      </c>
      <c r="AN310" s="9" t="s">
        <v>122</v>
      </c>
      <c r="AO310" s="9" t="s">
        <v>52</v>
      </c>
      <c r="AP310" s="9" t="s">
        <v>1105</v>
      </c>
      <c r="AQ310" s="9" t="s">
        <v>349</v>
      </c>
      <c r="AR310" s="9" t="s">
        <v>122</v>
      </c>
      <c r="AS310" s="142" t="str">
        <f>VLOOKUP(A310,'Roll-ups'!B:M,12,FALSE)</f>
        <v>CRAFTING</v>
      </c>
      <c r="AT310" s="142" t="str">
        <f t="shared" si="14"/>
        <v>G10211</v>
      </c>
      <c r="AU310" t="str">
        <f>VLOOKUP(A310,'Roll-ups'!B:E,4,FALSE)</f>
        <v>FALL 1</v>
      </c>
    </row>
    <row r="311" spans="1:47" x14ac:dyDescent="0.15">
      <c r="A311" s="142">
        <f t="shared" si="12"/>
        <v>633356602712</v>
      </c>
      <c r="B311" s="142" t="str">
        <f t="shared" si="13"/>
        <v>4544740043</v>
      </c>
      <c r="C311" s="9" t="s">
        <v>129</v>
      </c>
      <c r="D311" s="9" t="s">
        <v>1171</v>
      </c>
      <c r="E311" s="9" t="s">
        <v>570</v>
      </c>
      <c r="F311" s="9" t="s">
        <v>970</v>
      </c>
      <c r="G311" s="9" t="s">
        <v>68</v>
      </c>
      <c r="H311" s="9" t="s">
        <v>40</v>
      </c>
      <c r="I311" s="9"/>
      <c r="J311" s="9"/>
      <c r="K311" s="9" t="s">
        <v>57</v>
      </c>
      <c r="L311" s="9" t="s">
        <v>1100</v>
      </c>
      <c r="M311" s="9" t="s">
        <v>1101</v>
      </c>
      <c r="N311" s="131">
        <v>44715</v>
      </c>
      <c r="O311" s="131">
        <v>44742</v>
      </c>
      <c r="P311" s="131">
        <v>44732</v>
      </c>
      <c r="Q311" s="222">
        <v>288</v>
      </c>
      <c r="R311" s="132">
        <v>0</v>
      </c>
      <c r="S311" s="132">
        <v>288</v>
      </c>
      <c r="T311" s="9" t="s">
        <v>348</v>
      </c>
      <c r="U311" s="9" t="s">
        <v>117</v>
      </c>
      <c r="V311" s="9" t="s">
        <v>1102</v>
      </c>
      <c r="W311" s="9" t="s">
        <v>67</v>
      </c>
      <c r="X311" s="131">
        <v>44725</v>
      </c>
      <c r="Y311" s="131">
        <v>44735</v>
      </c>
      <c r="Z311" s="9" t="s">
        <v>118</v>
      </c>
      <c r="AA311" s="133">
        <v>2.8</v>
      </c>
      <c r="AB311" s="9" t="s">
        <v>46</v>
      </c>
      <c r="AC311" s="133">
        <v>806.4</v>
      </c>
      <c r="AD311" s="9" t="s">
        <v>46</v>
      </c>
      <c r="AE311" s="9" t="s">
        <v>1103</v>
      </c>
      <c r="AF311" s="133">
        <v>9.99</v>
      </c>
      <c r="AG311" s="134">
        <v>0.04</v>
      </c>
      <c r="AH311" s="9" t="s">
        <v>47</v>
      </c>
      <c r="AI311" s="132">
        <v>11.548</v>
      </c>
      <c r="AJ311" s="9" t="s">
        <v>48</v>
      </c>
      <c r="AK311" s="9" t="s">
        <v>1172</v>
      </c>
      <c r="AL311" s="9" t="s">
        <v>49</v>
      </c>
      <c r="AM311" s="9" t="s">
        <v>121</v>
      </c>
      <c r="AN311" s="9" t="s">
        <v>122</v>
      </c>
      <c r="AO311" s="9" t="s">
        <v>52</v>
      </c>
      <c r="AP311" s="9" t="s">
        <v>1105</v>
      </c>
      <c r="AQ311" s="9" t="s">
        <v>349</v>
      </c>
      <c r="AR311" s="9" t="s">
        <v>122</v>
      </c>
      <c r="AS311" s="142" t="str">
        <f>VLOOKUP(A311,'Roll-ups'!B:M,12,FALSE)</f>
        <v>CRAFTING</v>
      </c>
      <c r="AT311" s="142" t="str">
        <f t="shared" si="14"/>
        <v>G10211</v>
      </c>
      <c r="AU311" t="str">
        <f>VLOOKUP(A311,'Roll-ups'!B:E,4,FALSE)</f>
        <v>FALL 1</v>
      </c>
    </row>
    <row r="312" spans="1:47" x14ac:dyDescent="0.15">
      <c r="A312" s="142">
        <f t="shared" si="12"/>
        <v>5055995995294</v>
      </c>
      <c r="B312" s="142" t="str">
        <f t="shared" si="13"/>
        <v>4544332989</v>
      </c>
      <c r="C312" s="9" t="s">
        <v>129</v>
      </c>
      <c r="D312" s="9" t="s">
        <v>1127</v>
      </c>
      <c r="E312" s="9" t="s">
        <v>1128</v>
      </c>
      <c r="F312" s="9" t="s">
        <v>961</v>
      </c>
      <c r="G312" s="9" t="s">
        <v>59</v>
      </c>
      <c r="H312" s="9" t="s">
        <v>40</v>
      </c>
      <c r="I312" s="9"/>
      <c r="J312" s="9"/>
      <c r="K312" s="9" t="s">
        <v>56</v>
      </c>
      <c r="L312" s="9" t="s">
        <v>1036</v>
      </c>
      <c r="M312" s="9" t="s">
        <v>1037</v>
      </c>
      <c r="N312" s="131">
        <v>44687</v>
      </c>
      <c r="O312" s="131">
        <v>44791</v>
      </c>
      <c r="P312" s="131">
        <v>44767</v>
      </c>
      <c r="Q312" s="222">
        <v>280</v>
      </c>
      <c r="R312" s="132">
        <v>0</v>
      </c>
      <c r="S312" s="132">
        <v>280</v>
      </c>
      <c r="T312" s="9" t="s">
        <v>348</v>
      </c>
      <c r="U312" s="9" t="s">
        <v>42</v>
      </c>
      <c r="V312" s="9" t="s">
        <v>131</v>
      </c>
      <c r="W312" s="9" t="s">
        <v>67</v>
      </c>
      <c r="X312" s="131">
        <v>44732</v>
      </c>
      <c r="Y312" s="131">
        <v>44746</v>
      </c>
      <c r="Z312" s="9" t="s">
        <v>45</v>
      </c>
      <c r="AA312" s="133">
        <v>17</v>
      </c>
      <c r="AB312" s="9" t="s">
        <v>46</v>
      </c>
      <c r="AC312" s="133">
        <v>4760</v>
      </c>
      <c r="AD312" s="9" t="s">
        <v>46</v>
      </c>
      <c r="AE312" s="9" t="s">
        <v>1038</v>
      </c>
      <c r="AF312" s="133">
        <v>39.99</v>
      </c>
      <c r="AG312" s="134">
        <v>0.6</v>
      </c>
      <c r="AH312" s="9" t="s">
        <v>47</v>
      </c>
      <c r="AI312" s="134">
        <v>119.301</v>
      </c>
      <c r="AJ312" s="9" t="s">
        <v>48</v>
      </c>
      <c r="AK312" s="9" t="s">
        <v>1129</v>
      </c>
      <c r="AL312" s="9" t="s">
        <v>49</v>
      </c>
      <c r="AM312" s="9" t="s">
        <v>126</v>
      </c>
      <c r="AN312" s="9" t="s">
        <v>127</v>
      </c>
      <c r="AO312" s="9" t="s">
        <v>52</v>
      </c>
      <c r="AP312" s="9" t="s">
        <v>146</v>
      </c>
      <c r="AQ312" s="9" t="s">
        <v>349</v>
      </c>
      <c r="AR312" s="9" t="s">
        <v>128</v>
      </c>
      <c r="AS312" s="142" t="str">
        <f>VLOOKUP(A312,'Roll-ups'!B:M,12,FALSE)</f>
        <v xml:space="preserve">PARTY DÉCOR </v>
      </c>
      <c r="AT312" s="142" t="str">
        <f t="shared" si="14"/>
        <v>G10211</v>
      </c>
      <c r="AU312" t="str">
        <f>VLOOKUP(A312,'Roll-ups'!B:E,4,FALSE)</f>
        <v>FALL 2</v>
      </c>
    </row>
    <row r="313" spans="1:47" x14ac:dyDescent="0.15">
      <c r="A313" s="142">
        <f t="shared" si="12"/>
        <v>74101203417</v>
      </c>
      <c r="B313" s="142" t="str">
        <f t="shared" si="13"/>
        <v>4544521064</v>
      </c>
      <c r="C313" s="9" t="s">
        <v>129</v>
      </c>
      <c r="D313" s="9" t="s">
        <v>1381</v>
      </c>
      <c r="E313" s="9" t="s">
        <v>1382</v>
      </c>
      <c r="F313" s="9" t="s">
        <v>960</v>
      </c>
      <c r="G313" s="9" t="s">
        <v>39</v>
      </c>
      <c r="H313" s="9" t="s">
        <v>1090</v>
      </c>
      <c r="I313" s="9"/>
      <c r="J313" s="9"/>
      <c r="K313" s="9" t="s">
        <v>41</v>
      </c>
      <c r="L313" s="9" t="s">
        <v>134</v>
      </c>
      <c r="M313" s="9" t="s">
        <v>135</v>
      </c>
      <c r="N313" s="131">
        <v>44683</v>
      </c>
      <c r="O313" s="131">
        <v>44809</v>
      </c>
      <c r="P313" s="131">
        <v>44809</v>
      </c>
      <c r="Q313" s="222">
        <v>280</v>
      </c>
      <c r="R313" s="132">
        <v>0</v>
      </c>
      <c r="S313" s="132">
        <v>280</v>
      </c>
      <c r="T313" s="9" t="s">
        <v>348</v>
      </c>
      <c r="U313" s="9" t="s">
        <v>63</v>
      </c>
      <c r="V313" s="9" t="s">
        <v>64</v>
      </c>
      <c r="W313" s="9" t="s">
        <v>44</v>
      </c>
      <c r="X313" s="131"/>
      <c r="Y313" s="131"/>
      <c r="Z313" s="9"/>
      <c r="AA313" s="133">
        <v>131.25</v>
      </c>
      <c r="AB313" s="9" t="s">
        <v>119</v>
      </c>
      <c r="AC313" s="133">
        <v>36750</v>
      </c>
      <c r="AD313" s="9" t="s">
        <v>119</v>
      </c>
      <c r="AE313" s="9" t="s">
        <v>120</v>
      </c>
      <c r="AF313" s="133">
        <v>159.99</v>
      </c>
      <c r="AG313" s="134">
        <v>1.25</v>
      </c>
      <c r="AH313" s="9" t="s">
        <v>47</v>
      </c>
      <c r="AI313" s="134">
        <v>244.14099999999999</v>
      </c>
      <c r="AJ313" s="9" t="s">
        <v>48</v>
      </c>
      <c r="AK313" s="9" t="s">
        <v>1383</v>
      </c>
      <c r="AL313" s="9" t="s">
        <v>49</v>
      </c>
      <c r="AM313" s="9" t="s">
        <v>196</v>
      </c>
      <c r="AN313" s="9" t="s">
        <v>123</v>
      </c>
      <c r="AO313" s="9" t="s">
        <v>138</v>
      </c>
      <c r="AP313" s="9" t="s">
        <v>139</v>
      </c>
      <c r="AQ313" s="9" t="s">
        <v>125</v>
      </c>
      <c r="AR313" s="9" t="s">
        <v>124</v>
      </c>
      <c r="AS313" s="142" t="e">
        <f>VLOOKUP(A313,'Roll-ups'!B:M,12,FALSE)</f>
        <v>#N/A</v>
      </c>
      <c r="AT313" s="142" t="str">
        <f t="shared" si="14"/>
        <v>G10211</v>
      </c>
      <c r="AU313" t="e">
        <f>VLOOKUP(A313,'Roll-ups'!B:E,4,FALSE)</f>
        <v>#N/A</v>
      </c>
    </row>
    <row r="314" spans="1:47" x14ac:dyDescent="0.15">
      <c r="A314" s="142">
        <f t="shared" si="12"/>
        <v>633356615309</v>
      </c>
      <c r="B314" s="142" t="str">
        <f t="shared" si="13"/>
        <v>4544740043</v>
      </c>
      <c r="C314" s="9" t="s">
        <v>129</v>
      </c>
      <c r="D314" s="9" t="s">
        <v>1125</v>
      </c>
      <c r="E314" s="9" t="s">
        <v>576</v>
      </c>
      <c r="F314" s="9" t="s">
        <v>970</v>
      </c>
      <c r="G314" s="9" t="s">
        <v>62</v>
      </c>
      <c r="H314" s="9" t="s">
        <v>40</v>
      </c>
      <c r="I314" s="9"/>
      <c r="J314" s="9"/>
      <c r="K314" s="9" t="s">
        <v>57</v>
      </c>
      <c r="L314" s="9" t="s">
        <v>1100</v>
      </c>
      <c r="M314" s="9" t="s">
        <v>1101</v>
      </c>
      <c r="N314" s="131">
        <v>44715</v>
      </c>
      <c r="O314" s="131">
        <v>44742</v>
      </c>
      <c r="P314" s="131">
        <v>44732</v>
      </c>
      <c r="Q314" s="222">
        <v>276</v>
      </c>
      <c r="R314" s="132">
        <v>0</v>
      </c>
      <c r="S314" s="132">
        <v>276</v>
      </c>
      <c r="T314" s="9" t="s">
        <v>348</v>
      </c>
      <c r="U314" s="9" t="s">
        <v>117</v>
      </c>
      <c r="V314" s="9" t="s">
        <v>1102</v>
      </c>
      <c r="W314" s="9" t="s">
        <v>67</v>
      </c>
      <c r="X314" s="131">
        <v>44725</v>
      </c>
      <c r="Y314" s="131">
        <v>44735</v>
      </c>
      <c r="Z314" s="9" t="s">
        <v>118</v>
      </c>
      <c r="AA314" s="133">
        <v>120</v>
      </c>
      <c r="AB314" s="9" t="s">
        <v>46</v>
      </c>
      <c r="AC314" s="133">
        <v>33120</v>
      </c>
      <c r="AD314" s="9" t="s">
        <v>46</v>
      </c>
      <c r="AE314" s="9" t="s">
        <v>1103</v>
      </c>
      <c r="AF314" s="133">
        <v>249.99</v>
      </c>
      <c r="AG314" s="134">
        <v>1.17</v>
      </c>
      <c r="AH314" s="9" t="s">
        <v>47</v>
      </c>
      <c r="AI314" s="134">
        <v>147.15100000000001</v>
      </c>
      <c r="AJ314" s="9" t="s">
        <v>48</v>
      </c>
      <c r="AK314" s="9" t="s">
        <v>1126</v>
      </c>
      <c r="AL314" s="9" t="s">
        <v>49</v>
      </c>
      <c r="AM314" s="9" t="s">
        <v>121</v>
      </c>
      <c r="AN314" s="9" t="s">
        <v>122</v>
      </c>
      <c r="AO314" s="9" t="s">
        <v>52</v>
      </c>
      <c r="AP314" s="9" t="s">
        <v>1105</v>
      </c>
      <c r="AQ314" s="9" t="s">
        <v>349</v>
      </c>
      <c r="AR314" s="9" t="s">
        <v>122</v>
      </c>
      <c r="AS314" s="142" t="str">
        <f>VLOOKUP(A314,'Roll-ups'!B:M,12,FALSE)</f>
        <v>CRAFTING</v>
      </c>
      <c r="AT314" s="142" t="str">
        <f t="shared" si="14"/>
        <v>G10211</v>
      </c>
      <c r="AU314" t="str">
        <f>VLOOKUP(A314,'Roll-ups'!B:E,4,FALSE)</f>
        <v>FALL 1</v>
      </c>
    </row>
    <row r="315" spans="1:47" x14ac:dyDescent="0.15">
      <c r="A315" s="142">
        <f t="shared" si="12"/>
        <v>633356600718</v>
      </c>
      <c r="B315" s="142" t="str">
        <f t="shared" si="13"/>
        <v>4544740043</v>
      </c>
      <c r="C315" s="9" t="s">
        <v>129</v>
      </c>
      <c r="D315" s="9" t="s">
        <v>1123</v>
      </c>
      <c r="E315" s="9" t="s">
        <v>565</v>
      </c>
      <c r="F315" s="9" t="s">
        <v>970</v>
      </c>
      <c r="G315" s="9" t="s">
        <v>70</v>
      </c>
      <c r="H315" s="9" t="s">
        <v>40</v>
      </c>
      <c r="I315" s="9"/>
      <c r="J315" s="9"/>
      <c r="K315" s="9" t="s">
        <v>57</v>
      </c>
      <c r="L315" s="9" t="s">
        <v>1100</v>
      </c>
      <c r="M315" s="9" t="s">
        <v>1101</v>
      </c>
      <c r="N315" s="131">
        <v>44715</v>
      </c>
      <c r="O315" s="131">
        <v>44742</v>
      </c>
      <c r="P315" s="131">
        <v>44732</v>
      </c>
      <c r="Q315" s="222">
        <v>270</v>
      </c>
      <c r="R315" s="132">
        <v>0</v>
      </c>
      <c r="S315" s="132">
        <v>270</v>
      </c>
      <c r="T315" s="9" t="s">
        <v>348</v>
      </c>
      <c r="U315" s="9" t="s">
        <v>117</v>
      </c>
      <c r="V315" s="9" t="s">
        <v>1102</v>
      </c>
      <c r="W315" s="9" t="s">
        <v>67</v>
      </c>
      <c r="X315" s="131">
        <v>44725</v>
      </c>
      <c r="Y315" s="131">
        <v>44735</v>
      </c>
      <c r="Z315" s="9" t="s">
        <v>118</v>
      </c>
      <c r="AA315" s="133">
        <v>13</v>
      </c>
      <c r="AB315" s="9" t="s">
        <v>46</v>
      </c>
      <c r="AC315" s="133">
        <v>3510</v>
      </c>
      <c r="AD315" s="9" t="s">
        <v>46</v>
      </c>
      <c r="AE315" s="9" t="s">
        <v>1103</v>
      </c>
      <c r="AF315" s="133">
        <v>49.99</v>
      </c>
      <c r="AG315" s="134">
        <v>1.81</v>
      </c>
      <c r="AH315" s="9" t="s">
        <v>47</v>
      </c>
      <c r="AI315" s="134">
        <v>260.17399999999998</v>
      </c>
      <c r="AJ315" s="9" t="s">
        <v>48</v>
      </c>
      <c r="AK315" s="9" t="s">
        <v>1124</v>
      </c>
      <c r="AL315" s="9" t="s">
        <v>49</v>
      </c>
      <c r="AM315" s="9" t="s">
        <v>121</v>
      </c>
      <c r="AN315" s="9" t="s">
        <v>122</v>
      </c>
      <c r="AO315" s="9" t="s">
        <v>52</v>
      </c>
      <c r="AP315" s="9" t="s">
        <v>1105</v>
      </c>
      <c r="AQ315" s="9" t="s">
        <v>349</v>
      </c>
      <c r="AR315" s="9" t="s">
        <v>122</v>
      </c>
      <c r="AS315" s="142" t="str">
        <f>VLOOKUP(A315,'Roll-ups'!B:M,12,FALSE)</f>
        <v>CRAFTING</v>
      </c>
      <c r="AT315" s="142" t="str">
        <f t="shared" si="14"/>
        <v>G10211</v>
      </c>
      <c r="AU315" t="str">
        <f>VLOOKUP(A315,'Roll-ups'!B:E,4,FALSE)</f>
        <v>FALL 1</v>
      </c>
    </row>
    <row r="316" spans="1:47" x14ac:dyDescent="0.15">
      <c r="A316" s="142">
        <f t="shared" si="12"/>
        <v>686010674150</v>
      </c>
      <c r="B316" s="142" t="str">
        <f t="shared" si="13"/>
        <v>4544102194</v>
      </c>
      <c r="C316" s="9" t="s">
        <v>200</v>
      </c>
      <c r="D316" s="9" t="s">
        <v>464</v>
      </c>
      <c r="E316" s="9" t="s">
        <v>262</v>
      </c>
      <c r="F316" s="9" t="s">
        <v>506</v>
      </c>
      <c r="G316" s="9" t="s">
        <v>39</v>
      </c>
      <c r="H316" s="9" t="s">
        <v>40</v>
      </c>
      <c r="I316" s="9"/>
      <c r="J316" s="9"/>
      <c r="K316" s="9" t="s">
        <v>57</v>
      </c>
      <c r="L316" s="9" t="s">
        <v>143</v>
      </c>
      <c r="M316" s="9" t="s">
        <v>144</v>
      </c>
      <c r="N316" s="131">
        <v>44606</v>
      </c>
      <c r="O316" s="131">
        <v>44740</v>
      </c>
      <c r="P316" s="131">
        <v>44740</v>
      </c>
      <c r="Q316" s="222">
        <v>264</v>
      </c>
      <c r="R316" s="132">
        <v>0</v>
      </c>
      <c r="S316" s="132">
        <v>264</v>
      </c>
      <c r="T316" s="9" t="s">
        <v>348</v>
      </c>
      <c r="U316" s="9" t="s">
        <v>42</v>
      </c>
      <c r="V316" s="9" t="s">
        <v>131</v>
      </c>
      <c r="W316" s="9" t="s">
        <v>44</v>
      </c>
      <c r="X316" s="131">
        <v>44697</v>
      </c>
      <c r="Y316" s="131">
        <v>44697</v>
      </c>
      <c r="Z316" s="9" t="s">
        <v>45</v>
      </c>
      <c r="AA316" s="133">
        <v>6.8</v>
      </c>
      <c r="AB316" s="9" t="s">
        <v>46</v>
      </c>
      <c r="AC316" s="133">
        <v>1795.2</v>
      </c>
      <c r="AD316" s="9" t="s">
        <v>46</v>
      </c>
      <c r="AE316" s="9" t="s">
        <v>461</v>
      </c>
      <c r="AF316" s="133">
        <v>29.99</v>
      </c>
      <c r="AG316" s="134">
        <v>1.2569999999999999</v>
      </c>
      <c r="AH316" s="9" t="s">
        <v>47</v>
      </c>
      <c r="AI316" s="134">
        <v>108.828</v>
      </c>
      <c r="AJ316" s="9" t="s">
        <v>48</v>
      </c>
      <c r="AK316" s="9"/>
      <c r="AL316" s="9" t="s">
        <v>49</v>
      </c>
      <c r="AM316" s="9" t="s">
        <v>121</v>
      </c>
      <c r="AN316" s="9" t="s">
        <v>122</v>
      </c>
      <c r="AO316" s="9" t="s">
        <v>52</v>
      </c>
      <c r="AP316" s="9" t="s">
        <v>465</v>
      </c>
      <c r="AQ316" s="9" t="s">
        <v>349</v>
      </c>
      <c r="AR316" s="9" t="s">
        <v>54</v>
      </c>
      <c r="AS316" s="142" t="str">
        <f>VLOOKUP(A316,'Roll-ups'!B:M,12,FALSE)</f>
        <v xml:space="preserve">12 MONTH </v>
      </c>
      <c r="AT316" s="142" t="str">
        <f t="shared" si="14"/>
        <v>G10227</v>
      </c>
      <c r="AU316" t="str">
        <f>VLOOKUP(A316,'Roll-ups'!B:E,4,FALSE)</f>
        <v>FALL 1</v>
      </c>
    </row>
    <row r="317" spans="1:47" x14ac:dyDescent="0.15">
      <c r="A317" s="142">
        <f t="shared" si="12"/>
        <v>93573859823</v>
      </c>
      <c r="B317" s="142" t="str">
        <f t="shared" si="13"/>
        <v>4544765962</v>
      </c>
      <c r="C317" s="9" t="s">
        <v>129</v>
      </c>
      <c r="D317" s="9" t="s">
        <v>705</v>
      </c>
      <c r="E317" s="9" t="s">
        <v>706</v>
      </c>
      <c r="F317" s="9" t="s">
        <v>967</v>
      </c>
      <c r="G317" s="9" t="s">
        <v>58</v>
      </c>
      <c r="H317" s="9" t="s">
        <v>40</v>
      </c>
      <c r="I317" s="9"/>
      <c r="J317" s="9"/>
      <c r="K317" s="9" t="s">
        <v>41</v>
      </c>
      <c r="L317" s="9" t="s">
        <v>1247</v>
      </c>
      <c r="M317" s="9" t="s">
        <v>1248</v>
      </c>
      <c r="N317" s="131">
        <v>44719</v>
      </c>
      <c r="O317" s="131">
        <v>44729</v>
      </c>
      <c r="P317" s="131">
        <v>44729</v>
      </c>
      <c r="Q317" s="222">
        <v>264</v>
      </c>
      <c r="R317" s="132">
        <v>0</v>
      </c>
      <c r="S317" s="132">
        <v>264</v>
      </c>
      <c r="T317" s="9" t="s">
        <v>348</v>
      </c>
      <c r="U317" s="9" t="s">
        <v>117</v>
      </c>
      <c r="V317" s="9" t="s">
        <v>64</v>
      </c>
      <c r="W317" s="9" t="s">
        <v>44</v>
      </c>
      <c r="X317" s="131">
        <v>44722</v>
      </c>
      <c r="Y317" s="131">
        <v>44726</v>
      </c>
      <c r="Z317" s="9" t="s">
        <v>118</v>
      </c>
      <c r="AA317" s="133">
        <v>32.99</v>
      </c>
      <c r="AB317" s="9" t="s">
        <v>119</v>
      </c>
      <c r="AC317" s="133">
        <v>8709.36</v>
      </c>
      <c r="AD317" s="9" t="s">
        <v>119</v>
      </c>
      <c r="AE317" s="9" t="s">
        <v>120</v>
      </c>
      <c r="AF317" s="133">
        <v>59.99</v>
      </c>
      <c r="AG317" s="134">
        <v>0.65</v>
      </c>
      <c r="AH317" s="9" t="s">
        <v>47</v>
      </c>
      <c r="AI317" s="134">
        <v>17.931000000000001</v>
      </c>
      <c r="AJ317" s="9" t="s">
        <v>48</v>
      </c>
      <c r="AK317" s="9" t="s">
        <v>1287</v>
      </c>
      <c r="AL317" s="9" t="s">
        <v>49</v>
      </c>
      <c r="AM317" s="9" t="s">
        <v>126</v>
      </c>
      <c r="AN317" s="9" t="s">
        <v>127</v>
      </c>
      <c r="AO317" s="9" t="s">
        <v>52</v>
      </c>
      <c r="AP317" s="9" t="s">
        <v>1250</v>
      </c>
      <c r="AQ317" s="9" t="s">
        <v>349</v>
      </c>
      <c r="AR317" s="9" t="s">
        <v>128</v>
      </c>
      <c r="AS317" s="142" t="str">
        <f>VLOOKUP(A317,'Roll-ups'!B:M,12,FALSE)</f>
        <v xml:space="preserve">CRICUT </v>
      </c>
      <c r="AT317" s="142" t="str">
        <f t="shared" si="14"/>
        <v>G10211</v>
      </c>
      <c r="AU317" t="str">
        <f>VLOOKUP(A317,'Roll-ups'!B:E,4,FALSE)</f>
        <v>FALL 1</v>
      </c>
    </row>
    <row r="318" spans="1:47" x14ac:dyDescent="0.15">
      <c r="A318" s="142">
        <f t="shared" si="12"/>
        <v>93573532979</v>
      </c>
      <c r="B318" s="142" t="str">
        <f t="shared" si="13"/>
        <v>4544765962</v>
      </c>
      <c r="C318" s="9" t="s">
        <v>129</v>
      </c>
      <c r="D318" s="9" t="s">
        <v>1285</v>
      </c>
      <c r="E318" s="9" t="s">
        <v>728</v>
      </c>
      <c r="F318" s="9" t="s">
        <v>967</v>
      </c>
      <c r="G318" s="9" t="s">
        <v>70</v>
      </c>
      <c r="H318" s="9" t="s">
        <v>40</v>
      </c>
      <c r="I318" s="9"/>
      <c r="J318" s="9"/>
      <c r="K318" s="9" t="s">
        <v>41</v>
      </c>
      <c r="L318" s="9" t="s">
        <v>1247</v>
      </c>
      <c r="M318" s="9" t="s">
        <v>1248</v>
      </c>
      <c r="N318" s="131">
        <v>44719</v>
      </c>
      <c r="O318" s="131">
        <v>44729</v>
      </c>
      <c r="P318" s="131">
        <v>44729</v>
      </c>
      <c r="Q318" s="222">
        <v>264</v>
      </c>
      <c r="R318" s="132">
        <v>0</v>
      </c>
      <c r="S318" s="132">
        <v>264</v>
      </c>
      <c r="T318" s="9" t="s">
        <v>348</v>
      </c>
      <c r="U318" s="9" t="s">
        <v>117</v>
      </c>
      <c r="V318" s="9" t="s">
        <v>64</v>
      </c>
      <c r="W318" s="9" t="s">
        <v>44</v>
      </c>
      <c r="X318" s="131">
        <v>44722</v>
      </c>
      <c r="Y318" s="131">
        <v>44726</v>
      </c>
      <c r="Z318" s="9" t="s">
        <v>118</v>
      </c>
      <c r="AA318" s="133">
        <v>8.24</v>
      </c>
      <c r="AB318" s="9" t="s">
        <v>119</v>
      </c>
      <c r="AC318" s="133">
        <v>2175.36</v>
      </c>
      <c r="AD318" s="9" t="s">
        <v>119</v>
      </c>
      <c r="AE318" s="9" t="s">
        <v>120</v>
      </c>
      <c r="AF318" s="133">
        <v>14.99</v>
      </c>
      <c r="AG318" s="134">
        <v>0.01</v>
      </c>
      <c r="AH318" s="9" t="s">
        <v>47</v>
      </c>
      <c r="AI318" s="134">
        <v>0.9</v>
      </c>
      <c r="AJ318" s="9" t="s">
        <v>48</v>
      </c>
      <c r="AK318" s="9" t="s">
        <v>1286</v>
      </c>
      <c r="AL318" s="9" t="s">
        <v>49</v>
      </c>
      <c r="AM318" s="9" t="s">
        <v>196</v>
      </c>
      <c r="AN318" s="9" t="s">
        <v>123</v>
      </c>
      <c r="AO318" s="9" t="s">
        <v>52</v>
      </c>
      <c r="AP318" s="9" t="s">
        <v>1250</v>
      </c>
      <c r="AQ318" s="9" t="s">
        <v>53</v>
      </c>
      <c r="AR318" s="9" t="s">
        <v>128</v>
      </c>
      <c r="AS318" s="142" t="str">
        <f>VLOOKUP(A318,'Roll-ups'!B:M,12,FALSE)</f>
        <v xml:space="preserve">CRICUT </v>
      </c>
      <c r="AT318" s="142" t="str">
        <f t="shared" si="14"/>
        <v>G10211</v>
      </c>
      <c r="AU318" t="str">
        <f>VLOOKUP(A318,'Roll-ups'!B:E,4,FALSE)</f>
        <v>FALL 1</v>
      </c>
    </row>
    <row r="319" spans="1:47" x14ac:dyDescent="0.15">
      <c r="A319" s="142">
        <f t="shared" si="12"/>
        <v>686010674006</v>
      </c>
      <c r="B319" s="142" t="str">
        <f t="shared" si="13"/>
        <v>4543725759</v>
      </c>
      <c r="C319" s="9" t="s">
        <v>200</v>
      </c>
      <c r="D319" s="9" t="s">
        <v>385</v>
      </c>
      <c r="E319" s="9" t="s">
        <v>386</v>
      </c>
      <c r="F319" s="9" t="s">
        <v>505</v>
      </c>
      <c r="G319" s="9" t="s">
        <v>62</v>
      </c>
      <c r="H319" s="9" t="s">
        <v>40</v>
      </c>
      <c r="I319" s="9"/>
      <c r="J319" s="9"/>
      <c r="K319" s="9" t="s">
        <v>57</v>
      </c>
      <c r="L319" s="9" t="s">
        <v>143</v>
      </c>
      <c r="M319" s="9" t="s">
        <v>144</v>
      </c>
      <c r="N319" s="131">
        <v>44579</v>
      </c>
      <c r="O319" s="131">
        <v>44740</v>
      </c>
      <c r="P319" s="131">
        <v>44740</v>
      </c>
      <c r="Q319" s="222">
        <v>252</v>
      </c>
      <c r="R319" s="132">
        <v>0</v>
      </c>
      <c r="S319" s="132">
        <v>252</v>
      </c>
      <c r="T319" s="9" t="s">
        <v>348</v>
      </c>
      <c r="U319" s="9" t="s">
        <v>42</v>
      </c>
      <c r="V319" s="9" t="s">
        <v>131</v>
      </c>
      <c r="W319" s="9" t="s">
        <v>44</v>
      </c>
      <c r="X319" s="131">
        <v>44697</v>
      </c>
      <c r="Y319" s="131">
        <v>44697</v>
      </c>
      <c r="Z319" s="9" t="s">
        <v>45</v>
      </c>
      <c r="AA319" s="133">
        <v>5.9</v>
      </c>
      <c r="AB319" s="9" t="s">
        <v>46</v>
      </c>
      <c r="AC319" s="133">
        <v>1486.8</v>
      </c>
      <c r="AD319" s="9" t="s">
        <v>46</v>
      </c>
      <c r="AE319" s="9" t="s">
        <v>379</v>
      </c>
      <c r="AF319" s="133">
        <v>27.99</v>
      </c>
      <c r="AG319" s="134">
        <v>1.08</v>
      </c>
      <c r="AH319" s="9" t="s">
        <v>47</v>
      </c>
      <c r="AI319" s="134">
        <v>108.163</v>
      </c>
      <c r="AJ319" s="9" t="s">
        <v>48</v>
      </c>
      <c r="AK319" s="9"/>
      <c r="AL319" s="9" t="s">
        <v>49</v>
      </c>
      <c r="AM319" s="9" t="s">
        <v>121</v>
      </c>
      <c r="AN319" s="9" t="s">
        <v>122</v>
      </c>
      <c r="AO319" s="9" t="s">
        <v>52</v>
      </c>
      <c r="AP319" s="9" t="s">
        <v>145</v>
      </c>
      <c r="AQ319" s="9" t="s">
        <v>349</v>
      </c>
      <c r="AR319" s="9" t="s">
        <v>54</v>
      </c>
      <c r="AS319" s="142" t="str">
        <f>VLOOKUP(A319,'Roll-ups'!B:M,12,FALSE)</f>
        <v xml:space="preserve">17 MONTH </v>
      </c>
      <c r="AT319" s="142" t="str">
        <f t="shared" si="14"/>
        <v>G10227</v>
      </c>
      <c r="AU319" t="str">
        <f>VLOOKUP(A319,'Roll-ups'!B:E,4,FALSE)</f>
        <v xml:space="preserve">BTS </v>
      </c>
    </row>
    <row r="320" spans="1:47" x14ac:dyDescent="0.15">
      <c r="A320" s="142">
        <f t="shared" si="12"/>
        <v>9781525610721</v>
      </c>
      <c r="B320" s="142" t="str">
        <f t="shared" si="13"/>
        <v>4544753179</v>
      </c>
      <c r="C320" s="9" t="s">
        <v>200</v>
      </c>
      <c r="D320" s="9" t="s">
        <v>513</v>
      </c>
      <c r="E320" s="9" t="s">
        <v>514</v>
      </c>
      <c r="F320" s="9" t="s">
        <v>370</v>
      </c>
      <c r="G320" s="9" t="s">
        <v>39</v>
      </c>
      <c r="H320" s="9" t="s">
        <v>40</v>
      </c>
      <c r="I320" s="9"/>
      <c r="J320" s="9"/>
      <c r="K320" s="9" t="s">
        <v>41</v>
      </c>
      <c r="L320" s="9" t="s">
        <v>347</v>
      </c>
      <c r="M320" s="9" t="s">
        <v>219</v>
      </c>
      <c r="N320" s="131">
        <v>44718</v>
      </c>
      <c r="O320" s="131">
        <v>44756</v>
      </c>
      <c r="P320" s="131">
        <v>44746</v>
      </c>
      <c r="Q320" s="222">
        <v>250</v>
      </c>
      <c r="R320" s="132">
        <v>0</v>
      </c>
      <c r="S320" s="132">
        <v>250</v>
      </c>
      <c r="T320" s="9" t="s">
        <v>348</v>
      </c>
      <c r="U320" s="9" t="s">
        <v>63</v>
      </c>
      <c r="V320" s="9" t="s">
        <v>64</v>
      </c>
      <c r="W320" s="9" t="s">
        <v>44</v>
      </c>
      <c r="X320" s="131"/>
      <c r="Y320" s="131"/>
      <c r="Z320" s="9"/>
      <c r="AA320" s="133">
        <v>8.8000000000000007</v>
      </c>
      <c r="AB320" s="9" t="s">
        <v>119</v>
      </c>
      <c r="AC320" s="133">
        <v>2200</v>
      </c>
      <c r="AD320" s="9" t="s">
        <v>119</v>
      </c>
      <c r="AE320" s="9" t="s">
        <v>120</v>
      </c>
      <c r="AF320" s="133">
        <v>21.99</v>
      </c>
      <c r="AG320" s="134">
        <v>0.6</v>
      </c>
      <c r="AH320" s="9" t="s">
        <v>47</v>
      </c>
      <c r="AI320" s="134">
        <v>20.16</v>
      </c>
      <c r="AJ320" s="9" t="s">
        <v>48</v>
      </c>
      <c r="AK320" s="9" t="s">
        <v>514</v>
      </c>
      <c r="AL320" s="9" t="s">
        <v>49</v>
      </c>
      <c r="AM320" s="9" t="s">
        <v>50</v>
      </c>
      <c r="AN320" s="9" t="s">
        <v>51</v>
      </c>
      <c r="AO320" s="9" t="s">
        <v>52</v>
      </c>
      <c r="AP320" s="9" t="s">
        <v>215</v>
      </c>
      <c r="AQ320" s="9" t="s">
        <v>349</v>
      </c>
      <c r="AR320" s="9" t="s">
        <v>51</v>
      </c>
      <c r="AS320" s="142" t="str">
        <f>VLOOKUP(A320,'Roll-ups'!B:M,12,FALSE)</f>
        <v xml:space="preserve">12 MONTH </v>
      </c>
      <c r="AT320" s="142" t="str">
        <f t="shared" si="14"/>
        <v>G10227</v>
      </c>
      <c r="AU320" t="str">
        <f>VLOOKUP(A320,'Roll-ups'!B:E,4,FALSE)</f>
        <v xml:space="preserve">FALL 1 FLOWTHROUGH </v>
      </c>
    </row>
    <row r="321" spans="1:47" x14ac:dyDescent="0.15">
      <c r="A321" s="142">
        <f t="shared" si="12"/>
        <v>9781525610462</v>
      </c>
      <c r="B321" s="142" t="str">
        <f t="shared" si="13"/>
        <v>4544753179</v>
      </c>
      <c r="C321" s="9" t="s">
        <v>200</v>
      </c>
      <c r="D321" s="9" t="s">
        <v>290</v>
      </c>
      <c r="E321" s="9" t="s">
        <v>512</v>
      </c>
      <c r="F321" s="9" t="s">
        <v>370</v>
      </c>
      <c r="G321" s="9" t="s">
        <v>55</v>
      </c>
      <c r="H321" s="9" t="s">
        <v>40</v>
      </c>
      <c r="I321" s="9"/>
      <c r="J321" s="9"/>
      <c r="K321" s="9" t="s">
        <v>41</v>
      </c>
      <c r="L321" s="9" t="s">
        <v>347</v>
      </c>
      <c r="M321" s="9" t="s">
        <v>219</v>
      </c>
      <c r="N321" s="131">
        <v>44718</v>
      </c>
      <c r="O321" s="131">
        <v>44756</v>
      </c>
      <c r="P321" s="131">
        <v>44746</v>
      </c>
      <c r="Q321" s="222">
        <v>250</v>
      </c>
      <c r="R321" s="132">
        <v>0</v>
      </c>
      <c r="S321" s="132">
        <v>250</v>
      </c>
      <c r="T321" s="9" t="s">
        <v>348</v>
      </c>
      <c r="U321" s="9" t="s">
        <v>63</v>
      </c>
      <c r="V321" s="9" t="s">
        <v>64</v>
      </c>
      <c r="W321" s="9" t="s">
        <v>44</v>
      </c>
      <c r="X321" s="131"/>
      <c r="Y321" s="131"/>
      <c r="Z321" s="9"/>
      <c r="AA321" s="133">
        <v>4.8</v>
      </c>
      <c r="AB321" s="9" t="s">
        <v>119</v>
      </c>
      <c r="AC321" s="133">
        <v>1200</v>
      </c>
      <c r="AD321" s="9" t="s">
        <v>119</v>
      </c>
      <c r="AE321" s="9" t="s">
        <v>120</v>
      </c>
      <c r="AF321" s="133">
        <v>11.99</v>
      </c>
      <c r="AG321" s="134">
        <v>0.17</v>
      </c>
      <c r="AH321" s="9" t="s">
        <v>47</v>
      </c>
      <c r="AI321" s="134">
        <v>5.88</v>
      </c>
      <c r="AJ321" s="9" t="s">
        <v>48</v>
      </c>
      <c r="AK321" s="9" t="s">
        <v>512</v>
      </c>
      <c r="AL321" s="9" t="s">
        <v>49</v>
      </c>
      <c r="AM321" s="9" t="s">
        <v>50</v>
      </c>
      <c r="AN321" s="9" t="s">
        <v>51</v>
      </c>
      <c r="AO321" s="9" t="s">
        <v>52</v>
      </c>
      <c r="AP321" s="9" t="s">
        <v>215</v>
      </c>
      <c r="AQ321" s="9" t="s">
        <v>349</v>
      </c>
      <c r="AR321" s="9" t="s">
        <v>51</v>
      </c>
      <c r="AS321" s="142" t="str">
        <f>VLOOKUP(A321,'Roll-ups'!B:M,12,FALSE)</f>
        <v xml:space="preserve">12 MONTH </v>
      </c>
      <c r="AT321" s="142" t="str">
        <f t="shared" si="14"/>
        <v>G10227</v>
      </c>
      <c r="AU321" t="str">
        <f>VLOOKUP(A321,'Roll-ups'!B:E,4,FALSE)</f>
        <v xml:space="preserve">FALL 1 FLOWTHROUGH </v>
      </c>
    </row>
    <row r="322" spans="1:47" x14ac:dyDescent="0.15">
      <c r="A322" s="142">
        <f t="shared" si="12"/>
        <v>9781525610585</v>
      </c>
      <c r="B322" s="142" t="str">
        <f t="shared" si="13"/>
        <v>4544753182</v>
      </c>
      <c r="C322" s="9" t="s">
        <v>200</v>
      </c>
      <c r="D322" s="9" t="s">
        <v>510</v>
      </c>
      <c r="E322" s="9" t="s">
        <v>511</v>
      </c>
      <c r="F322" s="9" t="s">
        <v>346</v>
      </c>
      <c r="G322" s="9" t="s">
        <v>68</v>
      </c>
      <c r="H322" s="9" t="s">
        <v>40</v>
      </c>
      <c r="I322" s="9"/>
      <c r="J322" s="9"/>
      <c r="K322" s="9" t="s">
        <v>41</v>
      </c>
      <c r="L322" s="9" t="s">
        <v>347</v>
      </c>
      <c r="M322" s="9" t="s">
        <v>219</v>
      </c>
      <c r="N322" s="131">
        <v>44718</v>
      </c>
      <c r="O322" s="131">
        <v>44753</v>
      </c>
      <c r="P322" s="131">
        <v>44753</v>
      </c>
      <c r="Q322" s="222">
        <v>250</v>
      </c>
      <c r="R322" s="132">
        <v>0</v>
      </c>
      <c r="S322" s="132">
        <v>250</v>
      </c>
      <c r="T322" s="9" t="s">
        <v>348</v>
      </c>
      <c r="U322" s="9" t="s">
        <v>63</v>
      </c>
      <c r="V322" s="9" t="s">
        <v>64</v>
      </c>
      <c r="W322" s="9" t="s">
        <v>44</v>
      </c>
      <c r="X322" s="131"/>
      <c r="Y322" s="131"/>
      <c r="Z322" s="9"/>
      <c r="AA322" s="133">
        <v>8.8000000000000007</v>
      </c>
      <c r="AB322" s="9" t="s">
        <v>119</v>
      </c>
      <c r="AC322" s="133">
        <v>2200</v>
      </c>
      <c r="AD322" s="9" t="s">
        <v>119</v>
      </c>
      <c r="AE322" s="9" t="s">
        <v>120</v>
      </c>
      <c r="AF322" s="133">
        <v>21.99</v>
      </c>
      <c r="AG322" s="134">
        <v>0.6</v>
      </c>
      <c r="AH322" s="9" t="s">
        <v>47</v>
      </c>
      <c r="AI322" s="134">
        <v>20.16</v>
      </c>
      <c r="AJ322" s="9" t="s">
        <v>48</v>
      </c>
      <c r="AK322" s="9" t="s">
        <v>511</v>
      </c>
      <c r="AL322" s="9" t="s">
        <v>49</v>
      </c>
      <c r="AM322" s="9" t="s">
        <v>50</v>
      </c>
      <c r="AN322" s="9" t="s">
        <v>51</v>
      </c>
      <c r="AO322" s="9" t="s">
        <v>52</v>
      </c>
      <c r="AP322" s="9" t="s">
        <v>215</v>
      </c>
      <c r="AQ322" s="9" t="s">
        <v>349</v>
      </c>
      <c r="AR322" s="9" t="s">
        <v>51</v>
      </c>
      <c r="AS322" s="142" t="str">
        <f>VLOOKUP(A322,'Roll-ups'!B:M,12,FALSE)</f>
        <v xml:space="preserve">12 MONTH </v>
      </c>
      <c r="AT322" s="142" t="str">
        <f t="shared" si="14"/>
        <v>G10227</v>
      </c>
      <c r="AU322" t="str">
        <f>VLOOKUP(A322,'Roll-ups'!B:E,4,FALSE)</f>
        <v xml:space="preserve">FALL 1 FLOWTHROUGH </v>
      </c>
    </row>
    <row r="323" spans="1:47" x14ac:dyDescent="0.15">
      <c r="A323" s="142">
        <f t="shared" ref="A323:A386" si="15">E323*1</f>
        <v>9781525610974</v>
      </c>
      <c r="B323" s="142" t="str">
        <f t="shared" ref="B323:B386" si="16">F323</f>
        <v>4544753184</v>
      </c>
      <c r="C323" s="9" t="s">
        <v>200</v>
      </c>
      <c r="D323" s="9" t="s">
        <v>335</v>
      </c>
      <c r="E323" s="9" t="s">
        <v>507</v>
      </c>
      <c r="F323" s="9" t="s">
        <v>364</v>
      </c>
      <c r="G323" s="9" t="s">
        <v>79</v>
      </c>
      <c r="H323" s="9" t="s">
        <v>40</v>
      </c>
      <c r="I323" s="9"/>
      <c r="J323" s="9"/>
      <c r="K323" s="9" t="s">
        <v>57</v>
      </c>
      <c r="L323" s="9" t="s">
        <v>347</v>
      </c>
      <c r="M323" s="9" t="s">
        <v>219</v>
      </c>
      <c r="N323" s="131">
        <v>44718</v>
      </c>
      <c r="O323" s="131">
        <v>44753</v>
      </c>
      <c r="P323" s="131">
        <v>44753</v>
      </c>
      <c r="Q323" s="222">
        <v>250</v>
      </c>
      <c r="R323" s="132">
        <v>0</v>
      </c>
      <c r="S323" s="132">
        <v>250</v>
      </c>
      <c r="T323" s="9" t="s">
        <v>348</v>
      </c>
      <c r="U323" s="9" t="s">
        <v>63</v>
      </c>
      <c r="V323" s="9" t="s">
        <v>140</v>
      </c>
      <c r="W323" s="9" t="s">
        <v>44</v>
      </c>
      <c r="X323" s="131"/>
      <c r="Y323" s="131"/>
      <c r="Z323" s="9"/>
      <c r="AA323" s="133">
        <v>8.8000000000000007</v>
      </c>
      <c r="AB323" s="9" t="s">
        <v>119</v>
      </c>
      <c r="AC323" s="133">
        <v>2200</v>
      </c>
      <c r="AD323" s="9" t="s">
        <v>119</v>
      </c>
      <c r="AE323" s="9" t="s">
        <v>120</v>
      </c>
      <c r="AF323" s="133">
        <v>21.99</v>
      </c>
      <c r="AG323" s="134">
        <v>0.6</v>
      </c>
      <c r="AH323" s="9" t="s">
        <v>47</v>
      </c>
      <c r="AI323" s="134">
        <v>20.16</v>
      </c>
      <c r="AJ323" s="9" t="s">
        <v>48</v>
      </c>
      <c r="AK323" s="9" t="s">
        <v>507</v>
      </c>
      <c r="AL323" s="9" t="s">
        <v>49</v>
      </c>
      <c r="AM323" s="9" t="s">
        <v>50</v>
      </c>
      <c r="AN323" s="9" t="s">
        <v>51</v>
      </c>
      <c r="AO323" s="9" t="s">
        <v>52</v>
      </c>
      <c r="AP323" s="9" t="s">
        <v>215</v>
      </c>
      <c r="AQ323" s="9" t="s">
        <v>349</v>
      </c>
      <c r="AR323" s="9" t="s">
        <v>51</v>
      </c>
      <c r="AS323" s="142" t="str">
        <f>VLOOKUP(A323,'Roll-ups'!B:M,12,FALSE)</f>
        <v xml:space="preserve">12 MONTH </v>
      </c>
      <c r="AT323" s="142" t="str">
        <f t="shared" ref="AT323:AT386" si="17">C323</f>
        <v>G10227</v>
      </c>
      <c r="AU323" t="str">
        <f>VLOOKUP(A323,'Roll-ups'!B:E,4,FALSE)</f>
        <v xml:space="preserve">FALL 1 FLOWTHROUGH </v>
      </c>
    </row>
    <row r="324" spans="1:47" x14ac:dyDescent="0.15">
      <c r="A324" s="142">
        <f t="shared" si="15"/>
        <v>9781664811744</v>
      </c>
      <c r="B324" s="142" t="str">
        <f t="shared" si="16"/>
        <v>4544767824</v>
      </c>
      <c r="C324" s="9" t="s">
        <v>200</v>
      </c>
      <c r="D324" s="9" t="s">
        <v>277</v>
      </c>
      <c r="E324" s="9" t="s">
        <v>484</v>
      </c>
      <c r="F324" s="9" t="s">
        <v>382</v>
      </c>
      <c r="G324" s="9" t="s">
        <v>55</v>
      </c>
      <c r="H324" s="9" t="s">
        <v>40</v>
      </c>
      <c r="I324" s="9"/>
      <c r="J324" s="9"/>
      <c r="K324" s="9" t="s">
        <v>57</v>
      </c>
      <c r="L324" s="9" t="s">
        <v>347</v>
      </c>
      <c r="M324" s="9" t="s">
        <v>219</v>
      </c>
      <c r="N324" s="131">
        <v>44718</v>
      </c>
      <c r="O324" s="131">
        <v>44763</v>
      </c>
      <c r="P324" s="131">
        <v>44763</v>
      </c>
      <c r="Q324" s="222">
        <v>250</v>
      </c>
      <c r="R324" s="132">
        <v>0</v>
      </c>
      <c r="S324" s="132">
        <v>250</v>
      </c>
      <c r="T324" s="9" t="s">
        <v>348</v>
      </c>
      <c r="U324" s="9" t="s">
        <v>63</v>
      </c>
      <c r="V324" s="9" t="s">
        <v>140</v>
      </c>
      <c r="W324" s="9" t="s">
        <v>44</v>
      </c>
      <c r="X324" s="131"/>
      <c r="Y324" s="131"/>
      <c r="Z324" s="9"/>
      <c r="AA324" s="133">
        <v>8.8000000000000007</v>
      </c>
      <c r="AB324" s="9" t="s">
        <v>119</v>
      </c>
      <c r="AC324" s="133">
        <v>2200</v>
      </c>
      <c r="AD324" s="9" t="s">
        <v>119</v>
      </c>
      <c r="AE324" s="9" t="s">
        <v>120</v>
      </c>
      <c r="AF324" s="133">
        <v>21.99</v>
      </c>
      <c r="AG324" s="134">
        <v>0.56000000000000005</v>
      </c>
      <c r="AH324" s="9" t="s">
        <v>47</v>
      </c>
      <c r="AI324" s="134">
        <v>34.515999999999998</v>
      </c>
      <c r="AJ324" s="9" t="s">
        <v>48</v>
      </c>
      <c r="AK324" s="9" t="s">
        <v>484</v>
      </c>
      <c r="AL324" s="9" t="s">
        <v>49</v>
      </c>
      <c r="AM324" s="9" t="s">
        <v>50</v>
      </c>
      <c r="AN324" s="9" t="s">
        <v>51</v>
      </c>
      <c r="AO324" s="9" t="s">
        <v>52</v>
      </c>
      <c r="AP324" s="9" t="s">
        <v>354</v>
      </c>
      <c r="AQ324" s="9" t="s">
        <v>349</v>
      </c>
      <c r="AR324" s="9" t="s">
        <v>51</v>
      </c>
      <c r="AS324" s="142" t="str">
        <f>VLOOKUP(A324,'Roll-ups'!B:M,12,FALSE)</f>
        <v xml:space="preserve">12 MONTH </v>
      </c>
      <c r="AT324" s="142" t="str">
        <f t="shared" si="17"/>
        <v>G10227</v>
      </c>
      <c r="AU324" t="str">
        <f>VLOOKUP(A324,'Roll-ups'!B:E,4,FALSE)</f>
        <v xml:space="preserve">FALL 1 FLOWTHROUGH </v>
      </c>
    </row>
    <row r="325" spans="1:47" x14ac:dyDescent="0.15">
      <c r="A325" s="142">
        <f t="shared" si="15"/>
        <v>74101947816</v>
      </c>
      <c r="B325" s="142" t="str">
        <f t="shared" si="16"/>
        <v>4544099564</v>
      </c>
      <c r="C325" s="9" t="s">
        <v>129</v>
      </c>
      <c r="D325" s="9" t="s">
        <v>185</v>
      </c>
      <c r="E325" s="9" t="s">
        <v>186</v>
      </c>
      <c r="F325" s="9" t="s">
        <v>975</v>
      </c>
      <c r="G325" s="9" t="s">
        <v>62</v>
      </c>
      <c r="H325" s="9" t="s">
        <v>1090</v>
      </c>
      <c r="I325" s="9"/>
      <c r="J325" s="9"/>
      <c r="K325" s="9" t="s">
        <v>56</v>
      </c>
      <c r="L325" s="9" t="s">
        <v>134</v>
      </c>
      <c r="M325" s="9" t="s">
        <v>135</v>
      </c>
      <c r="N325" s="131">
        <v>44603</v>
      </c>
      <c r="O325" s="131">
        <v>44732</v>
      </c>
      <c r="P325" s="131">
        <v>44732</v>
      </c>
      <c r="Q325" s="222">
        <v>240</v>
      </c>
      <c r="R325" s="132">
        <v>0</v>
      </c>
      <c r="S325" s="132">
        <v>240</v>
      </c>
      <c r="T325" s="9" t="s">
        <v>348</v>
      </c>
      <c r="U325" s="9" t="s">
        <v>63</v>
      </c>
      <c r="V325" s="9" t="s">
        <v>64</v>
      </c>
      <c r="W325" s="9" t="s">
        <v>44</v>
      </c>
      <c r="X325" s="131"/>
      <c r="Y325" s="131"/>
      <c r="Z325" s="9"/>
      <c r="AA325" s="133">
        <v>10.130000000000001</v>
      </c>
      <c r="AB325" s="9" t="s">
        <v>119</v>
      </c>
      <c r="AC325" s="133">
        <v>2431.1999999999998</v>
      </c>
      <c r="AD325" s="9" t="s">
        <v>119</v>
      </c>
      <c r="AE325" s="9" t="s">
        <v>120</v>
      </c>
      <c r="AF325" s="133">
        <v>12.95</v>
      </c>
      <c r="AG325" s="134">
        <v>0.14000000000000001</v>
      </c>
      <c r="AH325" s="9" t="s">
        <v>47</v>
      </c>
      <c r="AI325" s="134">
        <v>13.94</v>
      </c>
      <c r="AJ325" s="9" t="s">
        <v>48</v>
      </c>
      <c r="AK325" s="9" t="s">
        <v>1097</v>
      </c>
      <c r="AL325" s="9" t="s">
        <v>49</v>
      </c>
      <c r="AM325" s="9" t="s">
        <v>196</v>
      </c>
      <c r="AN325" s="9" t="s">
        <v>123</v>
      </c>
      <c r="AO325" s="9" t="s">
        <v>52</v>
      </c>
      <c r="AP325" s="9" t="s">
        <v>139</v>
      </c>
      <c r="AQ325" s="9" t="s">
        <v>1098</v>
      </c>
      <c r="AR325" s="9" t="s">
        <v>123</v>
      </c>
      <c r="AS325" s="142" t="str">
        <f>VLOOKUP(A325,'Roll-ups'!B:M,12,FALSE)</f>
        <v xml:space="preserve">PARTY DÉCOR </v>
      </c>
      <c r="AT325" s="142" t="str">
        <f t="shared" si="17"/>
        <v>G10211</v>
      </c>
      <c r="AU325" t="str">
        <f>VLOOKUP(A325,'Roll-ups'!B:E,4,FALSE)</f>
        <v>FALL 1</v>
      </c>
    </row>
    <row r="326" spans="1:47" x14ac:dyDescent="0.15">
      <c r="A326" s="142">
        <f t="shared" si="15"/>
        <v>74101202342</v>
      </c>
      <c r="B326" s="142" t="str">
        <f t="shared" si="16"/>
        <v>4544099564</v>
      </c>
      <c r="C326" s="9" t="s">
        <v>129</v>
      </c>
      <c r="D326" s="9" t="s">
        <v>1384</v>
      </c>
      <c r="E326" s="9" t="s">
        <v>1385</v>
      </c>
      <c r="F326" s="9" t="s">
        <v>975</v>
      </c>
      <c r="G326" s="9" t="s">
        <v>68</v>
      </c>
      <c r="H326" s="9" t="s">
        <v>1090</v>
      </c>
      <c r="I326" s="9"/>
      <c r="J326" s="9"/>
      <c r="K326" s="9" t="s">
        <v>56</v>
      </c>
      <c r="L326" s="9" t="s">
        <v>134</v>
      </c>
      <c r="M326" s="9" t="s">
        <v>135</v>
      </c>
      <c r="N326" s="131">
        <v>44603</v>
      </c>
      <c r="O326" s="131">
        <v>44732</v>
      </c>
      <c r="P326" s="131">
        <v>44732</v>
      </c>
      <c r="Q326" s="222">
        <v>240</v>
      </c>
      <c r="R326" s="132">
        <v>0</v>
      </c>
      <c r="S326" s="132">
        <v>240</v>
      </c>
      <c r="T326" s="9" t="s">
        <v>348</v>
      </c>
      <c r="U326" s="9" t="s">
        <v>63</v>
      </c>
      <c r="V326" s="9" t="s">
        <v>64</v>
      </c>
      <c r="W326" s="9" t="s">
        <v>44</v>
      </c>
      <c r="X326" s="131"/>
      <c r="Y326" s="131"/>
      <c r="Z326" s="9"/>
      <c r="AA326" s="133">
        <v>73.790000000000006</v>
      </c>
      <c r="AB326" s="9" t="s">
        <v>119</v>
      </c>
      <c r="AC326" s="133">
        <v>17709.599999999999</v>
      </c>
      <c r="AD326" s="9" t="s">
        <v>119</v>
      </c>
      <c r="AE326" s="9" t="s">
        <v>120</v>
      </c>
      <c r="AF326" s="133">
        <v>89.99</v>
      </c>
      <c r="AG326" s="134">
        <v>0.23</v>
      </c>
      <c r="AH326" s="9" t="s">
        <v>47</v>
      </c>
      <c r="AI326" s="134">
        <v>12</v>
      </c>
      <c r="AJ326" s="9" t="s">
        <v>48</v>
      </c>
      <c r="AK326" s="9" t="s">
        <v>1386</v>
      </c>
      <c r="AL326" s="9" t="s">
        <v>49</v>
      </c>
      <c r="AM326" s="9" t="s">
        <v>196</v>
      </c>
      <c r="AN326" s="9" t="s">
        <v>123</v>
      </c>
      <c r="AO326" s="9" t="s">
        <v>52</v>
      </c>
      <c r="AP326" s="9" t="s">
        <v>139</v>
      </c>
      <c r="AQ326" s="9" t="s">
        <v>125</v>
      </c>
      <c r="AR326" s="9" t="s">
        <v>123</v>
      </c>
      <c r="AS326" s="142" t="e">
        <f>VLOOKUP(A326,'Roll-ups'!B:M,12,FALSE)</f>
        <v>#N/A</v>
      </c>
      <c r="AT326" s="142" t="str">
        <f t="shared" si="17"/>
        <v>G10211</v>
      </c>
      <c r="AU326" t="e">
        <f>VLOOKUP(A326,'Roll-ups'!B:E,4,FALSE)</f>
        <v>#N/A</v>
      </c>
    </row>
    <row r="327" spans="1:47" x14ac:dyDescent="0.15">
      <c r="A327" s="142">
        <f t="shared" si="15"/>
        <v>4547410304251</v>
      </c>
      <c r="B327" s="142" t="str">
        <f t="shared" si="16"/>
        <v>4544099564</v>
      </c>
      <c r="C327" s="9" t="s">
        <v>129</v>
      </c>
      <c r="D327" s="9" t="s">
        <v>1357</v>
      </c>
      <c r="E327" s="9" t="s">
        <v>1358</v>
      </c>
      <c r="F327" s="9" t="s">
        <v>975</v>
      </c>
      <c r="G327" s="9" t="s">
        <v>75</v>
      </c>
      <c r="H327" s="9" t="s">
        <v>1090</v>
      </c>
      <c r="I327" s="9"/>
      <c r="J327" s="9"/>
      <c r="K327" s="9" t="s">
        <v>56</v>
      </c>
      <c r="L327" s="9" t="s">
        <v>134</v>
      </c>
      <c r="M327" s="9" t="s">
        <v>135</v>
      </c>
      <c r="N327" s="131">
        <v>44603</v>
      </c>
      <c r="O327" s="131">
        <v>44732</v>
      </c>
      <c r="P327" s="131">
        <v>44732</v>
      </c>
      <c r="Q327" s="222">
        <v>240</v>
      </c>
      <c r="R327" s="132">
        <v>0</v>
      </c>
      <c r="S327" s="132">
        <v>240</v>
      </c>
      <c r="T327" s="9" t="s">
        <v>348</v>
      </c>
      <c r="U327" s="9" t="s">
        <v>63</v>
      </c>
      <c r="V327" s="9" t="s">
        <v>64</v>
      </c>
      <c r="W327" s="9" t="s">
        <v>44</v>
      </c>
      <c r="X327" s="131"/>
      <c r="Y327" s="131"/>
      <c r="Z327" s="9"/>
      <c r="AA327" s="133">
        <v>9.35</v>
      </c>
      <c r="AB327" s="9" t="s">
        <v>119</v>
      </c>
      <c r="AC327" s="133">
        <v>2244</v>
      </c>
      <c r="AD327" s="9" t="s">
        <v>119</v>
      </c>
      <c r="AE327" s="9" t="s">
        <v>120</v>
      </c>
      <c r="AF327" s="133">
        <v>11.95</v>
      </c>
      <c r="AG327" s="134">
        <v>0.1</v>
      </c>
      <c r="AH327" s="9" t="s">
        <v>47</v>
      </c>
      <c r="AI327" s="134">
        <v>10.244999999999999</v>
      </c>
      <c r="AJ327" s="9" t="s">
        <v>48</v>
      </c>
      <c r="AK327" s="9" t="s">
        <v>1359</v>
      </c>
      <c r="AL327" s="9" t="s">
        <v>49</v>
      </c>
      <c r="AM327" s="9" t="s">
        <v>196</v>
      </c>
      <c r="AN327" s="9" t="s">
        <v>123</v>
      </c>
      <c r="AO327" s="9" t="s">
        <v>52</v>
      </c>
      <c r="AP327" s="9" t="s">
        <v>139</v>
      </c>
      <c r="AQ327" s="9" t="s">
        <v>1353</v>
      </c>
      <c r="AR327" s="9" t="s">
        <v>123</v>
      </c>
      <c r="AS327" s="142" t="e">
        <f>VLOOKUP(A327,'Roll-ups'!B:M,12,FALSE)</f>
        <v>#N/A</v>
      </c>
      <c r="AT327" s="142" t="str">
        <f t="shared" si="17"/>
        <v>G10211</v>
      </c>
      <c r="AU327" t="e">
        <f>VLOOKUP(A327,'Roll-ups'!B:E,4,FALSE)</f>
        <v>#N/A</v>
      </c>
    </row>
    <row r="328" spans="1:47" x14ac:dyDescent="0.15">
      <c r="A328" s="142">
        <f t="shared" si="15"/>
        <v>5055995984632</v>
      </c>
      <c r="B328" s="142" t="str">
        <f t="shared" si="16"/>
        <v>4544332989</v>
      </c>
      <c r="C328" s="9" t="s">
        <v>129</v>
      </c>
      <c r="D328" s="9" t="s">
        <v>1219</v>
      </c>
      <c r="E328" s="9" t="s">
        <v>1220</v>
      </c>
      <c r="F328" s="9" t="s">
        <v>961</v>
      </c>
      <c r="G328" s="9" t="s">
        <v>62</v>
      </c>
      <c r="H328" s="9" t="s">
        <v>40</v>
      </c>
      <c r="I328" s="9"/>
      <c r="J328" s="9"/>
      <c r="K328" s="9" t="s">
        <v>56</v>
      </c>
      <c r="L328" s="9" t="s">
        <v>1036</v>
      </c>
      <c r="M328" s="9" t="s">
        <v>1037</v>
      </c>
      <c r="N328" s="131">
        <v>44687</v>
      </c>
      <c r="O328" s="131">
        <v>44791</v>
      </c>
      <c r="P328" s="131">
        <v>44767</v>
      </c>
      <c r="Q328" s="222">
        <v>240</v>
      </c>
      <c r="R328" s="132">
        <v>0</v>
      </c>
      <c r="S328" s="132">
        <v>240</v>
      </c>
      <c r="T328" s="9" t="s">
        <v>348</v>
      </c>
      <c r="U328" s="9" t="s">
        <v>42</v>
      </c>
      <c r="V328" s="9" t="s">
        <v>131</v>
      </c>
      <c r="W328" s="9" t="s">
        <v>67</v>
      </c>
      <c r="X328" s="131">
        <v>44732</v>
      </c>
      <c r="Y328" s="131">
        <v>44746</v>
      </c>
      <c r="Z328" s="9" t="s">
        <v>45</v>
      </c>
      <c r="AA328" s="133">
        <v>4.5</v>
      </c>
      <c r="AB328" s="9" t="s">
        <v>46</v>
      </c>
      <c r="AC328" s="133">
        <v>1080</v>
      </c>
      <c r="AD328" s="9" t="s">
        <v>46</v>
      </c>
      <c r="AE328" s="9" t="s">
        <v>1038</v>
      </c>
      <c r="AF328" s="133">
        <v>14.99</v>
      </c>
      <c r="AG328" s="134">
        <v>0.1</v>
      </c>
      <c r="AH328" s="9" t="s">
        <v>47</v>
      </c>
      <c r="AI328" s="134">
        <v>5.1079999999999997</v>
      </c>
      <c r="AJ328" s="9" t="s">
        <v>48</v>
      </c>
      <c r="AK328" s="9" t="s">
        <v>1221</v>
      </c>
      <c r="AL328" s="9" t="s">
        <v>49</v>
      </c>
      <c r="AM328" s="9" t="s">
        <v>126</v>
      </c>
      <c r="AN328" s="9" t="s">
        <v>127</v>
      </c>
      <c r="AO328" s="9" t="s">
        <v>52</v>
      </c>
      <c r="AP328" s="9" t="s">
        <v>146</v>
      </c>
      <c r="AQ328" s="9" t="s">
        <v>349</v>
      </c>
      <c r="AR328" s="9" t="s">
        <v>128</v>
      </c>
      <c r="AS328" s="142" t="str">
        <f>VLOOKUP(A328,'Roll-ups'!B:M,12,FALSE)</f>
        <v xml:space="preserve">PARTY DÉCOR </v>
      </c>
      <c r="AT328" s="142" t="str">
        <f t="shared" si="17"/>
        <v>G10211</v>
      </c>
      <c r="AU328" t="str">
        <f>VLOOKUP(A328,'Roll-ups'!B:E,4,FALSE)</f>
        <v>FALL 2</v>
      </c>
    </row>
    <row r="329" spans="1:47" x14ac:dyDescent="0.15">
      <c r="A329" s="142">
        <f t="shared" si="15"/>
        <v>5056275129149</v>
      </c>
      <c r="B329" s="142" t="str">
        <f t="shared" si="16"/>
        <v>4544332989</v>
      </c>
      <c r="C329" s="9" t="s">
        <v>129</v>
      </c>
      <c r="D329" s="9" t="s">
        <v>1117</v>
      </c>
      <c r="E329" s="9" t="s">
        <v>1118</v>
      </c>
      <c r="F329" s="9" t="s">
        <v>961</v>
      </c>
      <c r="G329" s="9" t="s">
        <v>61</v>
      </c>
      <c r="H329" s="9" t="s">
        <v>40</v>
      </c>
      <c r="I329" s="9"/>
      <c r="J329" s="9"/>
      <c r="K329" s="9" t="s">
        <v>56</v>
      </c>
      <c r="L329" s="9" t="s">
        <v>1036</v>
      </c>
      <c r="M329" s="9" t="s">
        <v>1037</v>
      </c>
      <c r="N329" s="131">
        <v>44687</v>
      </c>
      <c r="O329" s="131">
        <v>44791</v>
      </c>
      <c r="P329" s="131">
        <v>44767</v>
      </c>
      <c r="Q329" s="222">
        <v>240</v>
      </c>
      <c r="R329" s="132">
        <v>0</v>
      </c>
      <c r="S329" s="132">
        <v>240</v>
      </c>
      <c r="T329" s="9" t="s">
        <v>348</v>
      </c>
      <c r="U329" s="9" t="s">
        <v>42</v>
      </c>
      <c r="V329" s="9" t="s">
        <v>131</v>
      </c>
      <c r="W329" s="9" t="s">
        <v>67</v>
      </c>
      <c r="X329" s="131">
        <v>44732</v>
      </c>
      <c r="Y329" s="131">
        <v>44746</v>
      </c>
      <c r="Z329" s="9" t="s">
        <v>45</v>
      </c>
      <c r="AA329" s="133">
        <v>5.24</v>
      </c>
      <c r="AB329" s="9" t="s">
        <v>46</v>
      </c>
      <c r="AC329" s="133">
        <v>1257.5999999999999</v>
      </c>
      <c r="AD329" s="9" t="s">
        <v>46</v>
      </c>
      <c r="AE329" s="9" t="s">
        <v>1038</v>
      </c>
      <c r="AF329" s="133">
        <v>18.989999999999998</v>
      </c>
      <c r="AG329" s="134">
        <v>0.5</v>
      </c>
      <c r="AH329" s="9" t="s">
        <v>47</v>
      </c>
      <c r="AI329" s="134">
        <v>4.0000000000000001E-3</v>
      </c>
      <c r="AJ329" s="9" t="s">
        <v>48</v>
      </c>
      <c r="AK329" s="9" t="s">
        <v>1119</v>
      </c>
      <c r="AL329" s="9" t="s">
        <v>49</v>
      </c>
      <c r="AM329" s="9" t="s">
        <v>126</v>
      </c>
      <c r="AN329" s="9" t="s">
        <v>127</v>
      </c>
      <c r="AO329" s="9" t="s">
        <v>52</v>
      </c>
      <c r="AP329" s="9" t="s">
        <v>146</v>
      </c>
      <c r="AQ329" s="9" t="s">
        <v>349</v>
      </c>
      <c r="AR329" s="9" t="s">
        <v>128</v>
      </c>
      <c r="AS329" s="142" t="str">
        <f>VLOOKUP(A329,'Roll-ups'!B:M,12,FALSE)</f>
        <v xml:space="preserve">PARTY DÉCOR </v>
      </c>
      <c r="AT329" s="142" t="str">
        <f t="shared" si="17"/>
        <v>G10211</v>
      </c>
      <c r="AU329" t="str">
        <f>VLOOKUP(A329,'Roll-ups'!B:E,4,FALSE)</f>
        <v>FALL 2</v>
      </c>
    </row>
    <row r="330" spans="1:47" x14ac:dyDescent="0.15">
      <c r="A330" s="142">
        <f t="shared" si="15"/>
        <v>5056275129156</v>
      </c>
      <c r="B330" s="142" t="str">
        <f t="shared" si="16"/>
        <v>4544332989</v>
      </c>
      <c r="C330" s="9" t="s">
        <v>129</v>
      </c>
      <c r="D330" s="9" t="s">
        <v>1363</v>
      </c>
      <c r="E330" s="9" t="s">
        <v>1364</v>
      </c>
      <c r="F330" s="9" t="s">
        <v>961</v>
      </c>
      <c r="G330" s="9" t="s">
        <v>68</v>
      </c>
      <c r="H330" s="9" t="s">
        <v>40</v>
      </c>
      <c r="I330" s="9"/>
      <c r="J330" s="9"/>
      <c r="K330" s="9" t="s">
        <v>56</v>
      </c>
      <c r="L330" s="9" t="s">
        <v>1036</v>
      </c>
      <c r="M330" s="9" t="s">
        <v>1037</v>
      </c>
      <c r="N330" s="131">
        <v>44687</v>
      </c>
      <c r="O330" s="131">
        <v>44791</v>
      </c>
      <c r="P330" s="131">
        <v>44767</v>
      </c>
      <c r="Q330" s="222">
        <v>240</v>
      </c>
      <c r="R330" s="132">
        <v>0</v>
      </c>
      <c r="S330" s="132">
        <v>240</v>
      </c>
      <c r="T330" s="9" t="s">
        <v>348</v>
      </c>
      <c r="U330" s="9" t="s">
        <v>42</v>
      </c>
      <c r="V330" s="9" t="s">
        <v>131</v>
      </c>
      <c r="W330" s="9" t="s">
        <v>67</v>
      </c>
      <c r="X330" s="131">
        <v>44732</v>
      </c>
      <c r="Y330" s="131">
        <v>44746</v>
      </c>
      <c r="Z330" s="9" t="s">
        <v>45</v>
      </c>
      <c r="AA330" s="133">
        <v>3.74</v>
      </c>
      <c r="AB330" s="9" t="s">
        <v>46</v>
      </c>
      <c r="AC330" s="133">
        <v>897.6</v>
      </c>
      <c r="AD330" s="9" t="s">
        <v>46</v>
      </c>
      <c r="AE330" s="9" t="s">
        <v>1038</v>
      </c>
      <c r="AF330" s="133">
        <v>12.99</v>
      </c>
      <c r="AG330" s="134">
        <v>0.25</v>
      </c>
      <c r="AH330" s="9" t="s">
        <v>47</v>
      </c>
      <c r="AI330" s="134">
        <v>0.108</v>
      </c>
      <c r="AJ330" s="9" t="s">
        <v>48</v>
      </c>
      <c r="AK330" s="9" t="s">
        <v>1365</v>
      </c>
      <c r="AL330" s="9" t="s">
        <v>49</v>
      </c>
      <c r="AM330" s="9" t="s">
        <v>121</v>
      </c>
      <c r="AN330" s="9" t="s">
        <v>122</v>
      </c>
      <c r="AO330" s="9" t="s">
        <v>52</v>
      </c>
      <c r="AP330" s="9" t="s">
        <v>146</v>
      </c>
      <c r="AQ330" s="9" t="s">
        <v>349</v>
      </c>
      <c r="AR330" s="9" t="s">
        <v>54</v>
      </c>
      <c r="AS330" s="142" t="e">
        <f>VLOOKUP(A330,'Roll-ups'!B:M,12,FALSE)</f>
        <v>#N/A</v>
      </c>
      <c r="AT330" s="142" t="str">
        <f t="shared" si="17"/>
        <v>G10211</v>
      </c>
      <c r="AU330" t="e">
        <f>VLOOKUP(A330,'Roll-ups'!B:E,4,FALSE)</f>
        <v>#N/A</v>
      </c>
    </row>
    <row r="331" spans="1:47" x14ac:dyDescent="0.15">
      <c r="A331" s="142">
        <f t="shared" si="15"/>
        <v>5056275129187</v>
      </c>
      <c r="B331" s="142" t="str">
        <f t="shared" si="16"/>
        <v>4544332989</v>
      </c>
      <c r="C331" s="9" t="s">
        <v>129</v>
      </c>
      <c r="D331" s="9" t="s">
        <v>1148</v>
      </c>
      <c r="E331" s="9" t="s">
        <v>1149</v>
      </c>
      <c r="F331" s="9" t="s">
        <v>961</v>
      </c>
      <c r="G331" s="9" t="s">
        <v>70</v>
      </c>
      <c r="H331" s="9" t="s">
        <v>40</v>
      </c>
      <c r="I331" s="9"/>
      <c r="J331" s="9"/>
      <c r="K331" s="9" t="s">
        <v>56</v>
      </c>
      <c r="L331" s="9" t="s">
        <v>1036</v>
      </c>
      <c r="M331" s="9" t="s">
        <v>1037</v>
      </c>
      <c r="N331" s="131">
        <v>44687</v>
      </c>
      <c r="O331" s="131">
        <v>44791</v>
      </c>
      <c r="P331" s="131">
        <v>44767</v>
      </c>
      <c r="Q331" s="222">
        <v>240</v>
      </c>
      <c r="R331" s="132">
        <v>0</v>
      </c>
      <c r="S331" s="132">
        <v>240</v>
      </c>
      <c r="T331" s="9" t="s">
        <v>348</v>
      </c>
      <c r="U331" s="9" t="s">
        <v>42</v>
      </c>
      <c r="V331" s="9" t="s">
        <v>131</v>
      </c>
      <c r="W331" s="9" t="s">
        <v>67</v>
      </c>
      <c r="X331" s="131">
        <v>44732</v>
      </c>
      <c r="Y331" s="131">
        <v>44746</v>
      </c>
      <c r="Z331" s="9" t="s">
        <v>45</v>
      </c>
      <c r="AA331" s="133">
        <v>5.24</v>
      </c>
      <c r="AB331" s="9" t="s">
        <v>46</v>
      </c>
      <c r="AC331" s="133">
        <v>1257.5999999999999</v>
      </c>
      <c r="AD331" s="9" t="s">
        <v>46</v>
      </c>
      <c r="AE331" s="9" t="s">
        <v>1038</v>
      </c>
      <c r="AF331" s="133">
        <v>14.99</v>
      </c>
      <c r="AG331" s="134">
        <v>0.375</v>
      </c>
      <c r="AH331" s="9" t="s">
        <v>47</v>
      </c>
      <c r="AI331" s="134">
        <v>19.832999999999998</v>
      </c>
      <c r="AJ331" s="9" t="s">
        <v>48</v>
      </c>
      <c r="AK331" s="9" t="s">
        <v>1150</v>
      </c>
      <c r="AL331" s="9" t="s">
        <v>49</v>
      </c>
      <c r="AM331" s="9" t="s">
        <v>126</v>
      </c>
      <c r="AN331" s="9" t="s">
        <v>127</v>
      </c>
      <c r="AO331" s="9" t="s">
        <v>52</v>
      </c>
      <c r="AP331" s="9" t="s">
        <v>146</v>
      </c>
      <c r="AQ331" s="9" t="s">
        <v>349</v>
      </c>
      <c r="AR331" s="9" t="s">
        <v>127</v>
      </c>
      <c r="AS331" s="142" t="str">
        <f>VLOOKUP(A331,'Roll-ups'!B:M,12,FALSE)</f>
        <v xml:space="preserve">PARTY DÉCOR </v>
      </c>
      <c r="AT331" s="142" t="str">
        <f t="shared" si="17"/>
        <v>G10211</v>
      </c>
      <c r="AU331" t="str">
        <f>VLOOKUP(A331,'Roll-ups'!B:E,4,FALSE)</f>
        <v>FALL 2</v>
      </c>
    </row>
    <row r="332" spans="1:47" x14ac:dyDescent="0.15">
      <c r="A332" s="142">
        <f t="shared" si="15"/>
        <v>5056275170189</v>
      </c>
      <c r="B332" s="142" t="str">
        <f t="shared" si="16"/>
        <v>4544332989</v>
      </c>
      <c r="C332" s="9" t="s">
        <v>129</v>
      </c>
      <c r="D332" s="9" t="s">
        <v>1372</v>
      </c>
      <c r="E332" s="9" t="s">
        <v>1373</v>
      </c>
      <c r="F332" s="9" t="s">
        <v>961</v>
      </c>
      <c r="G332" s="9" t="s">
        <v>76</v>
      </c>
      <c r="H332" s="9" t="s">
        <v>40</v>
      </c>
      <c r="I332" s="9"/>
      <c r="J332" s="9"/>
      <c r="K332" s="9" t="s">
        <v>56</v>
      </c>
      <c r="L332" s="9" t="s">
        <v>1036</v>
      </c>
      <c r="M332" s="9" t="s">
        <v>1037</v>
      </c>
      <c r="N332" s="131">
        <v>44687</v>
      </c>
      <c r="O332" s="131">
        <v>44791</v>
      </c>
      <c r="P332" s="131">
        <v>44767</v>
      </c>
      <c r="Q332" s="222">
        <v>240</v>
      </c>
      <c r="R332" s="132">
        <v>0</v>
      </c>
      <c r="S332" s="132">
        <v>240</v>
      </c>
      <c r="T332" s="9" t="s">
        <v>348</v>
      </c>
      <c r="U332" s="9" t="s">
        <v>42</v>
      </c>
      <c r="V332" s="9" t="s">
        <v>131</v>
      </c>
      <c r="W332" s="9" t="s">
        <v>67</v>
      </c>
      <c r="X332" s="131">
        <v>44732</v>
      </c>
      <c r="Y332" s="131">
        <v>44746</v>
      </c>
      <c r="Z332" s="9" t="s">
        <v>45</v>
      </c>
      <c r="AA332" s="133">
        <v>3</v>
      </c>
      <c r="AB332" s="9" t="s">
        <v>46</v>
      </c>
      <c r="AC332" s="133">
        <v>720</v>
      </c>
      <c r="AD332" s="9" t="s">
        <v>46</v>
      </c>
      <c r="AE332" s="9" t="s">
        <v>1038</v>
      </c>
      <c r="AF332" s="133">
        <v>12.99</v>
      </c>
      <c r="AG332" s="134">
        <v>0.17599999999999999</v>
      </c>
      <c r="AH332" s="9" t="s">
        <v>47</v>
      </c>
      <c r="AI332" s="134">
        <v>19.649999999999999</v>
      </c>
      <c r="AJ332" s="9" t="s">
        <v>48</v>
      </c>
      <c r="AK332" s="9" t="s">
        <v>1374</v>
      </c>
      <c r="AL332" s="9" t="s">
        <v>49</v>
      </c>
      <c r="AM332" s="9" t="s">
        <v>126</v>
      </c>
      <c r="AN332" s="9" t="s">
        <v>127</v>
      </c>
      <c r="AO332" s="9" t="s">
        <v>52</v>
      </c>
      <c r="AP332" s="9" t="s">
        <v>146</v>
      </c>
      <c r="AQ332" s="9" t="s">
        <v>349</v>
      </c>
      <c r="AR332" s="9" t="s">
        <v>127</v>
      </c>
      <c r="AS332" s="142" t="e">
        <f>VLOOKUP(A332,'Roll-ups'!B:M,12,FALSE)</f>
        <v>#N/A</v>
      </c>
      <c r="AT332" s="142" t="str">
        <f t="shared" si="17"/>
        <v>G10211</v>
      </c>
      <c r="AU332" t="e">
        <f>VLOOKUP(A332,'Roll-ups'!B:E,4,FALSE)</f>
        <v>#N/A</v>
      </c>
    </row>
    <row r="333" spans="1:47" x14ac:dyDescent="0.15">
      <c r="A333" s="142">
        <f t="shared" si="15"/>
        <v>5056275170691</v>
      </c>
      <c r="B333" s="142" t="str">
        <f t="shared" si="16"/>
        <v>4544332989</v>
      </c>
      <c r="C333" s="9" t="s">
        <v>129</v>
      </c>
      <c r="D333" s="9" t="s">
        <v>1130</v>
      </c>
      <c r="E333" s="9" t="s">
        <v>1131</v>
      </c>
      <c r="F333" s="9" t="s">
        <v>961</v>
      </c>
      <c r="G333" s="9" t="s">
        <v>82</v>
      </c>
      <c r="H333" s="9" t="s">
        <v>40</v>
      </c>
      <c r="I333" s="9"/>
      <c r="J333" s="9"/>
      <c r="K333" s="9" t="s">
        <v>56</v>
      </c>
      <c r="L333" s="9" t="s">
        <v>1036</v>
      </c>
      <c r="M333" s="9" t="s">
        <v>1037</v>
      </c>
      <c r="N333" s="131">
        <v>44687</v>
      </c>
      <c r="O333" s="131">
        <v>44791</v>
      </c>
      <c r="P333" s="131">
        <v>44767</v>
      </c>
      <c r="Q333" s="222">
        <v>240</v>
      </c>
      <c r="R333" s="132">
        <v>0</v>
      </c>
      <c r="S333" s="132">
        <v>240</v>
      </c>
      <c r="T333" s="9" t="s">
        <v>348</v>
      </c>
      <c r="U333" s="9" t="s">
        <v>42</v>
      </c>
      <c r="V333" s="9" t="s">
        <v>131</v>
      </c>
      <c r="W333" s="9" t="s">
        <v>67</v>
      </c>
      <c r="X333" s="131">
        <v>44732</v>
      </c>
      <c r="Y333" s="131">
        <v>44746</v>
      </c>
      <c r="Z333" s="9" t="s">
        <v>45</v>
      </c>
      <c r="AA333" s="133">
        <v>4.2</v>
      </c>
      <c r="AB333" s="9" t="s">
        <v>46</v>
      </c>
      <c r="AC333" s="133">
        <v>1008</v>
      </c>
      <c r="AD333" s="9" t="s">
        <v>46</v>
      </c>
      <c r="AE333" s="9" t="s">
        <v>1038</v>
      </c>
      <c r="AF333" s="133">
        <v>14.99</v>
      </c>
      <c r="AG333" s="134">
        <v>0.1</v>
      </c>
      <c r="AH333" s="9" t="s">
        <v>47</v>
      </c>
      <c r="AI333" s="134">
        <v>12</v>
      </c>
      <c r="AJ333" s="9" t="s">
        <v>48</v>
      </c>
      <c r="AK333" s="9" t="s">
        <v>1132</v>
      </c>
      <c r="AL333" s="9" t="s">
        <v>49</v>
      </c>
      <c r="AM333" s="9" t="s">
        <v>126</v>
      </c>
      <c r="AN333" s="9" t="s">
        <v>127</v>
      </c>
      <c r="AO333" s="9" t="s">
        <v>52</v>
      </c>
      <c r="AP333" s="9" t="s">
        <v>146</v>
      </c>
      <c r="AQ333" s="9" t="s">
        <v>349</v>
      </c>
      <c r="AR333" s="9" t="s">
        <v>156</v>
      </c>
      <c r="AS333" s="142" t="str">
        <f>VLOOKUP(A333,'Roll-ups'!B:M,12,FALSE)</f>
        <v xml:space="preserve">PARTY DÉCOR </v>
      </c>
      <c r="AT333" s="142" t="str">
        <f t="shared" si="17"/>
        <v>G10211</v>
      </c>
      <c r="AU333" t="str">
        <f>VLOOKUP(A333,'Roll-ups'!B:E,4,FALSE)</f>
        <v>FALL 2</v>
      </c>
    </row>
    <row r="334" spans="1:47" x14ac:dyDescent="0.15">
      <c r="A334" s="142">
        <f t="shared" si="15"/>
        <v>5056275188863</v>
      </c>
      <c r="B334" s="142" t="str">
        <f t="shared" si="16"/>
        <v>4544332989</v>
      </c>
      <c r="C334" s="9" t="s">
        <v>129</v>
      </c>
      <c r="D334" s="9" t="s">
        <v>1145</v>
      </c>
      <c r="E334" s="9" t="s">
        <v>1146</v>
      </c>
      <c r="F334" s="9" t="s">
        <v>961</v>
      </c>
      <c r="G334" s="9" t="s">
        <v>73</v>
      </c>
      <c r="H334" s="9" t="s">
        <v>40</v>
      </c>
      <c r="I334" s="9"/>
      <c r="J334" s="9"/>
      <c r="K334" s="9" t="s">
        <v>56</v>
      </c>
      <c r="L334" s="9" t="s">
        <v>1036</v>
      </c>
      <c r="M334" s="9" t="s">
        <v>1037</v>
      </c>
      <c r="N334" s="131">
        <v>44687</v>
      </c>
      <c r="O334" s="131">
        <v>44791</v>
      </c>
      <c r="P334" s="131">
        <v>44767</v>
      </c>
      <c r="Q334" s="222">
        <v>240</v>
      </c>
      <c r="R334" s="132">
        <v>0</v>
      </c>
      <c r="S334" s="132">
        <v>240</v>
      </c>
      <c r="T334" s="9" t="s">
        <v>348</v>
      </c>
      <c r="U334" s="9" t="s">
        <v>42</v>
      </c>
      <c r="V334" s="9" t="s">
        <v>131</v>
      </c>
      <c r="W334" s="9" t="s">
        <v>67</v>
      </c>
      <c r="X334" s="131">
        <v>44732</v>
      </c>
      <c r="Y334" s="131">
        <v>44746</v>
      </c>
      <c r="Z334" s="9" t="s">
        <v>45</v>
      </c>
      <c r="AA334" s="133">
        <v>6.75</v>
      </c>
      <c r="AB334" s="9" t="s">
        <v>46</v>
      </c>
      <c r="AC334" s="133">
        <v>1620</v>
      </c>
      <c r="AD334" s="9" t="s">
        <v>46</v>
      </c>
      <c r="AE334" s="9" t="s">
        <v>1038</v>
      </c>
      <c r="AF334" s="133">
        <v>19.989999999999998</v>
      </c>
      <c r="AG334" s="134">
        <v>0.50700000000000001</v>
      </c>
      <c r="AH334" s="9" t="s">
        <v>47</v>
      </c>
      <c r="AI334" s="134">
        <v>93.037000000000006</v>
      </c>
      <c r="AJ334" s="9" t="s">
        <v>48</v>
      </c>
      <c r="AK334" s="9" t="s">
        <v>1147</v>
      </c>
      <c r="AL334" s="9" t="s">
        <v>49</v>
      </c>
      <c r="AM334" s="9" t="s">
        <v>126</v>
      </c>
      <c r="AN334" s="9" t="s">
        <v>127</v>
      </c>
      <c r="AO334" s="9" t="s">
        <v>52</v>
      </c>
      <c r="AP334" s="9" t="s">
        <v>146</v>
      </c>
      <c r="AQ334" s="9" t="s">
        <v>349</v>
      </c>
      <c r="AR334" s="9" t="s">
        <v>127</v>
      </c>
      <c r="AS334" s="142" t="str">
        <f>VLOOKUP(A334,'Roll-ups'!B:M,12,FALSE)</f>
        <v xml:space="preserve">PARTY DÉCOR </v>
      </c>
      <c r="AT334" s="142" t="str">
        <f t="shared" si="17"/>
        <v>G10211</v>
      </c>
      <c r="AU334" t="str">
        <f>VLOOKUP(A334,'Roll-ups'!B:E,4,FALSE)</f>
        <v>FALL 2</v>
      </c>
    </row>
    <row r="335" spans="1:47" x14ac:dyDescent="0.15">
      <c r="A335" s="142">
        <f t="shared" si="15"/>
        <v>5056275171223</v>
      </c>
      <c r="B335" s="142" t="str">
        <f t="shared" si="16"/>
        <v>4544332989</v>
      </c>
      <c r="C335" s="9" t="s">
        <v>129</v>
      </c>
      <c r="D335" s="9" t="s">
        <v>1187</v>
      </c>
      <c r="E335" s="9" t="s">
        <v>1188</v>
      </c>
      <c r="F335" s="9" t="s">
        <v>961</v>
      </c>
      <c r="G335" s="9" t="s">
        <v>77</v>
      </c>
      <c r="H335" s="9" t="s">
        <v>40</v>
      </c>
      <c r="I335" s="9"/>
      <c r="J335" s="9"/>
      <c r="K335" s="9" t="s">
        <v>56</v>
      </c>
      <c r="L335" s="9" t="s">
        <v>1036</v>
      </c>
      <c r="M335" s="9" t="s">
        <v>1037</v>
      </c>
      <c r="N335" s="131">
        <v>44687</v>
      </c>
      <c r="O335" s="131">
        <v>44791</v>
      </c>
      <c r="P335" s="131">
        <v>44767</v>
      </c>
      <c r="Q335" s="222">
        <v>240</v>
      </c>
      <c r="R335" s="132">
        <v>0</v>
      </c>
      <c r="S335" s="132">
        <v>240</v>
      </c>
      <c r="T335" s="9" t="s">
        <v>348</v>
      </c>
      <c r="U335" s="9" t="s">
        <v>42</v>
      </c>
      <c r="V335" s="9" t="s">
        <v>131</v>
      </c>
      <c r="W335" s="9" t="s">
        <v>67</v>
      </c>
      <c r="X335" s="131">
        <v>44732</v>
      </c>
      <c r="Y335" s="131">
        <v>44746</v>
      </c>
      <c r="Z335" s="9" t="s">
        <v>45</v>
      </c>
      <c r="AA335" s="133">
        <v>3.6</v>
      </c>
      <c r="AB335" s="9" t="s">
        <v>46</v>
      </c>
      <c r="AC335" s="133">
        <v>864</v>
      </c>
      <c r="AD335" s="9" t="s">
        <v>46</v>
      </c>
      <c r="AE335" s="9" t="s">
        <v>1038</v>
      </c>
      <c r="AF335" s="133">
        <v>14.99</v>
      </c>
      <c r="AG335" s="134">
        <v>0.1</v>
      </c>
      <c r="AH335" s="9" t="s">
        <v>47</v>
      </c>
      <c r="AI335" s="134">
        <v>6.4</v>
      </c>
      <c r="AJ335" s="9" t="s">
        <v>48</v>
      </c>
      <c r="AK335" s="9" t="s">
        <v>1189</v>
      </c>
      <c r="AL335" s="9" t="s">
        <v>49</v>
      </c>
      <c r="AM335" s="9" t="s">
        <v>126</v>
      </c>
      <c r="AN335" s="9" t="s">
        <v>127</v>
      </c>
      <c r="AO335" s="9" t="s">
        <v>52</v>
      </c>
      <c r="AP335" s="9" t="s">
        <v>146</v>
      </c>
      <c r="AQ335" s="9" t="s">
        <v>349</v>
      </c>
      <c r="AR335" s="9" t="s">
        <v>156</v>
      </c>
      <c r="AS335" s="142" t="str">
        <f>VLOOKUP(A335,'Roll-ups'!B:M,12,FALSE)</f>
        <v xml:space="preserve">PARTY DÉCOR </v>
      </c>
      <c r="AT335" s="142" t="str">
        <f t="shared" si="17"/>
        <v>G10211</v>
      </c>
      <c r="AU335" t="str">
        <f>VLOOKUP(A335,'Roll-ups'!B:E,4,FALSE)</f>
        <v>FALL 2</v>
      </c>
    </row>
    <row r="336" spans="1:47" x14ac:dyDescent="0.15">
      <c r="A336" s="142">
        <f t="shared" si="15"/>
        <v>5056275190729</v>
      </c>
      <c r="B336" s="142" t="str">
        <f t="shared" si="16"/>
        <v>4544332989</v>
      </c>
      <c r="C336" s="9" t="s">
        <v>129</v>
      </c>
      <c r="D336" s="9" t="s">
        <v>1225</v>
      </c>
      <c r="E336" s="9" t="s">
        <v>1226</v>
      </c>
      <c r="F336" s="9" t="s">
        <v>961</v>
      </c>
      <c r="G336" s="9" t="s">
        <v>94</v>
      </c>
      <c r="H336" s="9" t="s">
        <v>40</v>
      </c>
      <c r="I336" s="9"/>
      <c r="J336" s="9"/>
      <c r="K336" s="9" t="s">
        <v>56</v>
      </c>
      <c r="L336" s="9" t="s">
        <v>1036</v>
      </c>
      <c r="M336" s="9" t="s">
        <v>1037</v>
      </c>
      <c r="N336" s="131">
        <v>44687</v>
      </c>
      <c r="O336" s="131">
        <v>44791</v>
      </c>
      <c r="P336" s="131">
        <v>44767</v>
      </c>
      <c r="Q336" s="222">
        <v>240</v>
      </c>
      <c r="R336" s="132">
        <v>0</v>
      </c>
      <c r="S336" s="132">
        <v>240</v>
      </c>
      <c r="T336" s="9" t="s">
        <v>348</v>
      </c>
      <c r="U336" s="9" t="s">
        <v>42</v>
      </c>
      <c r="V336" s="9" t="s">
        <v>131</v>
      </c>
      <c r="W336" s="9" t="s">
        <v>67</v>
      </c>
      <c r="X336" s="131">
        <v>44732</v>
      </c>
      <c r="Y336" s="131">
        <v>44746</v>
      </c>
      <c r="Z336" s="9" t="s">
        <v>45</v>
      </c>
      <c r="AA336" s="133">
        <v>5.25</v>
      </c>
      <c r="AB336" s="9" t="s">
        <v>46</v>
      </c>
      <c r="AC336" s="133">
        <v>1260</v>
      </c>
      <c r="AD336" s="9" t="s">
        <v>46</v>
      </c>
      <c r="AE336" s="9" t="s">
        <v>1038</v>
      </c>
      <c r="AF336" s="133">
        <v>18.989999999999998</v>
      </c>
      <c r="AG336" s="134">
        <v>0.46300000000000002</v>
      </c>
      <c r="AH336" s="9" t="s">
        <v>47</v>
      </c>
      <c r="AI336" s="134">
        <v>37.517000000000003</v>
      </c>
      <c r="AJ336" s="9" t="s">
        <v>48</v>
      </c>
      <c r="AK336" s="9" t="s">
        <v>1227</v>
      </c>
      <c r="AL336" s="9" t="s">
        <v>49</v>
      </c>
      <c r="AM336" s="9" t="s">
        <v>126</v>
      </c>
      <c r="AN336" s="9" t="s">
        <v>127</v>
      </c>
      <c r="AO336" s="9" t="s">
        <v>52</v>
      </c>
      <c r="AP336" s="9" t="s">
        <v>146</v>
      </c>
      <c r="AQ336" s="9" t="s">
        <v>349</v>
      </c>
      <c r="AR336" s="9" t="s">
        <v>127</v>
      </c>
      <c r="AS336" s="142" t="str">
        <f>VLOOKUP(A336,'Roll-ups'!B:M,12,FALSE)</f>
        <v xml:space="preserve">PARTY DÉCOR </v>
      </c>
      <c r="AT336" s="142" t="str">
        <f t="shared" si="17"/>
        <v>G10211</v>
      </c>
      <c r="AU336" t="str">
        <f>VLOOKUP(A336,'Roll-ups'!B:E,4,FALSE)</f>
        <v>FALL 2</v>
      </c>
    </row>
    <row r="337" spans="1:47" x14ac:dyDescent="0.15">
      <c r="A337" s="142">
        <f t="shared" si="15"/>
        <v>5056275190743</v>
      </c>
      <c r="B337" s="142" t="str">
        <f t="shared" si="16"/>
        <v>4544332989</v>
      </c>
      <c r="C337" s="9" t="s">
        <v>129</v>
      </c>
      <c r="D337" s="9" t="s">
        <v>1231</v>
      </c>
      <c r="E337" s="9" t="s">
        <v>1232</v>
      </c>
      <c r="F337" s="9" t="s">
        <v>961</v>
      </c>
      <c r="G337" s="9" t="s">
        <v>110</v>
      </c>
      <c r="H337" s="9" t="s">
        <v>40</v>
      </c>
      <c r="I337" s="9"/>
      <c r="J337" s="9"/>
      <c r="K337" s="9" t="s">
        <v>56</v>
      </c>
      <c r="L337" s="9" t="s">
        <v>1036</v>
      </c>
      <c r="M337" s="9" t="s">
        <v>1037</v>
      </c>
      <c r="N337" s="131">
        <v>44687</v>
      </c>
      <c r="O337" s="131">
        <v>44791</v>
      </c>
      <c r="P337" s="131">
        <v>44767</v>
      </c>
      <c r="Q337" s="222">
        <v>240</v>
      </c>
      <c r="R337" s="132">
        <v>0</v>
      </c>
      <c r="S337" s="132">
        <v>240</v>
      </c>
      <c r="T337" s="9" t="s">
        <v>348</v>
      </c>
      <c r="U337" s="9" t="s">
        <v>42</v>
      </c>
      <c r="V337" s="9" t="s">
        <v>131</v>
      </c>
      <c r="W337" s="9" t="s">
        <v>67</v>
      </c>
      <c r="X337" s="131">
        <v>44732</v>
      </c>
      <c r="Y337" s="131">
        <v>44746</v>
      </c>
      <c r="Z337" s="9" t="s">
        <v>45</v>
      </c>
      <c r="AA337" s="133">
        <v>9.75</v>
      </c>
      <c r="AB337" s="9" t="s">
        <v>46</v>
      </c>
      <c r="AC337" s="133">
        <v>2340</v>
      </c>
      <c r="AD337" s="9" t="s">
        <v>46</v>
      </c>
      <c r="AE337" s="9" t="s">
        <v>1038</v>
      </c>
      <c r="AF337" s="133">
        <v>32.99</v>
      </c>
      <c r="AG337" s="134">
        <v>0.61699999999999999</v>
      </c>
      <c r="AH337" s="9" t="s">
        <v>47</v>
      </c>
      <c r="AI337" s="134">
        <v>73.227999999999994</v>
      </c>
      <c r="AJ337" s="9" t="s">
        <v>48</v>
      </c>
      <c r="AK337" s="9" t="s">
        <v>1233</v>
      </c>
      <c r="AL337" s="9" t="s">
        <v>49</v>
      </c>
      <c r="AM337" s="9" t="s">
        <v>126</v>
      </c>
      <c r="AN337" s="9" t="s">
        <v>127</v>
      </c>
      <c r="AO337" s="9" t="s">
        <v>52</v>
      </c>
      <c r="AP337" s="9" t="s">
        <v>146</v>
      </c>
      <c r="AQ337" s="9" t="s">
        <v>349</v>
      </c>
      <c r="AR337" s="9" t="s">
        <v>127</v>
      </c>
      <c r="AS337" s="142" t="str">
        <f>VLOOKUP(A337,'Roll-ups'!B:M,12,FALSE)</f>
        <v xml:space="preserve">PARTY DÉCOR </v>
      </c>
      <c r="AT337" s="142" t="str">
        <f t="shared" si="17"/>
        <v>G10211</v>
      </c>
      <c r="AU337" t="str">
        <f>VLOOKUP(A337,'Roll-ups'!B:E,4,FALSE)</f>
        <v>FALL 2</v>
      </c>
    </row>
    <row r="338" spans="1:47" x14ac:dyDescent="0.15">
      <c r="A338" s="142">
        <f t="shared" si="15"/>
        <v>5056275192815</v>
      </c>
      <c r="B338" s="142" t="str">
        <f t="shared" si="16"/>
        <v>4544332989</v>
      </c>
      <c r="C338" s="9" t="s">
        <v>129</v>
      </c>
      <c r="D338" s="9" t="s">
        <v>1178</v>
      </c>
      <c r="E338" s="9" t="s">
        <v>797</v>
      </c>
      <c r="F338" s="9" t="s">
        <v>961</v>
      </c>
      <c r="G338" s="9" t="s">
        <v>80</v>
      </c>
      <c r="H338" s="9" t="s">
        <v>40</v>
      </c>
      <c r="I338" s="9"/>
      <c r="J338" s="9"/>
      <c r="K338" s="9" t="s">
        <v>56</v>
      </c>
      <c r="L338" s="9" t="s">
        <v>1036</v>
      </c>
      <c r="M338" s="9" t="s">
        <v>1037</v>
      </c>
      <c r="N338" s="131">
        <v>44687</v>
      </c>
      <c r="O338" s="131">
        <v>44791</v>
      </c>
      <c r="P338" s="131">
        <v>44767</v>
      </c>
      <c r="Q338" s="222">
        <v>240</v>
      </c>
      <c r="R338" s="132">
        <v>0</v>
      </c>
      <c r="S338" s="132">
        <v>240</v>
      </c>
      <c r="T338" s="9" t="s">
        <v>348</v>
      </c>
      <c r="U338" s="9" t="s">
        <v>42</v>
      </c>
      <c r="V338" s="9" t="s">
        <v>131</v>
      </c>
      <c r="W338" s="9" t="s">
        <v>67</v>
      </c>
      <c r="X338" s="131">
        <v>44732</v>
      </c>
      <c r="Y338" s="131">
        <v>44746</v>
      </c>
      <c r="Z338" s="9" t="s">
        <v>45</v>
      </c>
      <c r="AA338" s="133">
        <v>12.75</v>
      </c>
      <c r="AB338" s="9" t="s">
        <v>46</v>
      </c>
      <c r="AC338" s="133">
        <v>3060</v>
      </c>
      <c r="AD338" s="9" t="s">
        <v>46</v>
      </c>
      <c r="AE338" s="9" t="s">
        <v>1038</v>
      </c>
      <c r="AF338" s="133">
        <v>39.99</v>
      </c>
      <c r="AG338" s="134">
        <v>0.26500000000000001</v>
      </c>
      <c r="AH338" s="9" t="s">
        <v>47</v>
      </c>
      <c r="AI338" s="132">
        <v>162.35400000000001</v>
      </c>
      <c r="AJ338" s="9" t="s">
        <v>48</v>
      </c>
      <c r="AK338" s="9" t="s">
        <v>1179</v>
      </c>
      <c r="AL338" s="9" t="s">
        <v>49</v>
      </c>
      <c r="AM338" s="9" t="s">
        <v>126</v>
      </c>
      <c r="AN338" s="9" t="s">
        <v>127</v>
      </c>
      <c r="AO338" s="9" t="s">
        <v>52</v>
      </c>
      <c r="AP338" s="9" t="s">
        <v>146</v>
      </c>
      <c r="AQ338" s="9" t="s">
        <v>349</v>
      </c>
      <c r="AR338" s="9" t="s">
        <v>127</v>
      </c>
      <c r="AS338" s="142" t="str">
        <f>VLOOKUP(A338,'Roll-ups'!B:M,12,FALSE)</f>
        <v xml:space="preserve">PARTY DÉCOR </v>
      </c>
      <c r="AT338" s="142" t="str">
        <f t="shared" si="17"/>
        <v>G10211</v>
      </c>
      <c r="AU338" t="str">
        <f>VLOOKUP(A338,'Roll-ups'!B:E,4,FALSE)</f>
        <v>FALL 2</v>
      </c>
    </row>
    <row r="339" spans="1:47" x14ac:dyDescent="0.15">
      <c r="A339" s="142">
        <f t="shared" si="15"/>
        <v>5056275190750</v>
      </c>
      <c r="B339" s="142" t="str">
        <f t="shared" si="16"/>
        <v>4544332989</v>
      </c>
      <c r="C339" s="9" t="s">
        <v>129</v>
      </c>
      <c r="D339" s="9" t="s">
        <v>1142</v>
      </c>
      <c r="E339" s="9" t="s">
        <v>1143</v>
      </c>
      <c r="F339" s="9" t="s">
        <v>961</v>
      </c>
      <c r="G339" s="9" t="s">
        <v>100</v>
      </c>
      <c r="H339" s="9" t="s">
        <v>40</v>
      </c>
      <c r="I339" s="9"/>
      <c r="J339" s="9"/>
      <c r="K339" s="9" t="s">
        <v>56</v>
      </c>
      <c r="L339" s="9" t="s">
        <v>1036</v>
      </c>
      <c r="M339" s="9" t="s">
        <v>1037</v>
      </c>
      <c r="N339" s="131">
        <v>44687</v>
      </c>
      <c r="O339" s="131">
        <v>44791</v>
      </c>
      <c r="P339" s="131">
        <v>44767</v>
      </c>
      <c r="Q339" s="222">
        <v>240</v>
      </c>
      <c r="R339" s="132">
        <v>0</v>
      </c>
      <c r="S339" s="132">
        <v>240</v>
      </c>
      <c r="T339" s="9" t="s">
        <v>348</v>
      </c>
      <c r="U339" s="9" t="s">
        <v>42</v>
      </c>
      <c r="V339" s="9" t="s">
        <v>131</v>
      </c>
      <c r="W339" s="9" t="s">
        <v>67</v>
      </c>
      <c r="X339" s="131">
        <v>44732</v>
      </c>
      <c r="Y339" s="131">
        <v>44746</v>
      </c>
      <c r="Z339" s="9" t="s">
        <v>45</v>
      </c>
      <c r="AA339" s="133">
        <v>5.25</v>
      </c>
      <c r="AB339" s="9" t="s">
        <v>46</v>
      </c>
      <c r="AC339" s="133">
        <v>1260</v>
      </c>
      <c r="AD339" s="9" t="s">
        <v>46</v>
      </c>
      <c r="AE339" s="9" t="s">
        <v>1038</v>
      </c>
      <c r="AF339" s="133">
        <v>14.99</v>
      </c>
      <c r="AG339" s="134">
        <v>0.26500000000000001</v>
      </c>
      <c r="AH339" s="9" t="s">
        <v>47</v>
      </c>
      <c r="AI339" s="132">
        <v>31.305</v>
      </c>
      <c r="AJ339" s="9" t="s">
        <v>48</v>
      </c>
      <c r="AK339" s="9" t="s">
        <v>1144</v>
      </c>
      <c r="AL339" s="9" t="s">
        <v>49</v>
      </c>
      <c r="AM339" s="9" t="s">
        <v>126</v>
      </c>
      <c r="AN339" s="9" t="s">
        <v>127</v>
      </c>
      <c r="AO339" s="9" t="s">
        <v>52</v>
      </c>
      <c r="AP339" s="9" t="s">
        <v>146</v>
      </c>
      <c r="AQ339" s="9" t="s">
        <v>349</v>
      </c>
      <c r="AR339" s="9" t="s">
        <v>127</v>
      </c>
      <c r="AS339" s="142" t="str">
        <f>VLOOKUP(A339,'Roll-ups'!B:M,12,FALSE)</f>
        <v xml:space="preserve">PARTY DÉCOR </v>
      </c>
      <c r="AT339" s="142" t="str">
        <f t="shared" si="17"/>
        <v>G10211</v>
      </c>
      <c r="AU339" t="str">
        <f>VLOOKUP(A339,'Roll-ups'!B:E,4,FALSE)</f>
        <v>FALL 2</v>
      </c>
    </row>
    <row r="340" spans="1:47" x14ac:dyDescent="0.15">
      <c r="A340" s="142">
        <f t="shared" si="15"/>
        <v>5056275191795</v>
      </c>
      <c r="B340" s="142" t="str">
        <f t="shared" si="16"/>
        <v>4544332989</v>
      </c>
      <c r="C340" s="9" t="s">
        <v>129</v>
      </c>
      <c r="D340" s="9" t="s">
        <v>1193</v>
      </c>
      <c r="E340" s="9" t="s">
        <v>1194</v>
      </c>
      <c r="F340" s="9" t="s">
        <v>961</v>
      </c>
      <c r="G340" s="9" t="s">
        <v>104</v>
      </c>
      <c r="H340" s="9" t="s">
        <v>40</v>
      </c>
      <c r="I340" s="9"/>
      <c r="J340" s="9"/>
      <c r="K340" s="9" t="s">
        <v>56</v>
      </c>
      <c r="L340" s="9" t="s">
        <v>1036</v>
      </c>
      <c r="M340" s="9" t="s">
        <v>1037</v>
      </c>
      <c r="N340" s="131">
        <v>44687</v>
      </c>
      <c r="O340" s="131">
        <v>44791</v>
      </c>
      <c r="P340" s="131">
        <v>44767</v>
      </c>
      <c r="Q340" s="222">
        <v>240</v>
      </c>
      <c r="R340" s="132">
        <v>0</v>
      </c>
      <c r="S340" s="132">
        <v>240</v>
      </c>
      <c r="T340" s="9" t="s">
        <v>348</v>
      </c>
      <c r="U340" s="9" t="s">
        <v>42</v>
      </c>
      <c r="V340" s="9" t="s">
        <v>131</v>
      </c>
      <c r="W340" s="9" t="s">
        <v>67</v>
      </c>
      <c r="X340" s="131">
        <v>44732</v>
      </c>
      <c r="Y340" s="131">
        <v>44746</v>
      </c>
      <c r="Z340" s="9" t="s">
        <v>45</v>
      </c>
      <c r="AA340" s="133">
        <v>7.5</v>
      </c>
      <c r="AB340" s="9" t="s">
        <v>46</v>
      </c>
      <c r="AC340" s="133">
        <v>1800</v>
      </c>
      <c r="AD340" s="9" t="s">
        <v>46</v>
      </c>
      <c r="AE340" s="9" t="s">
        <v>1038</v>
      </c>
      <c r="AF340" s="133">
        <v>22.99</v>
      </c>
      <c r="AG340" s="134">
        <v>0.22</v>
      </c>
      <c r="AH340" s="9" t="s">
        <v>47</v>
      </c>
      <c r="AI340" s="132">
        <v>11.532999999999999</v>
      </c>
      <c r="AJ340" s="9" t="s">
        <v>48</v>
      </c>
      <c r="AK340" s="9" t="s">
        <v>1195</v>
      </c>
      <c r="AL340" s="9" t="s">
        <v>49</v>
      </c>
      <c r="AM340" s="9" t="s">
        <v>126</v>
      </c>
      <c r="AN340" s="9" t="s">
        <v>127</v>
      </c>
      <c r="AO340" s="9" t="s">
        <v>52</v>
      </c>
      <c r="AP340" s="9" t="s">
        <v>146</v>
      </c>
      <c r="AQ340" s="9" t="s">
        <v>349</v>
      </c>
      <c r="AR340" s="9" t="s">
        <v>127</v>
      </c>
      <c r="AS340" s="142" t="str">
        <f>VLOOKUP(A340,'Roll-ups'!B:M,12,FALSE)</f>
        <v xml:space="preserve">PARTY DÉCOR </v>
      </c>
      <c r="AT340" s="142" t="str">
        <f t="shared" si="17"/>
        <v>G10211</v>
      </c>
      <c r="AU340" t="str">
        <f>VLOOKUP(A340,'Roll-ups'!B:E,4,FALSE)</f>
        <v>FALL 2</v>
      </c>
    </row>
    <row r="341" spans="1:47" x14ac:dyDescent="0.15">
      <c r="A341" s="142">
        <f t="shared" si="15"/>
        <v>5056275191849</v>
      </c>
      <c r="B341" s="142" t="str">
        <f t="shared" si="16"/>
        <v>4544332989</v>
      </c>
      <c r="C341" s="9" t="s">
        <v>129</v>
      </c>
      <c r="D341" s="9" t="s">
        <v>1154</v>
      </c>
      <c r="E341" s="9" t="s">
        <v>1155</v>
      </c>
      <c r="F341" s="9" t="s">
        <v>961</v>
      </c>
      <c r="G341" s="9" t="s">
        <v>91</v>
      </c>
      <c r="H341" s="9" t="s">
        <v>40</v>
      </c>
      <c r="I341" s="9"/>
      <c r="J341" s="9"/>
      <c r="K341" s="9" t="s">
        <v>56</v>
      </c>
      <c r="L341" s="9" t="s">
        <v>1036</v>
      </c>
      <c r="M341" s="9" t="s">
        <v>1037</v>
      </c>
      <c r="N341" s="131">
        <v>44687</v>
      </c>
      <c r="O341" s="131">
        <v>44791</v>
      </c>
      <c r="P341" s="131">
        <v>44767</v>
      </c>
      <c r="Q341" s="222">
        <v>240</v>
      </c>
      <c r="R341" s="132">
        <v>0</v>
      </c>
      <c r="S341" s="132">
        <v>240</v>
      </c>
      <c r="T341" s="9" t="s">
        <v>348</v>
      </c>
      <c r="U341" s="9" t="s">
        <v>42</v>
      </c>
      <c r="V341" s="9" t="s">
        <v>131</v>
      </c>
      <c r="W341" s="9" t="s">
        <v>67</v>
      </c>
      <c r="X341" s="131">
        <v>44732</v>
      </c>
      <c r="Y341" s="131">
        <v>44746</v>
      </c>
      <c r="Z341" s="9" t="s">
        <v>45</v>
      </c>
      <c r="AA341" s="133">
        <v>7.5</v>
      </c>
      <c r="AB341" s="9" t="s">
        <v>46</v>
      </c>
      <c r="AC341" s="133">
        <v>1800</v>
      </c>
      <c r="AD341" s="9" t="s">
        <v>46</v>
      </c>
      <c r="AE341" s="9" t="s">
        <v>1038</v>
      </c>
      <c r="AF341" s="133">
        <v>22.99</v>
      </c>
      <c r="AG341" s="134">
        <v>0.26500000000000001</v>
      </c>
      <c r="AH341" s="9" t="s">
        <v>47</v>
      </c>
      <c r="AI341" s="134">
        <v>28.071000000000002</v>
      </c>
      <c r="AJ341" s="9" t="s">
        <v>48</v>
      </c>
      <c r="AK341" s="9" t="s">
        <v>1156</v>
      </c>
      <c r="AL341" s="9" t="s">
        <v>49</v>
      </c>
      <c r="AM341" s="9" t="s">
        <v>126</v>
      </c>
      <c r="AN341" s="9" t="s">
        <v>127</v>
      </c>
      <c r="AO341" s="9" t="s">
        <v>52</v>
      </c>
      <c r="AP341" s="9" t="s">
        <v>146</v>
      </c>
      <c r="AQ341" s="9" t="s">
        <v>349</v>
      </c>
      <c r="AR341" s="9" t="s">
        <v>127</v>
      </c>
      <c r="AS341" s="142" t="str">
        <f>VLOOKUP(A341,'Roll-ups'!B:M,12,FALSE)</f>
        <v xml:space="preserve">PARTY DÉCOR </v>
      </c>
      <c r="AT341" s="142" t="str">
        <f t="shared" si="17"/>
        <v>G10211</v>
      </c>
      <c r="AU341" t="str">
        <f>VLOOKUP(A341,'Roll-ups'!B:E,4,FALSE)</f>
        <v>FALL 2</v>
      </c>
    </row>
    <row r="342" spans="1:47" x14ac:dyDescent="0.15">
      <c r="A342" s="142">
        <f t="shared" si="15"/>
        <v>5056275191856</v>
      </c>
      <c r="B342" s="142" t="str">
        <f t="shared" si="16"/>
        <v>4544332989</v>
      </c>
      <c r="C342" s="9" t="s">
        <v>129</v>
      </c>
      <c r="D342" s="9" t="s">
        <v>1228</v>
      </c>
      <c r="E342" s="9" t="s">
        <v>1229</v>
      </c>
      <c r="F342" s="9" t="s">
        <v>961</v>
      </c>
      <c r="G342" s="9" t="s">
        <v>93</v>
      </c>
      <c r="H342" s="9" t="s">
        <v>40</v>
      </c>
      <c r="I342" s="9"/>
      <c r="J342" s="9"/>
      <c r="K342" s="9" t="s">
        <v>56</v>
      </c>
      <c r="L342" s="9" t="s">
        <v>1036</v>
      </c>
      <c r="M342" s="9" t="s">
        <v>1037</v>
      </c>
      <c r="N342" s="131">
        <v>44687</v>
      </c>
      <c r="O342" s="131">
        <v>44791</v>
      </c>
      <c r="P342" s="131">
        <v>44767</v>
      </c>
      <c r="Q342" s="222">
        <v>240</v>
      </c>
      <c r="R342" s="132">
        <v>0</v>
      </c>
      <c r="S342" s="132">
        <v>240</v>
      </c>
      <c r="T342" s="9" t="s">
        <v>348</v>
      </c>
      <c r="U342" s="9" t="s">
        <v>42</v>
      </c>
      <c r="V342" s="9" t="s">
        <v>131</v>
      </c>
      <c r="W342" s="9" t="s">
        <v>67</v>
      </c>
      <c r="X342" s="131">
        <v>44732</v>
      </c>
      <c r="Y342" s="131">
        <v>44746</v>
      </c>
      <c r="Z342" s="9" t="s">
        <v>45</v>
      </c>
      <c r="AA342" s="133">
        <v>7.5</v>
      </c>
      <c r="AB342" s="9" t="s">
        <v>46</v>
      </c>
      <c r="AC342" s="133">
        <v>1800</v>
      </c>
      <c r="AD342" s="9" t="s">
        <v>46</v>
      </c>
      <c r="AE342" s="9" t="s">
        <v>1038</v>
      </c>
      <c r="AF342" s="133">
        <v>22.99</v>
      </c>
      <c r="AG342" s="134">
        <v>0.26500000000000001</v>
      </c>
      <c r="AH342" s="9" t="s">
        <v>47</v>
      </c>
      <c r="AI342" s="134">
        <v>28.071000000000002</v>
      </c>
      <c r="AJ342" s="9" t="s">
        <v>48</v>
      </c>
      <c r="AK342" s="9" t="s">
        <v>1230</v>
      </c>
      <c r="AL342" s="9" t="s">
        <v>49</v>
      </c>
      <c r="AM342" s="9" t="s">
        <v>126</v>
      </c>
      <c r="AN342" s="9" t="s">
        <v>127</v>
      </c>
      <c r="AO342" s="9" t="s">
        <v>52</v>
      </c>
      <c r="AP342" s="9" t="s">
        <v>146</v>
      </c>
      <c r="AQ342" s="9" t="s">
        <v>349</v>
      </c>
      <c r="AR342" s="9" t="s">
        <v>127</v>
      </c>
      <c r="AS342" s="142" t="str">
        <f>VLOOKUP(A342,'Roll-ups'!B:M,12,FALSE)</f>
        <v xml:space="preserve">PARTY DÉCOR </v>
      </c>
      <c r="AT342" s="142" t="str">
        <f t="shared" si="17"/>
        <v>G10211</v>
      </c>
      <c r="AU342" t="str">
        <f>VLOOKUP(A342,'Roll-ups'!B:E,4,FALSE)</f>
        <v>FALL 2</v>
      </c>
    </row>
    <row r="343" spans="1:47" x14ac:dyDescent="0.15">
      <c r="A343" s="142">
        <f t="shared" si="15"/>
        <v>5056275192600</v>
      </c>
      <c r="B343" s="142" t="str">
        <f t="shared" si="16"/>
        <v>4544332989</v>
      </c>
      <c r="C343" s="9" t="s">
        <v>129</v>
      </c>
      <c r="D343" s="9" t="s">
        <v>1151</v>
      </c>
      <c r="E343" s="9" t="s">
        <v>1152</v>
      </c>
      <c r="F343" s="9" t="s">
        <v>961</v>
      </c>
      <c r="G343" s="9" t="s">
        <v>95</v>
      </c>
      <c r="H343" s="9" t="s">
        <v>40</v>
      </c>
      <c r="I343" s="9"/>
      <c r="J343" s="9"/>
      <c r="K343" s="9" t="s">
        <v>56</v>
      </c>
      <c r="L343" s="9" t="s">
        <v>1036</v>
      </c>
      <c r="M343" s="9" t="s">
        <v>1037</v>
      </c>
      <c r="N343" s="131">
        <v>44687</v>
      </c>
      <c r="O343" s="131">
        <v>44791</v>
      </c>
      <c r="P343" s="131">
        <v>44767</v>
      </c>
      <c r="Q343" s="222">
        <v>240</v>
      </c>
      <c r="R343" s="132">
        <v>0</v>
      </c>
      <c r="S343" s="132">
        <v>240</v>
      </c>
      <c r="T343" s="9" t="s">
        <v>348</v>
      </c>
      <c r="U343" s="9" t="s">
        <v>42</v>
      </c>
      <c r="V343" s="9" t="s">
        <v>131</v>
      </c>
      <c r="W343" s="9" t="s">
        <v>67</v>
      </c>
      <c r="X343" s="131">
        <v>44732</v>
      </c>
      <c r="Y343" s="131">
        <v>44746</v>
      </c>
      <c r="Z343" s="9" t="s">
        <v>45</v>
      </c>
      <c r="AA343" s="133">
        <v>4.5</v>
      </c>
      <c r="AB343" s="9" t="s">
        <v>46</v>
      </c>
      <c r="AC343" s="133">
        <v>1080</v>
      </c>
      <c r="AD343" s="9" t="s">
        <v>46</v>
      </c>
      <c r="AE343" s="9" t="s">
        <v>1038</v>
      </c>
      <c r="AF343" s="133">
        <v>19.989999999999998</v>
      </c>
      <c r="AG343" s="134">
        <v>0.19800000000000001</v>
      </c>
      <c r="AH343" s="9" t="s">
        <v>47</v>
      </c>
      <c r="AI343" s="134">
        <v>15.584</v>
      </c>
      <c r="AJ343" s="9" t="s">
        <v>48</v>
      </c>
      <c r="AK343" s="9" t="s">
        <v>1153</v>
      </c>
      <c r="AL343" s="9" t="s">
        <v>49</v>
      </c>
      <c r="AM343" s="9" t="s">
        <v>126</v>
      </c>
      <c r="AN343" s="9" t="s">
        <v>127</v>
      </c>
      <c r="AO343" s="9" t="s">
        <v>52</v>
      </c>
      <c r="AP343" s="9" t="s">
        <v>146</v>
      </c>
      <c r="AQ343" s="9" t="s">
        <v>349</v>
      </c>
      <c r="AR343" s="9" t="s">
        <v>127</v>
      </c>
      <c r="AS343" s="142" t="str">
        <f>VLOOKUP(A343,'Roll-ups'!B:M,12,FALSE)</f>
        <v xml:space="preserve">PARTY DÉCOR </v>
      </c>
      <c r="AT343" s="142" t="str">
        <f t="shared" si="17"/>
        <v>G10211</v>
      </c>
      <c r="AU343" t="str">
        <f>VLOOKUP(A343,'Roll-ups'!B:E,4,FALSE)</f>
        <v>FALL 2</v>
      </c>
    </row>
    <row r="344" spans="1:47" x14ac:dyDescent="0.15">
      <c r="A344" s="142">
        <f t="shared" si="15"/>
        <v>5056275191917</v>
      </c>
      <c r="B344" s="142" t="str">
        <f t="shared" si="16"/>
        <v>4544332989</v>
      </c>
      <c r="C344" s="9" t="s">
        <v>129</v>
      </c>
      <c r="D344" s="9" t="s">
        <v>1133</v>
      </c>
      <c r="E344" s="9" t="s">
        <v>1134</v>
      </c>
      <c r="F344" s="9" t="s">
        <v>961</v>
      </c>
      <c r="G344" s="9" t="s">
        <v>96</v>
      </c>
      <c r="H344" s="9" t="s">
        <v>40</v>
      </c>
      <c r="I344" s="9"/>
      <c r="J344" s="9"/>
      <c r="K344" s="9" t="s">
        <v>56</v>
      </c>
      <c r="L344" s="9" t="s">
        <v>1036</v>
      </c>
      <c r="M344" s="9" t="s">
        <v>1037</v>
      </c>
      <c r="N344" s="131">
        <v>44687</v>
      </c>
      <c r="O344" s="131">
        <v>44791</v>
      </c>
      <c r="P344" s="131">
        <v>44767</v>
      </c>
      <c r="Q344" s="222">
        <v>240</v>
      </c>
      <c r="R344" s="132">
        <v>0</v>
      </c>
      <c r="S344" s="132">
        <v>240</v>
      </c>
      <c r="T344" s="9" t="s">
        <v>348</v>
      </c>
      <c r="U344" s="9" t="s">
        <v>42</v>
      </c>
      <c r="V344" s="9" t="s">
        <v>131</v>
      </c>
      <c r="W344" s="9" t="s">
        <v>67</v>
      </c>
      <c r="X344" s="131">
        <v>44732</v>
      </c>
      <c r="Y344" s="131">
        <v>44746</v>
      </c>
      <c r="Z344" s="9" t="s">
        <v>45</v>
      </c>
      <c r="AA344" s="133">
        <v>4.5</v>
      </c>
      <c r="AB344" s="9" t="s">
        <v>46</v>
      </c>
      <c r="AC344" s="133">
        <v>1080</v>
      </c>
      <c r="AD344" s="9" t="s">
        <v>46</v>
      </c>
      <c r="AE344" s="9" t="s">
        <v>1038</v>
      </c>
      <c r="AF344" s="133">
        <v>14.99</v>
      </c>
      <c r="AG344" s="134">
        <v>0.26500000000000001</v>
      </c>
      <c r="AH344" s="9" t="s">
        <v>47</v>
      </c>
      <c r="AI344" s="134">
        <v>13.73</v>
      </c>
      <c r="AJ344" s="9" t="s">
        <v>48</v>
      </c>
      <c r="AK344" s="9" t="s">
        <v>1135</v>
      </c>
      <c r="AL344" s="9" t="s">
        <v>49</v>
      </c>
      <c r="AM344" s="9" t="s">
        <v>126</v>
      </c>
      <c r="AN344" s="9" t="s">
        <v>127</v>
      </c>
      <c r="AO344" s="9" t="s">
        <v>52</v>
      </c>
      <c r="AP344" s="9" t="s">
        <v>146</v>
      </c>
      <c r="AQ344" s="9" t="s">
        <v>349</v>
      </c>
      <c r="AR344" s="9" t="s">
        <v>127</v>
      </c>
      <c r="AS344" s="142" t="str">
        <f>VLOOKUP(A344,'Roll-ups'!B:M,12,FALSE)</f>
        <v xml:space="preserve">PARTY DÉCOR </v>
      </c>
      <c r="AT344" s="142" t="str">
        <f t="shared" si="17"/>
        <v>G10211</v>
      </c>
      <c r="AU344" t="str">
        <f>VLOOKUP(A344,'Roll-ups'!B:E,4,FALSE)</f>
        <v>FALL 2</v>
      </c>
    </row>
    <row r="345" spans="1:47" x14ac:dyDescent="0.15">
      <c r="A345" s="142">
        <f t="shared" si="15"/>
        <v>5056275192594</v>
      </c>
      <c r="B345" s="142" t="str">
        <f t="shared" si="16"/>
        <v>4544332989</v>
      </c>
      <c r="C345" s="9" t="s">
        <v>129</v>
      </c>
      <c r="D345" s="9" t="s">
        <v>1139</v>
      </c>
      <c r="E345" s="9" t="s">
        <v>1140</v>
      </c>
      <c r="F345" s="9" t="s">
        <v>961</v>
      </c>
      <c r="G345" s="9" t="s">
        <v>87</v>
      </c>
      <c r="H345" s="9" t="s">
        <v>40</v>
      </c>
      <c r="I345" s="9"/>
      <c r="J345" s="9"/>
      <c r="K345" s="9" t="s">
        <v>56</v>
      </c>
      <c r="L345" s="9" t="s">
        <v>1036</v>
      </c>
      <c r="M345" s="9" t="s">
        <v>1037</v>
      </c>
      <c r="N345" s="131">
        <v>44687</v>
      </c>
      <c r="O345" s="131">
        <v>44791</v>
      </c>
      <c r="P345" s="131">
        <v>44767</v>
      </c>
      <c r="Q345" s="222">
        <v>240</v>
      </c>
      <c r="R345" s="132">
        <v>0</v>
      </c>
      <c r="S345" s="132">
        <v>240</v>
      </c>
      <c r="T345" s="9" t="s">
        <v>348</v>
      </c>
      <c r="U345" s="9" t="s">
        <v>42</v>
      </c>
      <c r="V345" s="9" t="s">
        <v>131</v>
      </c>
      <c r="W345" s="9" t="s">
        <v>67</v>
      </c>
      <c r="X345" s="131">
        <v>44732</v>
      </c>
      <c r="Y345" s="131">
        <v>44746</v>
      </c>
      <c r="Z345" s="9" t="s">
        <v>45</v>
      </c>
      <c r="AA345" s="133">
        <v>3</v>
      </c>
      <c r="AB345" s="9" t="s">
        <v>46</v>
      </c>
      <c r="AC345" s="133">
        <v>720</v>
      </c>
      <c r="AD345" s="9" t="s">
        <v>46</v>
      </c>
      <c r="AE345" s="9" t="s">
        <v>1038</v>
      </c>
      <c r="AF345" s="133">
        <v>12.99</v>
      </c>
      <c r="AG345" s="134">
        <v>0.154</v>
      </c>
      <c r="AH345" s="9" t="s">
        <v>47</v>
      </c>
      <c r="AI345" s="134">
        <v>4.76</v>
      </c>
      <c r="AJ345" s="9" t="s">
        <v>48</v>
      </c>
      <c r="AK345" s="9" t="s">
        <v>1141</v>
      </c>
      <c r="AL345" s="9" t="s">
        <v>49</v>
      </c>
      <c r="AM345" s="9" t="s">
        <v>126</v>
      </c>
      <c r="AN345" s="9" t="s">
        <v>127</v>
      </c>
      <c r="AO345" s="9" t="s">
        <v>52</v>
      </c>
      <c r="AP345" s="9" t="s">
        <v>146</v>
      </c>
      <c r="AQ345" s="9" t="s">
        <v>349</v>
      </c>
      <c r="AR345" s="9" t="s">
        <v>127</v>
      </c>
      <c r="AS345" s="142" t="str">
        <f>VLOOKUP(A345,'Roll-ups'!B:M,12,FALSE)</f>
        <v xml:space="preserve">PARTY DÉCOR </v>
      </c>
      <c r="AT345" s="142" t="str">
        <f t="shared" si="17"/>
        <v>G10211</v>
      </c>
      <c r="AU345" t="str">
        <f>VLOOKUP(A345,'Roll-ups'!B:E,4,FALSE)</f>
        <v>FALL 2</v>
      </c>
    </row>
    <row r="346" spans="1:47" x14ac:dyDescent="0.15">
      <c r="A346" s="142">
        <f t="shared" si="15"/>
        <v>5056275192099</v>
      </c>
      <c r="B346" s="142" t="str">
        <f t="shared" si="16"/>
        <v>4544332989</v>
      </c>
      <c r="C346" s="9" t="s">
        <v>129</v>
      </c>
      <c r="D346" s="9" t="s">
        <v>1366</v>
      </c>
      <c r="E346" s="9" t="s">
        <v>1367</v>
      </c>
      <c r="F346" s="9" t="s">
        <v>961</v>
      </c>
      <c r="G346" s="9" t="s">
        <v>101</v>
      </c>
      <c r="H346" s="9" t="s">
        <v>40</v>
      </c>
      <c r="I346" s="9"/>
      <c r="J346" s="9"/>
      <c r="K346" s="9" t="s">
        <v>56</v>
      </c>
      <c r="L346" s="9" t="s">
        <v>1036</v>
      </c>
      <c r="M346" s="9" t="s">
        <v>1037</v>
      </c>
      <c r="N346" s="131">
        <v>44687</v>
      </c>
      <c r="O346" s="131">
        <v>44791</v>
      </c>
      <c r="P346" s="131">
        <v>44767</v>
      </c>
      <c r="Q346" s="222">
        <v>240</v>
      </c>
      <c r="R346" s="132">
        <v>0</v>
      </c>
      <c r="S346" s="132">
        <v>240</v>
      </c>
      <c r="T346" s="9" t="s">
        <v>348</v>
      </c>
      <c r="U346" s="9" t="s">
        <v>42</v>
      </c>
      <c r="V346" s="9" t="s">
        <v>131</v>
      </c>
      <c r="W346" s="9" t="s">
        <v>67</v>
      </c>
      <c r="X346" s="131">
        <v>44732</v>
      </c>
      <c r="Y346" s="131">
        <v>44746</v>
      </c>
      <c r="Z346" s="9" t="s">
        <v>45</v>
      </c>
      <c r="AA346" s="133">
        <v>3.75</v>
      </c>
      <c r="AB346" s="9" t="s">
        <v>46</v>
      </c>
      <c r="AC346" s="133">
        <v>900</v>
      </c>
      <c r="AD346" s="9" t="s">
        <v>46</v>
      </c>
      <c r="AE346" s="9" t="s">
        <v>1038</v>
      </c>
      <c r="AF346" s="133">
        <v>12.99</v>
      </c>
      <c r="AG346" s="134">
        <v>0.24299999999999999</v>
      </c>
      <c r="AH346" s="9" t="s">
        <v>47</v>
      </c>
      <c r="AI346" s="134">
        <v>5.9729999999999999</v>
      </c>
      <c r="AJ346" s="9" t="s">
        <v>48</v>
      </c>
      <c r="AK346" s="9" t="s">
        <v>1368</v>
      </c>
      <c r="AL346" s="9" t="s">
        <v>49</v>
      </c>
      <c r="AM346" s="9" t="s">
        <v>126</v>
      </c>
      <c r="AN346" s="9" t="s">
        <v>127</v>
      </c>
      <c r="AO346" s="9" t="s">
        <v>52</v>
      </c>
      <c r="AP346" s="9" t="s">
        <v>146</v>
      </c>
      <c r="AQ346" s="9" t="s">
        <v>349</v>
      </c>
      <c r="AR346" s="9" t="s">
        <v>127</v>
      </c>
      <c r="AS346" s="142" t="e">
        <f>VLOOKUP(A346,'Roll-ups'!B:M,12,FALSE)</f>
        <v>#N/A</v>
      </c>
      <c r="AT346" s="142" t="str">
        <f t="shared" si="17"/>
        <v>G10211</v>
      </c>
      <c r="AU346" t="e">
        <f>VLOOKUP(A346,'Roll-ups'!B:E,4,FALSE)</f>
        <v>#N/A</v>
      </c>
    </row>
    <row r="347" spans="1:47" x14ac:dyDescent="0.15">
      <c r="A347" s="142">
        <f t="shared" si="15"/>
        <v>5056275192563</v>
      </c>
      <c r="B347" s="142" t="str">
        <f t="shared" si="16"/>
        <v>4544332989</v>
      </c>
      <c r="C347" s="9" t="s">
        <v>129</v>
      </c>
      <c r="D347" s="9" t="s">
        <v>1207</v>
      </c>
      <c r="E347" s="9" t="s">
        <v>1208</v>
      </c>
      <c r="F347" s="9" t="s">
        <v>961</v>
      </c>
      <c r="G347" s="9" t="s">
        <v>92</v>
      </c>
      <c r="H347" s="9" t="s">
        <v>40</v>
      </c>
      <c r="I347" s="9"/>
      <c r="J347" s="9"/>
      <c r="K347" s="9" t="s">
        <v>56</v>
      </c>
      <c r="L347" s="9" t="s">
        <v>1036</v>
      </c>
      <c r="M347" s="9" t="s">
        <v>1037</v>
      </c>
      <c r="N347" s="131">
        <v>44687</v>
      </c>
      <c r="O347" s="131">
        <v>44791</v>
      </c>
      <c r="P347" s="131">
        <v>44767</v>
      </c>
      <c r="Q347" s="222">
        <v>240</v>
      </c>
      <c r="R347" s="132">
        <v>0</v>
      </c>
      <c r="S347" s="132">
        <v>240</v>
      </c>
      <c r="T347" s="9" t="s">
        <v>348</v>
      </c>
      <c r="U347" s="9" t="s">
        <v>42</v>
      </c>
      <c r="V347" s="9" t="s">
        <v>131</v>
      </c>
      <c r="W347" s="9" t="s">
        <v>67</v>
      </c>
      <c r="X347" s="131">
        <v>44732</v>
      </c>
      <c r="Y347" s="131">
        <v>44746</v>
      </c>
      <c r="Z347" s="9" t="s">
        <v>45</v>
      </c>
      <c r="AA347" s="133">
        <v>18.75</v>
      </c>
      <c r="AB347" s="9" t="s">
        <v>46</v>
      </c>
      <c r="AC347" s="133">
        <v>4500</v>
      </c>
      <c r="AD347" s="9" t="s">
        <v>46</v>
      </c>
      <c r="AE347" s="9" t="s">
        <v>1038</v>
      </c>
      <c r="AF347" s="133">
        <v>59.99</v>
      </c>
      <c r="AG347" s="134">
        <v>1.014</v>
      </c>
      <c r="AH347" s="9" t="s">
        <v>47</v>
      </c>
      <c r="AI347" s="132">
        <v>180.63</v>
      </c>
      <c r="AJ347" s="9" t="s">
        <v>48</v>
      </c>
      <c r="AK347" s="9" t="s">
        <v>1209</v>
      </c>
      <c r="AL347" s="9" t="s">
        <v>49</v>
      </c>
      <c r="AM347" s="9" t="s">
        <v>126</v>
      </c>
      <c r="AN347" s="9" t="s">
        <v>127</v>
      </c>
      <c r="AO347" s="9" t="s">
        <v>52</v>
      </c>
      <c r="AP347" s="9" t="s">
        <v>146</v>
      </c>
      <c r="AQ347" s="9" t="s">
        <v>349</v>
      </c>
      <c r="AR347" s="9" t="s">
        <v>127</v>
      </c>
      <c r="AS347" s="142" t="str">
        <f>VLOOKUP(A347,'Roll-ups'!B:M,12,FALSE)</f>
        <v xml:space="preserve">PARTY DÉCOR </v>
      </c>
      <c r="AT347" s="142" t="str">
        <f t="shared" si="17"/>
        <v>G10211</v>
      </c>
      <c r="AU347" t="str">
        <f>VLOOKUP(A347,'Roll-ups'!B:E,4,FALSE)</f>
        <v>FALL 2</v>
      </c>
    </row>
    <row r="348" spans="1:47" x14ac:dyDescent="0.15">
      <c r="A348" s="142">
        <f t="shared" si="15"/>
        <v>5056275192716</v>
      </c>
      <c r="B348" s="142" t="str">
        <f t="shared" si="16"/>
        <v>4544332992</v>
      </c>
      <c r="C348" s="9" t="s">
        <v>129</v>
      </c>
      <c r="D348" s="9" t="s">
        <v>1213</v>
      </c>
      <c r="E348" s="9" t="s">
        <v>1214</v>
      </c>
      <c r="F348" s="9" t="s">
        <v>951</v>
      </c>
      <c r="G348" s="9" t="s">
        <v>93</v>
      </c>
      <c r="H348" s="9" t="s">
        <v>40</v>
      </c>
      <c r="I348" s="9"/>
      <c r="J348" s="9"/>
      <c r="K348" s="9" t="s">
        <v>57</v>
      </c>
      <c r="L348" s="9" t="s">
        <v>1036</v>
      </c>
      <c r="M348" s="9" t="s">
        <v>1037</v>
      </c>
      <c r="N348" s="131">
        <v>44687</v>
      </c>
      <c r="O348" s="131">
        <v>44776</v>
      </c>
      <c r="P348" s="131">
        <v>44762</v>
      </c>
      <c r="Q348" s="222">
        <v>240</v>
      </c>
      <c r="R348" s="132">
        <v>0</v>
      </c>
      <c r="S348" s="132">
        <v>240</v>
      </c>
      <c r="T348" s="9" t="s">
        <v>348</v>
      </c>
      <c r="U348" s="9" t="s">
        <v>42</v>
      </c>
      <c r="V348" s="9" t="s">
        <v>131</v>
      </c>
      <c r="W348" s="9" t="s">
        <v>67</v>
      </c>
      <c r="X348" s="131">
        <v>44732</v>
      </c>
      <c r="Y348" s="131">
        <v>44746</v>
      </c>
      <c r="Z348" s="9" t="s">
        <v>45</v>
      </c>
      <c r="AA348" s="133">
        <v>15</v>
      </c>
      <c r="AB348" s="9" t="s">
        <v>46</v>
      </c>
      <c r="AC348" s="133">
        <v>3600</v>
      </c>
      <c r="AD348" s="9" t="s">
        <v>46</v>
      </c>
      <c r="AE348" s="9" t="s">
        <v>1038</v>
      </c>
      <c r="AF348" s="133">
        <v>49.99</v>
      </c>
      <c r="AG348" s="134">
        <v>0.94799999999999995</v>
      </c>
      <c r="AH348" s="9" t="s">
        <v>47</v>
      </c>
      <c r="AI348" s="132">
        <v>131.81100000000001</v>
      </c>
      <c r="AJ348" s="9" t="s">
        <v>48</v>
      </c>
      <c r="AK348" s="9" t="s">
        <v>1215</v>
      </c>
      <c r="AL348" s="9" t="s">
        <v>49</v>
      </c>
      <c r="AM348" s="9" t="s">
        <v>126</v>
      </c>
      <c r="AN348" s="9" t="s">
        <v>127</v>
      </c>
      <c r="AO348" s="9" t="s">
        <v>52</v>
      </c>
      <c r="AP348" s="9" t="s">
        <v>146</v>
      </c>
      <c r="AQ348" s="9" t="s">
        <v>349</v>
      </c>
      <c r="AR348" s="9" t="s">
        <v>127</v>
      </c>
      <c r="AS348" s="142" t="str">
        <f>VLOOKUP(A348,'Roll-ups'!B:M,12,FALSE)</f>
        <v xml:space="preserve">PARTY DÉCOR </v>
      </c>
      <c r="AT348" s="142" t="str">
        <f t="shared" si="17"/>
        <v>G10211</v>
      </c>
      <c r="AU348" t="str">
        <f>VLOOKUP(A348,'Roll-ups'!B:E,4,FALSE)</f>
        <v>FALL 2</v>
      </c>
    </row>
    <row r="349" spans="1:47" x14ac:dyDescent="0.15">
      <c r="A349" s="142">
        <f t="shared" si="15"/>
        <v>74101948950</v>
      </c>
      <c r="B349" s="142" t="str">
        <f t="shared" si="16"/>
        <v>4544521076</v>
      </c>
      <c r="C349" s="9" t="s">
        <v>129</v>
      </c>
      <c r="D349" s="9" t="s">
        <v>197</v>
      </c>
      <c r="E349" s="9" t="s">
        <v>198</v>
      </c>
      <c r="F349" s="9" t="s">
        <v>980</v>
      </c>
      <c r="G349" s="9" t="s">
        <v>39</v>
      </c>
      <c r="H349" s="9" t="s">
        <v>1090</v>
      </c>
      <c r="I349" s="9"/>
      <c r="J349" s="9"/>
      <c r="K349" s="9" t="s">
        <v>57</v>
      </c>
      <c r="L349" s="9" t="s">
        <v>134</v>
      </c>
      <c r="M349" s="9" t="s">
        <v>135</v>
      </c>
      <c r="N349" s="131">
        <v>44683</v>
      </c>
      <c r="O349" s="131">
        <v>44781</v>
      </c>
      <c r="P349" s="131">
        <v>44732</v>
      </c>
      <c r="Q349" s="222">
        <v>240</v>
      </c>
      <c r="R349" s="132">
        <v>0</v>
      </c>
      <c r="S349" s="132">
        <v>240</v>
      </c>
      <c r="T349" s="9" t="s">
        <v>348</v>
      </c>
      <c r="U349" s="9" t="s">
        <v>63</v>
      </c>
      <c r="V349" s="9" t="s">
        <v>140</v>
      </c>
      <c r="W349" s="9" t="s">
        <v>44</v>
      </c>
      <c r="X349" s="131"/>
      <c r="Y349" s="131"/>
      <c r="Z349" s="9"/>
      <c r="AA349" s="133">
        <v>19.5</v>
      </c>
      <c r="AB349" s="9" t="s">
        <v>119</v>
      </c>
      <c r="AC349" s="133">
        <v>4680</v>
      </c>
      <c r="AD349" s="9" t="s">
        <v>119</v>
      </c>
      <c r="AE349" s="9" t="s">
        <v>120</v>
      </c>
      <c r="AF349" s="133">
        <v>24.99</v>
      </c>
      <c r="AG349" s="134">
        <v>8.15</v>
      </c>
      <c r="AH349" s="9" t="s">
        <v>47</v>
      </c>
      <c r="AI349" s="132">
        <v>54</v>
      </c>
      <c r="AJ349" s="9" t="s">
        <v>48</v>
      </c>
      <c r="AK349" s="9"/>
      <c r="AL349" s="9" t="s">
        <v>49</v>
      </c>
      <c r="AM349" s="9" t="s">
        <v>50</v>
      </c>
      <c r="AN349" s="9" t="s">
        <v>51</v>
      </c>
      <c r="AO349" s="9" t="s">
        <v>1198</v>
      </c>
      <c r="AP349" s="9" t="s">
        <v>139</v>
      </c>
      <c r="AQ349" s="9" t="s">
        <v>125</v>
      </c>
      <c r="AR349" s="9" t="s">
        <v>51</v>
      </c>
      <c r="AS349" s="142" t="str">
        <f>VLOOKUP(A349,'Roll-ups'!B:M,12,FALSE)</f>
        <v xml:space="preserve">PARTY DÉCOR </v>
      </c>
      <c r="AT349" s="142" t="str">
        <f t="shared" si="17"/>
        <v>G10211</v>
      </c>
      <c r="AU349" t="str">
        <f>VLOOKUP(A349,'Roll-ups'!B:E,4,FALSE)</f>
        <v>FALL 2</v>
      </c>
    </row>
    <row r="350" spans="1:47" x14ac:dyDescent="0.15">
      <c r="A350" s="142">
        <f t="shared" si="15"/>
        <v>5060538150771</v>
      </c>
      <c r="B350" s="142" t="str">
        <f t="shared" si="16"/>
        <v>4544618268</v>
      </c>
      <c r="C350" s="9" t="s">
        <v>149</v>
      </c>
      <c r="D350" s="9" t="s">
        <v>173</v>
      </c>
      <c r="E350" s="9" t="s">
        <v>1244</v>
      </c>
      <c r="F350" s="9" t="s">
        <v>981</v>
      </c>
      <c r="G350" s="9" t="s">
        <v>39</v>
      </c>
      <c r="H350" s="9" t="s">
        <v>1090</v>
      </c>
      <c r="I350" s="9"/>
      <c r="J350" s="9"/>
      <c r="K350" s="9" t="s">
        <v>57</v>
      </c>
      <c r="L350" s="9" t="s">
        <v>1245</v>
      </c>
      <c r="M350" s="9" t="s">
        <v>946</v>
      </c>
      <c r="N350" s="131">
        <v>44707</v>
      </c>
      <c r="O350" s="131">
        <v>44736</v>
      </c>
      <c r="P350" s="131">
        <v>44736</v>
      </c>
      <c r="Q350" s="222">
        <v>240</v>
      </c>
      <c r="R350" s="132">
        <v>0</v>
      </c>
      <c r="S350" s="132">
        <v>240</v>
      </c>
      <c r="T350" s="9" t="s">
        <v>348</v>
      </c>
      <c r="U350" s="9" t="s">
        <v>63</v>
      </c>
      <c r="V350" s="9" t="s">
        <v>140</v>
      </c>
      <c r="W350" s="9" t="s">
        <v>67</v>
      </c>
      <c r="X350" s="131"/>
      <c r="Y350" s="131"/>
      <c r="Z350" s="9"/>
      <c r="AA350" s="133">
        <v>10.14</v>
      </c>
      <c r="AB350" s="9" t="s">
        <v>119</v>
      </c>
      <c r="AC350" s="133">
        <v>2433.6</v>
      </c>
      <c r="AD350" s="9" t="s">
        <v>119</v>
      </c>
      <c r="AE350" s="9" t="s">
        <v>120</v>
      </c>
      <c r="AF350" s="133">
        <v>28.99</v>
      </c>
      <c r="AG350" s="134">
        <v>0.1</v>
      </c>
      <c r="AH350" s="9" t="s">
        <v>47</v>
      </c>
      <c r="AI350" s="132">
        <v>16.64</v>
      </c>
      <c r="AJ350" s="9" t="s">
        <v>48</v>
      </c>
      <c r="AK350" s="9"/>
      <c r="AL350" s="9" t="s">
        <v>49</v>
      </c>
      <c r="AM350" s="9" t="s">
        <v>196</v>
      </c>
      <c r="AN350" s="9" t="s">
        <v>123</v>
      </c>
      <c r="AO350" s="9" t="s">
        <v>52</v>
      </c>
      <c r="AP350" s="9" t="s">
        <v>1246</v>
      </c>
      <c r="AQ350" s="9" t="s">
        <v>53</v>
      </c>
      <c r="AR350" s="9" t="s">
        <v>51</v>
      </c>
      <c r="AS350" s="142" t="str">
        <f>VLOOKUP(A350,'Roll-ups'!B:M,12,FALSE)</f>
        <v>CORE</v>
      </c>
      <c r="AT350" s="142" t="str">
        <f t="shared" si="17"/>
        <v>G10202</v>
      </c>
      <c r="AU350" t="str">
        <f>VLOOKUP(A350,'Roll-ups'!B:E,4,FALSE)</f>
        <v>FALL 1</v>
      </c>
    </row>
    <row r="351" spans="1:47" x14ac:dyDescent="0.15">
      <c r="A351" s="142">
        <f t="shared" si="15"/>
        <v>5060717340344</v>
      </c>
      <c r="B351" s="142" t="str">
        <f t="shared" si="16"/>
        <v>4544711745</v>
      </c>
      <c r="C351" s="9" t="s">
        <v>129</v>
      </c>
      <c r="D351" s="9" t="s">
        <v>1266</v>
      </c>
      <c r="E351" s="9" t="s">
        <v>877</v>
      </c>
      <c r="F351" s="9" t="s">
        <v>976</v>
      </c>
      <c r="G351" s="9" t="s">
        <v>61</v>
      </c>
      <c r="H351" s="9" t="s">
        <v>40</v>
      </c>
      <c r="I351" s="9"/>
      <c r="J351" s="9"/>
      <c r="K351" s="9" t="s">
        <v>57</v>
      </c>
      <c r="L351" s="9" t="s">
        <v>1161</v>
      </c>
      <c r="M351" s="9" t="s">
        <v>1162</v>
      </c>
      <c r="N351" s="131">
        <v>44708</v>
      </c>
      <c r="O351" s="131">
        <v>44774</v>
      </c>
      <c r="P351" s="131">
        <v>44774</v>
      </c>
      <c r="Q351" s="222">
        <v>240</v>
      </c>
      <c r="R351" s="132">
        <v>0</v>
      </c>
      <c r="S351" s="132">
        <v>240</v>
      </c>
      <c r="T351" s="9" t="s">
        <v>348</v>
      </c>
      <c r="U351" s="9" t="s">
        <v>42</v>
      </c>
      <c r="V351" s="9" t="s">
        <v>1163</v>
      </c>
      <c r="W351" s="9" t="s">
        <v>67</v>
      </c>
      <c r="X351" s="131">
        <v>44742</v>
      </c>
      <c r="Y351" s="131">
        <v>44743</v>
      </c>
      <c r="Z351" s="9" t="s">
        <v>45</v>
      </c>
      <c r="AA351" s="133">
        <v>6.95</v>
      </c>
      <c r="AB351" s="9" t="s">
        <v>148</v>
      </c>
      <c r="AC351" s="133">
        <v>1668</v>
      </c>
      <c r="AD351" s="9" t="s">
        <v>148</v>
      </c>
      <c r="AE351" s="9" t="s">
        <v>1164</v>
      </c>
      <c r="AF351" s="133">
        <v>29.99</v>
      </c>
      <c r="AG351" s="134">
        <v>0.11</v>
      </c>
      <c r="AH351" s="9" t="s">
        <v>47</v>
      </c>
      <c r="AI351" s="132">
        <v>11.717000000000001</v>
      </c>
      <c r="AJ351" s="9" t="s">
        <v>48</v>
      </c>
      <c r="AK351" s="9"/>
      <c r="AL351" s="9" t="s">
        <v>49</v>
      </c>
      <c r="AM351" s="9" t="s">
        <v>121</v>
      </c>
      <c r="AN351" s="9" t="s">
        <v>122</v>
      </c>
      <c r="AO351" s="9" t="s">
        <v>52</v>
      </c>
      <c r="AP351" s="9" t="s">
        <v>863</v>
      </c>
      <c r="AQ351" s="9" t="s">
        <v>349</v>
      </c>
      <c r="AR351" s="9" t="s">
        <v>122</v>
      </c>
      <c r="AS351" s="142" t="str">
        <f>VLOOKUP(A351,'Roll-ups'!B:M,12,FALSE)</f>
        <v xml:space="preserve">PARTY DÉCOR </v>
      </c>
      <c r="AT351" s="142" t="str">
        <f t="shared" si="17"/>
        <v>G10211</v>
      </c>
      <c r="AU351" t="str">
        <f>VLOOKUP(A351,'Roll-ups'!B:E,4,FALSE)</f>
        <v>FALL 2</v>
      </c>
    </row>
    <row r="352" spans="1:47" x14ac:dyDescent="0.15">
      <c r="A352" s="142">
        <f t="shared" si="15"/>
        <v>93573367397</v>
      </c>
      <c r="B352" s="142" t="str">
        <f t="shared" si="16"/>
        <v>4544765963</v>
      </c>
      <c r="C352" s="9" t="s">
        <v>129</v>
      </c>
      <c r="D352" s="9" t="s">
        <v>713</v>
      </c>
      <c r="E352" s="9" t="s">
        <v>714</v>
      </c>
      <c r="F352" s="9" t="s">
        <v>982</v>
      </c>
      <c r="G352" s="9" t="s">
        <v>58</v>
      </c>
      <c r="H352" s="9" t="s">
        <v>40</v>
      </c>
      <c r="I352" s="9"/>
      <c r="J352" s="9"/>
      <c r="K352" s="9" t="s">
        <v>57</v>
      </c>
      <c r="L352" s="9" t="s">
        <v>1247</v>
      </c>
      <c r="M352" s="9" t="s">
        <v>1248</v>
      </c>
      <c r="N352" s="131">
        <v>44719</v>
      </c>
      <c r="O352" s="131">
        <v>44732</v>
      </c>
      <c r="P352" s="131">
        <v>44732</v>
      </c>
      <c r="Q352" s="222">
        <v>239</v>
      </c>
      <c r="R352" s="132">
        <v>0</v>
      </c>
      <c r="S352" s="132">
        <v>239</v>
      </c>
      <c r="T352" s="9" t="s">
        <v>348</v>
      </c>
      <c r="U352" s="9" t="s">
        <v>117</v>
      </c>
      <c r="V352" s="9" t="s">
        <v>64</v>
      </c>
      <c r="W352" s="9" t="s">
        <v>44</v>
      </c>
      <c r="X352" s="131">
        <v>44726</v>
      </c>
      <c r="Y352" s="131">
        <v>44726</v>
      </c>
      <c r="Z352" s="9" t="s">
        <v>118</v>
      </c>
      <c r="AA352" s="133">
        <v>10.99</v>
      </c>
      <c r="AB352" s="9" t="s">
        <v>119</v>
      </c>
      <c r="AC352" s="133">
        <v>2626.61</v>
      </c>
      <c r="AD352" s="9" t="s">
        <v>119</v>
      </c>
      <c r="AE352" s="9" t="s">
        <v>120</v>
      </c>
      <c r="AF352" s="133">
        <v>19.989999999999998</v>
      </c>
      <c r="AG352" s="134">
        <v>0.65</v>
      </c>
      <c r="AH352" s="9" t="s">
        <v>47</v>
      </c>
      <c r="AI352" s="132">
        <v>280.37599999999998</v>
      </c>
      <c r="AJ352" s="9" t="s">
        <v>48</v>
      </c>
      <c r="AK352" s="9" t="s">
        <v>1251</v>
      </c>
      <c r="AL352" s="9" t="s">
        <v>49</v>
      </c>
      <c r="AM352" s="9" t="s">
        <v>121</v>
      </c>
      <c r="AN352" s="9" t="s">
        <v>122</v>
      </c>
      <c r="AO352" s="9" t="s">
        <v>52</v>
      </c>
      <c r="AP352" s="9" t="s">
        <v>1250</v>
      </c>
      <c r="AQ352" s="9" t="s">
        <v>53</v>
      </c>
      <c r="AR352" s="9" t="s">
        <v>122</v>
      </c>
      <c r="AS352" s="142" t="str">
        <f>VLOOKUP(A352,'Roll-ups'!B:M,12,FALSE)</f>
        <v xml:space="preserve">CRICUT </v>
      </c>
      <c r="AT352" s="142" t="str">
        <f t="shared" si="17"/>
        <v>G10211</v>
      </c>
      <c r="AU352" t="str">
        <f>VLOOKUP(A352,'Roll-ups'!B:E,4,FALSE)</f>
        <v>FALL 1</v>
      </c>
    </row>
    <row r="353" spans="1:47" x14ac:dyDescent="0.15">
      <c r="A353" s="142">
        <f t="shared" si="15"/>
        <v>93573759567</v>
      </c>
      <c r="B353" s="142" t="str">
        <f t="shared" si="16"/>
        <v>4544765963</v>
      </c>
      <c r="C353" s="9" t="s">
        <v>129</v>
      </c>
      <c r="D353" s="9" t="s">
        <v>729</v>
      </c>
      <c r="E353" s="9" t="s">
        <v>730</v>
      </c>
      <c r="F353" s="9" t="s">
        <v>982</v>
      </c>
      <c r="G353" s="9" t="s">
        <v>70</v>
      </c>
      <c r="H353" s="9" t="s">
        <v>40</v>
      </c>
      <c r="I353" s="9"/>
      <c r="J353" s="9"/>
      <c r="K353" s="9" t="s">
        <v>57</v>
      </c>
      <c r="L353" s="9" t="s">
        <v>1247</v>
      </c>
      <c r="M353" s="9" t="s">
        <v>1248</v>
      </c>
      <c r="N353" s="131">
        <v>44719</v>
      </c>
      <c r="O353" s="131">
        <v>44732</v>
      </c>
      <c r="P353" s="131">
        <v>44732</v>
      </c>
      <c r="Q353" s="222">
        <v>239</v>
      </c>
      <c r="R353" s="132">
        <v>0</v>
      </c>
      <c r="S353" s="132">
        <v>239</v>
      </c>
      <c r="T353" s="9" t="s">
        <v>348</v>
      </c>
      <c r="U353" s="9" t="s">
        <v>117</v>
      </c>
      <c r="V353" s="9" t="s">
        <v>64</v>
      </c>
      <c r="W353" s="9" t="s">
        <v>44</v>
      </c>
      <c r="X353" s="131">
        <v>44726</v>
      </c>
      <c r="Y353" s="131">
        <v>44726</v>
      </c>
      <c r="Z353" s="9" t="s">
        <v>118</v>
      </c>
      <c r="AA353" s="133">
        <v>5.49</v>
      </c>
      <c r="AB353" s="9" t="s">
        <v>119</v>
      </c>
      <c r="AC353" s="133">
        <v>1312.11</v>
      </c>
      <c r="AD353" s="9" t="s">
        <v>119</v>
      </c>
      <c r="AE353" s="9" t="s">
        <v>120</v>
      </c>
      <c r="AF353" s="133">
        <v>9.99</v>
      </c>
      <c r="AG353" s="134">
        <v>0.1</v>
      </c>
      <c r="AH353" s="9" t="s">
        <v>47</v>
      </c>
      <c r="AI353" s="134">
        <v>280.37599999999998</v>
      </c>
      <c r="AJ353" s="9" t="s">
        <v>48</v>
      </c>
      <c r="AK353" s="9" t="s">
        <v>1254</v>
      </c>
      <c r="AL353" s="9" t="s">
        <v>49</v>
      </c>
      <c r="AM353" s="9" t="s">
        <v>126</v>
      </c>
      <c r="AN353" s="9" t="s">
        <v>127</v>
      </c>
      <c r="AO353" s="9" t="s">
        <v>52</v>
      </c>
      <c r="AP353" s="9" t="s">
        <v>1250</v>
      </c>
      <c r="AQ353" s="9" t="s">
        <v>349</v>
      </c>
      <c r="AR353" s="9" t="s">
        <v>122</v>
      </c>
      <c r="AS353" s="142" t="str">
        <f>VLOOKUP(A353,'Roll-ups'!B:M,12,FALSE)</f>
        <v xml:space="preserve">CRICUT </v>
      </c>
      <c r="AT353" s="142" t="str">
        <f t="shared" si="17"/>
        <v>G10211</v>
      </c>
      <c r="AU353" t="str">
        <f>VLOOKUP(A353,'Roll-ups'!B:E,4,FALSE)</f>
        <v>FALL 1</v>
      </c>
    </row>
    <row r="354" spans="1:47" x14ac:dyDescent="0.15">
      <c r="A354" s="142">
        <f t="shared" si="15"/>
        <v>93573799983</v>
      </c>
      <c r="B354" s="142" t="str">
        <f t="shared" si="16"/>
        <v>4544765963</v>
      </c>
      <c r="C354" s="9" t="s">
        <v>129</v>
      </c>
      <c r="D354" s="9" t="s">
        <v>699</v>
      </c>
      <c r="E354" s="9" t="s">
        <v>700</v>
      </c>
      <c r="F354" s="9" t="s">
        <v>982</v>
      </c>
      <c r="G354" s="9" t="s">
        <v>72</v>
      </c>
      <c r="H354" s="9" t="s">
        <v>40</v>
      </c>
      <c r="I354" s="9"/>
      <c r="J354" s="9"/>
      <c r="K354" s="9" t="s">
        <v>57</v>
      </c>
      <c r="L354" s="9" t="s">
        <v>1247</v>
      </c>
      <c r="M354" s="9" t="s">
        <v>1248</v>
      </c>
      <c r="N354" s="131">
        <v>44719</v>
      </c>
      <c r="O354" s="131">
        <v>44732</v>
      </c>
      <c r="P354" s="131">
        <v>44732</v>
      </c>
      <c r="Q354" s="222">
        <v>239</v>
      </c>
      <c r="R354" s="132">
        <v>0</v>
      </c>
      <c r="S354" s="132">
        <v>239</v>
      </c>
      <c r="T354" s="9" t="s">
        <v>348</v>
      </c>
      <c r="U354" s="9" t="s">
        <v>117</v>
      </c>
      <c r="V354" s="9" t="s">
        <v>64</v>
      </c>
      <c r="W354" s="9" t="s">
        <v>44</v>
      </c>
      <c r="X354" s="131">
        <v>44726</v>
      </c>
      <c r="Y354" s="131">
        <v>44726</v>
      </c>
      <c r="Z354" s="9" t="s">
        <v>118</v>
      </c>
      <c r="AA354" s="133">
        <v>38.49</v>
      </c>
      <c r="AB354" s="9" t="s">
        <v>119</v>
      </c>
      <c r="AC354" s="133">
        <v>9199.11</v>
      </c>
      <c r="AD354" s="9" t="s">
        <v>119</v>
      </c>
      <c r="AE354" s="9" t="s">
        <v>120</v>
      </c>
      <c r="AF354" s="133">
        <v>69.989999999999995</v>
      </c>
      <c r="AG354" s="134">
        <v>1.35</v>
      </c>
      <c r="AH354" s="9" t="s">
        <v>47</v>
      </c>
      <c r="AI354" s="134">
        <v>131.648</v>
      </c>
      <c r="AJ354" s="9" t="s">
        <v>48</v>
      </c>
      <c r="AK354" s="9" t="s">
        <v>1255</v>
      </c>
      <c r="AL354" s="9" t="s">
        <v>49</v>
      </c>
      <c r="AM354" s="9" t="s">
        <v>121</v>
      </c>
      <c r="AN354" s="9" t="s">
        <v>122</v>
      </c>
      <c r="AO354" s="9" t="s">
        <v>52</v>
      </c>
      <c r="AP354" s="9" t="s">
        <v>1250</v>
      </c>
      <c r="AQ354" s="9" t="s">
        <v>53</v>
      </c>
      <c r="AR354" s="9" t="s">
        <v>54</v>
      </c>
      <c r="AS354" s="142" t="str">
        <f>VLOOKUP(A354,'Roll-ups'!B:M,12,FALSE)</f>
        <v xml:space="preserve">CRICUT </v>
      </c>
      <c r="AT354" s="142" t="str">
        <f t="shared" si="17"/>
        <v>G10211</v>
      </c>
      <c r="AU354" t="str">
        <f>VLOOKUP(A354,'Roll-ups'!B:E,4,FALSE)</f>
        <v>FALL 1</v>
      </c>
    </row>
    <row r="355" spans="1:47" x14ac:dyDescent="0.15">
      <c r="A355" s="142">
        <f t="shared" si="15"/>
        <v>93573890949</v>
      </c>
      <c r="B355" s="142" t="str">
        <f t="shared" si="16"/>
        <v>4544765963</v>
      </c>
      <c r="C355" s="9" t="s">
        <v>129</v>
      </c>
      <c r="D355" s="9" t="s">
        <v>1252</v>
      </c>
      <c r="E355" s="9" t="s">
        <v>712</v>
      </c>
      <c r="F355" s="9" t="s">
        <v>982</v>
      </c>
      <c r="G355" s="9" t="s">
        <v>65</v>
      </c>
      <c r="H355" s="9" t="s">
        <v>40</v>
      </c>
      <c r="I355" s="9"/>
      <c r="J355" s="9"/>
      <c r="K355" s="9" t="s">
        <v>57</v>
      </c>
      <c r="L355" s="9" t="s">
        <v>1247</v>
      </c>
      <c r="M355" s="9" t="s">
        <v>1248</v>
      </c>
      <c r="N355" s="131">
        <v>44719</v>
      </c>
      <c r="O355" s="131">
        <v>44732</v>
      </c>
      <c r="P355" s="131">
        <v>44732</v>
      </c>
      <c r="Q355" s="222">
        <v>239</v>
      </c>
      <c r="R355" s="132">
        <v>0</v>
      </c>
      <c r="S355" s="132">
        <v>239</v>
      </c>
      <c r="T355" s="9" t="s">
        <v>348</v>
      </c>
      <c r="U355" s="9" t="s">
        <v>117</v>
      </c>
      <c r="V355" s="9" t="s">
        <v>64</v>
      </c>
      <c r="W355" s="9" t="s">
        <v>44</v>
      </c>
      <c r="X355" s="131">
        <v>44726</v>
      </c>
      <c r="Y355" s="131">
        <v>44726</v>
      </c>
      <c r="Z355" s="9" t="s">
        <v>118</v>
      </c>
      <c r="AA355" s="133">
        <v>11.54</v>
      </c>
      <c r="AB355" s="9" t="s">
        <v>119</v>
      </c>
      <c r="AC355" s="133">
        <v>2758.06</v>
      </c>
      <c r="AD355" s="9" t="s">
        <v>119</v>
      </c>
      <c r="AE355" s="9" t="s">
        <v>120</v>
      </c>
      <c r="AF355" s="133">
        <v>20.99</v>
      </c>
      <c r="AG355" s="134">
        <v>1.01</v>
      </c>
      <c r="AH355" s="9" t="s">
        <v>47</v>
      </c>
      <c r="AI355" s="134">
        <v>102.09399999999999</v>
      </c>
      <c r="AJ355" s="9" t="s">
        <v>48</v>
      </c>
      <c r="AK355" s="9" t="s">
        <v>1253</v>
      </c>
      <c r="AL355" s="9" t="s">
        <v>49</v>
      </c>
      <c r="AM355" s="9" t="s">
        <v>126</v>
      </c>
      <c r="AN355" s="9" t="s">
        <v>127</v>
      </c>
      <c r="AO355" s="9" t="s">
        <v>52</v>
      </c>
      <c r="AP355" s="9" t="s">
        <v>1250</v>
      </c>
      <c r="AQ355" s="9" t="s">
        <v>53</v>
      </c>
      <c r="AR355" s="9" t="s">
        <v>128</v>
      </c>
      <c r="AS355" s="142" t="str">
        <f>VLOOKUP(A355,'Roll-ups'!B:M,12,FALSE)</f>
        <v xml:space="preserve">CRICUT </v>
      </c>
      <c r="AT355" s="142" t="str">
        <f t="shared" si="17"/>
        <v>G10211</v>
      </c>
      <c r="AU355" t="str">
        <f>VLOOKUP(A355,'Roll-ups'!B:E,4,FALSE)</f>
        <v>FALL 1</v>
      </c>
    </row>
    <row r="356" spans="1:47" x14ac:dyDescent="0.15">
      <c r="A356" s="142">
        <f t="shared" si="15"/>
        <v>74101202441</v>
      </c>
      <c r="B356" s="142" t="str">
        <f t="shared" si="16"/>
        <v>4544099564</v>
      </c>
      <c r="C356" s="9" t="s">
        <v>129</v>
      </c>
      <c r="D356" s="9" t="s">
        <v>1387</v>
      </c>
      <c r="E356" s="9" t="s">
        <v>1388</v>
      </c>
      <c r="F356" s="9" t="s">
        <v>975</v>
      </c>
      <c r="G356" s="9" t="s">
        <v>61</v>
      </c>
      <c r="H356" s="9" t="s">
        <v>1090</v>
      </c>
      <c r="I356" s="9"/>
      <c r="J356" s="9"/>
      <c r="K356" s="9" t="s">
        <v>56</v>
      </c>
      <c r="L356" s="9" t="s">
        <v>134</v>
      </c>
      <c r="M356" s="9" t="s">
        <v>135</v>
      </c>
      <c r="N356" s="131">
        <v>44603</v>
      </c>
      <c r="O356" s="131">
        <v>44732</v>
      </c>
      <c r="P356" s="131">
        <v>44732</v>
      </c>
      <c r="Q356" s="222">
        <v>230</v>
      </c>
      <c r="R356" s="132">
        <v>0</v>
      </c>
      <c r="S356" s="132">
        <v>230</v>
      </c>
      <c r="T356" s="9" t="s">
        <v>348</v>
      </c>
      <c r="U356" s="9" t="s">
        <v>63</v>
      </c>
      <c r="V356" s="9" t="s">
        <v>64</v>
      </c>
      <c r="W356" s="9" t="s">
        <v>44</v>
      </c>
      <c r="X356" s="131"/>
      <c r="Y356" s="131"/>
      <c r="Z356" s="9"/>
      <c r="AA356" s="133">
        <v>73.790000000000006</v>
      </c>
      <c r="AB356" s="9" t="s">
        <v>119</v>
      </c>
      <c r="AC356" s="133">
        <v>16971.7</v>
      </c>
      <c r="AD356" s="9" t="s">
        <v>119</v>
      </c>
      <c r="AE356" s="9" t="s">
        <v>120</v>
      </c>
      <c r="AF356" s="133">
        <v>89.99</v>
      </c>
      <c r="AG356" s="134">
        <v>0.9</v>
      </c>
      <c r="AH356" s="9" t="s">
        <v>47</v>
      </c>
      <c r="AI356" s="134">
        <v>73.861999999999995</v>
      </c>
      <c r="AJ356" s="9" t="s">
        <v>48</v>
      </c>
      <c r="AK356" s="9" t="s">
        <v>1389</v>
      </c>
      <c r="AL356" s="9" t="s">
        <v>49</v>
      </c>
      <c r="AM356" s="9" t="s">
        <v>196</v>
      </c>
      <c r="AN356" s="9" t="s">
        <v>123</v>
      </c>
      <c r="AO356" s="9" t="s">
        <v>52</v>
      </c>
      <c r="AP356" s="9" t="s">
        <v>139</v>
      </c>
      <c r="AQ356" s="9" t="s">
        <v>125</v>
      </c>
      <c r="AR356" s="9" t="s">
        <v>124</v>
      </c>
      <c r="AS356" s="142" t="e">
        <f>VLOOKUP(A356,'Roll-ups'!B:M,12,FALSE)</f>
        <v>#N/A</v>
      </c>
      <c r="AT356" s="142" t="str">
        <f t="shared" si="17"/>
        <v>G10211</v>
      </c>
      <c r="AU356" t="e">
        <f>VLOOKUP(A356,'Roll-ups'!B:E,4,FALSE)</f>
        <v>#N/A</v>
      </c>
    </row>
    <row r="357" spans="1:47" x14ac:dyDescent="0.15">
      <c r="A357" s="142">
        <f t="shared" si="15"/>
        <v>686010673979</v>
      </c>
      <c r="B357" s="142" t="str">
        <f t="shared" si="16"/>
        <v>4543725757</v>
      </c>
      <c r="C357" s="9" t="s">
        <v>200</v>
      </c>
      <c r="D357" s="9" t="s">
        <v>438</v>
      </c>
      <c r="E357" s="9" t="s">
        <v>439</v>
      </c>
      <c r="F357" s="9" t="s">
        <v>378</v>
      </c>
      <c r="G357" s="9" t="s">
        <v>60</v>
      </c>
      <c r="H357" s="9" t="s">
        <v>40</v>
      </c>
      <c r="I357" s="9"/>
      <c r="J357" s="9"/>
      <c r="K357" s="9" t="s">
        <v>41</v>
      </c>
      <c r="L357" s="9" t="s">
        <v>143</v>
      </c>
      <c r="M357" s="9" t="s">
        <v>144</v>
      </c>
      <c r="N357" s="131">
        <v>44579</v>
      </c>
      <c r="O357" s="131">
        <v>44713</v>
      </c>
      <c r="P357" s="131">
        <v>44713</v>
      </c>
      <c r="Q357" s="222">
        <v>672</v>
      </c>
      <c r="R357" s="132">
        <v>444</v>
      </c>
      <c r="S357" s="132">
        <v>228</v>
      </c>
      <c r="T357" s="9" t="s">
        <v>348</v>
      </c>
      <c r="U357" s="9" t="s">
        <v>42</v>
      </c>
      <c r="V357" s="9" t="s">
        <v>131</v>
      </c>
      <c r="W357" s="9" t="s">
        <v>44</v>
      </c>
      <c r="X357" s="131">
        <v>44664</v>
      </c>
      <c r="Y357" s="131">
        <v>44664</v>
      </c>
      <c r="Z357" s="9" t="s">
        <v>45</v>
      </c>
      <c r="AA357" s="133">
        <v>7.05</v>
      </c>
      <c r="AB357" s="9" t="s">
        <v>46</v>
      </c>
      <c r="AC357" s="133">
        <v>4737.6000000000004</v>
      </c>
      <c r="AD357" s="9" t="s">
        <v>46</v>
      </c>
      <c r="AE357" s="9" t="s">
        <v>379</v>
      </c>
      <c r="AF357" s="133">
        <v>31.99</v>
      </c>
      <c r="AG357" s="134">
        <v>1.4550000000000001</v>
      </c>
      <c r="AH357" s="9" t="s">
        <v>47</v>
      </c>
      <c r="AI357" s="134">
        <v>230.67</v>
      </c>
      <c r="AJ357" s="9" t="s">
        <v>48</v>
      </c>
      <c r="AK357" s="9"/>
      <c r="AL357" s="9" t="s">
        <v>49</v>
      </c>
      <c r="AM357" s="9" t="s">
        <v>121</v>
      </c>
      <c r="AN357" s="9" t="s">
        <v>122</v>
      </c>
      <c r="AO357" s="9" t="s">
        <v>52</v>
      </c>
      <c r="AP357" s="9" t="s">
        <v>133</v>
      </c>
      <c r="AQ357" s="9" t="s">
        <v>349</v>
      </c>
      <c r="AR357" s="9" t="s">
        <v>54</v>
      </c>
      <c r="AS357" s="142" t="str">
        <f>VLOOKUP(A357,'Roll-ups'!B:M,12,FALSE)</f>
        <v xml:space="preserve">17 MONTH </v>
      </c>
      <c r="AT357" s="142" t="str">
        <f t="shared" si="17"/>
        <v>G10227</v>
      </c>
      <c r="AU357" t="str">
        <f>VLOOKUP(A357,'Roll-ups'!B:E,4,FALSE)</f>
        <v xml:space="preserve">BTS </v>
      </c>
    </row>
    <row r="358" spans="1:47" x14ac:dyDescent="0.15">
      <c r="A358" s="142">
        <f t="shared" si="15"/>
        <v>93573630286</v>
      </c>
      <c r="B358" s="142" t="str">
        <f t="shared" si="16"/>
        <v>4544618243</v>
      </c>
      <c r="C358" s="9" t="s">
        <v>129</v>
      </c>
      <c r="D358" s="9" t="s">
        <v>1329</v>
      </c>
      <c r="E358" s="9" t="s">
        <v>750</v>
      </c>
      <c r="F358" s="9" t="s">
        <v>1018</v>
      </c>
      <c r="G358" s="9" t="s">
        <v>66</v>
      </c>
      <c r="H358" s="9" t="s">
        <v>40</v>
      </c>
      <c r="I358" s="9"/>
      <c r="J358" s="9"/>
      <c r="K358" s="9" t="s">
        <v>41</v>
      </c>
      <c r="L358" s="9" t="s">
        <v>1247</v>
      </c>
      <c r="M358" s="9" t="s">
        <v>1248</v>
      </c>
      <c r="N358" s="131">
        <v>44697</v>
      </c>
      <c r="O358" s="131">
        <v>44729</v>
      </c>
      <c r="P358" s="131">
        <v>44729</v>
      </c>
      <c r="Q358" s="222">
        <v>264</v>
      </c>
      <c r="R358" s="132">
        <v>37</v>
      </c>
      <c r="S358" s="132">
        <v>227</v>
      </c>
      <c r="T358" s="9" t="s">
        <v>348</v>
      </c>
      <c r="U358" s="9" t="s">
        <v>117</v>
      </c>
      <c r="V358" s="9" t="s">
        <v>64</v>
      </c>
      <c r="W358" s="9" t="s">
        <v>44</v>
      </c>
      <c r="X358" s="131">
        <v>44726</v>
      </c>
      <c r="Y358" s="131">
        <v>44726</v>
      </c>
      <c r="Z358" s="9" t="s">
        <v>118</v>
      </c>
      <c r="AA358" s="133">
        <v>4.3899999999999997</v>
      </c>
      <c r="AB358" s="9" t="s">
        <v>119</v>
      </c>
      <c r="AC358" s="133">
        <v>1158.96</v>
      </c>
      <c r="AD358" s="9" t="s">
        <v>119</v>
      </c>
      <c r="AE358" s="9" t="s">
        <v>120</v>
      </c>
      <c r="AF358" s="133">
        <v>7.99</v>
      </c>
      <c r="AG358" s="134">
        <v>0.1</v>
      </c>
      <c r="AH358" s="9" t="s">
        <v>47</v>
      </c>
      <c r="AI358" s="134">
        <v>25.62</v>
      </c>
      <c r="AJ358" s="9" t="s">
        <v>48</v>
      </c>
      <c r="AK358" s="9" t="s">
        <v>1330</v>
      </c>
      <c r="AL358" s="9" t="s">
        <v>49</v>
      </c>
      <c r="AM358" s="9" t="s">
        <v>196</v>
      </c>
      <c r="AN358" s="9" t="s">
        <v>123</v>
      </c>
      <c r="AO358" s="9" t="s">
        <v>52</v>
      </c>
      <c r="AP358" s="9" t="s">
        <v>1250</v>
      </c>
      <c r="AQ358" s="9" t="s">
        <v>53</v>
      </c>
      <c r="AR358" s="9" t="s">
        <v>54</v>
      </c>
      <c r="AS358" s="142" t="str">
        <f>VLOOKUP(A358,'Roll-ups'!B:M,12,FALSE)</f>
        <v xml:space="preserve">CRICUT </v>
      </c>
      <c r="AT358" s="142" t="str">
        <f t="shared" si="17"/>
        <v>G10211</v>
      </c>
      <c r="AU358" t="str">
        <f>VLOOKUP(A358,'Roll-ups'!B:E,4,FALSE)</f>
        <v>FALL 1</v>
      </c>
    </row>
    <row r="359" spans="1:47" x14ac:dyDescent="0.15">
      <c r="A359" s="142">
        <f t="shared" si="15"/>
        <v>93573693335</v>
      </c>
      <c r="B359" s="142" t="str">
        <f t="shared" si="16"/>
        <v>4544765959</v>
      </c>
      <c r="C359" s="9" t="s">
        <v>129</v>
      </c>
      <c r="D359" s="9" t="s">
        <v>697</v>
      </c>
      <c r="E359" s="9" t="s">
        <v>698</v>
      </c>
      <c r="F359" s="9" t="s">
        <v>983</v>
      </c>
      <c r="G359" s="9" t="s">
        <v>70</v>
      </c>
      <c r="H359" s="9" t="s">
        <v>1090</v>
      </c>
      <c r="I359" s="9"/>
      <c r="J359" s="9"/>
      <c r="K359" s="9" t="s">
        <v>57</v>
      </c>
      <c r="L359" s="9" t="s">
        <v>1247</v>
      </c>
      <c r="M359" s="9" t="s">
        <v>1248</v>
      </c>
      <c r="N359" s="131">
        <v>44719</v>
      </c>
      <c r="O359" s="131">
        <v>44833</v>
      </c>
      <c r="P359" s="131">
        <v>44833</v>
      </c>
      <c r="Q359" s="222">
        <v>225</v>
      </c>
      <c r="R359" s="132">
        <v>0</v>
      </c>
      <c r="S359" s="132">
        <v>225</v>
      </c>
      <c r="T359" s="9" t="s">
        <v>348</v>
      </c>
      <c r="U359" s="9" t="s">
        <v>117</v>
      </c>
      <c r="V359" s="9" t="s">
        <v>64</v>
      </c>
      <c r="W359" s="9" t="s">
        <v>44</v>
      </c>
      <c r="X359" s="131">
        <v>44827</v>
      </c>
      <c r="Y359" s="131">
        <v>44827</v>
      </c>
      <c r="Z359" s="9" t="s">
        <v>118</v>
      </c>
      <c r="AA359" s="133">
        <v>150</v>
      </c>
      <c r="AB359" s="9" t="s">
        <v>119</v>
      </c>
      <c r="AC359" s="133">
        <v>33750</v>
      </c>
      <c r="AD359" s="9" t="s">
        <v>119</v>
      </c>
      <c r="AE359" s="9" t="s">
        <v>120</v>
      </c>
      <c r="AF359" s="133">
        <v>229.99</v>
      </c>
      <c r="AG359" s="134">
        <v>10</v>
      </c>
      <c r="AH359" s="9" t="s">
        <v>47</v>
      </c>
      <c r="AI359" s="134">
        <v>1293.4359999999999</v>
      </c>
      <c r="AJ359" s="9" t="s">
        <v>48</v>
      </c>
      <c r="AK359" s="9" t="s">
        <v>1288</v>
      </c>
      <c r="AL359" s="9" t="s">
        <v>49</v>
      </c>
      <c r="AM359" s="9" t="s">
        <v>196</v>
      </c>
      <c r="AN359" s="9" t="s">
        <v>123</v>
      </c>
      <c r="AO359" s="9" t="s">
        <v>52</v>
      </c>
      <c r="AP359" s="9" t="s">
        <v>1250</v>
      </c>
      <c r="AQ359" s="9" t="s">
        <v>53</v>
      </c>
      <c r="AR359" s="9" t="s">
        <v>122</v>
      </c>
      <c r="AS359" s="142" t="str">
        <f>VLOOKUP(A359,'Roll-ups'!B:M,12,FALSE)</f>
        <v xml:space="preserve">CRICUT </v>
      </c>
      <c r="AT359" s="142" t="str">
        <f t="shared" si="17"/>
        <v>G10211</v>
      </c>
      <c r="AU359" t="str">
        <f>VLOOKUP(A359,'Roll-ups'!B:E,4,FALSE)</f>
        <v>FALL 1</v>
      </c>
    </row>
    <row r="360" spans="1:47" x14ac:dyDescent="0.15">
      <c r="A360" s="142">
        <f t="shared" si="15"/>
        <v>74101203417</v>
      </c>
      <c r="B360" s="142" t="str">
        <f t="shared" si="16"/>
        <v>4544521066</v>
      </c>
      <c r="C360" s="9" t="s">
        <v>129</v>
      </c>
      <c r="D360" s="9" t="s">
        <v>1381</v>
      </c>
      <c r="E360" s="9" t="s">
        <v>1382</v>
      </c>
      <c r="F360" s="9" t="s">
        <v>973</v>
      </c>
      <c r="G360" s="9" t="s">
        <v>39</v>
      </c>
      <c r="H360" s="9" t="s">
        <v>1090</v>
      </c>
      <c r="I360" s="9"/>
      <c r="J360" s="9"/>
      <c r="K360" s="9" t="s">
        <v>57</v>
      </c>
      <c r="L360" s="9" t="s">
        <v>134</v>
      </c>
      <c r="M360" s="9" t="s">
        <v>135</v>
      </c>
      <c r="N360" s="131">
        <v>44683</v>
      </c>
      <c r="O360" s="131">
        <v>44809</v>
      </c>
      <c r="P360" s="131">
        <v>44809</v>
      </c>
      <c r="Q360" s="222">
        <v>224</v>
      </c>
      <c r="R360" s="132">
        <v>0</v>
      </c>
      <c r="S360" s="132">
        <v>224</v>
      </c>
      <c r="T360" s="9" t="s">
        <v>348</v>
      </c>
      <c r="U360" s="9" t="s">
        <v>63</v>
      </c>
      <c r="V360" s="9" t="s">
        <v>140</v>
      </c>
      <c r="W360" s="9" t="s">
        <v>44</v>
      </c>
      <c r="X360" s="131"/>
      <c r="Y360" s="131"/>
      <c r="Z360" s="9"/>
      <c r="AA360" s="133">
        <v>131.25</v>
      </c>
      <c r="AB360" s="9" t="s">
        <v>119</v>
      </c>
      <c r="AC360" s="133">
        <v>29400</v>
      </c>
      <c r="AD360" s="9" t="s">
        <v>119</v>
      </c>
      <c r="AE360" s="9" t="s">
        <v>120</v>
      </c>
      <c r="AF360" s="133">
        <v>159.99</v>
      </c>
      <c r="AG360" s="134">
        <v>1.25</v>
      </c>
      <c r="AH360" s="9" t="s">
        <v>47</v>
      </c>
      <c r="AI360" s="134">
        <v>244.14099999999999</v>
      </c>
      <c r="AJ360" s="9" t="s">
        <v>48</v>
      </c>
      <c r="AK360" s="9" t="s">
        <v>1383</v>
      </c>
      <c r="AL360" s="9" t="s">
        <v>49</v>
      </c>
      <c r="AM360" s="9" t="s">
        <v>196</v>
      </c>
      <c r="AN360" s="9" t="s">
        <v>123</v>
      </c>
      <c r="AO360" s="9" t="s">
        <v>138</v>
      </c>
      <c r="AP360" s="9" t="s">
        <v>139</v>
      </c>
      <c r="AQ360" s="9" t="s">
        <v>125</v>
      </c>
      <c r="AR360" s="9" t="s">
        <v>124</v>
      </c>
      <c r="AS360" s="142" t="e">
        <f>VLOOKUP(A360,'Roll-ups'!B:M,12,FALSE)</f>
        <v>#N/A</v>
      </c>
      <c r="AT360" s="142" t="str">
        <f t="shared" si="17"/>
        <v>G10211</v>
      </c>
      <c r="AU360" t="e">
        <f>VLOOKUP(A360,'Roll-ups'!B:E,4,FALSE)</f>
        <v>#N/A</v>
      </c>
    </row>
    <row r="361" spans="1:47" x14ac:dyDescent="0.15">
      <c r="A361" s="142">
        <f t="shared" si="15"/>
        <v>9780645034035</v>
      </c>
      <c r="B361" s="142" t="str">
        <f t="shared" si="16"/>
        <v>4544552133</v>
      </c>
      <c r="C361" s="9" t="s">
        <v>149</v>
      </c>
      <c r="D361" s="9" t="s">
        <v>1268</v>
      </c>
      <c r="E361" s="9" t="s">
        <v>937</v>
      </c>
      <c r="F361" s="9" t="s">
        <v>979</v>
      </c>
      <c r="G361" s="9" t="s">
        <v>58</v>
      </c>
      <c r="H361" s="9" t="s">
        <v>40</v>
      </c>
      <c r="I361" s="9"/>
      <c r="J361" s="9"/>
      <c r="K361" s="9" t="s">
        <v>57</v>
      </c>
      <c r="L361" s="9" t="s">
        <v>1235</v>
      </c>
      <c r="M361" s="9" t="s">
        <v>1236</v>
      </c>
      <c r="N361" s="131">
        <v>44686</v>
      </c>
      <c r="O361" s="131">
        <v>44747</v>
      </c>
      <c r="P361" s="131">
        <v>44747</v>
      </c>
      <c r="Q361" s="222">
        <v>224</v>
      </c>
      <c r="R361" s="132">
        <v>0</v>
      </c>
      <c r="S361" s="132">
        <v>224</v>
      </c>
      <c r="T361" s="9" t="s">
        <v>348</v>
      </c>
      <c r="U361" s="9" t="s">
        <v>42</v>
      </c>
      <c r="V361" s="9" t="s">
        <v>1237</v>
      </c>
      <c r="W361" s="9" t="s">
        <v>67</v>
      </c>
      <c r="X361" s="131">
        <v>44692</v>
      </c>
      <c r="Y361" s="131">
        <v>44692</v>
      </c>
      <c r="Z361" s="9" t="s">
        <v>45</v>
      </c>
      <c r="AA361" s="133">
        <v>6.81</v>
      </c>
      <c r="AB361" s="9" t="s">
        <v>119</v>
      </c>
      <c r="AC361" s="133">
        <v>1525.44</v>
      </c>
      <c r="AD361" s="9" t="s">
        <v>119</v>
      </c>
      <c r="AE361" s="9" t="s">
        <v>120</v>
      </c>
      <c r="AF361" s="133">
        <v>24.99</v>
      </c>
      <c r="AG361" s="134">
        <v>1.4330000000000001</v>
      </c>
      <c r="AH361" s="9" t="s">
        <v>47</v>
      </c>
      <c r="AI361" s="134">
        <v>85.814999999999998</v>
      </c>
      <c r="AJ361" s="9" t="s">
        <v>48</v>
      </c>
      <c r="AK361" s="9"/>
      <c r="AL361" s="9" t="s">
        <v>49</v>
      </c>
      <c r="AM361" s="9" t="s">
        <v>121</v>
      </c>
      <c r="AN361" s="9" t="s">
        <v>122</v>
      </c>
      <c r="AO361" s="9" t="s">
        <v>52</v>
      </c>
      <c r="AP361" s="9" t="s">
        <v>1238</v>
      </c>
      <c r="AQ361" s="9" t="s">
        <v>349</v>
      </c>
      <c r="AR361" s="9" t="s">
        <v>122</v>
      </c>
      <c r="AS361" s="142" t="str">
        <f>VLOOKUP(A361,'Roll-ups'!B:M,12,FALSE)</f>
        <v>AFFIRMATION CARDS</v>
      </c>
      <c r="AT361" s="142" t="str">
        <f t="shared" si="17"/>
        <v>G10202</v>
      </c>
      <c r="AU361" t="str">
        <f>VLOOKUP(A361,'Roll-ups'!B:E,4,FALSE)</f>
        <v xml:space="preserve">FALL 1 FLOWTHRU </v>
      </c>
    </row>
    <row r="362" spans="1:47" x14ac:dyDescent="0.15">
      <c r="A362" s="142">
        <f t="shared" si="15"/>
        <v>5056275127398</v>
      </c>
      <c r="B362" s="142" t="str">
        <f t="shared" si="16"/>
        <v>4544332992</v>
      </c>
      <c r="C362" s="9" t="s">
        <v>129</v>
      </c>
      <c r="D362" s="9" t="s">
        <v>1261</v>
      </c>
      <c r="E362" s="9" t="s">
        <v>1262</v>
      </c>
      <c r="F362" s="9" t="s">
        <v>951</v>
      </c>
      <c r="G362" s="9" t="s">
        <v>81</v>
      </c>
      <c r="H362" s="9" t="s">
        <v>40</v>
      </c>
      <c r="I362" s="9"/>
      <c r="J362" s="9"/>
      <c r="K362" s="9" t="s">
        <v>57</v>
      </c>
      <c r="L362" s="9" t="s">
        <v>1036</v>
      </c>
      <c r="M362" s="9" t="s">
        <v>1037</v>
      </c>
      <c r="N362" s="131">
        <v>44687</v>
      </c>
      <c r="O362" s="131">
        <v>44776</v>
      </c>
      <c r="P362" s="131">
        <v>44762</v>
      </c>
      <c r="Q362" s="222">
        <v>220</v>
      </c>
      <c r="R362" s="132">
        <v>0</v>
      </c>
      <c r="S362" s="132">
        <v>220</v>
      </c>
      <c r="T362" s="9" t="s">
        <v>348</v>
      </c>
      <c r="U362" s="9" t="s">
        <v>42</v>
      </c>
      <c r="V362" s="9" t="s">
        <v>131</v>
      </c>
      <c r="W362" s="9" t="s">
        <v>67</v>
      </c>
      <c r="X362" s="131">
        <v>44732</v>
      </c>
      <c r="Y362" s="131">
        <v>44746</v>
      </c>
      <c r="Z362" s="9" t="s">
        <v>45</v>
      </c>
      <c r="AA362" s="133">
        <v>22.49</v>
      </c>
      <c r="AB362" s="9" t="s">
        <v>46</v>
      </c>
      <c r="AC362" s="133">
        <v>4947.8</v>
      </c>
      <c r="AD362" s="9" t="s">
        <v>46</v>
      </c>
      <c r="AE362" s="9" t="s">
        <v>1038</v>
      </c>
      <c r="AF362" s="133">
        <v>54.99</v>
      </c>
      <c r="AG362" s="134">
        <v>2.3809999999999998</v>
      </c>
      <c r="AH362" s="9" t="s">
        <v>47</v>
      </c>
      <c r="AI362" s="134">
        <v>861.16700000000003</v>
      </c>
      <c r="AJ362" s="9" t="s">
        <v>48</v>
      </c>
      <c r="AK362" s="9" t="s">
        <v>1263</v>
      </c>
      <c r="AL362" s="9" t="s">
        <v>49</v>
      </c>
      <c r="AM362" s="9" t="s">
        <v>126</v>
      </c>
      <c r="AN362" s="9" t="s">
        <v>127</v>
      </c>
      <c r="AO362" s="9" t="s">
        <v>52</v>
      </c>
      <c r="AP362" s="9" t="s">
        <v>146</v>
      </c>
      <c r="AQ362" s="9" t="s">
        <v>349</v>
      </c>
      <c r="AR362" s="9" t="s">
        <v>127</v>
      </c>
      <c r="AS362" s="142" t="str">
        <f>VLOOKUP(A362,'Roll-ups'!B:M,12,FALSE)</f>
        <v xml:space="preserve">PARTY DÉCOR </v>
      </c>
      <c r="AT362" s="142" t="str">
        <f t="shared" si="17"/>
        <v>G10211</v>
      </c>
      <c r="AU362" t="str">
        <f>VLOOKUP(A362,'Roll-ups'!B:E,4,FALSE)</f>
        <v>FALL 2</v>
      </c>
    </row>
    <row r="363" spans="1:47" x14ac:dyDescent="0.15">
      <c r="A363" s="142">
        <f t="shared" si="15"/>
        <v>74101202298</v>
      </c>
      <c r="B363" s="142" t="str">
        <f t="shared" si="16"/>
        <v>4544630021</v>
      </c>
      <c r="C363" s="9" t="s">
        <v>129</v>
      </c>
      <c r="D363" s="9" t="s">
        <v>181</v>
      </c>
      <c r="E363" s="9" t="s">
        <v>182</v>
      </c>
      <c r="F363" s="9" t="s">
        <v>978</v>
      </c>
      <c r="G363" s="9" t="s">
        <v>58</v>
      </c>
      <c r="H363" s="9" t="s">
        <v>1090</v>
      </c>
      <c r="I363" s="9"/>
      <c r="J363" s="9"/>
      <c r="K363" s="9" t="s">
        <v>41</v>
      </c>
      <c r="L363" s="9" t="s">
        <v>134</v>
      </c>
      <c r="M363" s="9" t="s">
        <v>135</v>
      </c>
      <c r="N363" s="131">
        <v>44691</v>
      </c>
      <c r="O363" s="131">
        <v>44823</v>
      </c>
      <c r="P363" s="131">
        <v>44823</v>
      </c>
      <c r="Q363" s="222">
        <v>220</v>
      </c>
      <c r="R363" s="132">
        <v>0</v>
      </c>
      <c r="S363" s="132">
        <v>220</v>
      </c>
      <c r="T363" s="9" t="s">
        <v>348</v>
      </c>
      <c r="U363" s="9" t="s">
        <v>63</v>
      </c>
      <c r="V363" s="9" t="s">
        <v>64</v>
      </c>
      <c r="W363" s="9" t="s">
        <v>44</v>
      </c>
      <c r="X363" s="131"/>
      <c r="Y363" s="131"/>
      <c r="Z363" s="9"/>
      <c r="AA363" s="133">
        <v>81.99</v>
      </c>
      <c r="AB363" s="9" t="s">
        <v>119</v>
      </c>
      <c r="AC363" s="133">
        <v>18037.8</v>
      </c>
      <c r="AD363" s="9" t="s">
        <v>119</v>
      </c>
      <c r="AE363" s="9" t="s">
        <v>120</v>
      </c>
      <c r="AF363" s="133">
        <v>99.99</v>
      </c>
      <c r="AG363" s="134">
        <v>0.99</v>
      </c>
      <c r="AH363" s="9" t="s">
        <v>47</v>
      </c>
      <c r="AI363" s="134">
        <v>73.861999999999995</v>
      </c>
      <c r="AJ363" s="9" t="s">
        <v>48</v>
      </c>
      <c r="AK363" s="9" t="s">
        <v>1283</v>
      </c>
      <c r="AL363" s="9" t="s">
        <v>49</v>
      </c>
      <c r="AM363" s="9" t="s">
        <v>196</v>
      </c>
      <c r="AN363" s="9" t="s">
        <v>123</v>
      </c>
      <c r="AO363" s="9" t="s">
        <v>52</v>
      </c>
      <c r="AP363" s="9" t="s">
        <v>139</v>
      </c>
      <c r="AQ363" s="9" t="s">
        <v>125</v>
      </c>
      <c r="AR363" s="9" t="s">
        <v>123</v>
      </c>
      <c r="AS363" s="142" t="str">
        <f>VLOOKUP(A363,'Roll-ups'!B:M,12,FALSE)</f>
        <v xml:space="preserve">PARTY DÉCOR </v>
      </c>
      <c r="AT363" s="142" t="str">
        <f t="shared" si="17"/>
        <v>G10211</v>
      </c>
      <c r="AU363" t="str">
        <f>VLOOKUP(A363,'Roll-ups'!B:E,4,FALSE)</f>
        <v>FALL 1</v>
      </c>
    </row>
    <row r="364" spans="1:47" x14ac:dyDescent="0.15">
      <c r="A364" s="142">
        <f t="shared" si="15"/>
        <v>686010674051</v>
      </c>
      <c r="B364" s="142" t="str">
        <f t="shared" si="16"/>
        <v>4543725758</v>
      </c>
      <c r="C364" s="9" t="s">
        <v>200</v>
      </c>
      <c r="D364" s="9" t="s">
        <v>409</v>
      </c>
      <c r="E364" s="9" t="s">
        <v>410</v>
      </c>
      <c r="F364" s="9" t="s">
        <v>515</v>
      </c>
      <c r="G364" s="9" t="s">
        <v>61</v>
      </c>
      <c r="H364" s="9" t="s">
        <v>40</v>
      </c>
      <c r="I364" s="9"/>
      <c r="J364" s="9"/>
      <c r="K364" s="9" t="s">
        <v>56</v>
      </c>
      <c r="L364" s="9" t="s">
        <v>143</v>
      </c>
      <c r="M364" s="9" t="s">
        <v>144</v>
      </c>
      <c r="N364" s="131">
        <v>44579</v>
      </c>
      <c r="O364" s="131">
        <v>44713</v>
      </c>
      <c r="P364" s="131">
        <v>44713</v>
      </c>
      <c r="Q364" s="222">
        <v>216</v>
      </c>
      <c r="R364" s="132">
        <v>0</v>
      </c>
      <c r="S364" s="132">
        <v>216</v>
      </c>
      <c r="T364" s="9" t="s">
        <v>348</v>
      </c>
      <c r="U364" s="9" t="s">
        <v>42</v>
      </c>
      <c r="V364" s="9" t="s">
        <v>131</v>
      </c>
      <c r="W364" s="9" t="s">
        <v>44</v>
      </c>
      <c r="X364" s="131">
        <v>44664</v>
      </c>
      <c r="Y364" s="131">
        <v>44664</v>
      </c>
      <c r="Z364" s="9" t="s">
        <v>45</v>
      </c>
      <c r="AA364" s="133">
        <v>8.6</v>
      </c>
      <c r="AB364" s="9" t="s">
        <v>46</v>
      </c>
      <c r="AC364" s="133">
        <v>1857.6</v>
      </c>
      <c r="AD364" s="9" t="s">
        <v>46</v>
      </c>
      <c r="AE364" s="9" t="s">
        <v>379</v>
      </c>
      <c r="AF364" s="133">
        <v>35.99</v>
      </c>
      <c r="AG364" s="134">
        <v>1.1240000000000001</v>
      </c>
      <c r="AH364" s="9" t="s">
        <v>47</v>
      </c>
      <c r="AI364" s="134">
        <v>353.44299999999998</v>
      </c>
      <c r="AJ364" s="9" t="s">
        <v>48</v>
      </c>
      <c r="AK364" s="9"/>
      <c r="AL364" s="9" t="s">
        <v>49</v>
      </c>
      <c r="AM364" s="9" t="s">
        <v>121</v>
      </c>
      <c r="AN364" s="9" t="s">
        <v>122</v>
      </c>
      <c r="AO364" s="9" t="s">
        <v>52</v>
      </c>
      <c r="AP364" s="9" t="s">
        <v>133</v>
      </c>
      <c r="AQ364" s="9" t="s">
        <v>349</v>
      </c>
      <c r="AR364" s="9" t="s">
        <v>54</v>
      </c>
      <c r="AS364" s="142" t="str">
        <f>VLOOKUP(A364,'Roll-ups'!B:M,12,FALSE)</f>
        <v xml:space="preserve">17 MONTH </v>
      </c>
      <c r="AT364" s="142" t="str">
        <f t="shared" si="17"/>
        <v>G10227</v>
      </c>
      <c r="AU364" t="str">
        <f>VLOOKUP(A364,'Roll-ups'!B:E,4,FALSE)</f>
        <v xml:space="preserve">BTS </v>
      </c>
    </row>
    <row r="365" spans="1:47" x14ac:dyDescent="0.15">
      <c r="A365" s="142">
        <f t="shared" si="15"/>
        <v>9781469423852</v>
      </c>
      <c r="B365" s="142" t="str">
        <f t="shared" si="16"/>
        <v>4544767823</v>
      </c>
      <c r="C365" s="9" t="s">
        <v>200</v>
      </c>
      <c r="D365" s="9" t="s">
        <v>273</v>
      </c>
      <c r="E365" s="9" t="s">
        <v>396</v>
      </c>
      <c r="F365" s="9" t="s">
        <v>516</v>
      </c>
      <c r="G365" s="9" t="s">
        <v>59</v>
      </c>
      <c r="H365" s="9" t="s">
        <v>40</v>
      </c>
      <c r="I365" s="9"/>
      <c r="J365" s="9"/>
      <c r="K365" s="9" t="s">
        <v>56</v>
      </c>
      <c r="L365" s="9" t="s">
        <v>347</v>
      </c>
      <c r="M365" s="9" t="s">
        <v>219</v>
      </c>
      <c r="N365" s="131">
        <v>44718</v>
      </c>
      <c r="O365" s="131">
        <v>44763</v>
      </c>
      <c r="P365" s="131">
        <v>44763</v>
      </c>
      <c r="Q365" s="222">
        <v>216</v>
      </c>
      <c r="R365" s="132">
        <v>0</v>
      </c>
      <c r="S365" s="132">
        <v>216</v>
      </c>
      <c r="T365" s="9" t="s">
        <v>348</v>
      </c>
      <c r="U365" s="9" t="s">
        <v>63</v>
      </c>
      <c r="V365" s="9" t="s">
        <v>64</v>
      </c>
      <c r="W365" s="9" t="s">
        <v>44</v>
      </c>
      <c r="X365" s="131"/>
      <c r="Y365" s="131"/>
      <c r="Z365" s="9"/>
      <c r="AA365" s="133">
        <v>10.4</v>
      </c>
      <c r="AB365" s="9" t="s">
        <v>119</v>
      </c>
      <c r="AC365" s="133">
        <v>2246.4</v>
      </c>
      <c r="AD365" s="9" t="s">
        <v>119</v>
      </c>
      <c r="AE365" s="9" t="s">
        <v>120</v>
      </c>
      <c r="AF365" s="133">
        <v>25.99</v>
      </c>
      <c r="AG365" s="134">
        <v>0.85</v>
      </c>
      <c r="AH365" s="9" t="s">
        <v>47</v>
      </c>
      <c r="AI365" s="132">
        <v>18.760000000000002</v>
      </c>
      <c r="AJ365" s="9" t="s">
        <v>48</v>
      </c>
      <c r="AK365" s="9" t="s">
        <v>396</v>
      </c>
      <c r="AL365" s="9" t="s">
        <v>49</v>
      </c>
      <c r="AM365" s="9" t="s">
        <v>50</v>
      </c>
      <c r="AN365" s="9" t="s">
        <v>51</v>
      </c>
      <c r="AO365" s="9" t="s">
        <v>52</v>
      </c>
      <c r="AP365" s="9" t="s">
        <v>356</v>
      </c>
      <c r="AQ365" s="9" t="s">
        <v>349</v>
      </c>
      <c r="AR365" s="9" t="s">
        <v>51</v>
      </c>
      <c r="AS365" s="142" t="str">
        <f>VLOOKUP(A365,'Roll-ups'!B:M,12,FALSE)</f>
        <v xml:space="preserve">12 MONTH </v>
      </c>
      <c r="AT365" s="142" t="str">
        <f t="shared" si="17"/>
        <v>G10227</v>
      </c>
      <c r="AU365" t="str">
        <f>VLOOKUP(A365,'Roll-ups'!B:E,4,FALSE)</f>
        <v xml:space="preserve">FALL 1 FLOWTHROUGH </v>
      </c>
    </row>
    <row r="366" spans="1:47" x14ac:dyDescent="0.15">
      <c r="A366" s="142">
        <f t="shared" si="15"/>
        <v>9781469424682</v>
      </c>
      <c r="B366" s="142" t="str">
        <f t="shared" si="16"/>
        <v>4544767824</v>
      </c>
      <c r="C366" s="9" t="s">
        <v>200</v>
      </c>
      <c r="D366" s="9" t="s">
        <v>488</v>
      </c>
      <c r="E366" s="9" t="s">
        <v>489</v>
      </c>
      <c r="F366" s="9" t="s">
        <v>382</v>
      </c>
      <c r="G366" s="9" t="s">
        <v>62</v>
      </c>
      <c r="H366" s="9" t="s">
        <v>40</v>
      </c>
      <c r="I366" s="9"/>
      <c r="J366" s="9"/>
      <c r="K366" s="9" t="s">
        <v>57</v>
      </c>
      <c r="L366" s="9" t="s">
        <v>347</v>
      </c>
      <c r="M366" s="9" t="s">
        <v>219</v>
      </c>
      <c r="N366" s="131">
        <v>44718</v>
      </c>
      <c r="O366" s="131">
        <v>44763</v>
      </c>
      <c r="P366" s="131">
        <v>44763</v>
      </c>
      <c r="Q366" s="222">
        <v>216</v>
      </c>
      <c r="R366" s="132">
        <v>0</v>
      </c>
      <c r="S366" s="132">
        <v>216</v>
      </c>
      <c r="T366" s="9" t="s">
        <v>348</v>
      </c>
      <c r="U366" s="9" t="s">
        <v>63</v>
      </c>
      <c r="V366" s="9" t="s">
        <v>140</v>
      </c>
      <c r="W366" s="9" t="s">
        <v>44</v>
      </c>
      <c r="X366" s="131"/>
      <c r="Y366" s="131"/>
      <c r="Z366" s="9"/>
      <c r="AA366" s="133">
        <v>10</v>
      </c>
      <c r="AB366" s="9" t="s">
        <v>119</v>
      </c>
      <c r="AC366" s="133">
        <v>2160</v>
      </c>
      <c r="AD366" s="9" t="s">
        <v>119</v>
      </c>
      <c r="AE366" s="9" t="s">
        <v>120</v>
      </c>
      <c r="AF366" s="133">
        <v>24.99</v>
      </c>
      <c r="AG366" s="134">
        <v>0.97</v>
      </c>
      <c r="AH366" s="9" t="s">
        <v>47</v>
      </c>
      <c r="AI366" s="132">
        <v>61.92</v>
      </c>
      <c r="AJ366" s="9" t="s">
        <v>48</v>
      </c>
      <c r="AK366" s="9" t="s">
        <v>489</v>
      </c>
      <c r="AL366" s="9" t="s">
        <v>49</v>
      </c>
      <c r="AM366" s="9" t="s">
        <v>50</v>
      </c>
      <c r="AN366" s="9" t="s">
        <v>51</v>
      </c>
      <c r="AO366" s="9" t="s">
        <v>52</v>
      </c>
      <c r="AP366" s="9" t="s">
        <v>356</v>
      </c>
      <c r="AQ366" s="9" t="s">
        <v>349</v>
      </c>
      <c r="AR366" s="9" t="s">
        <v>51</v>
      </c>
      <c r="AS366" s="142" t="str">
        <f>VLOOKUP(A366,'Roll-ups'!B:M,12,FALSE)</f>
        <v xml:space="preserve">12 MONTH </v>
      </c>
      <c r="AT366" s="142" t="str">
        <f t="shared" si="17"/>
        <v>G10227</v>
      </c>
      <c r="AU366" t="str">
        <f>VLOOKUP(A366,'Roll-ups'!B:E,4,FALSE)</f>
        <v xml:space="preserve">FALL 1 FLOWTHROUGH </v>
      </c>
    </row>
    <row r="367" spans="1:47" x14ac:dyDescent="0.15">
      <c r="A367" s="142">
        <f t="shared" si="15"/>
        <v>9781469423715</v>
      </c>
      <c r="B367" s="142" t="str">
        <f t="shared" si="16"/>
        <v>4544767824</v>
      </c>
      <c r="C367" s="9" t="s">
        <v>200</v>
      </c>
      <c r="D367" s="9" t="s">
        <v>271</v>
      </c>
      <c r="E367" s="9" t="s">
        <v>490</v>
      </c>
      <c r="F367" s="9" t="s">
        <v>382</v>
      </c>
      <c r="G367" s="9" t="s">
        <v>61</v>
      </c>
      <c r="H367" s="9" t="s">
        <v>40</v>
      </c>
      <c r="I367" s="9"/>
      <c r="J367" s="9"/>
      <c r="K367" s="9" t="s">
        <v>57</v>
      </c>
      <c r="L367" s="9" t="s">
        <v>347</v>
      </c>
      <c r="M367" s="9" t="s">
        <v>219</v>
      </c>
      <c r="N367" s="131">
        <v>44718</v>
      </c>
      <c r="O367" s="131">
        <v>44763</v>
      </c>
      <c r="P367" s="131">
        <v>44763</v>
      </c>
      <c r="Q367" s="222">
        <v>216</v>
      </c>
      <c r="R367" s="132">
        <v>0</v>
      </c>
      <c r="S367" s="132">
        <v>216</v>
      </c>
      <c r="T367" s="9" t="s">
        <v>348</v>
      </c>
      <c r="U367" s="9" t="s">
        <v>63</v>
      </c>
      <c r="V367" s="9" t="s">
        <v>140</v>
      </c>
      <c r="W367" s="9" t="s">
        <v>44</v>
      </c>
      <c r="X367" s="131"/>
      <c r="Y367" s="131"/>
      <c r="Z367" s="9"/>
      <c r="AA367" s="133">
        <v>10.4</v>
      </c>
      <c r="AB367" s="9" t="s">
        <v>119</v>
      </c>
      <c r="AC367" s="133">
        <v>2246.4</v>
      </c>
      <c r="AD367" s="9" t="s">
        <v>119</v>
      </c>
      <c r="AE367" s="9" t="s">
        <v>120</v>
      </c>
      <c r="AF367" s="133">
        <v>25.99</v>
      </c>
      <c r="AG367" s="134">
        <v>0.85</v>
      </c>
      <c r="AH367" s="9" t="s">
        <v>47</v>
      </c>
      <c r="AI367" s="132">
        <v>18.760000000000002</v>
      </c>
      <c r="AJ367" s="9" t="s">
        <v>48</v>
      </c>
      <c r="AK367" s="9" t="s">
        <v>490</v>
      </c>
      <c r="AL367" s="9" t="s">
        <v>49</v>
      </c>
      <c r="AM367" s="9" t="s">
        <v>50</v>
      </c>
      <c r="AN367" s="9" t="s">
        <v>51</v>
      </c>
      <c r="AO367" s="9" t="s">
        <v>52</v>
      </c>
      <c r="AP367" s="9" t="s">
        <v>356</v>
      </c>
      <c r="AQ367" s="9" t="s">
        <v>349</v>
      </c>
      <c r="AR367" s="9" t="s">
        <v>51</v>
      </c>
      <c r="AS367" s="142" t="str">
        <f>VLOOKUP(A367,'Roll-ups'!B:M,12,FALSE)</f>
        <v xml:space="preserve">12 MONTH </v>
      </c>
      <c r="AT367" s="142" t="str">
        <f t="shared" si="17"/>
        <v>G10227</v>
      </c>
      <c r="AU367" t="str">
        <f>VLOOKUP(A367,'Roll-ups'!B:E,4,FALSE)</f>
        <v xml:space="preserve">FALL 1 FLOWTHROUGH </v>
      </c>
    </row>
    <row r="368" spans="1:47" x14ac:dyDescent="0.15">
      <c r="A368" s="142">
        <f t="shared" si="15"/>
        <v>5056275170660</v>
      </c>
      <c r="B368" s="142" t="str">
        <f t="shared" si="16"/>
        <v>4544332989</v>
      </c>
      <c r="C368" s="9" t="s">
        <v>129</v>
      </c>
      <c r="D368" s="9" t="s">
        <v>1173</v>
      </c>
      <c r="E368" s="9" t="s">
        <v>1174</v>
      </c>
      <c r="F368" s="9" t="s">
        <v>961</v>
      </c>
      <c r="G368" s="9" t="s">
        <v>69</v>
      </c>
      <c r="H368" s="9" t="s">
        <v>40</v>
      </c>
      <c r="I368" s="9"/>
      <c r="J368" s="9"/>
      <c r="K368" s="9" t="s">
        <v>56</v>
      </c>
      <c r="L368" s="9" t="s">
        <v>1036</v>
      </c>
      <c r="M368" s="9" t="s">
        <v>1037</v>
      </c>
      <c r="N368" s="131">
        <v>44687</v>
      </c>
      <c r="O368" s="131">
        <v>44791</v>
      </c>
      <c r="P368" s="131">
        <v>44767</v>
      </c>
      <c r="Q368" s="222">
        <v>210</v>
      </c>
      <c r="R368" s="132">
        <v>0</v>
      </c>
      <c r="S368" s="132">
        <v>210</v>
      </c>
      <c r="T368" s="9" t="s">
        <v>348</v>
      </c>
      <c r="U368" s="9" t="s">
        <v>42</v>
      </c>
      <c r="V368" s="9" t="s">
        <v>131</v>
      </c>
      <c r="W368" s="9" t="s">
        <v>67</v>
      </c>
      <c r="X368" s="131">
        <v>44732</v>
      </c>
      <c r="Y368" s="131">
        <v>44746</v>
      </c>
      <c r="Z368" s="9" t="s">
        <v>45</v>
      </c>
      <c r="AA368" s="133">
        <v>4.8</v>
      </c>
      <c r="AB368" s="9" t="s">
        <v>46</v>
      </c>
      <c r="AC368" s="133">
        <v>1008</v>
      </c>
      <c r="AD368" s="9" t="s">
        <v>46</v>
      </c>
      <c r="AE368" s="9" t="s">
        <v>1038</v>
      </c>
      <c r="AF368" s="133">
        <v>14.99</v>
      </c>
      <c r="AG368" s="134">
        <v>0.45</v>
      </c>
      <c r="AH368" s="9" t="s">
        <v>47</v>
      </c>
      <c r="AI368" s="132">
        <v>121.068</v>
      </c>
      <c r="AJ368" s="9" t="s">
        <v>48</v>
      </c>
      <c r="AK368" s="9" t="s">
        <v>1175</v>
      </c>
      <c r="AL368" s="9" t="s">
        <v>49</v>
      </c>
      <c r="AM368" s="9" t="s">
        <v>126</v>
      </c>
      <c r="AN368" s="9" t="s">
        <v>127</v>
      </c>
      <c r="AO368" s="9" t="s">
        <v>52</v>
      </c>
      <c r="AP368" s="9" t="s">
        <v>146</v>
      </c>
      <c r="AQ368" s="9" t="s">
        <v>349</v>
      </c>
      <c r="AR368" s="9" t="s">
        <v>156</v>
      </c>
      <c r="AS368" s="142" t="str">
        <f>VLOOKUP(A368,'Roll-ups'!B:M,12,FALSE)</f>
        <v xml:space="preserve">PARTY DÉCOR </v>
      </c>
      <c r="AT368" s="142" t="str">
        <f t="shared" si="17"/>
        <v>G10211</v>
      </c>
      <c r="AU368" t="str">
        <f>VLOOKUP(A368,'Roll-ups'!B:E,4,FALSE)</f>
        <v>FALL 2</v>
      </c>
    </row>
    <row r="369" spans="1:47" x14ac:dyDescent="0.15">
      <c r="A369" s="142">
        <f t="shared" si="15"/>
        <v>633356620877</v>
      </c>
      <c r="B369" s="142" t="str">
        <f t="shared" si="16"/>
        <v>4544740041</v>
      </c>
      <c r="C369" s="9" t="s">
        <v>129</v>
      </c>
      <c r="D369" s="9" t="s">
        <v>1289</v>
      </c>
      <c r="E369" s="9" t="s">
        <v>586</v>
      </c>
      <c r="F369" s="9" t="s">
        <v>956</v>
      </c>
      <c r="G369" s="9" t="s">
        <v>107</v>
      </c>
      <c r="H369" s="9" t="s">
        <v>40</v>
      </c>
      <c r="I369" s="9"/>
      <c r="J369" s="9"/>
      <c r="K369" s="9" t="s">
        <v>41</v>
      </c>
      <c r="L369" s="9" t="s">
        <v>1100</v>
      </c>
      <c r="M369" s="9" t="s">
        <v>1101</v>
      </c>
      <c r="N369" s="131">
        <v>44715</v>
      </c>
      <c r="O369" s="131">
        <v>44742</v>
      </c>
      <c r="P369" s="131">
        <v>44732</v>
      </c>
      <c r="Q369" s="222">
        <v>210</v>
      </c>
      <c r="R369" s="132">
        <v>0</v>
      </c>
      <c r="S369" s="132">
        <v>210</v>
      </c>
      <c r="T369" s="9" t="s">
        <v>348</v>
      </c>
      <c r="U369" s="9" t="s">
        <v>117</v>
      </c>
      <c r="V369" s="9" t="s">
        <v>1102</v>
      </c>
      <c r="W369" s="9" t="s">
        <v>67</v>
      </c>
      <c r="X369" s="131">
        <v>44725</v>
      </c>
      <c r="Y369" s="131">
        <v>44735</v>
      </c>
      <c r="Z369" s="9" t="s">
        <v>118</v>
      </c>
      <c r="AA369" s="133">
        <v>3.8</v>
      </c>
      <c r="AB369" s="9" t="s">
        <v>46</v>
      </c>
      <c r="AC369" s="133">
        <v>798</v>
      </c>
      <c r="AD369" s="9" t="s">
        <v>46</v>
      </c>
      <c r="AE369" s="9" t="s">
        <v>1103</v>
      </c>
      <c r="AF369" s="133">
        <v>12.99</v>
      </c>
      <c r="AG369" s="134">
        <v>6.2E-2</v>
      </c>
      <c r="AH369" s="9" t="s">
        <v>47</v>
      </c>
      <c r="AI369" s="132">
        <v>34.256</v>
      </c>
      <c r="AJ369" s="9" t="s">
        <v>48</v>
      </c>
      <c r="AK369" s="9" t="s">
        <v>1290</v>
      </c>
      <c r="AL369" s="9" t="s">
        <v>49</v>
      </c>
      <c r="AM369" s="9" t="s">
        <v>121</v>
      </c>
      <c r="AN369" s="9" t="s">
        <v>122</v>
      </c>
      <c r="AO369" s="9" t="s">
        <v>52</v>
      </c>
      <c r="AP369" s="9" t="s">
        <v>1105</v>
      </c>
      <c r="AQ369" s="9" t="s">
        <v>349</v>
      </c>
      <c r="AR369" s="9" t="s">
        <v>122</v>
      </c>
      <c r="AS369" s="142" t="str">
        <f>VLOOKUP(A369,'Roll-ups'!B:M,12,FALSE)</f>
        <v>CRAFTING</v>
      </c>
      <c r="AT369" s="142" t="str">
        <f t="shared" si="17"/>
        <v>G10211</v>
      </c>
      <c r="AU369" t="str">
        <f>VLOOKUP(A369,'Roll-ups'!B:E,4,FALSE)</f>
        <v>FALL 1</v>
      </c>
    </row>
    <row r="370" spans="1:47" x14ac:dyDescent="0.15">
      <c r="A370" s="142">
        <f t="shared" si="15"/>
        <v>93573740848</v>
      </c>
      <c r="B370" s="142" t="str">
        <f t="shared" si="16"/>
        <v>4544765962</v>
      </c>
      <c r="C370" s="9" t="s">
        <v>129</v>
      </c>
      <c r="D370" s="9" t="s">
        <v>741</v>
      </c>
      <c r="E370" s="9" t="s">
        <v>742</v>
      </c>
      <c r="F370" s="9" t="s">
        <v>967</v>
      </c>
      <c r="G370" s="9" t="s">
        <v>74</v>
      </c>
      <c r="H370" s="9" t="s">
        <v>40</v>
      </c>
      <c r="I370" s="9"/>
      <c r="J370" s="9"/>
      <c r="K370" s="9" t="s">
        <v>41</v>
      </c>
      <c r="L370" s="9" t="s">
        <v>1247</v>
      </c>
      <c r="M370" s="9" t="s">
        <v>1248</v>
      </c>
      <c r="N370" s="131">
        <v>44719</v>
      </c>
      <c r="O370" s="131">
        <v>44729</v>
      </c>
      <c r="P370" s="131">
        <v>44729</v>
      </c>
      <c r="Q370" s="222">
        <v>207</v>
      </c>
      <c r="R370" s="132">
        <v>0</v>
      </c>
      <c r="S370" s="132">
        <v>207</v>
      </c>
      <c r="T370" s="9" t="s">
        <v>348</v>
      </c>
      <c r="U370" s="9" t="s">
        <v>117</v>
      </c>
      <c r="V370" s="9" t="s">
        <v>64</v>
      </c>
      <c r="W370" s="9" t="s">
        <v>44</v>
      </c>
      <c r="X370" s="131">
        <v>44722</v>
      </c>
      <c r="Y370" s="131">
        <v>44726</v>
      </c>
      <c r="Z370" s="9" t="s">
        <v>118</v>
      </c>
      <c r="AA370" s="133">
        <v>5.49</v>
      </c>
      <c r="AB370" s="9" t="s">
        <v>119</v>
      </c>
      <c r="AC370" s="133">
        <v>1136.43</v>
      </c>
      <c r="AD370" s="9" t="s">
        <v>119</v>
      </c>
      <c r="AE370" s="9" t="s">
        <v>120</v>
      </c>
      <c r="AF370" s="133">
        <v>9.99</v>
      </c>
      <c r="AG370" s="134">
        <v>0.45</v>
      </c>
      <c r="AH370" s="9" t="s">
        <v>47</v>
      </c>
      <c r="AI370" s="132">
        <v>26.55</v>
      </c>
      <c r="AJ370" s="9" t="s">
        <v>48</v>
      </c>
      <c r="AK370" s="9" t="s">
        <v>1291</v>
      </c>
      <c r="AL370" s="9" t="s">
        <v>49</v>
      </c>
      <c r="AM370" s="9" t="s">
        <v>196</v>
      </c>
      <c r="AN370" s="9" t="s">
        <v>123</v>
      </c>
      <c r="AO370" s="9" t="s">
        <v>52</v>
      </c>
      <c r="AP370" s="9" t="s">
        <v>1250</v>
      </c>
      <c r="AQ370" s="9" t="s">
        <v>349</v>
      </c>
      <c r="AR370" s="9" t="s">
        <v>54</v>
      </c>
      <c r="AS370" s="142" t="str">
        <f>VLOOKUP(A370,'Roll-ups'!B:M,12,FALSE)</f>
        <v xml:space="preserve">CRICUT </v>
      </c>
      <c r="AT370" s="142" t="str">
        <f t="shared" si="17"/>
        <v>G10211</v>
      </c>
      <c r="AU370" t="str">
        <f>VLOOKUP(A370,'Roll-ups'!B:E,4,FALSE)</f>
        <v>FALL 1</v>
      </c>
    </row>
    <row r="371" spans="1:47" x14ac:dyDescent="0.15">
      <c r="A371" s="142">
        <f t="shared" si="15"/>
        <v>93573467622</v>
      </c>
      <c r="B371" s="142" t="str">
        <f t="shared" si="16"/>
        <v>4544765963</v>
      </c>
      <c r="C371" s="9" t="s">
        <v>129</v>
      </c>
      <c r="D371" s="9" t="s">
        <v>717</v>
      </c>
      <c r="E371" s="9" t="s">
        <v>718</v>
      </c>
      <c r="F371" s="9" t="s">
        <v>982</v>
      </c>
      <c r="G371" s="9" t="s">
        <v>62</v>
      </c>
      <c r="H371" s="9" t="s">
        <v>40</v>
      </c>
      <c r="I371" s="9"/>
      <c r="J371" s="9"/>
      <c r="K371" s="9" t="s">
        <v>57</v>
      </c>
      <c r="L371" s="9" t="s">
        <v>1247</v>
      </c>
      <c r="M371" s="9" t="s">
        <v>1248</v>
      </c>
      <c r="N371" s="131">
        <v>44719</v>
      </c>
      <c r="O371" s="131">
        <v>44732</v>
      </c>
      <c r="P371" s="131">
        <v>44732</v>
      </c>
      <c r="Q371" s="222">
        <v>205</v>
      </c>
      <c r="R371" s="132">
        <v>0</v>
      </c>
      <c r="S371" s="132">
        <v>205</v>
      </c>
      <c r="T371" s="9" t="s">
        <v>348</v>
      </c>
      <c r="U371" s="9" t="s">
        <v>117</v>
      </c>
      <c r="V371" s="9" t="s">
        <v>64</v>
      </c>
      <c r="W371" s="9" t="s">
        <v>44</v>
      </c>
      <c r="X371" s="131">
        <v>44726</v>
      </c>
      <c r="Y371" s="131">
        <v>44726</v>
      </c>
      <c r="Z371" s="9" t="s">
        <v>118</v>
      </c>
      <c r="AA371" s="133">
        <v>10.99</v>
      </c>
      <c r="AB371" s="9" t="s">
        <v>119</v>
      </c>
      <c r="AC371" s="133">
        <v>2252.9499999999998</v>
      </c>
      <c r="AD371" s="9" t="s">
        <v>119</v>
      </c>
      <c r="AE371" s="9" t="s">
        <v>120</v>
      </c>
      <c r="AF371" s="133">
        <v>19.989999999999998</v>
      </c>
      <c r="AG371" s="134">
        <v>0.2</v>
      </c>
      <c r="AH371" s="9" t="s">
        <v>47</v>
      </c>
      <c r="AI371" s="132">
        <v>724.65</v>
      </c>
      <c r="AJ371" s="9" t="s">
        <v>48</v>
      </c>
      <c r="AK371" s="9" t="s">
        <v>1273</v>
      </c>
      <c r="AL371" s="9" t="s">
        <v>49</v>
      </c>
      <c r="AM371" s="9" t="s">
        <v>121</v>
      </c>
      <c r="AN371" s="9" t="s">
        <v>122</v>
      </c>
      <c r="AO371" s="9" t="s">
        <v>52</v>
      </c>
      <c r="AP371" s="9" t="s">
        <v>1250</v>
      </c>
      <c r="AQ371" s="9" t="s">
        <v>53</v>
      </c>
      <c r="AR371" s="9" t="s">
        <v>54</v>
      </c>
      <c r="AS371" s="142" t="str">
        <f>VLOOKUP(A371,'Roll-ups'!B:M,12,FALSE)</f>
        <v xml:space="preserve">CRICUT </v>
      </c>
      <c r="AT371" s="142" t="str">
        <f t="shared" si="17"/>
        <v>G10211</v>
      </c>
      <c r="AU371" t="str">
        <f>VLOOKUP(A371,'Roll-ups'!B:E,4,FALSE)</f>
        <v>FALL 1</v>
      </c>
    </row>
    <row r="372" spans="1:47" x14ac:dyDescent="0.15">
      <c r="A372" s="142">
        <f t="shared" si="15"/>
        <v>755979960120</v>
      </c>
      <c r="B372" s="142" t="str">
        <f t="shared" si="16"/>
        <v>4544155568</v>
      </c>
      <c r="C372" s="9" t="s">
        <v>129</v>
      </c>
      <c r="D372" s="9" t="s">
        <v>1292</v>
      </c>
      <c r="E372" s="9" t="s">
        <v>782</v>
      </c>
      <c r="F372" s="9" t="s">
        <v>984</v>
      </c>
      <c r="G372" s="9" t="s">
        <v>55</v>
      </c>
      <c r="H372" s="9" t="s">
        <v>40</v>
      </c>
      <c r="I372" s="9"/>
      <c r="J372" s="9"/>
      <c r="K372" s="9" t="s">
        <v>56</v>
      </c>
      <c r="L372" s="9" t="s">
        <v>130</v>
      </c>
      <c r="M372" s="9" t="s">
        <v>1023</v>
      </c>
      <c r="N372" s="131">
        <v>44620</v>
      </c>
      <c r="O372" s="131">
        <v>44728</v>
      </c>
      <c r="P372" s="131">
        <v>44728</v>
      </c>
      <c r="Q372" s="222">
        <v>204</v>
      </c>
      <c r="R372" s="132">
        <v>0</v>
      </c>
      <c r="S372" s="132">
        <v>204</v>
      </c>
      <c r="T372" s="9" t="s">
        <v>348</v>
      </c>
      <c r="U372" s="9" t="s">
        <v>42</v>
      </c>
      <c r="V372" s="9" t="s">
        <v>131</v>
      </c>
      <c r="W372" s="9" t="s">
        <v>44</v>
      </c>
      <c r="X372" s="131">
        <v>44683</v>
      </c>
      <c r="Y372" s="131">
        <v>44683</v>
      </c>
      <c r="Z372" s="9" t="s">
        <v>45</v>
      </c>
      <c r="AA372" s="133">
        <v>5</v>
      </c>
      <c r="AB372" s="9" t="s">
        <v>46</v>
      </c>
      <c r="AC372" s="133">
        <v>1020</v>
      </c>
      <c r="AD372" s="9" t="s">
        <v>46</v>
      </c>
      <c r="AE372" s="9" t="s">
        <v>1024</v>
      </c>
      <c r="AF372" s="133">
        <v>18</v>
      </c>
      <c r="AG372" s="134">
        <v>1.587</v>
      </c>
      <c r="AH372" s="9" t="s">
        <v>47</v>
      </c>
      <c r="AI372" s="132">
        <v>423.80099999999999</v>
      </c>
      <c r="AJ372" s="9" t="s">
        <v>48</v>
      </c>
      <c r="AK372" s="9" t="s">
        <v>1293</v>
      </c>
      <c r="AL372" s="9" t="s">
        <v>49</v>
      </c>
      <c r="AM372" s="9" t="s">
        <v>121</v>
      </c>
      <c r="AN372" s="9" t="s">
        <v>122</v>
      </c>
      <c r="AO372" s="9" t="s">
        <v>138</v>
      </c>
      <c r="AP372" s="9" t="s">
        <v>133</v>
      </c>
      <c r="AQ372" s="9" t="s">
        <v>349</v>
      </c>
      <c r="AR372" s="9" t="s">
        <v>122</v>
      </c>
      <c r="AS372" s="142" t="str">
        <f>VLOOKUP(A372,'Roll-ups'!B:M,12,FALSE)</f>
        <v xml:space="preserve">PARTY DÉCOR </v>
      </c>
      <c r="AT372" s="142" t="str">
        <f t="shared" si="17"/>
        <v>G10211</v>
      </c>
      <c r="AU372" t="str">
        <f>VLOOKUP(A372,'Roll-ups'!B:E,4,FALSE)</f>
        <v>FALL 1</v>
      </c>
    </row>
    <row r="373" spans="1:47" x14ac:dyDescent="0.15">
      <c r="A373" s="142">
        <f t="shared" si="15"/>
        <v>882709790365</v>
      </c>
      <c r="B373" s="142" t="str">
        <f t="shared" si="16"/>
        <v>4543882339</v>
      </c>
      <c r="C373" s="9" t="s">
        <v>129</v>
      </c>
      <c r="D373" s="9" t="s">
        <v>1043</v>
      </c>
      <c r="E373" s="9" t="s">
        <v>1044</v>
      </c>
      <c r="F373" s="9" t="s">
        <v>985</v>
      </c>
      <c r="G373" s="9" t="s">
        <v>39</v>
      </c>
      <c r="H373" s="9" t="s">
        <v>40</v>
      </c>
      <c r="I373" s="9"/>
      <c r="J373" s="9"/>
      <c r="K373" s="9" t="s">
        <v>56</v>
      </c>
      <c r="L373" s="9" t="s">
        <v>141</v>
      </c>
      <c r="M373" s="9" t="s">
        <v>142</v>
      </c>
      <c r="N373" s="131">
        <v>44614</v>
      </c>
      <c r="O373" s="131">
        <v>44774</v>
      </c>
      <c r="P373" s="131">
        <v>44774</v>
      </c>
      <c r="Q373" s="222">
        <v>200</v>
      </c>
      <c r="R373" s="132">
        <v>0</v>
      </c>
      <c r="S373" s="132">
        <v>200</v>
      </c>
      <c r="T373" s="9" t="s">
        <v>348</v>
      </c>
      <c r="U373" s="9" t="s">
        <v>42</v>
      </c>
      <c r="V373" s="9" t="s">
        <v>43</v>
      </c>
      <c r="W373" s="9" t="s">
        <v>44</v>
      </c>
      <c r="X373" s="131">
        <v>44726</v>
      </c>
      <c r="Y373" s="131">
        <v>44726</v>
      </c>
      <c r="Z373" s="9" t="s">
        <v>45</v>
      </c>
      <c r="AA373" s="133">
        <v>2.7</v>
      </c>
      <c r="AB373" s="9" t="s">
        <v>46</v>
      </c>
      <c r="AC373" s="133">
        <v>540</v>
      </c>
      <c r="AD373" s="9" t="s">
        <v>46</v>
      </c>
      <c r="AE373" s="9" t="s">
        <v>1045</v>
      </c>
      <c r="AF373" s="133">
        <v>12.95</v>
      </c>
      <c r="AG373" s="134">
        <v>0.14299999999999999</v>
      </c>
      <c r="AH373" s="9" t="s">
        <v>47</v>
      </c>
      <c r="AI373" s="132">
        <v>30.8</v>
      </c>
      <c r="AJ373" s="9" t="s">
        <v>48</v>
      </c>
      <c r="AK373" s="9"/>
      <c r="AL373" s="9" t="s">
        <v>49</v>
      </c>
      <c r="AM373" s="9" t="s">
        <v>121</v>
      </c>
      <c r="AN373" s="9" t="s">
        <v>122</v>
      </c>
      <c r="AO373" s="9" t="s">
        <v>52</v>
      </c>
      <c r="AP373" s="9" t="s">
        <v>133</v>
      </c>
      <c r="AQ373" s="9" t="s">
        <v>349</v>
      </c>
      <c r="AR373" s="9" t="s">
        <v>122</v>
      </c>
      <c r="AS373" s="142" t="str">
        <f>VLOOKUP(A373,'Roll-ups'!B:M,12,FALSE)</f>
        <v>INDIGO 25</v>
      </c>
      <c r="AT373" s="142" t="str">
        <f t="shared" si="17"/>
        <v>G10211</v>
      </c>
      <c r="AU373" t="str">
        <f>VLOOKUP(A373,'Roll-ups'!B:E,4,FALSE)</f>
        <v>FALL 2</v>
      </c>
    </row>
    <row r="374" spans="1:47" x14ac:dyDescent="0.15">
      <c r="A374" s="142">
        <f t="shared" si="15"/>
        <v>5056275174484</v>
      </c>
      <c r="B374" s="142" t="str">
        <f t="shared" si="16"/>
        <v>4544332989</v>
      </c>
      <c r="C374" s="9" t="s">
        <v>129</v>
      </c>
      <c r="D374" s="9" t="s">
        <v>1157</v>
      </c>
      <c r="E374" s="9" t="s">
        <v>1158</v>
      </c>
      <c r="F374" s="9" t="s">
        <v>961</v>
      </c>
      <c r="G374" s="9" t="s">
        <v>74</v>
      </c>
      <c r="H374" s="9" t="s">
        <v>40</v>
      </c>
      <c r="I374" s="9"/>
      <c r="J374" s="9"/>
      <c r="K374" s="9" t="s">
        <v>56</v>
      </c>
      <c r="L374" s="9" t="s">
        <v>1036</v>
      </c>
      <c r="M374" s="9" t="s">
        <v>1037</v>
      </c>
      <c r="N374" s="131">
        <v>44687</v>
      </c>
      <c r="O374" s="131">
        <v>44791</v>
      </c>
      <c r="P374" s="131">
        <v>44767</v>
      </c>
      <c r="Q374" s="222">
        <v>200</v>
      </c>
      <c r="R374" s="132">
        <v>0</v>
      </c>
      <c r="S374" s="132">
        <v>200</v>
      </c>
      <c r="T374" s="9" t="s">
        <v>348</v>
      </c>
      <c r="U374" s="9" t="s">
        <v>42</v>
      </c>
      <c r="V374" s="9" t="s">
        <v>131</v>
      </c>
      <c r="W374" s="9" t="s">
        <v>67</v>
      </c>
      <c r="X374" s="131">
        <v>44732</v>
      </c>
      <c r="Y374" s="131">
        <v>44746</v>
      </c>
      <c r="Z374" s="9" t="s">
        <v>45</v>
      </c>
      <c r="AA374" s="133">
        <v>12</v>
      </c>
      <c r="AB374" s="9" t="s">
        <v>46</v>
      </c>
      <c r="AC374" s="133">
        <v>2400</v>
      </c>
      <c r="AD374" s="9" t="s">
        <v>46</v>
      </c>
      <c r="AE374" s="9" t="s">
        <v>1038</v>
      </c>
      <c r="AF374" s="133">
        <v>34.99</v>
      </c>
      <c r="AG374" s="134">
        <v>0.90400000000000003</v>
      </c>
      <c r="AH374" s="9" t="s">
        <v>47</v>
      </c>
      <c r="AI374" s="132">
        <v>137.303</v>
      </c>
      <c r="AJ374" s="9" t="s">
        <v>48</v>
      </c>
      <c r="AK374" s="9" t="s">
        <v>1159</v>
      </c>
      <c r="AL374" s="9" t="s">
        <v>49</v>
      </c>
      <c r="AM374" s="9" t="s">
        <v>126</v>
      </c>
      <c r="AN374" s="9" t="s">
        <v>127</v>
      </c>
      <c r="AO374" s="9" t="s">
        <v>52</v>
      </c>
      <c r="AP374" s="9" t="s">
        <v>146</v>
      </c>
      <c r="AQ374" s="9" t="s">
        <v>349</v>
      </c>
      <c r="AR374" s="9" t="s">
        <v>127</v>
      </c>
      <c r="AS374" s="142" t="str">
        <f>VLOOKUP(A374,'Roll-ups'!B:M,12,FALSE)</f>
        <v xml:space="preserve">PARTY DÉCOR </v>
      </c>
      <c r="AT374" s="142" t="str">
        <f t="shared" si="17"/>
        <v>G10211</v>
      </c>
      <c r="AU374" t="str">
        <f>VLOOKUP(A374,'Roll-ups'!B:E,4,FALSE)</f>
        <v>FALL 2</v>
      </c>
    </row>
    <row r="375" spans="1:47" x14ac:dyDescent="0.15">
      <c r="A375" s="142">
        <f t="shared" si="15"/>
        <v>5056275199012</v>
      </c>
      <c r="B375" s="142" t="str">
        <f t="shared" si="16"/>
        <v>4544332989</v>
      </c>
      <c r="C375" s="9" t="s">
        <v>129</v>
      </c>
      <c r="D375" s="9" t="s">
        <v>1210</v>
      </c>
      <c r="E375" s="9" t="s">
        <v>1211</v>
      </c>
      <c r="F375" s="9" t="s">
        <v>961</v>
      </c>
      <c r="G375" s="9" t="s">
        <v>111</v>
      </c>
      <c r="H375" s="9" t="s">
        <v>40</v>
      </c>
      <c r="I375" s="9"/>
      <c r="J375" s="9"/>
      <c r="K375" s="9" t="s">
        <v>56</v>
      </c>
      <c r="L375" s="9" t="s">
        <v>1036</v>
      </c>
      <c r="M375" s="9" t="s">
        <v>1037</v>
      </c>
      <c r="N375" s="131">
        <v>44687</v>
      </c>
      <c r="O375" s="131">
        <v>44791</v>
      </c>
      <c r="P375" s="131">
        <v>44767</v>
      </c>
      <c r="Q375" s="222">
        <v>200</v>
      </c>
      <c r="R375" s="132">
        <v>0</v>
      </c>
      <c r="S375" s="132">
        <v>200</v>
      </c>
      <c r="T375" s="9" t="s">
        <v>348</v>
      </c>
      <c r="U375" s="9" t="s">
        <v>42</v>
      </c>
      <c r="V375" s="9" t="s">
        <v>131</v>
      </c>
      <c r="W375" s="9" t="s">
        <v>67</v>
      </c>
      <c r="X375" s="131">
        <v>44732</v>
      </c>
      <c r="Y375" s="131">
        <v>44746</v>
      </c>
      <c r="Z375" s="9" t="s">
        <v>45</v>
      </c>
      <c r="AA375" s="133">
        <v>15</v>
      </c>
      <c r="AB375" s="9" t="s">
        <v>46</v>
      </c>
      <c r="AC375" s="133">
        <v>3000</v>
      </c>
      <c r="AD375" s="9" t="s">
        <v>46</v>
      </c>
      <c r="AE375" s="9" t="s">
        <v>1038</v>
      </c>
      <c r="AF375" s="133">
        <v>39.99</v>
      </c>
      <c r="AG375" s="134">
        <v>0.441</v>
      </c>
      <c r="AH375" s="9" t="s">
        <v>47</v>
      </c>
      <c r="AI375" s="132">
        <v>44.180999999999997</v>
      </c>
      <c r="AJ375" s="9" t="s">
        <v>48</v>
      </c>
      <c r="AK375" s="9" t="s">
        <v>1212</v>
      </c>
      <c r="AL375" s="9" t="s">
        <v>49</v>
      </c>
      <c r="AM375" s="9" t="s">
        <v>126</v>
      </c>
      <c r="AN375" s="9" t="s">
        <v>127</v>
      </c>
      <c r="AO375" s="9" t="s">
        <v>52</v>
      </c>
      <c r="AP375" s="9" t="s">
        <v>146</v>
      </c>
      <c r="AQ375" s="9" t="s">
        <v>349</v>
      </c>
      <c r="AR375" s="9" t="s">
        <v>127</v>
      </c>
      <c r="AS375" s="142" t="str">
        <f>VLOOKUP(A375,'Roll-ups'!B:M,12,FALSE)</f>
        <v xml:space="preserve">PARTY DÉCOR </v>
      </c>
      <c r="AT375" s="142" t="str">
        <f t="shared" si="17"/>
        <v>G10211</v>
      </c>
      <c r="AU375" t="str">
        <f>VLOOKUP(A375,'Roll-ups'!B:E,4,FALSE)</f>
        <v>FALL 2</v>
      </c>
    </row>
    <row r="376" spans="1:47" x14ac:dyDescent="0.15">
      <c r="A376" s="142">
        <f t="shared" si="15"/>
        <v>5056275192709</v>
      </c>
      <c r="B376" s="142" t="str">
        <f t="shared" si="16"/>
        <v>4544332989</v>
      </c>
      <c r="C376" s="9" t="s">
        <v>129</v>
      </c>
      <c r="D376" s="9" t="s">
        <v>1120</v>
      </c>
      <c r="E376" s="9" t="s">
        <v>1121</v>
      </c>
      <c r="F376" s="9" t="s">
        <v>961</v>
      </c>
      <c r="G376" s="9" t="s">
        <v>88</v>
      </c>
      <c r="H376" s="9" t="s">
        <v>40</v>
      </c>
      <c r="I376" s="9"/>
      <c r="J376" s="9"/>
      <c r="K376" s="9" t="s">
        <v>56</v>
      </c>
      <c r="L376" s="9" t="s">
        <v>1036</v>
      </c>
      <c r="M376" s="9" t="s">
        <v>1037</v>
      </c>
      <c r="N376" s="131">
        <v>44687</v>
      </c>
      <c r="O376" s="131">
        <v>44791</v>
      </c>
      <c r="P376" s="131">
        <v>44767</v>
      </c>
      <c r="Q376" s="222">
        <v>200</v>
      </c>
      <c r="R376" s="132">
        <v>0</v>
      </c>
      <c r="S376" s="132">
        <v>200</v>
      </c>
      <c r="T376" s="9" t="s">
        <v>348</v>
      </c>
      <c r="U376" s="9" t="s">
        <v>42</v>
      </c>
      <c r="V376" s="9" t="s">
        <v>131</v>
      </c>
      <c r="W376" s="9" t="s">
        <v>67</v>
      </c>
      <c r="X376" s="131">
        <v>44732</v>
      </c>
      <c r="Y376" s="131">
        <v>44746</v>
      </c>
      <c r="Z376" s="9" t="s">
        <v>45</v>
      </c>
      <c r="AA376" s="133">
        <v>15</v>
      </c>
      <c r="AB376" s="9" t="s">
        <v>46</v>
      </c>
      <c r="AC376" s="133">
        <v>3000</v>
      </c>
      <c r="AD376" s="9" t="s">
        <v>46</v>
      </c>
      <c r="AE376" s="9" t="s">
        <v>1038</v>
      </c>
      <c r="AF376" s="133">
        <v>49.99</v>
      </c>
      <c r="AG376" s="134">
        <v>0.90400000000000003</v>
      </c>
      <c r="AH376" s="9" t="s">
        <v>47</v>
      </c>
      <c r="AI376" s="132">
        <v>137.303</v>
      </c>
      <c r="AJ376" s="9" t="s">
        <v>48</v>
      </c>
      <c r="AK376" s="9" t="s">
        <v>1122</v>
      </c>
      <c r="AL376" s="9" t="s">
        <v>49</v>
      </c>
      <c r="AM376" s="9" t="s">
        <v>126</v>
      </c>
      <c r="AN376" s="9" t="s">
        <v>127</v>
      </c>
      <c r="AO376" s="9" t="s">
        <v>52</v>
      </c>
      <c r="AP376" s="9" t="s">
        <v>146</v>
      </c>
      <c r="AQ376" s="9" t="s">
        <v>349</v>
      </c>
      <c r="AR376" s="9" t="s">
        <v>127</v>
      </c>
      <c r="AS376" s="142" t="str">
        <f>VLOOKUP(A376,'Roll-ups'!B:M,12,FALSE)</f>
        <v xml:space="preserve">PARTY DÉCOR </v>
      </c>
      <c r="AT376" s="142" t="str">
        <f t="shared" si="17"/>
        <v>G10211</v>
      </c>
      <c r="AU376" t="str">
        <f>VLOOKUP(A376,'Roll-ups'!B:E,4,FALSE)</f>
        <v>FALL 2</v>
      </c>
    </row>
    <row r="377" spans="1:47" x14ac:dyDescent="0.15">
      <c r="A377" s="142">
        <f t="shared" si="15"/>
        <v>5060717341495</v>
      </c>
      <c r="B377" s="142" t="str">
        <f t="shared" si="16"/>
        <v>4544711742</v>
      </c>
      <c r="C377" s="9" t="s">
        <v>129</v>
      </c>
      <c r="D377" s="9" t="s">
        <v>1297</v>
      </c>
      <c r="E377" s="9" t="s">
        <v>875</v>
      </c>
      <c r="F377" s="9" t="s">
        <v>986</v>
      </c>
      <c r="G377" s="9" t="s">
        <v>70</v>
      </c>
      <c r="H377" s="9" t="s">
        <v>40</v>
      </c>
      <c r="I377" s="9"/>
      <c r="J377" s="9"/>
      <c r="K377" s="9" t="s">
        <v>56</v>
      </c>
      <c r="L377" s="9" t="s">
        <v>1161</v>
      </c>
      <c r="M377" s="9" t="s">
        <v>1162</v>
      </c>
      <c r="N377" s="131">
        <v>44708</v>
      </c>
      <c r="O377" s="131">
        <v>44754</v>
      </c>
      <c r="P377" s="131">
        <v>44754</v>
      </c>
      <c r="Q377" s="222">
        <v>200</v>
      </c>
      <c r="R377" s="132">
        <v>0</v>
      </c>
      <c r="S377" s="132">
        <v>200</v>
      </c>
      <c r="T377" s="9" t="s">
        <v>348</v>
      </c>
      <c r="U377" s="9" t="s">
        <v>42</v>
      </c>
      <c r="V377" s="9" t="s">
        <v>1163</v>
      </c>
      <c r="W377" s="9" t="s">
        <v>67</v>
      </c>
      <c r="X377" s="131">
        <v>44701</v>
      </c>
      <c r="Y377" s="131">
        <v>44727</v>
      </c>
      <c r="Z377" s="9" t="s">
        <v>45</v>
      </c>
      <c r="AA377" s="133">
        <v>2.1</v>
      </c>
      <c r="AB377" s="9" t="s">
        <v>148</v>
      </c>
      <c r="AC377" s="133">
        <v>420</v>
      </c>
      <c r="AD377" s="9" t="s">
        <v>148</v>
      </c>
      <c r="AE377" s="9" t="s">
        <v>1164</v>
      </c>
      <c r="AF377" s="133">
        <v>14.99</v>
      </c>
      <c r="AG377" s="134">
        <v>0.11</v>
      </c>
      <c r="AH377" s="9" t="s">
        <v>47</v>
      </c>
      <c r="AI377" s="134">
        <v>16.231999999999999</v>
      </c>
      <c r="AJ377" s="9" t="s">
        <v>48</v>
      </c>
      <c r="AK377" s="9"/>
      <c r="AL377" s="9" t="s">
        <v>49</v>
      </c>
      <c r="AM377" s="9" t="s">
        <v>121</v>
      </c>
      <c r="AN377" s="9" t="s">
        <v>122</v>
      </c>
      <c r="AO377" s="9" t="s">
        <v>138</v>
      </c>
      <c r="AP377" s="9" t="s">
        <v>863</v>
      </c>
      <c r="AQ377" s="9" t="s">
        <v>349</v>
      </c>
      <c r="AR377" s="9" t="s">
        <v>122</v>
      </c>
      <c r="AS377" s="142" t="str">
        <f>VLOOKUP(A377,'Roll-ups'!B:M,12,FALSE)</f>
        <v xml:space="preserve">PARTY DÉCOR </v>
      </c>
      <c r="AT377" s="142" t="str">
        <f t="shared" si="17"/>
        <v>G10211</v>
      </c>
      <c r="AU377" t="str">
        <f>VLOOKUP(A377,'Roll-ups'!B:E,4,FALSE)</f>
        <v>FALL 1</v>
      </c>
    </row>
    <row r="378" spans="1:47" x14ac:dyDescent="0.15">
      <c r="A378" s="142">
        <f t="shared" si="15"/>
        <v>5060717342171</v>
      </c>
      <c r="B378" s="142" t="str">
        <f t="shared" si="16"/>
        <v>4544711742</v>
      </c>
      <c r="C378" s="9" t="s">
        <v>129</v>
      </c>
      <c r="D378" s="9" t="s">
        <v>1301</v>
      </c>
      <c r="E378" s="9" t="s">
        <v>887</v>
      </c>
      <c r="F378" s="9" t="s">
        <v>986</v>
      </c>
      <c r="G378" s="9" t="s">
        <v>72</v>
      </c>
      <c r="H378" s="9" t="s">
        <v>40</v>
      </c>
      <c r="I378" s="9"/>
      <c r="J378" s="9"/>
      <c r="K378" s="9" t="s">
        <v>56</v>
      </c>
      <c r="L378" s="9" t="s">
        <v>1161</v>
      </c>
      <c r="M378" s="9" t="s">
        <v>1162</v>
      </c>
      <c r="N378" s="131">
        <v>44708</v>
      </c>
      <c r="O378" s="131">
        <v>44754</v>
      </c>
      <c r="P378" s="131">
        <v>44754</v>
      </c>
      <c r="Q378" s="222">
        <v>200</v>
      </c>
      <c r="R378" s="132">
        <v>0</v>
      </c>
      <c r="S378" s="132">
        <v>200</v>
      </c>
      <c r="T378" s="9" t="s">
        <v>348</v>
      </c>
      <c r="U378" s="9" t="s">
        <v>42</v>
      </c>
      <c r="V378" s="9" t="s">
        <v>1163</v>
      </c>
      <c r="W378" s="9" t="s">
        <v>67</v>
      </c>
      <c r="X378" s="131">
        <v>44701</v>
      </c>
      <c r="Y378" s="131">
        <v>44727</v>
      </c>
      <c r="Z378" s="9" t="s">
        <v>45</v>
      </c>
      <c r="AA378" s="133">
        <v>2.5</v>
      </c>
      <c r="AB378" s="9" t="s">
        <v>148</v>
      </c>
      <c r="AC378" s="133">
        <v>500</v>
      </c>
      <c r="AD378" s="9" t="s">
        <v>148</v>
      </c>
      <c r="AE378" s="9" t="s">
        <v>1164</v>
      </c>
      <c r="AF378" s="133">
        <v>14.99</v>
      </c>
      <c r="AG378" s="134">
        <v>0.154</v>
      </c>
      <c r="AH378" s="9" t="s">
        <v>47</v>
      </c>
      <c r="AI378" s="134">
        <v>24.791</v>
      </c>
      <c r="AJ378" s="9" t="s">
        <v>48</v>
      </c>
      <c r="AK378" s="9"/>
      <c r="AL378" s="9" t="s">
        <v>49</v>
      </c>
      <c r="AM378" s="9" t="s">
        <v>121</v>
      </c>
      <c r="AN378" s="9" t="s">
        <v>122</v>
      </c>
      <c r="AO378" s="9" t="s">
        <v>138</v>
      </c>
      <c r="AP378" s="9" t="s">
        <v>863</v>
      </c>
      <c r="AQ378" s="9" t="s">
        <v>349</v>
      </c>
      <c r="AR378" s="9" t="s">
        <v>122</v>
      </c>
      <c r="AS378" s="142" t="str">
        <f>VLOOKUP(A378,'Roll-ups'!B:M,12,FALSE)</f>
        <v xml:space="preserve">PARTY DÉCOR </v>
      </c>
      <c r="AT378" s="142" t="str">
        <f t="shared" si="17"/>
        <v>G10211</v>
      </c>
      <c r="AU378" t="str">
        <f>VLOOKUP(A378,'Roll-ups'!B:E,4,FALSE)</f>
        <v>FALL 1</v>
      </c>
    </row>
    <row r="379" spans="1:47" x14ac:dyDescent="0.15">
      <c r="A379" s="142">
        <f t="shared" si="15"/>
        <v>5060717342188</v>
      </c>
      <c r="B379" s="142" t="str">
        <f t="shared" si="16"/>
        <v>4544711742</v>
      </c>
      <c r="C379" s="9" t="s">
        <v>129</v>
      </c>
      <c r="D379" s="9" t="s">
        <v>1296</v>
      </c>
      <c r="E379" s="9" t="s">
        <v>893</v>
      </c>
      <c r="F379" s="9" t="s">
        <v>986</v>
      </c>
      <c r="G379" s="9" t="s">
        <v>65</v>
      </c>
      <c r="H379" s="9" t="s">
        <v>40</v>
      </c>
      <c r="I379" s="9"/>
      <c r="J379" s="9"/>
      <c r="K379" s="9" t="s">
        <v>56</v>
      </c>
      <c r="L379" s="9" t="s">
        <v>1161</v>
      </c>
      <c r="M379" s="9" t="s">
        <v>1162</v>
      </c>
      <c r="N379" s="131">
        <v>44708</v>
      </c>
      <c r="O379" s="131">
        <v>44754</v>
      </c>
      <c r="P379" s="131">
        <v>44754</v>
      </c>
      <c r="Q379" s="222">
        <v>200</v>
      </c>
      <c r="R379" s="132">
        <v>0</v>
      </c>
      <c r="S379" s="132">
        <v>200</v>
      </c>
      <c r="T379" s="9" t="s">
        <v>348</v>
      </c>
      <c r="U379" s="9" t="s">
        <v>42</v>
      </c>
      <c r="V379" s="9" t="s">
        <v>1163</v>
      </c>
      <c r="W379" s="9" t="s">
        <v>67</v>
      </c>
      <c r="X379" s="131">
        <v>44701</v>
      </c>
      <c r="Y379" s="131">
        <v>44727</v>
      </c>
      <c r="Z379" s="9" t="s">
        <v>45</v>
      </c>
      <c r="AA379" s="133">
        <v>2.5</v>
      </c>
      <c r="AB379" s="9" t="s">
        <v>148</v>
      </c>
      <c r="AC379" s="133">
        <v>500</v>
      </c>
      <c r="AD379" s="9" t="s">
        <v>148</v>
      </c>
      <c r="AE379" s="9" t="s">
        <v>1164</v>
      </c>
      <c r="AF379" s="133">
        <v>14.99</v>
      </c>
      <c r="AG379" s="134">
        <v>0.154</v>
      </c>
      <c r="AH379" s="9" t="s">
        <v>47</v>
      </c>
      <c r="AI379" s="134">
        <v>24.791</v>
      </c>
      <c r="AJ379" s="9" t="s">
        <v>48</v>
      </c>
      <c r="AK379" s="9"/>
      <c r="AL379" s="9" t="s">
        <v>49</v>
      </c>
      <c r="AM379" s="9" t="s">
        <v>121</v>
      </c>
      <c r="AN379" s="9" t="s">
        <v>122</v>
      </c>
      <c r="AO379" s="9" t="s">
        <v>138</v>
      </c>
      <c r="AP379" s="9" t="s">
        <v>863</v>
      </c>
      <c r="AQ379" s="9" t="s">
        <v>349</v>
      </c>
      <c r="AR379" s="9" t="s">
        <v>122</v>
      </c>
      <c r="AS379" s="142" t="str">
        <f>VLOOKUP(A379,'Roll-ups'!B:M,12,FALSE)</f>
        <v xml:space="preserve">PARTY DÉCOR </v>
      </c>
      <c r="AT379" s="142" t="str">
        <f t="shared" si="17"/>
        <v>G10211</v>
      </c>
      <c r="AU379" t="str">
        <f>VLOOKUP(A379,'Roll-ups'!B:E,4,FALSE)</f>
        <v>FALL 1</v>
      </c>
    </row>
    <row r="380" spans="1:47" x14ac:dyDescent="0.15">
      <c r="A380" s="142">
        <f t="shared" si="15"/>
        <v>5060717342195</v>
      </c>
      <c r="B380" s="142" t="str">
        <f t="shared" si="16"/>
        <v>4544711742</v>
      </c>
      <c r="C380" s="9" t="s">
        <v>129</v>
      </c>
      <c r="D380" s="9" t="s">
        <v>1300</v>
      </c>
      <c r="E380" s="9" t="s">
        <v>895</v>
      </c>
      <c r="F380" s="9" t="s">
        <v>986</v>
      </c>
      <c r="G380" s="9" t="s">
        <v>75</v>
      </c>
      <c r="H380" s="9" t="s">
        <v>40</v>
      </c>
      <c r="I380" s="9"/>
      <c r="J380" s="9"/>
      <c r="K380" s="9" t="s">
        <v>56</v>
      </c>
      <c r="L380" s="9" t="s">
        <v>1161</v>
      </c>
      <c r="M380" s="9" t="s">
        <v>1162</v>
      </c>
      <c r="N380" s="131">
        <v>44708</v>
      </c>
      <c r="O380" s="131">
        <v>44754</v>
      </c>
      <c r="P380" s="131">
        <v>44754</v>
      </c>
      <c r="Q380" s="222">
        <v>200</v>
      </c>
      <c r="R380" s="132">
        <v>0</v>
      </c>
      <c r="S380" s="132">
        <v>200</v>
      </c>
      <c r="T380" s="9" t="s">
        <v>348</v>
      </c>
      <c r="U380" s="9" t="s">
        <v>42</v>
      </c>
      <c r="V380" s="9" t="s">
        <v>1163</v>
      </c>
      <c r="W380" s="9" t="s">
        <v>67</v>
      </c>
      <c r="X380" s="131">
        <v>44701</v>
      </c>
      <c r="Y380" s="131">
        <v>44727</v>
      </c>
      <c r="Z380" s="9" t="s">
        <v>45</v>
      </c>
      <c r="AA380" s="133">
        <v>2.5</v>
      </c>
      <c r="AB380" s="9" t="s">
        <v>148</v>
      </c>
      <c r="AC380" s="133">
        <v>500</v>
      </c>
      <c r="AD380" s="9" t="s">
        <v>148</v>
      </c>
      <c r="AE380" s="9" t="s">
        <v>1164</v>
      </c>
      <c r="AF380" s="133">
        <v>14.99</v>
      </c>
      <c r="AG380" s="134">
        <v>0.16500000000000001</v>
      </c>
      <c r="AH380" s="9" t="s">
        <v>47</v>
      </c>
      <c r="AI380" s="134">
        <v>24.791</v>
      </c>
      <c r="AJ380" s="9" t="s">
        <v>48</v>
      </c>
      <c r="AK380" s="9"/>
      <c r="AL380" s="9" t="s">
        <v>49</v>
      </c>
      <c r="AM380" s="9" t="s">
        <v>121</v>
      </c>
      <c r="AN380" s="9" t="s">
        <v>122</v>
      </c>
      <c r="AO380" s="9" t="s">
        <v>138</v>
      </c>
      <c r="AP380" s="9" t="s">
        <v>863</v>
      </c>
      <c r="AQ380" s="9" t="s">
        <v>349</v>
      </c>
      <c r="AR380" s="9" t="s">
        <v>122</v>
      </c>
      <c r="AS380" s="142" t="str">
        <f>VLOOKUP(A380,'Roll-ups'!B:M,12,FALSE)</f>
        <v xml:space="preserve">PARTY DÉCOR </v>
      </c>
      <c r="AT380" s="142" t="str">
        <f t="shared" si="17"/>
        <v>G10211</v>
      </c>
      <c r="AU380" t="str">
        <f>VLOOKUP(A380,'Roll-ups'!B:E,4,FALSE)</f>
        <v>FALL 1</v>
      </c>
    </row>
    <row r="381" spans="1:47" x14ac:dyDescent="0.15">
      <c r="A381" s="142">
        <f t="shared" si="15"/>
        <v>5060717341488</v>
      </c>
      <c r="B381" s="142" t="str">
        <f t="shared" si="16"/>
        <v>4544711742</v>
      </c>
      <c r="C381" s="9" t="s">
        <v>129</v>
      </c>
      <c r="D381" s="9" t="s">
        <v>1294</v>
      </c>
      <c r="E381" s="9" t="s">
        <v>873</v>
      </c>
      <c r="F381" s="9" t="s">
        <v>986</v>
      </c>
      <c r="G381" s="9" t="s">
        <v>108</v>
      </c>
      <c r="H381" s="9" t="s">
        <v>40</v>
      </c>
      <c r="I381" s="9"/>
      <c r="J381" s="9"/>
      <c r="K381" s="9" t="s">
        <v>56</v>
      </c>
      <c r="L381" s="9" t="s">
        <v>1161</v>
      </c>
      <c r="M381" s="9" t="s">
        <v>1162</v>
      </c>
      <c r="N381" s="131">
        <v>44708</v>
      </c>
      <c r="O381" s="131">
        <v>44754</v>
      </c>
      <c r="P381" s="131">
        <v>44754</v>
      </c>
      <c r="Q381" s="222">
        <v>200</v>
      </c>
      <c r="R381" s="132">
        <v>0</v>
      </c>
      <c r="S381" s="132">
        <v>200</v>
      </c>
      <c r="T381" s="9" t="s">
        <v>348</v>
      </c>
      <c r="U381" s="9" t="s">
        <v>42</v>
      </c>
      <c r="V381" s="9" t="s">
        <v>1163</v>
      </c>
      <c r="W381" s="9" t="s">
        <v>67</v>
      </c>
      <c r="X381" s="131">
        <v>44701</v>
      </c>
      <c r="Y381" s="131">
        <v>44727</v>
      </c>
      <c r="Z381" s="9" t="s">
        <v>45</v>
      </c>
      <c r="AA381" s="133">
        <v>2.1</v>
      </c>
      <c r="AB381" s="9" t="s">
        <v>148</v>
      </c>
      <c r="AC381" s="133">
        <v>420</v>
      </c>
      <c r="AD381" s="9" t="s">
        <v>148</v>
      </c>
      <c r="AE381" s="9" t="s">
        <v>1164</v>
      </c>
      <c r="AF381" s="133">
        <v>14.99</v>
      </c>
      <c r="AG381" s="134">
        <v>0.11</v>
      </c>
      <c r="AH381" s="9" t="s">
        <v>47</v>
      </c>
      <c r="AI381" s="134">
        <v>16.231999999999999</v>
      </c>
      <c r="AJ381" s="9" t="s">
        <v>48</v>
      </c>
      <c r="AK381" s="9"/>
      <c r="AL381" s="9" t="s">
        <v>49</v>
      </c>
      <c r="AM381" s="9" t="s">
        <v>121</v>
      </c>
      <c r="AN381" s="9" t="s">
        <v>122</v>
      </c>
      <c r="AO381" s="9" t="s">
        <v>138</v>
      </c>
      <c r="AP381" s="9" t="s">
        <v>863</v>
      </c>
      <c r="AQ381" s="9" t="s">
        <v>349</v>
      </c>
      <c r="AR381" s="9" t="s">
        <v>122</v>
      </c>
      <c r="AS381" s="142" t="str">
        <f>VLOOKUP(A381,'Roll-ups'!B:M,12,FALSE)</f>
        <v xml:space="preserve">PARTY DÉCOR </v>
      </c>
      <c r="AT381" s="142" t="str">
        <f t="shared" si="17"/>
        <v>G10211</v>
      </c>
      <c r="AU381" t="str">
        <f>VLOOKUP(A381,'Roll-ups'!B:E,4,FALSE)</f>
        <v>FALL 1</v>
      </c>
    </row>
    <row r="382" spans="1:47" x14ac:dyDescent="0.15">
      <c r="A382" s="142">
        <f t="shared" si="15"/>
        <v>5060717342201</v>
      </c>
      <c r="B382" s="142" t="str">
        <f t="shared" si="16"/>
        <v>4544711742</v>
      </c>
      <c r="C382" s="9" t="s">
        <v>129</v>
      </c>
      <c r="D382" s="9" t="s">
        <v>1258</v>
      </c>
      <c r="E382" s="9" t="s">
        <v>883</v>
      </c>
      <c r="F382" s="9" t="s">
        <v>986</v>
      </c>
      <c r="G382" s="9" t="s">
        <v>76</v>
      </c>
      <c r="H382" s="9" t="s">
        <v>40</v>
      </c>
      <c r="I382" s="9"/>
      <c r="J382" s="9"/>
      <c r="K382" s="9" t="s">
        <v>56</v>
      </c>
      <c r="L382" s="9" t="s">
        <v>1161</v>
      </c>
      <c r="M382" s="9" t="s">
        <v>1162</v>
      </c>
      <c r="N382" s="131">
        <v>44708</v>
      </c>
      <c r="O382" s="131">
        <v>44754</v>
      </c>
      <c r="P382" s="131">
        <v>44754</v>
      </c>
      <c r="Q382" s="222">
        <v>200</v>
      </c>
      <c r="R382" s="132">
        <v>0</v>
      </c>
      <c r="S382" s="132">
        <v>200</v>
      </c>
      <c r="T382" s="9" t="s">
        <v>348</v>
      </c>
      <c r="U382" s="9" t="s">
        <v>42</v>
      </c>
      <c r="V382" s="9" t="s">
        <v>1163</v>
      </c>
      <c r="W382" s="9" t="s">
        <v>67</v>
      </c>
      <c r="X382" s="131">
        <v>44701</v>
      </c>
      <c r="Y382" s="131">
        <v>44727</v>
      </c>
      <c r="Z382" s="9" t="s">
        <v>45</v>
      </c>
      <c r="AA382" s="133">
        <v>2.5</v>
      </c>
      <c r="AB382" s="9" t="s">
        <v>148</v>
      </c>
      <c r="AC382" s="133">
        <v>500</v>
      </c>
      <c r="AD382" s="9" t="s">
        <v>148</v>
      </c>
      <c r="AE382" s="9" t="s">
        <v>1164</v>
      </c>
      <c r="AF382" s="133">
        <v>14.99</v>
      </c>
      <c r="AG382" s="134">
        <v>0.154</v>
      </c>
      <c r="AH382" s="9" t="s">
        <v>47</v>
      </c>
      <c r="AI382" s="134">
        <v>24.791</v>
      </c>
      <c r="AJ382" s="9" t="s">
        <v>48</v>
      </c>
      <c r="AK382" s="9"/>
      <c r="AL382" s="9" t="s">
        <v>49</v>
      </c>
      <c r="AM382" s="9" t="s">
        <v>121</v>
      </c>
      <c r="AN382" s="9" t="s">
        <v>122</v>
      </c>
      <c r="AO382" s="9" t="s">
        <v>52</v>
      </c>
      <c r="AP382" s="9" t="s">
        <v>863</v>
      </c>
      <c r="AQ382" s="9" t="s">
        <v>349</v>
      </c>
      <c r="AR382" s="9" t="s">
        <v>122</v>
      </c>
      <c r="AS382" s="142" t="str">
        <f>VLOOKUP(A382,'Roll-ups'!B:M,12,FALSE)</f>
        <v xml:space="preserve">PARTY DÉCOR </v>
      </c>
      <c r="AT382" s="142" t="str">
        <f t="shared" si="17"/>
        <v>G10211</v>
      </c>
      <c r="AU382" t="str">
        <f>VLOOKUP(A382,'Roll-ups'!B:E,4,FALSE)</f>
        <v>FALL 2</v>
      </c>
    </row>
    <row r="383" spans="1:47" x14ac:dyDescent="0.15">
      <c r="A383" s="142">
        <f t="shared" si="15"/>
        <v>5060717341471</v>
      </c>
      <c r="B383" s="142" t="str">
        <f t="shared" si="16"/>
        <v>4544711742</v>
      </c>
      <c r="C383" s="9" t="s">
        <v>129</v>
      </c>
      <c r="D383" s="9" t="s">
        <v>1299</v>
      </c>
      <c r="E383" s="9" t="s">
        <v>871</v>
      </c>
      <c r="F383" s="9" t="s">
        <v>986</v>
      </c>
      <c r="G383" s="9" t="s">
        <v>69</v>
      </c>
      <c r="H383" s="9" t="s">
        <v>40</v>
      </c>
      <c r="I383" s="9"/>
      <c r="J383" s="9"/>
      <c r="K383" s="9" t="s">
        <v>56</v>
      </c>
      <c r="L383" s="9" t="s">
        <v>1161</v>
      </c>
      <c r="M383" s="9" t="s">
        <v>1162</v>
      </c>
      <c r="N383" s="131">
        <v>44708</v>
      </c>
      <c r="O383" s="131">
        <v>44754</v>
      </c>
      <c r="P383" s="131">
        <v>44754</v>
      </c>
      <c r="Q383" s="222">
        <v>200</v>
      </c>
      <c r="R383" s="132">
        <v>0</v>
      </c>
      <c r="S383" s="132">
        <v>200</v>
      </c>
      <c r="T383" s="9" t="s">
        <v>348</v>
      </c>
      <c r="U383" s="9" t="s">
        <v>42</v>
      </c>
      <c r="V383" s="9" t="s">
        <v>1163</v>
      </c>
      <c r="W383" s="9" t="s">
        <v>67</v>
      </c>
      <c r="X383" s="131">
        <v>44701</v>
      </c>
      <c r="Y383" s="131">
        <v>44727</v>
      </c>
      <c r="Z383" s="9" t="s">
        <v>45</v>
      </c>
      <c r="AA383" s="133">
        <v>2.1</v>
      </c>
      <c r="AB383" s="9" t="s">
        <v>148</v>
      </c>
      <c r="AC383" s="133">
        <v>420</v>
      </c>
      <c r="AD383" s="9" t="s">
        <v>148</v>
      </c>
      <c r="AE383" s="9" t="s">
        <v>1164</v>
      </c>
      <c r="AF383" s="133">
        <v>14.99</v>
      </c>
      <c r="AG383" s="134">
        <v>0.11</v>
      </c>
      <c r="AH383" s="9" t="s">
        <v>47</v>
      </c>
      <c r="AI383" s="132">
        <v>16.231999999999999</v>
      </c>
      <c r="AJ383" s="9" t="s">
        <v>48</v>
      </c>
      <c r="AK383" s="9"/>
      <c r="AL383" s="9" t="s">
        <v>49</v>
      </c>
      <c r="AM383" s="9" t="s">
        <v>121</v>
      </c>
      <c r="AN383" s="9" t="s">
        <v>122</v>
      </c>
      <c r="AO383" s="9" t="s">
        <v>138</v>
      </c>
      <c r="AP383" s="9" t="s">
        <v>863</v>
      </c>
      <c r="AQ383" s="9" t="s">
        <v>349</v>
      </c>
      <c r="AR383" s="9" t="s">
        <v>122</v>
      </c>
      <c r="AS383" s="142" t="str">
        <f>VLOOKUP(A383,'Roll-ups'!B:M,12,FALSE)</f>
        <v xml:space="preserve">PARTY DÉCOR </v>
      </c>
      <c r="AT383" s="142" t="str">
        <f t="shared" si="17"/>
        <v>G10211</v>
      </c>
      <c r="AU383" t="str">
        <f>VLOOKUP(A383,'Roll-ups'!B:E,4,FALSE)</f>
        <v>FALL 1</v>
      </c>
    </row>
    <row r="384" spans="1:47" x14ac:dyDescent="0.15">
      <c r="A384" s="142">
        <f t="shared" si="15"/>
        <v>5060717342218</v>
      </c>
      <c r="B384" s="142" t="str">
        <f t="shared" si="16"/>
        <v>4544711742</v>
      </c>
      <c r="C384" s="9" t="s">
        <v>129</v>
      </c>
      <c r="D384" s="9" t="s">
        <v>1259</v>
      </c>
      <c r="E384" s="9" t="s">
        <v>889</v>
      </c>
      <c r="F384" s="9" t="s">
        <v>986</v>
      </c>
      <c r="G384" s="9" t="s">
        <v>82</v>
      </c>
      <c r="H384" s="9" t="s">
        <v>40</v>
      </c>
      <c r="I384" s="9"/>
      <c r="J384" s="9"/>
      <c r="K384" s="9" t="s">
        <v>56</v>
      </c>
      <c r="L384" s="9" t="s">
        <v>1161</v>
      </c>
      <c r="M384" s="9" t="s">
        <v>1162</v>
      </c>
      <c r="N384" s="131">
        <v>44708</v>
      </c>
      <c r="O384" s="131">
        <v>44754</v>
      </c>
      <c r="P384" s="131">
        <v>44754</v>
      </c>
      <c r="Q384" s="222">
        <v>200</v>
      </c>
      <c r="R384" s="132">
        <v>0</v>
      </c>
      <c r="S384" s="132">
        <v>200</v>
      </c>
      <c r="T384" s="9" t="s">
        <v>348</v>
      </c>
      <c r="U384" s="9" t="s">
        <v>42</v>
      </c>
      <c r="V384" s="9" t="s">
        <v>1163</v>
      </c>
      <c r="W384" s="9" t="s">
        <v>67</v>
      </c>
      <c r="X384" s="131">
        <v>44701</v>
      </c>
      <c r="Y384" s="131">
        <v>44727</v>
      </c>
      <c r="Z384" s="9" t="s">
        <v>45</v>
      </c>
      <c r="AA384" s="133">
        <v>2.5</v>
      </c>
      <c r="AB384" s="9" t="s">
        <v>148</v>
      </c>
      <c r="AC384" s="133">
        <v>500</v>
      </c>
      <c r="AD384" s="9" t="s">
        <v>148</v>
      </c>
      <c r="AE384" s="9" t="s">
        <v>1164</v>
      </c>
      <c r="AF384" s="133">
        <v>14.99</v>
      </c>
      <c r="AG384" s="134">
        <v>0.154</v>
      </c>
      <c r="AH384" s="9" t="s">
        <v>47</v>
      </c>
      <c r="AI384" s="132">
        <v>24.791</v>
      </c>
      <c r="AJ384" s="9" t="s">
        <v>48</v>
      </c>
      <c r="AK384" s="9"/>
      <c r="AL384" s="9" t="s">
        <v>49</v>
      </c>
      <c r="AM384" s="9" t="s">
        <v>121</v>
      </c>
      <c r="AN384" s="9" t="s">
        <v>122</v>
      </c>
      <c r="AO384" s="9" t="s">
        <v>52</v>
      </c>
      <c r="AP384" s="9" t="s">
        <v>863</v>
      </c>
      <c r="AQ384" s="9" t="s">
        <v>349</v>
      </c>
      <c r="AR384" s="9" t="s">
        <v>122</v>
      </c>
      <c r="AS384" s="142" t="str">
        <f>VLOOKUP(A384,'Roll-ups'!B:M,12,FALSE)</f>
        <v xml:space="preserve">PARTY DÉCOR </v>
      </c>
      <c r="AT384" s="142" t="str">
        <f t="shared" si="17"/>
        <v>G10211</v>
      </c>
      <c r="AU384" t="str">
        <f>VLOOKUP(A384,'Roll-ups'!B:E,4,FALSE)</f>
        <v>FALL 2</v>
      </c>
    </row>
    <row r="385" spans="1:47" x14ac:dyDescent="0.15">
      <c r="A385" s="142">
        <f t="shared" si="15"/>
        <v>5060717341464</v>
      </c>
      <c r="B385" s="142" t="str">
        <f t="shared" si="16"/>
        <v>4544711742</v>
      </c>
      <c r="C385" s="9" t="s">
        <v>129</v>
      </c>
      <c r="D385" s="9" t="s">
        <v>1295</v>
      </c>
      <c r="E385" s="9" t="s">
        <v>869</v>
      </c>
      <c r="F385" s="9" t="s">
        <v>986</v>
      </c>
      <c r="G385" s="9" t="s">
        <v>109</v>
      </c>
      <c r="H385" s="9" t="s">
        <v>40</v>
      </c>
      <c r="I385" s="9"/>
      <c r="J385" s="9"/>
      <c r="K385" s="9" t="s">
        <v>56</v>
      </c>
      <c r="L385" s="9" t="s">
        <v>1161</v>
      </c>
      <c r="M385" s="9" t="s">
        <v>1162</v>
      </c>
      <c r="N385" s="131">
        <v>44708</v>
      </c>
      <c r="O385" s="131">
        <v>44754</v>
      </c>
      <c r="P385" s="131">
        <v>44754</v>
      </c>
      <c r="Q385" s="222">
        <v>200</v>
      </c>
      <c r="R385" s="132">
        <v>0</v>
      </c>
      <c r="S385" s="132">
        <v>200</v>
      </c>
      <c r="T385" s="9" t="s">
        <v>348</v>
      </c>
      <c r="U385" s="9" t="s">
        <v>42</v>
      </c>
      <c r="V385" s="9" t="s">
        <v>1163</v>
      </c>
      <c r="W385" s="9" t="s">
        <v>67</v>
      </c>
      <c r="X385" s="131">
        <v>44701</v>
      </c>
      <c r="Y385" s="131">
        <v>44727</v>
      </c>
      <c r="Z385" s="9" t="s">
        <v>45</v>
      </c>
      <c r="AA385" s="133">
        <v>2.1</v>
      </c>
      <c r="AB385" s="9" t="s">
        <v>148</v>
      </c>
      <c r="AC385" s="133">
        <v>420</v>
      </c>
      <c r="AD385" s="9" t="s">
        <v>148</v>
      </c>
      <c r="AE385" s="9" t="s">
        <v>1164</v>
      </c>
      <c r="AF385" s="133">
        <v>14.99</v>
      </c>
      <c r="AG385" s="134">
        <v>0.11</v>
      </c>
      <c r="AH385" s="9" t="s">
        <v>47</v>
      </c>
      <c r="AI385" s="132">
        <v>16.231999999999999</v>
      </c>
      <c r="AJ385" s="9" t="s">
        <v>48</v>
      </c>
      <c r="AK385" s="9"/>
      <c r="AL385" s="9" t="s">
        <v>49</v>
      </c>
      <c r="AM385" s="9" t="s">
        <v>121</v>
      </c>
      <c r="AN385" s="9" t="s">
        <v>122</v>
      </c>
      <c r="AO385" s="9" t="s">
        <v>138</v>
      </c>
      <c r="AP385" s="9" t="s">
        <v>863</v>
      </c>
      <c r="AQ385" s="9" t="s">
        <v>349</v>
      </c>
      <c r="AR385" s="9" t="s">
        <v>122</v>
      </c>
      <c r="AS385" s="142" t="str">
        <f>VLOOKUP(A385,'Roll-ups'!B:M,12,FALSE)</f>
        <v xml:space="preserve">PARTY DÉCOR </v>
      </c>
      <c r="AT385" s="142" t="str">
        <f t="shared" si="17"/>
        <v>G10211</v>
      </c>
      <c r="AU385" t="str">
        <f>VLOOKUP(A385,'Roll-ups'!B:E,4,FALSE)</f>
        <v>FALL 1</v>
      </c>
    </row>
    <row r="386" spans="1:47" x14ac:dyDescent="0.15">
      <c r="A386" s="142">
        <f t="shared" si="15"/>
        <v>5060717341112</v>
      </c>
      <c r="B386" s="142" t="str">
        <f t="shared" si="16"/>
        <v>4544711742</v>
      </c>
      <c r="C386" s="9" t="s">
        <v>129</v>
      </c>
      <c r="D386" s="9" t="s">
        <v>1298</v>
      </c>
      <c r="E386" s="9" t="s">
        <v>867</v>
      </c>
      <c r="F386" s="9" t="s">
        <v>986</v>
      </c>
      <c r="G386" s="9" t="s">
        <v>73</v>
      </c>
      <c r="H386" s="9" t="s">
        <v>40</v>
      </c>
      <c r="I386" s="9"/>
      <c r="J386" s="9"/>
      <c r="K386" s="9" t="s">
        <v>56</v>
      </c>
      <c r="L386" s="9" t="s">
        <v>1161</v>
      </c>
      <c r="M386" s="9" t="s">
        <v>1162</v>
      </c>
      <c r="N386" s="131">
        <v>44708</v>
      </c>
      <c r="O386" s="131">
        <v>44754</v>
      </c>
      <c r="P386" s="131">
        <v>44754</v>
      </c>
      <c r="Q386" s="222">
        <v>200</v>
      </c>
      <c r="R386" s="132">
        <v>0</v>
      </c>
      <c r="S386" s="132">
        <v>200</v>
      </c>
      <c r="T386" s="9" t="s">
        <v>348</v>
      </c>
      <c r="U386" s="9" t="s">
        <v>42</v>
      </c>
      <c r="V386" s="9" t="s">
        <v>1163</v>
      </c>
      <c r="W386" s="9" t="s">
        <v>67</v>
      </c>
      <c r="X386" s="131">
        <v>44701</v>
      </c>
      <c r="Y386" s="131">
        <v>44727</v>
      </c>
      <c r="Z386" s="9" t="s">
        <v>45</v>
      </c>
      <c r="AA386" s="133">
        <v>6.8</v>
      </c>
      <c r="AB386" s="9" t="s">
        <v>148</v>
      </c>
      <c r="AC386" s="133">
        <v>1360</v>
      </c>
      <c r="AD386" s="9" t="s">
        <v>148</v>
      </c>
      <c r="AE386" s="9" t="s">
        <v>1164</v>
      </c>
      <c r="AF386" s="133">
        <v>34.99</v>
      </c>
      <c r="AG386" s="134">
        <v>0.16500000000000001</v>
      </c>
      <c r="AH386" s="9" t="s">
        <v>47</v>
      </c>
      <c r="AI386" s="132">
        <v>32.953000000000003</v>
      </c>
      <c r="AJ386" s="9" t="s">
        <v>48</v>
      </c>
      <c r="AK386" s="9"/>
      <c r="AL386" s="9" t="s">
        <v>49</v>
      </c>
      <c r="AM386" s="9" t="s">
        <v>121</v>
      </c>
      <c r="AN386" s="9" t="s">
        <v>122</v>
      </c>
      <c r="AO386" s="9" t="s">
        <v>138</v>
      </c>
      <c r="AP386" s="9" t="s">
        <v>863</v>
      </c>
      <c r="AQ386" s="9" t="s">
        <v>349</v>
      </c>
      <c r="AR386" s="9" t="s">
        <v>122</v>
      </c>
      <c r="AS386" s="142" t="str">
        <f>VLOOKUP(A386,'Roll-ups'!B:M,12,FALSE)</f>
        <v xml:space="preserve">PARTY DÉCOR </v>
      </c>
      <c r="AT386" s="142" t="str">
        <f t="shared" si="17"/>
        <v>G10211</v>
      </c>
      <c r="AU386" t="str">
        <f>VLOOKUP(A386,'Roll-ups'!B:E,4,FALSE)</f>
        <v>FALL 1</v>
      </c>
    </row>
    <row r="387" spans="1:47" x14ac:dyDescent="0.15">
      <c r="A387" s="142">
        <f t="shared" ref="A387:A450" si="18">E387*1</f>
        <v>5060717342164</v>
      </c>
      <c r="B387" s="142" t="str">
        <f t="shared" ref="B387:B450" si="19">F387</f>
        <v>4544711745</v>
      </c>
      <c r="C387" s="9" t="s">
        <v>129</v>
      </c>
      <c r="D387" s="9" t="s">
        <v>1260</v>
      </c>
      <c r="E387" s="9" t="s">
        <v>881</v>
      </c>
      <c r="F387" s="9" t="s">
        <v>976</v>
      </c>
      <c r="G387" s="9" t="s">
        <v>107</v>
      </c>
      <c r="H387" s="9" t="s">
        <v>40</v>
      </c>
      <c r="I387" s="9"/>
      <c r="J387" s="9"/>
      <c r="K387" s="9" t="s">
        <v>57</v>
      </c>
      <c r="L387" s="9" t="s">
        <v>1161</v>
      </c>
      <c r="M387" s="9" t="s">
        <v>1162</v>
      </c>
      <c r="N387" s="131">
        <v>44708</v>
      </c>
      <c r="O387" s="131">
        <v>44774</v>
      </c>
      <c r="P387" s="131">
        <v>44774</v>
      </c>
      <c r="Q387" s="222">
        <v>200</v>
      </c>
      <c r="R387" s="132">
        <v>0</v>
      </c>
      <c r="S387" s="132">
        <v>200</v>
      </c>
      <c r="T387" s="9" t="s">
        <v>348</v>
      </c>
      <c r="U387" s="9" t="s">
        <v>42</v>
      </c>
      <c r="V387" s="9" t="s">
        <v>1163</v>
      </c>
      <c r="W387" s="9" t="s">
        <v>67</v>
      </c>
      <c r="X387" s="131">
        <v>44742</v>
      </c>
      <c r="Y387" s="131">
        <v>44743</v>
      </c>
      <c r="Z387" s="9" t="s">
        <v>45</v>
      </c>
      <c r="AA387" s="133">
        <v>2.5</v>
      </c>
      <c r="AB387" s="9" t="s">
        <v>148</v>
      </c>
      <c r="AC387" s="133">
        <v>500</v>
      </c>
      <c r="AD387" s="9" t="s">
        <v>148</v>
      </c>
      <c r="AE387" s="9" t="s">
        <v>1164</v>
      </c>
      <c r="AF387" s="133">
        <v>14.99</v>
      </c>
      <c r="AG387" s="134">
        <v>0.154</v>
      </c>
      <c r="AH387" s="9" t="s">
        <v>47</v>
      </c>
      <c r="AI387" s="132">
        <v>24.791</v>
      </c>
      <c r="AJ387" s="9" t="s">
        <v>48</v>
      </c>
      <c r="AK387" s="9"/>
      <c r="AL387" s="9" t="s">
        <v>49</v>
      </c>
      <c r="AM387" s="9" t="s">
        <v>121</v>
      </c>
      <c r="AN387" s="9" t="s">
        <v>122</v>
      </c>
      <c r="AO387" s="9" t="s">
        <v>52</v>
      </c>
      <c r="AP387" s="9" t="s">
        <v>863</v>
      </c>
      <c r="AQ387" s="9" t="s">
        <v>349</v>
      </c>
      <c r="AR387" s="9" t="s">
        <v>122</v>
      </c>
      <c r="AS387" s="142" t="str">
        <f>VLOOKUP(A387,'Roll-ups'!B:M,12,FALSE)</f>
        <v xml:space="preserve">PARTY DÉCOR </v>
      </c>
      <c r="AT387" s="142" t="str">
        <f t="shared" ref="AT387:AT450" si="20">C387</f>
        <v>G10211</v>
      </c>
      <c r="AU387" t="str">
        <f>VLOOKUP(A387,'Roll-ups'!B:E,4,FALSE)</f>
        <v>FALL 2</v>
      </c>
    </row>
    <row r="388" spans="1:47" x14ac:dyDescent="0.15">
      <c r="A388" s="142">
        <f t="shared" si="18"/>
        <v>5060717342218</v>
      </c>
      <c r="B388" s="142" t="str">
        <f t="shared" si="19"/>
        <v>4544711745</v>
      </c>
      <c r="C388" s="9" t="s">
        <v>129</v>
      </c>
      <c r="D388" s="9" t="s">
        <v>1259</v>
      </c>
      <c r="E388" s="9" t="s">
        <v>889</v>
      </c>
      <c r="F388" s="9" t="s">
        <v>976</v>
      </c>
      <c r="G388" s="9" t="s">
        <v>70</v>
      </c>
      <c r="H388" s="9" t="s">
        <v>40</v>
      </c>
      <c r="I388" s="9"/>
      <c r="J388" s="9"/>
      <c r="K388" s="9" t="s">
        <v>57</v>
      </c>
      <c r="L388" s="9" t="s">
        <v>1161</v>
      </c>
      <c r="M388" s="9" t="s">
        <v>1162</v>
      </c>
      <c r="N388" s="131">
        <v>44708</v>
      </c>
      <c r="O388" s="131">
        <v>44774</v>
      </c>
      <c r="P388" s="131">
        <v>44774</v>
      </c>
      <c r="Q388" s="222">
        <v>200</v>
      </c>
      <c r="R388" s="132">
        <v>0</v>
      </c>
      <c r="S388" s="132">
        <v>200</v>
      </c>
      <c r="T388" s="9" t="s">
        <v>348</v>
      </c>
      <c r="U388" s="9" t="s">
        <v>42</v>
      </c>
      <c r="V388" s="9" t="s">
        <v>1163</v>
      </c>
      <c r="W388" s="9" t="s">
        <v>67</v>
      </c>
      <c r="X388" s="131">
        <v>44742</v>
      </c>
      <c r="Y388" s="131">
        <v>44743</v>
      </c>
      <c r="Z388" s="9" t="s">
        <v>45</v>
      </c>
      <c r="AA388" s="133">
        <v>2.5</v>
      </c>
      <c r="AB388" s="9" t="s">
        <v>148</v>
      </c>
      <c r="AC388" s="133">
        <v>500</v>
      </c>
      <c r="AD388" s="9" t="s">
        <v>148</v>
      </c>
      <c r="AE388" s="9" t="s">
        <v>1164</v>
      </c>
      <c r="AF388" s="133">
        <v>14.99</v>
      </c>
      <c r="AG388" s="134">
        <v>0.154</v>
      </c>
      <c r="AH388" s="9" t="s">
        <v>47</v>
      </c>
      <c r="AI388" s="132">
        <v>24.791</v>
      </c>
      <c r="AJ388" s="9" t="s">
        <v>48</v>
      </c>
      <c r="AK388" s="9"/>
      <c r="AL388" s="9" t="s">
        <v>49</v>
      </c>
      <c r="AM388" s="9" t="s">
        <v>121</v>
      </c>
      <c r="AN388" s="9" t="s">
        <v>122</v>
      </c>
      <c r="AO388" s="9" t="s">
        <v>52</v>
      </c>
      <c r="AP388" s="9" t="s">
        <v>863</v>
      </c>
      <c r="AQ388" s="9" t="s">
        <v>349</v>
      </c>
      <c r="AR388" s="9" t="s">
        <v>122</v>
      </c>
      <c r="AS388" s="142" t="str">
        <f>VLOOKUP(A388,'Roll-ups'!B:M,12,FALSE)</f>
        <v xml:space="preserve">PARTY DÉCOR </v>
      </c>
      <c r="AT388" s="142" t="str">
        <f t="shared" si="20"/>
        <v>G10211</v>
      </c>
      <c r="AU388" t="str">
        <f>VLOOKUP(A388,'Roll-ups'!B:E,4,FALSE)</f>
        <v>FALL 2</v>
      </c>
    </row>
    <row r="389" spans="1:47" x14ac:dyDescent="0.15">
      <c r="A389" s="142">
        <f t="shared" si="18"/>
        <v>5060717342201</v>
      </c>
      <c r="B389" s="142" t="str">
        <f t="shared" si="19"/>
        <v>4544711745</v>
      </c>
      <c r="C389" s="9" t="s">
        <v>129</v>
      </c>
      <c r="D389" s="9" t="s">
        <v>1258</v>
      </c>
      <c r="E389" s="9" t="s">
        <v>883</v>
      </c>
      <c r="F389" s="9" t="s">
        <v>976</v>
      </c>
      <c r="G389" s="9" t="s">
        <v>72</v>
      </c>
      <c r="H389" s="9" t="s">
        <v>40</v>
      </c>
      <c r="I389" s="9"/>
      <c r="J389" s="9"/>
      <c r="K389" s="9" t="s">
        <v>57</v>
      </c>
      <c r="L389" s="9" t="s">
        <v>1161</v>
      </c>
      <c r="M389" s="9" t="s">
        <v>1162</v>
      </c>
      <c r="N389" s="131">
        <v>44708</v>
      </c>
      <c r="O389" s="131">
        <v>44774</v>
      </c>
      <c r="P389" s="131">
        <v>44774</v>
      </c>
      <c r="Q389" s="222">
        <v>200</v>
      </c>
      <c r="R389" s="132">
        <v>0</v>
      </c>
      <c r="S389" s="132">
        <v>200</v>
      </c>
      <c r="T389" s="9" t="s">
        <v>348</v>
      </c>
      <c r="U389" s="9" t="s">
        <v>42</v>
      </c>
      <c r="V389" s="9" t="s">
        <v>1163</v>
      </c>
      <c r="W389" s="9" t="s">
        <v>67</v>
      </c>
      <c r="X389" s="131">
        <v>44742</v>
      </c>
      <c r="Y389" s="131">
        <v>44743</v>
      </c>
      <c r="Z389" s="9" t="s">
        <v>45</v>
      </c>
      <c r="AA389" s="133">
        <v>2.5</v>
      </c>
      <c r="AB389" s="9" t="s">
        <v>148</v>
      </c>
      <c r="AC389" s="133">
        <v>500</v>
      </c>
      <c r="AD389" s="9" t="s">
        <v>148</v>
      </c>
      <c r="AE389" s="9" t="s">
        <v>1164</v>
      </c>
      <c r="AF389" s="133">
        <v>14.99</v>
      </c>
      <c r="AG389" s="134">
        <v>0.154</v>
      </c>
      <c r="AH389" s="9" t="s">
        <v>47</v>
      </c>
      <c r="AI389" s="132">
        <v>24.791</v>
      </c>
      <c r="AJ389" s="9" t="s">
        <v>48</v>
      </c>
      <c r="AK389" s="9"/>
      <c r="AL389" s="9" t="s">
        <v>49</v>
      </c>
      <c r="AM389" s="9" t="s">
        <v>121</v>
      </c>
      <c r="AN389" s="9" t="s">
        <v>122</v>
      </c>
      <c r="AO389" s="9" t="s">
        <v>52</v>
      </c>
      <c r="AP389" s="9" t="s">
        <v>863</v>
      </c>
      <c r="AQ389" s="9" t="s">
        <v>349</v>
      </c>
      <c r="AR389" s="9" t="s">
        <v>122</v>
      </c>
      <c r="AS389" s="142" t="str">
        <f>VLOOKUP(A389,'Roll-ups'!B:M,12,FALSE)</f>
        <v xml:space="preserve">PARTY DÉCOR </v>
      </c>
      <c r="AT389" s="142" t="str">
        <f t="shared" si="20"/>
        <v>G10211</v>
      </c>
      <c r="AU389" t="str">
        <f>VLOOKUP(A389,'Roll-ups'!B:E,4,FALSE)</f>
        <v>FALL 2</v>
      </c>
    </row>
    <row r="390" spans="1:47" x14ac:dyDescent="0.15">
      <c r="A390" s="142">
        <f t="shared" si="18"/>
        <v>9781525610875</v>
      </c>
      <c r="B390" s="142" t="str">
        <f t="shared" si="19"/>
        <v>4544753179</v>
      </c>
      <c r="C390" s="9" t="s">
        <v>200</v>
      </c>
      <c r="D390" s="9" t="s">
        <v>522</v>
      </c>
      <c r="E390" s="9" t="s">
        <v>523</v>
      </c>
      <c r="F390" s="9" t="s">
        <v>370</v>
      </c>
      <c r="G390" s="9" t="s">
        <v>61</v>
      </c>
      <c r="H390" s="9" t="s">
        <v>40</v>
      </c>
      <c r="I390" s="9"/>
      <c r="J390" s="9"/>
      <c r="K390" s="9" t="s">
        <v>41</v>
      </c>
      <c r="L390" s="9" t="s">
        <v>347</v>
      </c>
      <c r="M390" s="9" t="s">
        <v>219</v>
      </c>
      <c r="N390" s="131">
        <v>44718</v>
      </c>
      <c r="O390" s="131">
        <v>44756</v>
      </c>
      <c r="P390" s="131">
        <v>44746</v>
      </c>
      <c r="Q390" s="222">
        <v>200</v>
      </c>
      <c r="R390" s="132">
        <v>0</v>
      </c>
      <c r="S390" s="132">
        <v>200</v>
      </c>
      <c r="T390" s="9" t="s">
        <v>348</v>
      </c>
      <c r="U390" s="9" t="s">
        <v>63</v>
      </c>
      <c r="V390" s="9" t="s">
        <v>64</v>
      </c>
      <c r="W390" s="9" t="s">
        <v>44</v>
      </c>
      <c r="X390" s="131"/>
      <c r="Y390" s="131"/>
      <c r="Z390" s="9"/>
      <c r="AA390" s="133">
        <v>8.8000000000000007</v>
      </c>
      <c r="AB390" s="9" t="s">
        <v>119</v>
      </c>
      <c r="AC390" s="133">
        <v>1760</v>
      </c>
      <c r="AD390" s="9" t="s">
        <v>119</v>
      </c>
      <c r="AE390" s="9" t="s">
        <v>120</v>
      </c>
      <c r="AF390" s="133">
        <v>21.99</v>
      </c>
      <c r="AG390" s="134">
        <v>0.6</v>
      </c>
      <c r="AH390" s="9" t="s">
        <v>47</v>
      </c>
      <c r="AI390" s="132">
        <v>20.16</v>
      </c>
      <c r="AJ390" s="9" t="s">
        <v>48</v>
      </c>
      <c r="AK390" s="9" t="s">
        <v>523</v>
      </c>
      <c r="AL390" s="9" t="s">
        <v>49</v>
      </c>
      <c r="AM390" s="9" t="s">
        <v>50</v>
      </c>
      <c r="AN390" s="9" t="s">
        <v>51</v>
      </c>
      <c r="AO390" s="9" t="s">
        <v>52</v>
      </c>
      <c r="AP390" s="9" t="s">
        <v>215</v>
      </c>
      <c r="AQ390" s="9" t="s">
        <v>349</v>
      </c>
      <c r="AR390" s="9" t="s">
        <v>51</v>
      </c>
      <c r="AS390" s="142" t="str">
        <f>VLOOKUP(A390,'Roll-ups'!B:M,12,FALSE)</f>
        <v xml:space="preserve">12 MONTH </v>
      </c>
      <c r="AT390" s="142" t="str">
        <f t="shared" si="20"/>
        <v>G10227</v>
      </c>
      <c r="AU390" t="str">
        <f>VLOOKUP(A390,'Roll-ups'!B:E,4,FALSE)</f>
        <v xml:space="preserve">FALL 1 FLOWTHROUGH </v>
      </c>
    </row>
    <row r="391" spans="1:47" x14ac:dyDescent="0.15">
      <c r="A391" s="142">
        <f t="shared" si="18"/>
        <v>9781525610738</v>
      </c>
      <c r="B391" s="142" t="str">
        <f t="shared" si="19"/>
        <v>4544753179</v>
      </c>
      <c r="C391" s="9" t="s">
        <v>200</v>
      </c>
      <c r="D391" s="9" t="s">
        <v>520</v>
      </c>
      <c r="E391" s="9" t="s">
        <v>521</v>
      </c>
      <c r="F391" s="9" t="s">
        <v>370</v>
      </c>
      <c r="G391" s="9" t="s">
        <v>68</v>
      </c>
      <c r="H391" s="9" t="s">
        <v>40</v>
      </c>
      <c r="I391" s="9"/>
      <c r="J391" s="9"/>
      <c r="K391" s="9" t="s">
        <v>41</v>
      </c>
      <c r="L391" s="9" t="s">
        <v>347</v>
      </c>
      <c r="M391" s="9" t="s">
        <v>219</v>
      </c>
      <c r="N391" s="131">
        <v>44718</v>
      </c>
      <c r="O391" s="131">
        <v>44756</v>
      </c>
      <c r="P391" s="131">
        <v>44746</v>
      </c>
      <c r="Q391" s="222">
        <v>200</v>
      </c>
      <c r="R391" s="132">
        <v>0</v>
      </c>
      <c r="S391" s="132">
        <v>200</v>
      </c>
      <c r="T391" s="9" t="s">
        <v>348</v>
      </c>
      <c r="U391" s="9" t="s">
        <v>63</v>
      </c>
      <c r="V391" s="9" t="s">
        <v>64</v>
      </c>
      <c r="W391" s="9" t="s">
        <v>44</v>
      </c>
      <c r="X391" s="131"/>
      <c r="Y391" s="131"/>
      <c r="Z391" s="9"/>
      <c r="AA391" s="133">
        <v>8.8000000000000007</v>
      </c>
      <c r="AB391" s="9" t="s">
        <v>119</v>
      </c>
      <c r="AC391" s="133">
        <v>1760</v>
      </c>
      <c r="AD391" s="9" t="s">
        <v>119</v>
      </c>
      <c r="AE391" s="9" t="s">
        <v>120</v>
      </c>
      <c r="AF391" s="133">
        <v>21.99</v>
      </c>
      <c r="AG391" s="134">
        <v>0.6</v>
      </c>
      <c r="AH391" s="9" t="s">
        <v>47</v>
      </c>
      <c r="AI391" s="132">
        <v>20.16</v>
      </c>
      <c r="AJ391" s="9" t="s">
        <v>48</v>
      </c>
      <c r="AK391" s="9" t="s">
        <v>521</v>
      </c>
      <c r="AL391" s="9" t="s">
        <v>49</v>
      </c>
      <c r="AM391" s="9" t="s">
        <v>50</v>
      </c>
      <c r="AN391" s="9" t="s">
        <v>51</v>
      </c>
      <c r="AO391" s="9" t="s">
        <v>52</v>
      </c>
      <c r="AP391" s="9" t="s">
        <v>215</v>
      </c>
      <c r="AQ391" s="9" t="s">
        <v>349</v>
      </c>
      <c r="AR391" s="9" t="s">
        <v>51</v>
      </c>
      <c r="AS391" s="142" t="str">
        <f>VLOOKUP(A391,'Roll-ups'!B:M,12,FALSE)</f>
        <v xml:space="preserve">12 MONTH </v>
      </c>
      <c r="AT391" s="142" t="str">
        <f t="shared" si="20"/>
        <v>G10227</v>
      </c>
      <c r="AU391" t="str">
        <f>VLOOKUP(A391,'Roll-ups'!B:E,4,FALSE)</f>
        <v xml:space="preserve">FALL 1 FLOWTHROUGH </v>
      </c>
    </row>
    <row r="392" spans="1:47" x14ac:dyDescent="0.15">
      <c r="A392" s="142">
        <f t="shared" si="18"/>
        <v>9781525610936</v>
      </c>
      <c r="B392" s="142" t="str">
        <f t="shared" si="19"/>
        <v>4544753180</v>
      </c>
      <c r="C392" s="9" t="s">
        <v>200</v>
      </c>
      <c r="D392" s="9" t="s">
        <v>311</v>
      </c>
      <c r="E392" s="9" t="s">
        <v>369</v>
      </c>
      <c r="F392" s="9" t="s">
        <v>525</v>
      </c>
      <c r="G392" s="9" t="s">
        <v>62</v>
      </c>
      <c r="H392" s="9" t="s">
        <v>40</v>
      </c>
      <c r="I392" s="9"/>
      <c r="J392" s="9"/>
      <c r="K392" s="9" t="s">
        <v>56</v>
      </c>
      <c r="L392" s="9" t="s">
        <v>347</v>
      </c>
      <c r="M392" s="9" t="s">
        <v>219</v>
      </c>
      <c r="N392" s="131">
        <v>44718</v>
      </c>
      <c r="O392" s="131">
        <v>44756</v>
      </c>
      <c r="P392" s="131">
        <v>44746</v>
      </c>
      <c r="Q392" s="222">
        <v>200</v>
      </c>
      <c r="R392" s="132">
        <v>0</v>
      </c>
      <c r="S392" s="132">
        <v>200</v>
      </c>
      <c r="T392" s="9" t="s">
        <v>348</v>
      </c>
      <c r="U392" s="9" t="s">
        <v>63</v>
      </c>
      <c r="V392" s="9" t="s">
        <v>64</v>
      </c>
      <c r="W392" s="9" t="s">
        <v>44</v>
      </c>
      <c r="X392" s="131"/>
      <c r="Y392" s="131"/>
      <c r="Z392" s="9"/>
      <c r="AA392" s="133">
        <v>8.8000000000000007</v>
      </c>
      <c r="AB392" s="9" t="s">
        <v>119</v>
      </c>
      <c r="AC392" s="133">
        <v>1760</v>
      </c>
      <c r="AD392" s="9" t="s">
        <v>119</v>
      </c>
      <c r="AE392" s="9" t="s">
        <v>120</v>
      </c>
      <c r="AF392" s="133">
        <v>21.99</v>
      </c>
      <c r="AG392" s="134">
        <v>0.6</v>
      </c>
      <c r="AH392" s="9" t="s">
        <v>47</v>
      </c>
      <c r="AI392" s="134">
        <v>20.16</v>
      </c>
      <c r="AJ392" s="9" t="s">
        <v>48</v>
      </c>
      <c r="AK392" s="9" t="s">
        <v>369</v>
      </c>
      <c r="AL392" s="9" t="s">
        <v>49</v>
      </c>
      <c r="AM392" s="9" t="s">
        <v>50</v>
      </c>
      <c r="AN392" s="9" t="s">
        <v>51</v>
      </c>
      <c r="AO392" s="9" t="s">
        <v>52</v>
      </c>
      <c r="AP392" s="9" t="s">
        <v>215</v>
      </c>
      <c r="AQ392" s="9" t="s">
        <v>349</v>
      </c>
      <c r="AR392" s="9" t="s">
        <v>51</v>
      </c>
      <c r="AS392" s="142" t="str">
        <f>VLOOKUP(A392,'Roll-ups'!B:M,12,FALSE)</f>
        <v xml:space="preserve">12 MONTH </v>
      </c>
      <c r="AT392" s="142" t="str">
        <f t="shared" si="20"/>
        <v>G10227</v>
      </c>
      <c r="AU392" t="str">
        <f>VLOOKUP(A392,'Roll-ups'!B:E,4,FALSE)</f>
        <v xml:space="preserve">FALL 1 FLOWTHROUGH </v>
      </c>
    </row>
    <row r="393" spans="1:47" x14ac:dyDescent="0.15">
      <c r="A393" s="142">
        <f t="shared" si="18"/>
        <v>9781525610912</v>
      </c>
      <c r="B393" s="142" t="str">
        <f t="shared" si="19"/>
        <v>4544753181</v>
      </c>
      <c r="C393" s="9" t="s">
        <v>200</v>
      </c>
      <c r="D393" s="9" t="s">
        <v>310</v>
      </c>
      <c r="E393" s="9" t="s">
        <v>517</v>
      </c>
      <c r="F393" s="9" t="s">
        <v>384</v>
      </c>
      <c r="G393" s="9" t="s">
        <v>39</v>
      </c>
      <c r="H393" s="9" t="s">
        <v>40</v>
      </c>
      <c r="I393" s="9"/>
      <c r="J393" s="9"/>
      <c r="K393" s="9" t="s">
        <v>57</v>
      </c>
      <c r="L393" s="9" t="s">
        <v>347</v>
      </c>
      <c r="M393" s="9" t="s">
        <v>219</v>
      </c>
      <c r="N393" s="131">
        <v>44718</v>
      </c>
      <c r="O393" s="131">
        <v>44756</v>
      </c>
      <c r="P393" s="131">
        <v>44746</v>
      </c>
      <c r="Q393" s="222">
        <v>200</v>
      </c>
      <c r="R393" s="132">
        <v>0</v>
      </c>
      <c r="S393" s="132">
        <v>200</v>
      </c>
      <c r="T393" s="9" t="s">
        <v>348</v>
      </c>
      <c r="U393" s="9" t="s">
        <v>63</v>
      </c>
      <c r="V393" s="9" t="s">
        <v>140</v>
      </c>
      <c r="W393" s="9" t="s">
        <v>44</v>
      </c>
      <c r="X393" s="131"/>
      <c r="Y393" s="131"/>
      <c r="Z393" s="9"/>
      <c r="AA393" s="133">
        <v>8.8000000000000007</v>
      </c>
      <c r="AB393" s="9" t="s">
        <v>119</v>
      </c>
      <c r="AC393" s="133">
        <v>1760</v>
      </c>
      <c r="AD393" s="9" t="s">
        <v>119</v>
      </c>
      <c r="AE393" s="9" t="s">
        <v>120</v>
      </c>
      <c r="AF393" s="133">
        <v>21.99</v>
      </c>
      <c r="AG393" s="134">
        <v>0.6</v>
      </c>
      <c r="AH393" s="9" t="s">
        <v>47</v>
      </c>
      <c r="AI393" s="134">
        <v>20.16</v>
      </c>
      <c r="AJ393" s="9" t="s">
        <v>48</v>
      </c>
      <c r="AK393" s="9" t="s">
        <v>517</v>
      </c>
      <c r="AL393" s="9" t="s">
        <v>49</v>
      </c>
      <c r="AM393" s="9" t="s">
        <v>50</v>
      </c>
      <c r="AN393" s="9" t="s">
        <v>51</v>
      </c>
      <c r="AO393" s="9" t="s">
        <v>52</v>
      </c>
      <c r="AP393" s="9" t="s">
        <v>215</v>
      </c>
      <c r="AQ393" s="9" t="s">
        <v>349</v>
      </c>
      <c r="AR393" s="9" t="s">
        <v>51</v>
      </c>
      <c r="AS393" s="142" t="str">
        <f>VLOOKUP(A393,'Roll-ups'!B:M,12,FALSE)</f>
        <v xml:space="preserve">12 MONTH </v>
      </c>
      <c r="AT393" s="142" t="str">
        <f t="shared" si="20"/>
        <v>G10227</v>
      </c>
      <c r="AU393" t="str">
        <f>VLOOKUP(A393,'Roll-ups'!B:E,4,FALSE)</f>
        <v xml:space="preserve">FALL 1 FLOWTHROUGH </v>
      </c>
    </row>
    <row r="394" spans="1:47" x14ac:dyDescent="0.15">
      <c r="A394" s="142">
        <f t="shared" si="18"/>
        <v>9781525610684</v>
      </c>
      <c r="B394" s="142" t="str">
        <f t="shared" si="19"/>
        <v>4544753184</v>
      </c>
      <c r="C394" s="9" t="s">
        <v>200</v>
      </c>
      <c r="D394" s="9" t="s">
        <v>327</v>
      </c>
      <c r="E394" s="9" t="s">
        <v>519</v>
      </c>
      <c r="F394" s="9" t="s">
        <v>364</v>
      </c>
      <c r="G394" s="9" t="s">
        <v>71</v>
      </c>
      <c r="H394" s="9" t="s">
        <v>40</v>
      </c>
      <c r="I394" s="9"/>
      <c r="J394" s="9"/>
      <c r="K394" s="9" t="s">
        <v>57</v>
      </c>
      <c r="L394" s="9" t="s">
        <v>347</v>
      </c>
      <c r="M394" s="9" t="s">
        <v>219</v>
      </c>
      <c r="N394" s="131">
        <v>44718</v>
      </c>
      <c r="O394" s="131">
        <v>44753</v>
      </c>
      <c r="P394" s="131">
        <v>44753</v>
      </c>
      <c r="Q394" s="222">
        <v>200</v>
      </c>
      <c r="R394" s="132">
        <v>0</v>
      </c>
      <c r="S394" s="132">
        <v>200</v>
      </c>
      <c r="T394" s="9" t="s">
        <v>348</v>
      </c>
      <c r="U394" s="9" t="s">
        <v>63</v>
      </c>
      <c r="V394" s="9" t="s">
        <v>140</v>
      </c>
      <c r="W394" s="9" t="s">
        <v>44</v>
      </c>
      <c r="X394" s="131"/>
      <c r="Y394" s="131"/>
      <c r="Z394" s="9"/>
      <c r="AA394" s="133">
        <v>8.8000000000000007</v>
      </c>
      <c r="AB394" s="9" t="s">
        <v>119</v>
      </c>
      <c r="AC394" s="133">
        <v>1760</v>
      </c>
      <c r="AD394" s="9" t="s">
        <v>119</v>
      </c>
      <c r="AE394" s="9" t="s">
        <v>120</v>
      </c>
      <c r="AF394" s="133">
        <v>21.99</v>
      </c>
      <c r="AG394" s="134">
        <v>0.6</v>
      </c>
      <c r="AH394" s="9" t="s">
        <v>47</v>
      </c>
      <c r="AI394" s="134">
        <v>20.16</v>
      </c>
      <c r="AJ394" s="9" t="s">
        <v>48</v>
      </c>
      <c r="AK394" s="9" t="s">
        <v>519</v>
      </c>
      <c r="AL394" s="9" t="s">
        <v>49</v>
      </c>
      <c r="AM394" s="9" t="s">
        <v>50</v>
      </c>
      <c r="AN394" s="9" t="s">
        <v>51</v>
      </c>
      <c r="AO394" s="9" t="s">
        <v>52</v>
      </c>
      <c r="AP394" s="9" t="s">
        <v>215</v>
      </c>
      <c r="AQ394" s="9" t="s">
        <v>349</v>
      </c>
      <c r="AR394" s="9" t="s">
        <v>51</v>
      </c>
      <c r="AS394" s="142" t="str">
        <f>VLOOKUP(A394,'Roll-ups'!B:M,12,FALSE)</f>
        <v xml:space="preserve">12 MONTH </v>
      </c>
      <c r="AT394" s="142" t="str">
        <f t="shared" si="20"/>
        <v>G10227</v>
      </c>
      <c r="AU394" t="str">
        <f>VLOOKUP(A394,'Roll-ups'!B:E,4,FALSE)</f>
        <v xml:space="preserve">FALL 1 FLOWTHROUGH </v>
      </c>
    </row>
    <row r="395" spans="1:47" x14ac:dyDescent="0.15">
      <c r="A395" s="142">
        <f t="shared" si="18"/>
        <v>9781525610585</v>
      </c>
      <c r="B395" s="142" t="str">
        <f t="shared" si="19"/>
        <v>4544753184</v>
      </c>
      <c r="C395" s="9" t="s">
        <v>200</v>
      </c>
      <c r="D395" s="9" t="s">
        <v>510</v>
      </c>
      <c r="E395" s="9" t="s">
        <v>511</v>
      </c>
      <c r="F395" s="9" t="s">
        <v>364</v>
      </c>
      <c r="G395" s="9" t="s">
        <v>60</v>
      </c>
      <c r="H395" s="9" t="s">
        <v>40</v>
      </c>
      <c r="I395" s="9"/>
      <c r="J395" s="9"/>
      <c r="K395" s="9" t="s">
        <v>57</v>
      </c>
      <c r="L395" s="9" t="s">
        <v>347</v>
      </c>
      <c r="M395" s="9" t="s">
        <v>219</v>
      </c>
      <c r="N395" s="131">
        <v>44718</v>
      </c>
      <c r="O395" s="131">
        <v>44753</v>
      </c>
      <c r="P395" s="131">
        <v>44753</v>
      </c>
      <c r="Q395" s="222">
        <v>200</v>
      </c>
      <c r="R395" s="132">
        <v>0</v>
      </c>
      <c r="S395" s="132">
        <v>200</v>
      </c>
      <c r="T395" s="9" t="s">
        <v>348</v>
      </c>
      <c r="U395" s="9" t="s">
        <v>63</v>
      </c>
      <c r="V395" s="9" t="s">
        <v>140</v>
      </c>
      <c r="W395" s="9" t="s">
        <v>44</v>
      </c>
      <c r="X395" s="131"/>
      <c r="Y395" s="131"/>
      <c r="Z395" s="9"/>
      <c r="AA395" s="133">
        <v>8.8000000000000007</v>
      </c>
      <c r="AB395" s="9" t="s">
        <v>119</v>
      </c>
      <c r="AC395" s="133">
        <v>1760</v>
      </c>
      <c r="AD395" s="9" t="s">
        <v>119</v>
      </c>
      <c r="AE395" s="9" t="s">
        <v>120</v>
      </c>
      <c r="AF395" s="133">
        <v>21.99</v>
      </c>
      <c r="AG395" s="134">
        <v>0.6</v>
      </c>
      <c r="AH395" s="9" t="s">
        <v>47</v>
      </c>
      <c r="AI395" s="134">
        <v>20.16</v>
      </c>
      <c r="AJ395" s="9" t="s">
        <v>48</v>
      </c>
      <c r="AK395" s="9" t="s">
        <v>511</v>
      </c>
      <c r="AL395" s="9" t="s">
        <v>49</v>
      </c>
      <c r="AM395" s="9" t="s">
        <v>50</v>
      </c>
      <c r="AN395" s="9" t="s">
        <v>51</v>
      </c>
      <c r="AO395" s="9" t="s">
        <v>52</v>
      </c>
      <c r="AP395" s="9" t="s">
        <v>215</v>
      </c>
      <c r="AQ395" s="9" t="s">
        <v>349</v>
      </c>
      <c r="AR395" s="9" t="s">
        <v>51</v>
      </c>
      <c r="AS395" s="142" t="str">
        <f>VLOOKUP(A395,'Roll-ups'!B:M,12,FALSE)</f>
        <v xml:space="preserve">12 MONTH </v>
      </c>
      <c r="AT395" s="142" t="str">
        <f t="shared" si="20"/>
        <v>G10227</v>
      </c>
      <c r="AU395" t="str">
        <f>VLOOKUP(A395,'Roll-ups'!B:E,4,FALSE)</f>
        <v xml:space="preserve">FALL 1 FLOWTHROUGH </v>
      </c>
    </row>
    <row r="396" spans="1:47" x14ac:dyDescent="0.15">
      <c r="A396" s="142">
        <f t="shared" si="18"/>
        <v>9781525610479</v>
      </c>
      <c r="B396" s="142" t="str">
        <f t="shared" si="19"/>
        <v>4544753184</v>
      </c>
      <c r="C396" s="9" t="s">
        <v>200</v>
      </c>
      <c r="D396" s="9" t="s">
        <v>323</v>
      </c>
      <c r="E396" s="9" t="s">
        <v>518</v>
      </c>
      <c r="F396" s="9" t="s">
        <v>364</v>
      </c>
      <c r="G396" s="9" t="s">
        <v>76</v>
      </c>
      <c r="H396" s="9" t="s">
        <v>40</v>
      </c>
      <c r="I396" s="9"/>
      <c r="J396" s="9"/>
      <c r="K396" s="9" t="s">
        <v>57</v>
      </c>
      <c r="L396" s="9" t="s">
        <v>347</v>
      </c>
      <c r="M396" s="9" t="s">
        <v>219</v>
      </c>
      <c r="N396" s="131">
        <v>44718</v>
      </c>
      <c r="O396" s="131">
        <v>44753</v>
      </c>
      <c r="P396" s="131">
        <v>44753</v>
      </c>
      <c r="Q396" s="222">
        <v>200</v>
      </c>
      <c r="R396" s="132">
        <v>0</v>
      </c>
      <c r="S396" s="132">
        <v>200</v>
      </c>
      <c r="T396" s="9" t="s">
        <v>348</v>
      </c>
      <c r="U396" s="9" t="s">
        <v>63</v>
      </c>
      <c r="V396" s="9" t="s">
        <v>140</v>
      </c>
      <c r="W396" s="9" t="s">
        <v>44</v>
      </c>
      <c r="X396" s="131"/>
      <c r="Y396" s="131"/>
      <c r="Z396" s="9"/>
      <c r="AA396" s="133">
        <v>4.8</v>
      </c>
      <c r="AB396" s="9" t="s">
        <v>119</v>
      </c>
      <c r="AC396" s="133">
        <v>960</v>
      </c>
      <c r="AD396" s="9" t="s">
        <v>119</v>
      </c>
      <c r="AE396" s="9" t="s">
        <v>120</v>
      </c>
      <c r="AF396" s="133">
        <v>11.99</v>
      </c>
      <c r="AG396" s="134">
        <v>0.17</v>
      </c>
      <c r="AH396" s="9" t="s">
        <v>47</v>
      </c>
      <c r="AI396" s="134">
        <v>5.88</v>
      </c>
      <c r="AJ396" s="9" t="s">
        <v>48</v>
      </c>
      <c r="AK396" s="9" t="s">
        <v>518</v>
      </c>
      <c r="AL396" s="9" t="s">
        <v>49</v>
      </c>
      <c r="AM396" s="9" t="s">
        <v>50</v>
      </c>
      <c r="AN396" s="9" t="s">
        <v>51</v>
      </c>
      <c r="AO396" s="9" t="s">
        <v>52</v>
      </c>
      <c r="AP396" s="9" t="s">
        <v>215</v>
      </c>
      <c r="AQ396" s="9" t="s">
        <v>349</v>
      </c>
      <c r="AR396" s="9" t="s">
        <v>51</v>
      </c>
      <c r="AS396" s="142" t="str">
        <f>VLOOKUP(A396,'Roll-ups'!B:M,12,FALSE)</f>
        <v xml:space="preserve">12 MONTH </v>
      </c>
      <c r="AT396" s="142" t="str">
        <f t="shared" si="20"/>
        <v>G10227</v>
      </c>
      <c r="AU396" t="str">
        <f>VLOOKUP(A396,'Roll-ups'!B:E,4,FALSE)</f>
        <v xml:space="preserve">FALL 1 FLOWTHROUGH </v>
      </c>
    </row>
    <row r="397" spans="1:47" x14ac:dyDescent="0.15">
      <c r="A397" s="142">
        <f t="shared" si="18"/>
        <v>93573915017</v>
      </c>
      <c r="B397" s="142" t="str">
        <f t="shared" si="19"/>
        <v>4544765959</v>
      </c>
      <c r="C397" s="9" t="s">
        <v>129</v>
      </c>
      <c r="D397" s="9" t="s">
        <v>739</v>
      </c>
      <c r="E397" s="9" t="s">
        <v>740</v>
      </c>
      <c r="F397" s="9" t="s">
        <v>983</v>
      </c>
      <c r="G397" s="9" t="s">
        <v>58</v>
      </c>
      <c r="H397" s="9" t="s">
        <v>1090</v>
      </c>
      <c r="I397" s="9"/>
      <c r="J397" s="9"/>
      <c r="K397" s="9" t="s">
        <v>57</v>
      </c>
      <c r="L397" s="9" t="s">
        <v>1247</v>
      </c>
      <c r="M397" s="9" t="s">
        <v>1248</v>
      </c>
      <c r="N397" s="131">
        <v>44719</v>
      </c>
      <c r="O397" s="131">
        <v>44833</v>
      </c>
      <c r="P397" s="131">
        <v>44833</v>
      </c>
      <c r="Q397" s="222">
        <v>200</v>
      </c>
      <c r="R397" s="132">
        <v>0</v>
      </c>
      <c r="S397" s="132">
        <v>200</v>
      </c>
      <c r="T397" s="9" t="s">
        <v>348</v>
      </c>
      <c r="U397" s="9" t="s">
        <v>117</v>
      </c>
      <c r="V397" s="9" t="s">
        <v>64</v>
      </c>
      <c r="W397" s="9" t="s">
        <v>44</v>
      </c>
      <c r="X397" s="131">
        <v>44827</v>
      </c>
      <c r="Y397" s="131">
        <v>44827</v>
      </c>
      <c r="Z397" s="9" t="s">
        <v>118</v>
      </c>
      <c r="AA397" s="133">
        <v>7.14</v>
      </c>
      <c r="AB397" s="9" t="s">
        <v>119</v>
      </c>
      <c r="AC397" s="133">
        <v>1428</v>
      </c>
      <c r="AD397" s="9" t="s">
        <v>119</v>
      </c>
      <c r="AE397" s="9" t="s">
        <v>120</v>
      </c>
      <c r="AF397" s="133">
        <v>12.99</v>
      </c>
      <c r="AG397" s="134">
        <v>0.35</v>
      </c>
      <c r="AH397" s="9" t="s">
        <v>47</v>
      </c>
      <c r="AI397" s="134">
        <v>62.37</v>
      </c>
      <c r="AJ397" s="9" t="s">
        <v>48</v>
      </c>
      <c r="AK397" s="9" t="s">
        <v>1282</v>
      </c>
      <c r="AL397" s="9" t="s">
        <v>49</v>
      </c>
      <c r="AM397" s="9" t="s">
        <v>196</v>
      </c>
      <c r="AN397" s="9" t="s">
        <v>123</v>
      </c>
      <c r="AO397" s="9" t="s">
        <v>52</v>
      </c>
      <c r="AP397" s="9" t="s">
        <v>1250</v>
      </c>
      <c r="AQ397" s="9" t="s">
        <v>53</v>
      </c>
      <c r="AR397" s="9" t="s">
        <v>54</v>
      </c>
      <c r="AS397" s="142" t="str">
        <f>VLOOKUP(A397,'Roll-ups'!B:M,12,FALSE)</f>
        <v xml:space="preserve">CRICUT </v>
      </c>
      <c r="AT397" s="142" t="str">
        <f t="shared" si="20"/>
        <v>G10211</v>
      </c>
      <c r="AU397" t="str">
        <f>VLOOKUP(A397,'Roll-ups'!B:E,4,FALSE)</f>
        <v>FALL 1</v>
      </c>
    </row>
    <row r="398" spans="1:47" x14ac:dyDescent="0.15">
      <c r="A398" s="142">
        <f t="shared" si="18"/>
        <v>93573887055</v>
      </c>
      <c r="B398" s="142" t="str">
        <f t="shared" si="19"/>
        <v>4544765959</v>
      </c>
      <c r="C398" s="9" t="s">
        <v>129</v>
      </c>
      <c r="D398" s="9" t="s">
        <v>721</v>
      </c>
      <c r="E398" s="9" t="s">
        <v>722</v>
      </c>
      <c r="F398" s="9" t="s">
        <v>983</v>
      </c>
      <c r="G398" s="9" t="s">
        <v>55</v>
      </c>
      <c r="H398" s="9" t="s">
        <v>1090</v>
      </c>
      <c r="I398" s="9"/>
      <c r="J398" s="9"/>
      <c r="K398" s="9" t="s">
        <v>57</v>
      </c>
      <c r="L398" s="9" t="s">
        <v>1247</v>
      </c>
      <c r="M398" s="9" t="s">
        <v>1248</v>
      </c>
      <c r="N398" s="131">
        <v>44719</v>
      </c>
      <c r="O398" s="131">
        <v>44833</v>
      </c>
      <c r="P398" s="131">
        <v>44833</v>
      </c>
      <c r="Q398" s="222">
        <v>200</v>
      </c>
      <c r="R398" s="132">
        <v>0</v>
      </c>
      <c r="S398" s="132">
        <v>200</v>
      </c>
      <c r="T398" s="9" t="s">
        <v>348</v>
      </c>
      <c r="U398" s="9" t="s">
        <v>117</v>
      </c>
      <c r="V398" s="9" t="s">
        <v>64</v>
      </c>
      <c r="W398" s="9" t="s">
        <v>44</v>
      </c>
      <c r="X398" s="131">
        <v>44827</v>
      </c>
      <c r="Y398" s="131">
        <v>44827</v>
      </c>
      <c r="Z398" s="9" t="s">
        <v>118</v>
      </c>
      <c r="AA398" s="133">
        <v>10.99</v>
      </c>
      <c r="AB398" s="9" t="s">
        <v>119</v>
      </c>
      <c r="AC398" s="133">
        <v>2198</v>
      </c>
      <c r="AD398" s="9" t="s">
        <v>119</v>
      </c>
      <c r="AE398" s="9" t="s">
        <v>120</v>
      </c>
      <c r="AF398" s="133">
        <v>11.99</v>
      </c>
      <c r="AG398" s="134">
        <v>1.2</v>
      </c>
      <c r="AH398" s="9" t="s">
        <v>47</v>
      </c>
      <c r="AI398" s="134">
        <v>9.02</v>
      </c>
      <c r="AJ398" s="9" t="s">
        <v>48</v>
      </c>
      <c r="AK398" s="9" t="s">
        <v>1280</v>
      </c>
      <c r="AL398" s="9" t="s">
        <v>49</v>
      </c>
      <c r="AM398" s="9" t="s">
        <v>196</v>
      </c>
      <c r="AN398" s="9" t="s">
        <v>123</v>
      </c>
      <c r="AO398" s="9" t="s">
        <v>52</v>
      </c>
      <c r="AP398" s="9" t="s">
        <v>1250</v>
      </c>
      <c r="AQ398" s="9" t="s">
        <v>53</v>
      </c>
      <c r="AR398" s="9" t="s">
        <v>54</v>
      </c>
      <c r="AS398" s="142" t="str">
        <f>VLOOKUP(A398,'Roll-ups'!B:M,12,FALSE)</f>
        <v xml:space="preserve">CRICUT </v>
      </c>
      <c r="AT398" s="142" t="str">
        <f t="shared" si="20"/>
        <v>G10211</v>
      </c>
      <c r="AU398" t="str">
        <f>VLOOKUP(A398,'Roll-ups'!B:E,4,FALSE)</f>
        <v>FALL 1</v>
      </c>
    </row>
    <row r="399" spans="1:47" x14ac:dyDescent="0.15">
      <c r="A399" s="142">
        <f t="shared" si="18"/>
        <v>93573796685</v>
      </c>
      <c r="B399" s="142" t="str">
        <f t="shared" si="19"/>
        <v>4544765959</v>
      </c>
      <c r="C399" s="9" t="s">
        <v>129</v>
      </c>
      <c r="D399" s="9" t="s">
        <v>178</v>
      </c>
      <c r="E399" s="9" t="s">
        <v>179</v>
      </c>
      <c r="F399" s="9" t="s">
        <v>983</v>
      </c>
      <c r="G399" s="9" t="s">
        <v>71</v>
      </c>
      <c r="H399" s="9" t="s">
        <v>1090</v>
      </c>
      <c r="I399" s="9"/>
      <c r="J399" s="9"/>
      <c r="K399" s="9" t="s">
        <v>57</v>
      </c>
      <c r="L399" s="9" t="s">
        <v>1247</v>
      </c>
      <c r="M399" s="9" t="s">
        <v>1248</v>
      </c>
      <c r="N399" s="131">
        <v>44719</v>
      </c>
      <c r="O399" s="131">
        <v>44833</v>
      </c>
      <c r="P399" s="131">
        <v>44833</v>
      </c>
      <c r="Q399" s="222">
        <v>200</v>
      </c>
      <c r="R399" s="132">
        <v>0</v>
      </c>
      <c r="S399" s="132">
        <v>200</v>
      </c>
      <c r="T399" s="9" t="s">
        <v>348</v>
      </c>
      <c r="U399" s="9" t="s">
        <v>117</v>
      </c>
      <c r="V399" s="9" t="s">
        <v>64</v>
      </c>
      <c r="W399" s="9" t="s">
        <v>44</v>
      </c>
      <c r="X399" s="131">
        <v>44827</v>
      </c>
      <c r="Y399" s="131">
        <v>44827</v>
      </c>
      <c r="Z399" s="9" t="s">
        <v>118</v>
      </c>
      <c r="AA399" s="133">
        <v>413.99</v>
      </c>
      <c r="AB399" s="9" t="s">
        <v>119</v>
      </c>
      <c r="AC399" s="133">
        <v>82798</v>
      </c>
      <c r="AD399" s="9" t="s">
        <v>119</v>
      </c>
      <c r="AE399" s="9" t="s">
        <v>120</v>
      </c>
      <c r="AF399" s="133">
        <v>549.99</v>
      </c>
      <c r="AG399" s="134">
        <v>23.35</v>
      </c>
      <c r="AH399" s="9" t="s">
        <v>47</v>
      </c>
      <c r="AI399" s="134">
        <v>3261.18</v>
      </c>
      <c r="AJ399" s="9" t="s">
        <v>48</v>
      </c>
      <c r="AK399" s="9" t="s">
        <v>1281</v>
      </c>
      <c r="AL399" s="9" t="s">
        <v>49</v>
      </c>
      <c r="AM399" s="9" t="s">
        <v>196</v>
      </c>
      <c r="AN399" s="9" t="s">
        <v>123</v>
      </c>
      <c r="AO399" s="9" t="s">
        <v>52</v>
      </c>
      <c r="AP399" s="9" t="s">
        <v>1250</v>
      </c>
      <c r="AQ399" s="9" t="s">
        <v>53</v>
      </c>
      <c r="AR399" s="9" t="s">
        <v>54</v>
      </c>
      <c r="AS399" s="142" t="str">
        <f>VLOOKUP(A399,'Roll-ups'!B:M,12,FALSE)</f>
        <v xml:space="preserve">CRICUT </v>
      </c>
      <c r="AT399" s="142" t="str">
        <f t="shared" si="20"/>
        <v>G10211</v>
      </c>
      <c r="AU399" t="str">
        <f>VLOOKUP(A399,'Roll-ups'!B:E,4,FALSE)</f>
        <v>FALL 1</v>
      </c>
    </row>
    <row r="400" spans="1:47" x14ac:dyDescent="0.15">
      <c r="A400" s="142">
        <f t="shared" si="18"/>
        <v>9781664812345</v>
      </c>
      <c r="B400" s="142" t="str">
        <f t="shared" si="19"/>
        <v>4544767823</v>
      </c>
      <c r="C400" s="9" t="s">
        <v>200</v>
      </c>
      <c r="D400" s="9" t="s">
        <v>278</v>
      </c>
      <c r="E400" s="9" t="s">
        <v>353</v>
      </c>
      <c r="F400" s="9" t="s">
        <v>516</v>
      </c>
      <c r="G400" s="9" t="s">
        <v>68</v>
      </c>
      <c r="H400" s="9" t="s">
        <v>40</v>
      </c>
      <c r="I400" s="9"/>
      <c r="J400" s="9"/>
      <c r="K400" s="9" t="s">
        <v>56</v>
      </c>
      <c r="L400" s="9" t="s">
        <v>347</v>
      </c>
      <c r="M400" s="9" t="s">
        <v>219</v>
      </c>
      <c r="N400" s="131">
        <v>44718</v>
      </c>
      <c r="O400" s="131">
        <v>44763</v>
      </c>
      <c r="P400" s="131">
        <v>44763</v>
      </c>
      <c r="Q400" s="222">
        <v>200</v>
      </c>
      <c r="R400" s="132">
        <v>0</v>
      </c>
      <c r="S400" s="132">
        <v>200</v>
      </c>
      <c r="T400" s="9" t="s">
        <v>348</v>
      </c>
      <c r="U400" s="9" t="s">
        <v>63</v>
      </c>
      <c r="V400" s="9" t="s">
        <v>64</v>
      </c>
      <c r="W400" s="9" t="s">
        <v>44</v>
      </c>
      <c r="X400" s="131"/>
      <c r="Y400" s="131"/>
      <c r="Z400" s="9"/>
      <c r="AA400" s="133">
        <v>8.8000000000000007</v>
      </c>
      <c r="AB400" s="9" t="s">
        <v>119</v>
      </c>
      <c r="AC400" s="133">
        <v>1760</v>
      </c>
      <c r="AD400" s="9" t="s">
        <v>119</v>
      </c>
      <c r="AE400" s="9" t="s">
        <v>120</v>
      </c>
      <c r="AF400" s="133">
        <v>21.99</v>
      </c>
      <c r="AG400" s="134">
        <v>0.56000000000000005</v>
      </c>
      <c r="AH400" s="9" t="s">
        <v>47</v>
      </c>
      <c r="AI400" s="134">
        <v>34.515999999999998</v>
      </c>
      <c r="AJ400" s="9" t="s">
        <v>48</v>
      </c>
      <c r="AK400" s="9" t="s">
        <v>353</v>
      </c>
      <c r="AL400" s="9" t="s">
        <v>49</v>
      </c>
      <c r="AM400" s="9" t="s">
        <v>50</v>
      </c>
      <c r="AN400" s="9" t="s">
        <v>51</v>
      </c>
      <c r="AO400" s="9" t="s">
        <v>52</v>
      </c>
      <c r="AP400" s="9" t="s">
        <v>354</v>
      </c>
      <c r="AQ400" s="9" t="s">
        <v>349</v>
      </c>
      <c r="AR400" s="9" t="s">
        <v>51</v>
      </c>
      <c r="AS400" s="142" t="str">
        <f>VLOOKUP(A400,'Roll-ups'!B:M,12,FALSE)</f>
        <v xml:space="preserve">12 MONTH </v>
      </c>
      <c r="AT400" s="142" t="str">
        <f t="shared" si="20"/>
        <v>G10227</v>
      </c>
      <c r="AU400" t="str">
        <f>VLOOKUP(A400,'Roll-ups'!B:E,4,FALSE)</f>
        <v xml:space="preserve">FALL 1 FLOWTHROUGH </v>
      </c>
    </row>
    <row r="401" spans="1:47" x14ac:dyDescent="0.15">
      <c r="A401" s="142">
        <f t="shared" si="18"/>
        <v>5056275130633</v>
      </c>
      <c r="B401" s="142" t="str">
        <f t="shared" si="19"/>
        <v>4544332989</v>
      </c>
      <c r="C401" s="9" t="s">
        <v>129</v>
      </c>
      <c r="D401" s="9" t="s">
        <v>1180</v>
      </c>
      <c r="E401" s="9" t="s">
        <v>1181</v>
      </c>
      <c r="F401" s="9" t="s">
        <v>961</v>
      </c>
      <c r="G401" s="9" t="s">
        <v>66</v>
      </c>
      <c r="H401" s="9" t="s">
        <v>40</v>
      </c>
      <c r="I401" s="9"/>
      <c r="J401" s="9"/>
      <c r="K401" s="9" t="s">
        <v>56</v>
      </c>
      <c r="L401" s="9" t="s">
        <v>1036</v>
      </c>
      <c r="M401" s="9" t="s">
        <v>1037</v>
      </c>
      <c r="N401" s="131">
        <v>44687</v>
      </c>
      <c r="O401" s="131">
        <v>44791</v>
      </c>
      <c r="P401" s="131">
        <v>44767</v>
      </c>
      <c r="Q401" s="222">
        <v>195</v>
      </c>
      <c r="R401" s="132">
        <v>0</v>
      </c>
      <c r="S401" s="132">
        <v>195</v>
      </c>
      <c r="T401" s="9" t="s">
        <v>348</v>
      </c>
      <c r="U401" s="9" t="s">
        <v>42</v>
      </c>
      <c r="V401" s="9" t="s">
        <v>131</v>
      </c>
      <c r="W401" s="9" t="s">
        <v>67</v>
      </c>
      <c r="X401" s="131">
        <v>44732</v>
      </c>
      <c r="Y401" s="131">
        <v>44746</v>
      </c>
      <c r="Z401" s="9" t="s">
        <v>45</v>
      </c>
      <c r="AA401" s="133">
        <v>14.99</v>
      </c>
      <c r="AB401" s="9" t="s">
        <v>46</v>
      </c>
      <c r="AC401" s="133">
        <v>2923.05</v>
      </c>
      <c r="AD401" s="9" t="s">
        <v>46</v>
      </c>
      <c r="AE401" s="9" t="s">
        <v>1038</v>
      </c>
      <c r="AF401" s="133">
        <v>49.99</v>
      </c>
      <c r="AG401" s="134">
        <v>1.83</v>
      </c>
      <c r="AH401" s="9" t="s">
        <v>47</v>
      </c>
      <c r="AI401" s="132">
        <v>143.31399999999999</v>
      </c>
      <c r="AJ401" s="9" t="s">
        <v>48</v>
      </c>
      <c r="AK401" s="9" t="s">
        <v>1182</v>
      </c>
      <c r="AL401" s="9" t="s">
        <v>49</v>
      </c>
      <c r="AM401" s="9" t="s">
        <v>126</v>
      </c>
      <c r="AN401" s="9" t="s">
        <v>127</v>
      </c>
      <c r="AO401" s="9" t="s">
        <v>52</v>
      </c>
      <c r="AP401" s="9" t="s">
        <v>146</v>
      </c>
      <c r="AQ401" s="9" t="s">
        <v>349</v>
      </c>
      <c r="AR401" s="9" t="s">
        <v>127</v>
      </c>
      <c r="AS401" s="142" t="str">
        <f>VLOOKUP(A401,'Roll-ups'!B:M,12,FALSE)</f>
        <v xml:space="preserve">PARTY DÉCOR </v>
      </c>
      <c r="AT401" s="142" t="str">
        <f t="shared" si="20"/>
        <v>G10211</v>
      </c>
      <c r="AU401" t="str">
        <f>VLOOKUP(A401,'Roll-ups'!B:E,4,FALSE)</f>
        <v>FALL 2</v>
      </c>
    </row>
    <row r="402" spans="1:47" x14ac:dyDescent="0.15">
      <c r="A402" s="142">
        <f t="shared" si="18"/>
        <v>686010673979</v>
      </c>
      <c r="B402" s="142" t="str">
        <f t="shared" si="19"/>
        <v>4543725759</v>
      </c>
      <c r="C402" s="9" t="s">
        <v>200</v>
      </c>
      <c r="D402" s="9" t="s">
        <v>438</v>
      </c>
      <c r="E402" s="9" t="s">
        <v>439</v>
      </c>
      <c r="F402" s="9" t="s">
        <v>505</v>
      </c>
      <c r="G402" s="9" t="s">
        <v>55</v>
      </c>
      <c r="H402" s="9" t="s">
        <v>40</v>
      </c>
      <c r="I402" s="9"/>
      <c r="J402" s="9"/>
      <c r="K402" s="9" t="s">
        <v>57</v>
      </c>
      <c r="L402" s="9" t="s">
        <v>143</v>
      </c>
      <c r="M402" s="9" t="s">
        <v>144</v>
      </c>
      <c r="N402" s="131">
        <v>44579</v>
      </c>
      <c r="O402" s="131">
        <v>44740</v>
      </c>
      <c r="P402" s="131">
        <v>44740</v>
      </c>
      <c r="Q402" s="222">
        <v>192</v>
      </c>
      <c r="R402" s="132">
        <v>0</v>
      </c>
      <c r="S402" s="132">
        <v>192</v>
      </c>
      <c r="T402" s="9" t="s">
        <v>348</v>
      </c>
      <c r="U402" s="9" t="s">
        <v>42</v>
      </c>
      <c r="V402" s="9" t="s">
        <v>131</v>
      </c>
      <c r="W402" s="9" t="s">
        <v>44</v>
      </c>
      <c r="X402" s="131">
        <v>44697</v>
      </c>
      <c r="Y402" s="131">
        <v>44697</v>
      </c>
      <c r="Z402" s="9" t="s">
        <v>45</v>
      </c>
      <c r="AA402" s="133">
        <v>7.05</v>
      </c>
      <c r="AB402" s="9" t="s">
        <v>46</v>
      </c>
      <c r="AC402" s="133">
        <v>1353.6</v>
      </c>
      <c r="AD402" s="9" t="s">
        <v>46</v>
      </c>
      <c r="AE402" s="9" t="s">
        <v>379</v>
      </c>
      <c r="AF402" s="133">
        <v>31.99</v>
      </c>
      <c r="AG402" s="134">
        <v>1.4550000000000001</v>
      </c>
      <c r="AH402" s="9" t="s">
        <v>47</v>
      </c>
      <c r="AI402" s="132">
        <v>230.67</v>
      </c>
      <c r="AJ402" s="9" t="s">
        <v>48</v>
      </c>
      <c r="AK402" s="9"/>
      <c r="AL402" s="9" t="s">
        <v>49</v>
      </c>
      <c r="AM402" s="9" t="s">
        <v>121</v>
      </c>
      <c r="AN402" s="9" t="s">
        <v>122</v>
      </c>
      <c r="AO402" s="9" t="s">
        <v>52</v>
      </c>
      <c r="AP402" s="9" t="s">
        <v>133</v>
      </c>
      <c r="AQ402" s="9" t="s">
        <v>349</v>
      </c>
      <c r="AR402" s="9" t="s">
        <v>54</v>
      </c>
      <c r="AS402" s="142" t="str">
        <f>VLOOKUP(A402,'Roll-ups'!B:M,12,FALSE)</f>
        <v xml:space="preserve">17 MONTH </v>
      </c>
      <c r="AT402" s="142" t="str">
        <f t="shared" si="20"/>
        <v>G10227</v>
      </c>
      <c r="AU402" t="str">
        <f>VLOOKUP(A402,'Roll-ups'!B:E,4,FALSE)</f>
        <v xml:space="preserve">BTS </v>
      </c>
    </row>
    <row r="403" spans="1:47" x14ac:dyDescent="0.15">
      <c r="A403" s="142">
        <f t="shared" si="18"/>
        <v>686010674143</v>
      </c>
      <c r="B403" s="142" t="str">
        <f t="shared" si="19"/>
        <v>4544102194</v>
      </c>
      <c r="C403" s="9" t="s">
        <v>200</v>
      </c>
      <c r="D403" s="9" t="s">
        <v>492</v>
      </c>
      <c r="E403" s="9" t="s">
        <v>264</v>
      </c>
      <c r="F403" s="9" t="s">
        <v>506</v>
      </c>
      <c r="G403" s="9" t="s">
        <v>58</v>
      </c>
      <c r="H403" s="9" t="s">
        <v>40</v>
      </c>
      <c r="I403" s="9"/>
      <c r="J403" s="9"/>
      <c r="K403" s="9" t="s">
        <v>57</v>
      </c>
      <c r="L403" s="9" t="s">
        <v>143</v>
      </c>
      <c r="M403" s="9" t="s">
        <v>144</v>
      </c>
      <c r="N403" s="131">
        <v>44606</v>
      </c>
      <c r="O403" s="131">
        <v>44740</v>
      </c>
      <c r="P403" s="131">
        <v>44740</v>
      </c>
      <c r="Q403" s="222">
        <v>192</v>
      </c>
      <c r="R403" s="132">
        <v>0</v>
      </c>
      <c r="S403" s="132">
        <v>192</v>
      </c>
      <c r="T403" s="9" t="s">
        <v>348</v>
      </c>
      <c r="U403" s="9" t="s">
        <v>42</v>
      </c>
      <c r="V403" s="9" t="s">
        <v>131</v>
      </c>
      <c r="W403" s="9" t="s">
        <v>44</v>
      </c>
      <c r="X403" s="131">
        <v>44697</v>
      </c>
      <c r="Y403" s="131">
        <v>44697</v>
      </c>
      <c r="Z403" s="9" t="s">
        <v>45</v>
      </c>
      <c r="AA403" s="133">
        <v>7.5</v>
      </c>
      <c r="AB403" s="9" t="s">
        <v>46</v>
      </c>
      <c r="AC403" s="133">
        <v>1440</v>
      </c>
      <c r="AD403" s="9" t="s">
        <v>46</v>
      </c>
      <c r="AE403" s="9" t="s">
        <v>461</v>
      </c>
      <c r="AF403" s="133">
        <v>29.99</v>
      </c>
      <c r="AG403" s="134">
        <v>2.5350000000000001</v>
      </c>
      <c r="AH403" s="9" t="s">
        <v>47</v>
      </c>
      <c r="AI403" s="132">
        <v>284.61500000000001</v>
      </c>
      <c r="AJ403" s="9" t="s">
        <v>48</v>
      </c>
      <c r="AK403" s="9"/>
      <c r="AL403" s="9" t="s">
        <v>49</v>
      </c>
      <c r="AM403" s="9" t="s">
        <v>121</v>
      </c>
      <c r="AN403" s="9" t="s">
        <v>122</v>
      </c>
      <c r="AO403" s="9" t="s">
        <v>52</v>
      </c>
      <c r="AP403" s="9" t="s">
        <v>465</v>
      </c>
      <c r="AQ403" s="9" t="s">
        <v>349</v>
      </c>
      <c r="AR403" s="9" t="s">
        <v>122</v>
      </c>
      <c r="AS403" s="142" t="str">
        <f>VLOOKUP(A403,'Roll-ups'!B:M,12,FALSE)</f>
        <v xml:space="preserve">12 MONTH </v>
      </c>
      <c r="AT403" s="142" t="str">
        <f t="shared" si="20"/>
        <v>G10227</v>
      </c>
      <c r="AU403" t="str">
        <f>VLOOKUP(A403,'Roll-ups'!B:E,4,FALSE)</f>
        <v>FALL 1</v>
      </c>
    </row>
    <row r="404" spans="1:47" x14ac:dyDescent="0.15">
      <c r="A404" s="142">
        <f t="shared" si="18"/>
        <v>5060538150771</v>
      </c>
      <c r="B404" s="142" t="str">
        <f t="shared" si="19"/>
        <v>4544618271</v>
      </c>
      <c r="C404" s="9" t="s">
        <v>149</v>
      </c>
      <c r="D404" s="9" t="s">
        <v>173</v>
      </c>
      <c r="E404" s="9" t="s">
        <v>1244</v>
      </c>
      <c r="F404" s="9" t="s">
        <v>987</v>
      </c>
      <c r="G404" s="9" t="s">
        <v>39</v>
      </c>
      <c r="H404" s="9" t="s">
        <v>1090</v>
      </c>
      <c r="I404" s="9"/>
      <c r="J404" s="9"/>
      <c r="K404" s="9" t="s">
        <v>57</v>
      </c>
      <c r="L404" s="9" t="s">
        <v>1245</v>
      </c>
      <c r="M404" s="9" t="s">
        <v>946</v>
      </c>
      <c r="N404" s="131">
        <v>44707</v>
      </c>
      <c r="O404" s="131">
        <v>44767</v>
      </c>
      <c r="P404" s="131">
        <v>44767</v>
      </c>
      <c r="Q404" s="222">
        <v>192</v>
      </c>
      <c r="R404" s="132">
        <v>0</v>
      </c>
      <c r="S404" s="132">
        <v>192</v>
      </c>
      <c r="T404" s="9" t="s">
        <v>348</v>
      </c>
      <c r="U404" s="9" t="s">
        <v>63</v>
      </c>
      <c r="V404" s="9" t="s">
        <v>140</v>
      </c>
      <c r="W404" s="9" t="s">
        <v>67</v>
      </c>
      <c r="X404" s="131"/>
      <c r="Y404" s="131"/>
      <c r="Z404" s="9"/>
      <c r="AA404" s="133">
        <v>10.14</v>
      </c>
      <c r="AB404" s="9" t="s">
        <v>119</v>
      </c>
      <c r="AC404" s="133">
        <v>1946.88</v>
      </c>
      <c r="AD404" s="9" t="s">
        <v>119</v>
      </c>
      <c r="AE404" s="9" t="s">
        <v>120</v>
      </c>
      <c r="AF404" s="133">
        <v>28.99</v>
      </c>
      <c r="AG404" s="134">
        <v>0.1</v>
      </c>
      <c r="AH404" s="9" t="s">
        <v>47</v>
      </c>
      <c r="AI404" s="132">
        <v>16.64</v>
      </c>
      <c r="AJ404" s="9" t="s">
        <v>48</v>
      </c>
      <c r="AK404" s="9"/>
      <c r="AL404" s="9" t="s">
        <v>49</v>
      </c>
      <c r="AM404" s="9" t="s">
        <v>196</v>
      </c>
      <c r="AN404" s="9" t="s">
        <v>123</v>
      </c>
      <c r="AO404" s="9" t="s">
        <v>52</v>
      </c>
      <c r="AP404" s="9" t="s">
        <v>1246</v>
      </c>
      <c r="AQ404" s="9" t="s">
        <v>53</v>
      </c>
      <c r="AR404" s="9" t="s">
        <v>51</v>
      </c>
      <c r="AS404" s="142" t="str">
        <f>VLOOKUP(A404,'Roll-ups'!B:M,12,FALSE)</f>
        <v>CORE</v>
      </c>
      <c r="AT404" s="142" t="str">
        <f t="shared" si="20"/>
        <v>G10202</v>
      </c>
      <c r="AU404" t="str">
        <f>VLOOKUP(A404,'Roll-ups'!B:E,4,FALSE)</f>
        <v>FALL 1</v>
      </c>
    </row>
    <row r="405" spans="1:47" x14ac:dyDescent="0.15">
      <c r="A405" s="142">
        <f t="shared" si="18"/>
        <v>5056275189136</v>
      </c>
      <c r="B405" s="142" t="str">
        <f t="shared" si="19"/>
        <v>4544332989</v>
      </c>
      <c r="C405" s="9" t="s">
        <v>129</v>
      </c>
      <c r="D405" s="9" t="s">
        <v>1168</v>
      </c>
      <c r="E405" s="9" t="s">
        <v>1169</v>
      </c>
      <c r="F405" s="9" t="s">
        <v>961</v>
      </c>
      <c r="G405" s="9" t="s">
        <v>109</v>
      </c>
      <c r="H405" s="9" t="s">
        <v>40</v>
      </c>
      <c r="I405" s="9"/>
      <c r="J405" s="9"/>
      <c r="K405" s="9" t="s">
        <v>56</v>
      </c>
      <c r="L405" s="9" t="s">
        <v>1036</v>
      </c>
      <c r="M405" s="9" t="s">
        <v>1037</v>
      </c>
      <c r="N405" s="131">
        <v>44687</v>
      </c>
      <c r="O405" s="131">
        <v>44791</v>
      </c>
      <c r="P405" s="131">
        <v>44767</v>
      </c>
      <c r="Q405" s="222">
        <v>190</v>
      </c>
      <c r="R405" s="132">
        <v>0</v>
      </c>
      <c r="S405" s="132">
        <v>190</v>
      </c>
      <c r="T405" s="9" t="s">
        <v>348</v>
      </c>
      <c r="U405" s="9" t="s">
        <v>42</v>
      </c>
      <c r="V405" s="9" t="s">
        <v>131</v>
      </c>
      <c r="W405" s="9" t="s">
        <v>67</v>
      </c>
      <c r="X405" s="131">
        <v>44732</v>
      </c>
      <c r="Y405" s="131">
        <v>44746</v>
      </c>
      <c r="Z405" s="9" t="s">
        <v>45</v>
      </c>
      <c r="AA405" s="133">
        <v>26.25</v>
      </c>
      <c r="AB405" s="9" t="s">
        <v>46</v>
      </c>
      <c r="AC405" s="133">
        <v>4987.5</v>
      </c>
      <c r="AD405" s="9" t="s">
        <v>46</v>
      </c>
      <c r="AE405" s="9" t="s">
        <v>1038</v>
      </c>
      <c r="AF405" s="133">
        <v>59.99</v>
      </c>
      <c r="AG405" s="134">
        <v>2.9319999999999999</v>
      </c>
      <c r="AH405" s="9" t="s">
        <v>47</v>
      </c>
      <c r="AI405" s="132">
        <v>483.89400000000001</v>
      </c>
      <c r="AJ405" s="9" t="s">
        <v>48</v>
      </c>
      <c r="AK405" s="9" t="s">
        <v>1170</v>
      </c>
      <c r="AL405" s="9" t="s">
        <v>49</v>
      </c>
      <c r="AM405" s="9" t="s">
        <v>126</v>
      </c>
      <c r="AN405" s="9" t="s">
        <v>127</v>
      </c>
      <c r="AO405" s="9" t="s">
        <v>52</v>
      </c>
      <c r="AP405" s="9" t="s">
        <v>146</v>
      </c>
      <c r="AQ405" s="9" t="s">
        <v>349</v>
      </c>
      <c r="AR405" s="9" t="s">
        <v>127</v>
      </c>
      <c r="AS405" s="142" t="str">
        <f>VLOOKUP(A405,'Roll-ups'!B:M,12,FALSE)</f>
        <v xml:space="preserve">PARTY DÉCOR </v>
      </c>
      <c r="AT405" s="142" t="str">
        <f t="shared" si="20"/>
        <v>G10211</v>
      </c>
      <c r="AU405" t="str">
        <f>VLOOKUP(A405,'Roll-ups'!B:E,4,FALSE)</f>
        <v>FALL 2</v>
      </c>
    </row>
    <row r="406" spans="1:47" x14ac:dyDescent="0.15">
      <c r="A406" s="142">
        <f t="shared" si="18"/>
        <v>5056275189006</v>
      </c>
      <c r="B406" s="142" t="str">
        <f t="shared" si="19"/>
        <v>4544332989</v>
      </c>
      <c r="C406" s="9" t="s">
        <v>129</v>
      </c>
      <c r="D406" s="9" t="s">
        <v>1183</v>
      </c>
      <c r="E406" s="9" t="s">
        <v>1184</v>
      </c>
      <c r="F406" s="9" t="s">
        <v>961</v>
      </c>
      <c r="G406" s="9" t="s">
        <v>85</v>
      </c>
      <c r="H406" s="9" t="s">
        <v>40</v>
      </c>
      <c r="I406" s="9"/>
      <c r="J406" s="9"/>
      <c r="K406" s="9" t="s">
        <v>56</v>
      </c>
      <c r="L406" s="9" t="s">
        <v>1036</v>
      </c>
      <c r="M406" s="9" t="s">
        <v>1037</v>
      </c>
      <c r="N406" s="131">
        <v>44687</v>
      </c>
      <c r="O406" s="131">
        <v>44791</v>
      </c>
      <c r="P406" s="131">
        <v>44767</v>
      </c>
      <c r="Q406" s="222">
        <v>190</v>
      </c>
      <c r="R406" s="132">
        <v>0</v>
      </c>
      <c r="S406" s="132">
        <v>190</v>
      </c>
      <c r="T406" s="9" t="s">
        <v>348</v>
      </c>
      <c r="U406" s="9" t="s">
        <v>42</v>
      </c>
      <c r="V406" s="9" t="s">
        <v>131</v>
      </c>
      <c r="W406" s="9" t="s">
        <v>67</v>
      </c>
      <c r="X406" s="131">
        <v>44732</v>
      </c>
      <c r="Y406" s="131">
        <v>44746</v>
      </c>
      <c r="Z406" s="9" t="s">
        <v>45</v>
      </c>
      <c r="AA406" s="133">
        <v>22.5</v>
      </c>
      <c r="AB406" s="9" t="s">
        <v>46</v>
      </c>
      <c r="AC406" s="133">
        <v>4275</v>
      </c>
      <c r="AD406" s="9" t="s">
        <v>46</v>
      </c>
      <c r="AE406" s="9" t="s">
        <v>1038</v>
      </c>
      <c r="AF406" s="133">
        <v>69.989999999999995</v>
      </c>
      <c r="AG406" s="134">
        <v>2.2709999999999999</v>
      </c>
      <c r="AH406" s="9" t="s">
        <v>47</v>
      </c>
      <c r="AI406" s="132">
        <v>298.37599999999998</v>
      </c>
      <c r="AJ406" s="9" t="s">
        <v>48</v>
      </c>
      <c r="AK406" s="9" t="s">
        <v>1185</v>
      </c>
      <c r="AL406" s="9" t="s">
        <v>49</v>
      </c>
      <c r="AM406" s="9" t="s">
        <v>126</v>
      </c>
      <c r="AN406" s="9" t="s">
        <v>127</v>
      </c>
      <c r="AO406" s="9" t="s">
        <v>52</v>
      </c>
      <c r="AP406" s="9" t="s">
        <v>146</v>
      </c>
      <c r="AQ406" s="9" t="s">
        <v>349</v>
      </c>
      <c r="AR406" s="9" t="s">
        <v>127</v>
      </c>
      <c r="AS406" s="142" t="str">
        <f>VLOOKUP(A406,'Roll-ups'!B:M,12,FALSE)</f>
        <v xml:space="preserve">PARTY DÉCOR </v>
      </c>
      <c r="AT406" s="142" t="str">
        <f t="shared" si="20"/>
        <v>G10211</v>
      </c>
      <c r="AU406" t="str">
        <f>VLOOKUP(A406,'Roll-ups'!B:E,4,FALSE)</f>
        <v>FALL 2</v>
      </c>
    </row>
    <row r="407" spans="1:47" x14ac:dyDescent="0.15">
      <c r="A407" s="142">
        <f t="shared" si="18"/>
        <v>74101040715</v>
      </c>
      <c r="B407" s="142" t="str">
        <f t="shared" si="19"/>
        <v>4544099564</v>
      </c>
      <c r="C407" s="9" t="s">
        <v>129</v>
      </c>
      <c r="D407" s="9" t="s">
        <v>1390</v>
      </c>
      <c r="E407" s="9" t="s">
        <v>1391</v>
      </c>
      <c r="F407" s="9" t="s">
        <v>975</v>
      </c>
      <c r="G407" s="9" t="s">
        <v>69</v>
      </c>
      <c r="H407" s="9" t="s">
        <v>1090</v>
      </c>
      <c r="I407" s="9"/>
      <c r="J407" s="9"/>
      <c r="K407" s="9" t="s">
        <v>56</v>
      </c>
      <c r="L407" s="9" t="s">
        <v>134</v>
      </c>
      <c r="M407" s="9" t="s">
        <v>135</v>
      </c>
      <c r="N407" s="131">
        <v>44603</v>
      </c>
      <c r="O407" s="131">
        <v>44732</v>
      </c>
      <c r="P407" s="131">
        <v>44732</v>
      </c>
      <c r="Q407" s="222">
        <v>180</v>
      </c>
      <c r="R407" s="132">
        <v>0</v>
      </c>
      <c r="S407" s="132">
        <v>180</v>
      </c>
      <c r="T407" s="9" t="s">
        <v>348</v>
      </c>
      <c r="U407" s="9" t="s">
        <v>63</v>
      </c>
      <c r="V407" s="9" t="s">
        <v>64</v>
      </c>
      <c r="W407" s="9" t="s">
        <v>44</v>
      </c>
      <c r="X407" s="131"/>
      <c r="Y407" s="131"/>
      <c r="Z407" s="9"/>
      <c r="AA407" s="133">
        <v>10.77</v>
      </c>
      <c r="AB407" s="9" t="s">
        <v>119</v>
      </c>
      <c r="AC407" s="133">
        <v>1938.6</v>
      </c>
      <c r="AD407" s="9" t="s">
        <v>119</v>
      </c>
      <c r="AE407" s="9" t="s">
        <v>120</v>
      </c>
      <c r="AF407" s="133">
        <v>13.99</v>
      </c>
      <c r="AG407" s="134">
        <v>0.1</v>
      </c>
      <c r="AH407" s="9" t="s">
        <v>47</v>
      </c>
      <c r="AI407" s="132">
        <v>7.5</v>
      </c>
      <c r="AJ407" s="9" t="s">
        <v>48</v>
      </c>
      <c r="AK407" s="9" t="s">
        <v>1392</v>
      </c>
      <c r="AL407" s="9" t="s">
        <v>49</v>
      </c>
      <c r="AM407" s="9" t="s">
        <v>196</v>
      </c>
      <c r="AN407" s="9" t="s">
        <v>123</v>
      </c>
      <c r="AO407" s="9" t="s">
        <v>1198</v>
      </c>
      <c r="AP407" s="9" t="s">
        <v>139</v>
      </c>
      <c r="AQ407" s="9" t="s">
        <v>1068</v>
      </c>
      <c r="AR407" s="9" t="s">
        <v>123</v>
      </c>
      <c r="AS407" s="142" t="e">
        <f>VLOOKUP(A407,'Roll-ups'!B:M,12,FALSE)</f>
        <v>#N/A</v>
      </c>
      <c r="AT407" s="142" t="str">
        <f t="shared" si="20"/>
        <v>G10211</v>
      </c>
      <c r="AU407" t="e">
        <f>VLOOKUP(A407,'Roll-ups'!B:E,4,FALSE)</f>
        <v>#N/A</v>
      </c>
    </row>
    <row r="408" spans="1:47" x14ac:dyDescent="0.15">
      <c r="A408" s="142">
        <f t="shared" si="18"/>
        <v>74101202342</v>
      </c>
      <c r="B408" s="142" t="str">
        <f t="shared" si="19"/>
        <v>4544630021</v>
      </c>
      <c r="C408" s="9" t="s">
        <v>129</v>
      </c>
      <c r="D408" s="9" t="s">
        <v>1384</v>
      </c>
      <c r="E408" s="9" t="s">
        <v>1385</v>
      </c>
      <c r="F408" s="9" t="s">
        <v>978</v>
      </c>
      <c r="G408" s="9" t="s">
        <v>62</v>
      </c>
      <c r="H408" s="9" t="s">
        <v>1090</v>
      </c>
      <c r="I408" s="9"/>
      <c r="J408" s="9"/>
      <c r="K408" s="9" t="s">
        <v>41</v>
      </c>
      <c r="L408" s="9" t="s">
        <v>134</v>
      </c>
      <c r="M408" s="9" t="s">
        <v>135</v>
      </c>
      <c r="N408" s="131">
        <v>44691</v>
      </c>
      <c r="O408" s="131">
        <v>44823</v>
      </c>
      <c r="P408" s="131">
        <v>44823</v>
      </c>
      <c r="Q408" s="222">
        <v>180</v>
      </c>
      <c r="R408" s="132">
        <v>0</v>
      </c>
      <c r="S408" s="132">
        <v>180</v>
      </c>
      <c r="T408" s="9" t="s">
        <v>348</v>
      </c>
      <c r="U408" s="9" t="s">
        <v>63</v>
      </c>
      <c r="V408" s="9" t="s">
        <v>64</v>
      </c>
      <c r="W408" s="9" t="s">
        <v>44</v>
      </c>
      <c r="X408" s="131"/>
      <c r="Y408" s="131"/>
      <c r="Z408" s="9"/>
      <c r="AA408" s="133">
        <v>81.99</v>
      </c>
      <c r="AB408" s="9" t="s">
        <v>119</v>
      </c>
      <c r="AC408" s="133">
        <v>14758.2</v>
      </c>
      <c r="AD408" s="9" t="s">
        <v>119</v>
      </c>
      <c r="AE408" s="9" t="s">
        <v>120</v>
      </c>
      <c r="AF408" s="133">
        <v>99.99</v>
      </c>
      <c r="AG408" s="134">
        <v>0.23</v>
      </c>
      <c r="AH408" s="9" t="s">
        <v>47</v>
      </c>
      <c r="AI408" s="132">
        <v>12</v>
      </c>
      <c r="AJ408" s="9" t="s">
        <v>48</v>
      </c>
      <c r="AK408" s="9" t="s">
        <v>1386</v>
      </c>
      <c r="AL408" s="9" t="s">
        <v>49</v>
      </c>
      <c r="AM408" s="9" t="s">
        <v>196</v>
      </c>
      <c r="AN408" s="9" t="s">
        <v>123</v>
      </c>
      <c r="AO408" s="9" t="s">
        <v>52</v>
      </c>
      <c r="AP408" s="9" t="s">
        <v>139</v>
      </c>
      <c r="AQ408" s="9" t="s">
        <v>125</v>
      </c>
      <c r="AR408" s="9" t="s">
        <v>123</v>
      </c>
      <c r="AS408" s="142" t="e">
        <f>VLOOKUP(A408,'Roll-ups'!B:M,12,FALSE)</f>
        <v>#N/A</v>
      </c>
      <c r="AT408" s="142" t="str">
        <f t="shared" si="20"/>
        <v>G10211</v>
      </c>
      <c r="AU408" t="e">
        <f>VLOOKUP(A408,'Roll-ups'!B:E,4,FALSE)</f>
        <v>#N/A</v>
      </c>
    </row>
    <row r="409" spans="1:47" x14ac:dyDescent="0.15">
      <c r="A409" s="142">
        <f t="shared" si="18"/>
        <v>74101202298</v>
      </c>
      <c r="B409" s="142" t="str">
        <f t="shared" si="19"/>
        <v>4544630022</v>
      </c>
      <c r="C409" s="9" t="s">
        <v>129</v>
      </c>
      <c r="D409" s="9" t="s">
        <v>181</v>
      </c>
      <c r="E409" s="9" t="s">
        <v>182</v>
      </c>
      <c r="F409" s="9" t="s">
        <v>963</v>
      </c>
      <c r="G409" s="9" t="s">
        <v>58</v>
      </c>
      <c r="H409" s="9" t="s">
        <v>1090</v>
      </c>
      <c r="I409" s="9"/>
      <c r="J409" s="9"/>
      <c r="K409" s="9" t="s">
        <v>56</v>
      </c>
      <c r="L409" s="9" t="s">
        <v>134</v>
      </c>
      <c r="M409" s="9" t="s">
        <v>135</v>
      </c>
      <c r="N409" s="131">
        <v>44691</v>
      </c>
      <c r="O409" s="131">
        <v>44823</v>
      </c>
      <c r="P409" s="131">
        <v>44823</v>
      </c>
      <c r="Q409" s="222">
        <v>180</v>
      </c>
      <c r="R409" s="132">
        <v>0</v>
      </c>
      <c r="S409" s="132">
        <v>180</v>
      </c>
      <c r="T409" s="9" t="s">
        <v>348</v>
      </c>
      <c r="U409" s="9" t="s">
        <v>63</v>
      </c>
      <c r="V409" s="9" t="s">
        <v>64</v>
      </c>
      <c r="W409" s="9" t="s">
        <v>44</v>
      </c>
      <c r="X409" s="131"/>
      <c r="Y409" s="131"/>
      <c r="Z409" s="9"/>
      <c r="AA409" s="133">
        <v>81.99</v>
      </c>
      <c r="AB409" s="9" t="s">
        <v>119</v>
      </c>
      <c r="AC409" s="133">
        <v>14758.2</v>
      </c>
      <c r="AD409" s="9" t="s">
        <v>119</v>
      </c>
      <c r="AE409" s="9" t="s">
        <v>120</v>
      </c>
      <c r="AF409" s="133">
        <v>99.99</v>
      </c>
      <c r="AG409" s="134">
        <v>0.99</v>
      </c>
      <c r="AH409" s="9" t="s">
        <v>47</v>
      </c>
      <c r="AI409" s="132">
        <v>73.861999999999995</v>
      </c>
      <c r="AJ409" s="9" t="s">
        <v>48</v>
      </c>
      <c r="AK409" s="9" t="s">
        <v>1283</v>
      </c>
      <c r="AL409" s="9" t="s">
        <v>49</v>
      </c>
      <c r="AM409" s="9" t="s">
        <v>196</v>
      </c>
      <c r="AN409" s="9" t="s">
        <v>123</v>
      </c>
      <c r="AO409" s="9" t="s">
        <v>52</v>
      </c>
      <c r="AP409" s="9" t="s">
        <v>139</v>
      </c>
      <c r="AQ409" s="9" t="s">
        <v>125</v>
      </c>
      <c r="AR409" s="9" t="s">
        <v>123</v>
      </c>
      <c r="AS409" s="142" t="str">
        <f>VLOOKUP(A409,'Roll-ups'!B:M,12,FALSE)</f>
        <v xml:space="preserve">PARTY DÉCOR </v>
      </c>
      <c r="AT409" s="142" t="str">
        <f t="shared" si="20"/>
        <v>G10211</v>
      </c>
      <c r="AU409" t="str">
        <f>VLOOKUP(A409,'Roll-ups'!B:E,4,FALSE)</f>
        <v>FALL 1</v>
      </c>
    </row>
    <row r="410" spans="1:47" x14ac:dyDescent="0.15">
      <c r="A410" s="142">
        <f t="shared" si="18"/>
        <v>74101202441</v>
      </c>
      <c r="B410" s="142" t="str">
        <f t="shared" si="19"/>
        <v>4544630022</v>
      </c>
      <c r="C410" s="9" t="s">
        <v>129</v>
      </c>
      <c r="D410" s="9" t="s">
        <v>1387</v>
      </c>
      <c r="E410" s="9" t="s">
        <v>1388</v>
      </c>
      <c r="F410" s="9" t="s">
        <v>963</v>
      </c>
      <c r="G410" s="9" t="s">
        <v>66</v>
      </c>
      <c r="H410" s="9" t="s">
        <v>1090</v>
      </c>
      <c r="I410" s="9"/>
      <c r="J410" s="9"/>
      <c r="K410" s="9" t="s">
        <v>56</v>
      </c>
      <c r="L410" s="9" t="s">
        <v>134</v>
      </c>
      <c r="M410" s="9" t="s">
        <v>135</v>
      </c>
      <c r="N410" s="131">
        <v>44691</v>
      </c>
      <c r="O410" s="131">
        <v>44823</v>
      </c>
      <c r="P410" s="131">
        <v>44823</v>
      </c>
      <c r="Q410" s="222">
        <v>180</v>
      </c>
      <c r="R410" s="132">
        <v>0</v>
      </c>
      <c r="S410" s="132">
        <v>180</v>
      </c>
      <c r="T410" s="9" t="s">
        <v>348</v>
      </c>
      <c r="U410" s="9" t="s">
        <v>63</v>
      </c>
      <c r="V410" s="9" t="s">
        <v>64</v>
      </c>
      <c r="W410" s="9" t="s">
        <v>44</v>
      </c>
      <c r="X410" s="131"/>
      <c r="Y410" s="131"/>
      <c r="Z410" s="9"/>
      <c r="AA410" s="133">
        <v>81.99</v>
      </c>
      <c r="AB410" s="9" t="s">
        <v>119</v>
      </c>
      <c r="AC410" s="133">
        <v>14758.2</v>
      </c>
      <c r="AD410" s="9" t="s">
        <v>119</v>
      </c>
      <c r="AE410" s="9" t="s">
        <v>120</v>
      </c>
      <c r="AF410" s="133">
        <v>99.99</v>
      </c>
      <c r="AG410" s="134">
        <v>0.9</v>
      </c>
      <c r="AH410" s="9" t="s">
        <v>47</v>
      </c>
      <c r="AI410" s="132">
        <v>73.861999999999995</v>
      </c>
      <c r="AJ410" s="9" t="s">
        <v>48</v>
      </c>
      <c r="AK410" s="9" t="s">
        <v>1389</v>
      </c>
      <c r="AL410" s="9" t="s">
        <v>49</v>
      </c>
      <c r="AM410" s="9" t="s">
        <v>196</v>
      </c>
      <c r="AN410" s="9" t="s">
        <v>123</v>
      </c>
      <c r="AO410" s="9" t="s">
        <v>52</v>
      </c>
      <c r="AP410" s="9" t="s">
        <v>139</v>
      </c>
      <c r="AQ410" s="9" t="s">
        <v>125</v>
      </c>
      <c r="AR410" s="9" t="s">
        <v>124</v>
      </c>
      <c r="AS410" s="142" t="e">
        <f>VLOOKUP(A410,'Roll-ups'!B:M,12,FALSE)</f>
        <v>#N/A</v>
      </c>
      <c r="AT410" s="142" t="str">
        <f t="shared" si="20"/>
        <v>G10211</v>
      </c>
      <c r="AU410" t="e">
        <f>VLOOKUP(A410,'Roll-ups'!B:E,4,FALSE)</f>
        <v>#N/A</v>
      </c>
    </row>
    <row r="411" spans="1:47" x14ac:dyDescent="0.15">
      <c r="A411" s="142">
        <f t="shared" si="18"/>
        <v>74101948813</v>
      </c>
      <c r="B411" s="142" t="str">
        <f t="shared" si="19"/>
        <v>4544630022</v>
      </c>
      <c r="C411" s="9" t="s">
        <v>129</v>
      </c>
      <c r="D411" s="9" t="s">
        <v>1379</v>
      </c>
      <c r="E411" s="9" t="s">
        <v>1380</v>
      </c>
      <c r="F411" s="9" t="s">
        <v>963</v>
      </c>
      <c r="G411" s="9" t="s">
        <v>108</v>
      </c>
      <c r="H411" s="9" t="s">
        <v>1090</v>
      </c>
      <c r="I411" s="9"/>
      <c r="J411" s="9"/>
      <c r="K411" s="9" t="s">
        <v>56</v>
      </c>
      <c r="L411" s="9" t="s">
        <v>134</v>
      </c>
      <c r="M411" s="9" t="s">
        <v>135</v>
      </c>
      <c r="N411" s="131">
        <v>44691</v>
      </c>
      <c r="O411" s="131">
        <v>44823</v>
      </c>
      <c r="P411" s="131">
        <v>44823</v>
      </c>
      <c r="Q411" s="222">
        <v>180</v>
      </c>
      <c r="R411" s="132">
        <v>0</v>
      </c>
      <c r="S411" s="132">
        <v>180</v>
      </c>
      <c r="T411" s="9" t="s">
        <v>348</v>
      </c>
      <c r="U411" s="9" t="s">
        <v>63</v>
      </c>
      <c r="V411" s="9" t="s">
        <v>64</v>
      </c>
      <c r="W411" s="9" t="s">
        <v>44</v>
      </c>
      <c r="X411" s="131"/>
      <c r="Y411" s="131"/>
      <c r="Z411" s="9"/>
      <c r="AA411" s="133">
        <v>10.77</v>
      </c>
      <c r="AB411" s="9" t="s">
        <v>119</v>
      </c>
      <c r="AC411" s="133">
        <v>1938.6</v>
      </c>
      <c r="AD411" s="9" t="s">
        <v>119</v>
      </c>
      <c r="AE411" s="9" t="s">
        <v>120</v>
      </c>
      <c r="AF411" s="133">
        <v>13.99</v>
      </c>
      <c r="AG411" s="134">
        <v>0.12</v>
      </c>
      <c r="AH411" s="9" t="s">
        <v>47</v>
      </c>
      <c r="AI411" s="132">
        <v>7.5</v>
      </c>
      <c r="AJ411" s="9" t="s">
        <v>48</v>
      </c>
      <c r="AK411" s="9"/>
      <c r="AL411" s="9" t="s">
        <v>49</v>
      </c>
      <c r="AM411" s="9" t="s">
        <v>136</v>
      </c>
      <c r="AN411" s="9" t="s">
        <v>137</v>
      </c>
      <c r="AO411" s="9" t="s">
        <v>52</v>
      </c>
      <c r="AP411" s="9" t="s">
        <v>139</v>
      </c>
      <c r="AQ411" s="9" t="s">
        <v>349</v>
      </c>
      <c r="AR411" s="9" t="s">
        <v>123</v>
      </c>
      <c r="AS411" s="142" t="e">
        <f>VLOOKUP(A411,'Roll-ups'!B:M,12,FALSE)</f>
        <v>#N/A</v>
      </c>
      <c r="AT411" s="142" t="str">
        <f t="shared" si="20"/>
        <v>G10211</v>
      </c>
      <c r="AU411" t="e">
        <f>VLOOKUP(A411,'Roll-ups'!B:E,4,FALSE)</f>
        <v>#N/A</v>
      </c>
    </row>
    <row r="412" spans="1:47" x14ac:dyDescent="0.15">
      <c r="A412" s="142">
        <f t="shared" si="18"/>
        <v>5056275180850</v>
      </c>
      <c r="B412" s="142" t="str">
        <f t="shared" si="19"/>
        <v>4544735550</v>
      </c>
      <c r="C412" s="9" t="s">
        <v>129</v>
      </c>
      <c r="D412" s="9" t="s">
        <v>1196</v>
      </c>
      <c r="E412" s="9" t="s">
        <v>835</v>
      </c>
      <c r="F412" s="9" t="s">
        <v>989</v>
      </c>
      <c r="G412" s="9" t="s">
        <v>55</v>
      </c>
      <c r="H412" s="9" t="s">
        <v>40</v>
      </c>
      <c r="I412" s="9"/>
      <c r="J412" s="9"/>
      <c r="K412" s="9" t="s">
        <v>56</v>
      </c>
      <c r="L412" s="9" t="s">
        <v>1036</v>
      </c>
      <c r="M412" s="9" t="s">
        <v>1037</v>
      </c>
      <c r="N412" s="131">
        <v>44708</v>
      </c>
      <c r="O412" s="131">
        <v>44784</v>
      </c>
      <c r="P412" s="131">
        <v>44774</v>
      </c>
      <c r="Q412" s="222">
        <v>180</v>
      </c>
      <c r="R412" s="132">
        <v>0</v>
      </c>
      <c r="S412" s="132">
        <v>180</v>
      </c>
      <c r="T412" s="9" t="s">
        <v>348</v>
      </c>
      <c r="U412" s="9" t="s">
        <v>42</v>
      </c>
      <c r="V412" s="9" t="s">
        <v>131</v>
      </c>
      <c r="W412" s="9" t="s">
        <v>67</v>
      </c>
      <c r="X412" s="131">
        <v>44739</v>
      </c>
      <c r="Y412" s="131">
        <v>44739</v>
      </c>
      <c r="Z412" s="9" t="s">
        <v>45</v>
      </c>
      <c r="AA412" s="133">
        <v>3.75</v>
      </c>
      <c r="AB412" s="9" t="s">
        <v>46</v>
      </c>
      <c r="AC412" s="133">
        <v>675</v>
      </c>
      <c r="AD412" s="9" t="s">
        <v>46</v>
      </c>
      <c r="AE412" s="9" t="s">
        <v>1093</v>
      </c>
      <c r="AF412" s="133">
        <v>14.99</v>
      </c>
      <c r="AG412" s="134">
        <v>0.17599999999999999</v>
      </c>
      <c r="AH412" s="9" t="s">
        <v>47</v>
      </c>
      <c r="AI412" s="132">
        <v>37.493000000000002</v>
      </c>
      <c r="AJ412" s="9" t="s">
        <v>48</v>
      </c>
      <c r="AK412" s="9" t="s">
        <v>1197</v>
      </c>
      <c r="AL412" s="9" t="s">
        <v>49</v>
      </c>
      <c r="AM412" s="9" t="s">
        <v>121</v>
      </c>
      <c r="AN412" s="9" t="s">
        <v>122</v>
      </c>
      <c r="AO412" s="9" t="s">
        <v>52</v>
      </c>
      <c r="AP412" s="9" t="s">
        <v>146</v>
      </c>
      <c r="AQ412" s="9" t="s">
        <v>349</v>
      </c>
      <c r="AR412" s="9" t="s">
        <v>122</v>
      </c>
      <c r="AS412" s="142" t="str">
        <f>VLOOKUP(A412,'Roll-ups'!B:M,12,FALSE)</f>
        <v xml:space="preserve">PARTY DÉCOR </v>
      </c>
      <c r="AT412" s="142" t="str">
        <f t="shared" si="20"/>
        <v>G10211</v>
      </c>
      <c r="AU412" t="str">
        <f>VLOOKUP(A412,'Roll-ups'!B:E,4,FALSE)</f>
        <v>FALL 2</v>
      </c>
    </row>
    <row r="413" spans="1:47" x14ac:dyDescent="0.15">
      <c r="A413" s="142">
        <f t="shared" si="18"/>
        <v>5056567007087</v>
      </c>
      <c r="B413" s="142" t="str">
        <f t="shared" si="19"/>
        <v>4544735550</v>
      </c>
      <c r="C413" s="9" t="s">
        <v>129</v>
      </c>
      <c r="D413" s="9" t="s">
        <v>1199</v>
      </c>
      <c r="E413" s="9" t="s">
        <v>833</v>
      </c>
      <c r="F413" s="9" t="s">
        <v>989</v>
      </c>
      <c r="G413" s="9" t="s">
        <v>107</v>
      </c>
      <c r="H413" s="9" t="s">
        <v>40</v>
      </c>
      <c r="I413" s="9"/>
      <c r="J413" s="9"/>
      <c r="K413" s="9" t="s">
        <v>56</v>
      </c>
      <c r="L413" s="9" t="s">
        <v>1036</v>
      </c>
      <c r="M413" s="9" t="s">
        <v>1037</v>
      </c>
      <c r="N413" s="131">
        <v>44708</v>
      </c>
      <c r="O413" s="131">
        <v>44784</v>
      </c>
      <c r="P413" s="131">
        <v>44774</v>
      </c>
      <c r="Q413" s="222">
        <v>180</v>
      </c>
      <c r="R413" s="132">
        <v>0</v>
      </c>
      <c r="S413" s="132">
        <v>180</v>
      </c>
      <c r="T413" s="9" t="s">
        <v>348</v>
      </c>
      <c r="U413" s="9" t="s">
        <v>42</v>
      </c>
      <c r="V413" s="9" t="s">
        <v>131</v>
      </c>
      <c r="W413" s="9" t="s">
        <v>67</v>
      </c>
      <c r="X413" s="131">
        <v>44739</v>
      </c>
      <c r="Y413" s="131">
        <v>44739</v>
      </c>
      <c r="Z413" s="9" t="s">
        <v>45</v>
      </c>
      <c r="AA413" s="133">
        <v>6.75</v>
      </c>
      <c r="AB413" s="9" t="s">
        <v>46</v>
      </c>
      <c r="AC413" s="133">
        <v>1215</v>
      </c>
      <c r="AD413" s="9" t="s">
        <v>46</v>
      </c>
      <c r="AE413" s="9" t="s">
        <v>1093</v>
      </c>
      <c r="AF413" s="133">
        <v>22.99</v>
      </c>
      <c r="AG413" s="134">
        <v>0.309</v>
      </c>
      <c r="AH413" s="9" t="s">
        <v>47</v>
      </c>
      <c r="AI413" s="134">
        <v>37.267000000000003</v>
      </c>
      <c r="AJ413" s="9" t="s">
        <v>48</v>
      </c>
      <c r="AK413" s="9" t="s">
        <v>1200</v>
      </c>
      <c r="AL413" s="9" t="s">
        <v>49</v>
      </c>
      <c r="AM413" s="9" t="s">
        <v>121</v>
      </c>
      <c r="AN413" s="9" t="s">
        <v>122</v>
      </c>
      <c r="AO413" s="9" t="s">
        <v>52</v>
      </c>
      <c r="AP413" s="9" t="s">
        <v>146</v>
      </c>
      <c r="AQ413" s="9" t="s">
        <v>349</v>
      </c>
      <c r="AR413" s="9" t="s">
        <v>122</v>
      </c>
      <c r="AS413" s="142" t="str">
        <f>VLOOKUP(A413,'Roll-ups'!B:M,12,FALSE)</f>
        <v xml:space="preserve">PARTY DÉCOR </v>
      </c>
      <c r="AT413" s="142" t="str">
        <f t="shared" si="20"/>
        <v>G10211</v>
      </c>
      <c r="AU413" t="str">
        <f>VLOOKUP(A413,'Roll-ups'!B:E,4,FALSE)</f>
        <v>FALL 2</v>
      </c>
    </row>
    <row r="414" spans="1:47" x14ac:dyDescent="0.15">
      <c r="A414" s="142">
        <f t="shared" si="18"/>
        <v>74101949490</v>
      </c>
      <c r="B414" s="142" t="str">
        <f t="shared" si="19"/>
        <v>4544750393</v>
      </c>
      <c r="C414" s="9" t="s">
        <v>129</v>
      </c>
      <c r="D414" s="9" t="s">
        <v>1264</v>
      </c>
      <c r="E414" s="9" t="s">
        <v>756</v>
      </c>
      <c r="F414" s="9" t="s">
        <v>988</v>
      </c>
      <c r="G414" s="9" t="s">
        <v>55</v>
      </c>
      <c r="H414" s="9" t="s">
        <v>40</v>
      </c>
      <c r="I414" s="9"/>
      <c r="J414" s="9"/>
      <c r="K414" s="9" t="s">
        <v>57</v>
      </c>
      <c r="L414" s="9" t="s">
        <v>134</v>
      </c>
      <c r="M414" s="9" t="s">
        <v>135</v>
      </c>
      <c r="N414" s="131">
        <v>44721</v>
      </c>
      <c r="O414" s="131">
        <v>44732</v>
      </c>
      <c r="P414" s="131">
        <v>44732</v>
      </c>
      <c r="Q414" s="222">
        <v>180</v>
      </c>
      <c r="R414" s="132">
        <v>0</v>
      </c>
      <c r="S414" s="132">
        <v>180</v>
      </c>
      <c r="T414" s="9" t="s">
        <v>348</v>
      </c>
      <c r="U414" s="9" t="s">
        <v>63</v>
      </c>
      <c r="V414" s="9" t="s">
        <v>140</v>
      </c>
      <c r="W414" s="9" t="s">
        <v>44</v>
      </c>
      <c r="X414" s="131"/>
      <c r="Y414" s="131"/>
      <c r="Z414" s="9"/>
      <c r="AA414" s="133">
        <v>10.77</v>
      </c>
      <c r="AB414" s="9" t="s">
        <v>119</v>
      </c>
      <c r="AC414" s="133">
        <v>1938.6</v>
      </c>
      <c r="AD414" s="9" t="s">
        <v>119</v>
      </c>
      <c r="AE414" s="9" t="s">
        <v>120</v>
      </c>
      <c r="AF414" s="133">
        <v>13.99</v>
      </c>
      <c r="AG414" s="134">
        <v>0.11</v>
      </c>
      <c r="AH414" s="9" t="s">
        <v>47</v>
      </c>
      <c r="AI414" s="134">
        <v>8.9060000000000006</v>
      </c>
      <c r="AJ414" s="9" t="s">
        <v>48</v>
      </c>
      <c r="AK414" s="9" t="s">
        <v>1265</v>
      </c>
      <c r="AL414" s="9" t="s">
        <v>49</v>
      </c>
      <c r="AM414" s="9" t="s">
        <v>121</v>
      </c>
      <c r="AN414" s="9" t="s">
        <v>122</v>
      </c>
      <c r="AO414" s="9" t="s">
        <v>52</v>
      </c>
      <c r="AP414" s="9" t="s">
        <v>139</v>
      </c>
      <c r="AQ414" s="9" t="s">
        <v>349</v>
      </c>
      <c r="AR414" s="9" t="s">
        <v>122</v>
      </c>
      <c r="AS414" s="142" t="str">
        <f>VLOOKUP(A414,'Roll-ups'!B:M,12,FALSE)</f>
        <v>FUJI</v>
      </c>
      <c r="AT414" s="142" t="str">
        <f t="shared" si="20"/>
        <v>G10211</v>
      </c>
      <c r="AU414" t="str">
        <f>VLOOKUP(A414,'Roll-ups'!B:E,4,FALSE)</f>
        <v>FALL 1</v>
      </c>
    </row>
    <row r="415" spans="1:47" x14ac:dyDescent="0.15">
      <c r="A415" s="142">
        <f t="shared" si="18"/>
        <v>9781525610301</v>
      </c>
      <c r="B415" s="142" t="str">
        <f t="shared" si="19"/>
        <v>4544753179</v>
      </c>
      <c r="C415" s="9" t="s">
        <v>200</v>
      </c>
      <c r="D415" s="9" t="s">
        <v>526</v>
      </c>
      <c r="E415" s="9" t="s">
        <v>527</v>
      </c>
      <c r="F415" s="9" t="s">
        <v>370</v>
      </c>
      <c r="G415" s="9" t="s">
        <v>107</v>
      </c>
      <c r="H415" s="9" t="s">
        <v>40</v>
      </c>
      <c r="I415" s="9"/>
      <c r="J415" s="9"/>
      <c r="K415" s="9" t="s">
        <v>41</v>
      </c>
      <c r="L415" s="9" t="s">
        <v>347</v>
      </c>
      <c r="M415" s="9" t="s">
        <v>219</v>
      </c>
      <c r="N415" s="131">
        <v>44718</v>
      </c>
      <c r="O415" s="131">
        <v>44756</v>
      </c>
      <c r="P415" s="131">
        <v>44746</v>
      </c>
      <c r="Q415" s="222">
        <v>180</v>
      </c>
      <c r="R415" s="132">
        <v>0</v>
      </c>
      <c r="S415" s="132">
        <v>180</v>
      </c>
      <c r="T415" s="9" t="s">
        <v>348</v>
      </c>
      <c r="U415" s="9" t="s">
        <v>63</v>
      </c>
      <c r="V415" s="9" t="s">
        <v>64</v>
      </c>
      <c r="W415" s="9" t="s">
        <v>44</v>
      </c>
      <c r="X415" s="131"/>
      <c r="Y415" s="131"/>
      <c r="Z415" s="9"/>
      <c r="AA415" s="133">
        <v>4.8</v>
      </c>
      <c r="AB415" s="9" t="s">
        <v>119</v>
      </c>
      <c r="AC415" s="133">
        <v>864</v>
      </c>
      <c r="AD415" s="9" t="s">
        <v>119</v>
      </c>
      <c r="AE415" s="9" t="s">
        <v>120</v>
      </c>
      <c r="AF415" s="133">
        <v>11.99</v>
      </c>
      <c r="AG415" s="134">
        <v>0.17</v>
      </c>
      <c r="AH415" s="9" t="s">
        <v>47</v>
      </c>
      <c r="AI415" s="134">
        <v>5.88</v>
      </c>
      <c r="AJ415" s="9" t="s">
        <v>48</v>
      </c>
      <c r="AK415" s="9" t="s">
        <v>527</v>
      </c>
      <c r="AL415" s="9" t="s">
        <v>49</v>
      </c>
      <c r="AM415" s="9" t="s">
        <v>50</v>
      </c>
      <c r="AN415" s="9" t="s">
        <v>51</v>
      </c>
      <c r="AO415" s="9" t="s">
        <v>52</v>
      </c>
      <c r="AP415" s="9" t="s">
        <v>215</v>
      </c>
      <c r="AQ415" s="9" t="s">
        <v>349</v>
      </c>
      <c r="AR415" s="9" t="s">
        <v>51</v>
      </c>
      <c r="AS415" s="142" t="str">
        <f>VLOOKUP(A415,'Roll-ups'!B:M,12,FALSE)</f>
        <v xml:space="preserve">12 MONTH </v>
      </c>
      <c r="AT415" s="142" t="str">
        <f t="shared" si="20"/>
        <v>G10227</v>
      </c>
      <c r="AU415" t="str">
        <f>VLOOKUP(A415,'Roll-ups'!B:E,4,FALSE)</f>
        <v xml:space="preserve">FALL 1 FLOWTHROUGH </v>
      </c>
    </row>
    <row r="416" spans="1:47" x14ac:dyDescent="0.15">
      <c r="A416" s="142">
        <f t="shared" si="18"/>
        <v>93573532979</v>
      </c>
      <c r="B416" s="142" t="str">
        <f t="shared" si="19"/>
        <v>4544765963</v>
      </c>
      <c r="C416" s="9" t="s">
        <v>129</v>
      </c>
      <c r="D416" s="9" t="s">
        <v>1285</v>
      </c>
      <c r="E416" s="9" t="s">
        <v>728</v>
      </c>
      <c r="F416" s="9" t="s">
        <v>982</v>
      </c>
      <c r="G416" s="9" t="s">
        <v>107</v>
      </c>
      <c r="H416" s="9" t="s">
        <v>40</v>
      </c>
      <c r="I416" s="9"/>
      <c r="J416" s="9"/>
      <c r="K416" s="9" t="s">
        <v>57</v>
      </c>
      <c r="L416" s="9" t="s">
        <v>1247</v>
      </c>
      <c r="M416" s="9" t="s">
        <v>1248</v>
      </c>
      <c r="N416" s="131">
        <v>44719</v>
      </c>
      <c r="O416" s="131">
        <v>44732</v>
      </c>
      <c r="P416" s="131">
        <v>44732</v>
      </c>
      <c r="Q416" s="222">
        <v>177</v>
      </c>
      <c r="R416" s="132">
        <v>0</v>
      </c>
      <c r="S416" s="132">
        <v>177</v>
      </c>
      <c r="T416" s="9" t="s">
        <v>348</v>
      </c>
      <c r="U416" s="9" t="s">
        <v>117</v>
      </c>
      <c r="V416" s="9" t="s">
        <v>64</v>
      </c>
      <c r="W416" s="9" t="s">
        <v>44</v>
      </c>
      <c r="X416" s="131">
        <v>44726</v>
      </c>
      <c r="Y416" s="131">
        <v>44726</v>
      </c>
      <c r="Z416" s="9" t="s">
        <v>118</v>
      </c>
      <c r="AA416" s="133">
        <v>8.24</v>
      </c>
      <c r="AB416" s="9" t="s">
        <v>119</v>
      </c>
      <c r="AC416" s="133">
        <v>1458.48</v>
      </c>
      <c r="AD416" s="9" t="s">
        <v>119</v>
      </c>
      <c r="AE416" s="9" t="s">
        <v>120</v>
      </c>
      <c r="AF416" s="133">
        <v>14.99</v>
      </c>
      <c r="AG416" s="134">
        <v>0.01</v>
      </c>
      <c r="AH416" s="9" t="s">
        <v>47</v>
      </c>
      <c r="AI416" s="134">
        <v>0.9</v>
      </c>
      <c r="AJ416" s="9" t="s">
        <v>48</v>
      </c>
      <c r="AK416" s="9" t="s">
        <v>1286</v>
      </c>
      <c r="AL416" s="9" t="s">
        <v>49</v>
      </c>
      <c r="AM416" s="9" t="s">
        <v>196</v>
      </c>
      <c r="AN416" s="9" t="s">
        <v>123</v>
      </c>
      <c r="AO416" s="9" t="s">
        <v>52</v>
      </c>
      <c r="AP416" s="9" t="s">
        <v>1250</v>
      </c>
      <c r="AQ416" s="9" t="s">
        <v>53</v>
      </c>
      <c r="AR416" s="9" t="s">
        <v>128</v>
      </c>
      <c r="AS416" s="142" t="str">
        <f>VLOOKUP(A416,'Roll-ups'!B:M,12,FALSE)</f>
        <v xml:space="preserve">CRICUT </v>
      </c>
      <c r="AT416" s="142" t="str">
        <f t="shared" si="20"/>
        <v>G10211</v>
      </c>
      <c r="AU416" t="str">
        <f>VLOOKUP(A416,'Roll-ups'!B:E,4,FALSE)</f>
        <v>FALL 1</v>
      </c>
    </row>
    <row r="417" spans="1:47" x14ac:dyDescent="0.15">
      <c r="A417" s="142">
        <f t="shared" si="18"/>
        <v>718813541299</v>
      </c>
      <c r="B417" s="142" t="str">
        <f t="shared" si="19"/>
        <v>4544740044</v>
      </c>
      <c r="C417" s="9" t="s">
        <v>129</v>
      </c>
      <c r="D417" s="9" t="s">
        <v>1304</v>
      </c>
      <c r="E417" s="9" t="s">
        <v>590</v>
      </c>
      <c r="F417" s="9" t="s">
        <v>990</v>
      </c>
      <c r="G417" s="9" t="s">
        <v>39</v>
      </c>
      <c r="H417" s="9" t="s">
        <v>40</v>
      </c>
      <c r="I417" s="9"/>
      <c r="J417" s="9"/>
      <c r="K417" s="9" t="s">
        <v>41</v>
      </c>
      <c r="L417" s="9" t="s">
        <v>1100</v>
      </c>
      <c r="M417" s="9" t="s">
        <v>1101</v>
      </c>
      <c r="N417" s="131">
        <v>44715</v>
      </c>
      <c r="O417" s="131">
        <v>44798</v>
      </c>
      <c r="P417" s="131">
        <v>44798</v>
      </c>
      <c r="Q417" s="222">
        <v>174</v>
      </c>
      <c r="R417" s="132">
        <v>0</v>
      </c>
      <c r="S417" s="132">
        <v>174</v>
      </c>
      <c r="T417" s="9" t="s">
        <v>348</v>
      </c>
      <c r="U417" s="9" t="s">
        <v>117</v>
      </c>
      <c r="V417" s="9" t="s">
        <v>1102</v>
      </c>
      <c r="W417" s="9" t="s">
        <v>67</v>
      </c>
      <c r="X417" s="131">
        <v>44791</v>
      </c>
      <c r="Y417" s="131">
        <v>44791</v>
      </c>
      <c r="Z417" s="9" t="s">
        <v>118</v>
      </c>
      <c r="AA417" s="133">
        <v>9.4</v>
      </c>
      <c r="AB417" s="9" t="s">
        <v>46</v>
      </c>
      <c r="AC417" s="133">
        <v>1635.6</v>
      </c>
      <c r="AD417" s="9" t="s">
        <v>46</v>
      </c>
      <c r="AE417" s="9" t="s">
        <v>1103</v>
      </c>
      <c r="AF417" s="133">
        <v>29.99</v>
      </c>
      <c r="AG417" s="134">
        <v>2.88</v>
      </c>
      <c r="AH417" s="9" t="s">
        <v>47</v>
      </c>
      <c r="AI417" s="134">
        <v>106.879</v>
      </c>
      <c r="AJ417" s="9" t="s">
        <v>48</v>
      </c>
      <c r="AK417" s="9" t="s">
        <v>1305</v>
      </c>
      <c r="AL417" s="9" t="s">
        <v>49</v>
      </c>
      <c r="AM417" s="9" t="s">
        <v>121</v>
      </c>
      <c r="AN417" s="9" t="s">
        <v>122</v>
      </c>
      <c r="AO417" s="9" t="s">
        <v>52</v>
      </c>
      <c r="AP417" s="9" t="s">
        <v>1105</v>
      </c>
      <c r="AQ417" s="9" t="s">
        <v>349</v>
      </c>
      <c r="AR417" s="9" t="s">
        <v>122</v>
      </c>
      <c r="AS417" s="142" t="str">
        <f>VLOOKUP(A417,'Roll-ups'!B:M,12,FALSE)</f>
        <v>CRAFTING</v>
      </c>
      <c r="AT417" s="142" t="str">
        <f t="shared" si="20"/>
        <v>G10211</v>
      </c>
      <c r="AU417" t="str">
        <f>VLOOKUP(A417,'Roll-ups'!B:E,4,FALSE)</f>
        <v>FALL 2 FLOWTHRU</v>
      </c>
    </row>
    <row r="418" spans="1:47" x14ac:dyDescent="0.15">
      <c r="A418" s="142">
        <f t="shared" si="18"/>
        <v>718813541305</v>
      </c>
      <c r="B418" s="142" t="str">
        <f t="shared" si="19"/>
        <v>4544740044</v>
      </c>
      <c r="C418" s="9" t="s">
        <v>129</v>
      </c>
      <c r="D418" s="9" t="s">
        <v>1302</v>
      </c>
      <c r="E418" s="9" t="s">
        <v>593</v>
      </c>
      <c r="F418" s="9" t="s">
        <v>990</v>
      </c>
      <c r="G418" s="9" t="s">
        <v>58</v>
      </c>
      <c r="H418" s="9" t="s">
        <v>40</v>
      </c>
      <c r="I418" s="9"/>
      <c r="J418" s="9"/>
      <c r="K418" s="9" t="s">
        <v>41</v>
      </c>
      <c r="L418" s="9" t="s">
        <v>1100</v>
      </c>
      <c r="M418" s="9" t="s">
        <v>1101</v>
      </c>
      <c r="N418" s="131">
        <v>44715</v>
      </c>
      <c r="O418" s="131">
        <v>44798</v>
      </c>
      <c r="P418" s="131">
        <v>44798</v>
      </c>
      <c r="Q418" s="222">
        <v>174</v>
      </c>
      <c r="R418" s="132">
        <v>0</v>
      </c>
      <c r="S418" s="132">
        <v>174</v>
      </c>
      <c r="T418" s="9" t="s">
        <v>348</v>
      </c>
      <c r="U418" s="9" t="s">
        <v>117</v>
      </c>
      <c r="V418" s="9" t="s">
        <v>1102</v>
      </c>
      <c r="W418" s="9" t="s">
        <v>67</v>
      </c>
      <c r="X418" s="131">
        <v>44791</v>
      </c>
      <c r="Y418" s="131">
        <v>44791</v>
      </c>
      <c r="Z418" s="9" t="s">
        <v>118</v>
      </c>
      <c r="AA418" s="133">
        <v>9.4</v>
      </c>
      <c r="AB418" s="9" t="s">
        <v>46</v>
      </c>
      <c r="AC418" s="133">
        <v>1635.6</v>
      </c>
      <c r="AD418" s="9" t="s">
        <v>46</v>
      </c>
      <c r="AE418" s="9" t="s">
        <v>1103</v>
      </c>
      <c r="AF418" s="133">
        <v>29.99</v>
      </c>
      <c r="AG418" s="134">
        <v>2.88</v>
      </c>
      <c r="AH418" s="9" t="s">
        <v>47</v>
      </c>
      <c r="AI418" s="134">
        <v>106.879</v>
      </c>
      <c r="AJ418" s="9" t="s">
        <v>48</v>
      </c>
      <c r="AK418" s="9" t="s">
        <v>1303</v>
      </c>
      <c r="AL418" s="9" t="s">
        <v>49</v>
      </c>
      <c r="AM418" s="9" t="s">
        <v>121</v>
      </c>
      <c r="AN418" s="9" t="s">
        <v>122</v>
      </c>
      <c r="AO418" s="9" t="s">
        <v>52</v>
      </c>
      <c r="AP418" s="9" t="s">
        <v>1105</v>
      </c>
      <c r="AQ418" s="9" t="s">
        <v>349</v>
      </c>
      <c r="AR418" s="9" t="s">
        <v>122</v>
      </c>
      <c r="AS418" s="142" t="str">
        <f>VLOOKUP(A418,'Roll-ups'!B:M,12,FALSE)</f>
        <v>CRAFTING</v>
      </c>
      <c r="AT418" s="142" t="str">
        <f t="shared" si="20"/>
        <v>G10211</v>
      </c>
      <c r="AU418" t="str">
        <f>VLOOKUP(A418,'Roll-ups'!B:E,4,FALSE)</f>
        <v>FALL 2 FLOWTHRU</v>
      </c>
    </row>
    <row r="419" spans="1:47" x14ac:dyDescent="0.15">
      <c r="A419" s="142">
        <f t="shared" si="18"/>
        <v>686010674075</v>
      </c>
      <c r="B419" s="142" t="str">
        <f t="shared" si="19"/>
        <v>4543725759</v>
      </c>
      <c r="C419" s="9" t="s">
        <v>200</v>
      </c>
      <c r="D419" s="9" t="s">
        <v>456</v>
      </c>
      <c r="E419" s="9" t="s">
        <v>457</v>
      </c>
      <c r="F419" s="9" t="s">
        <v>505</v>
      </c>
      <c r="G419" s="9" t="s">
        <v>58</v>
      </c>
      <c r="H419" s="9" t="s">
        <v>40</v>
      </c>
      <c r="I419" s="9"/>
      <c r="J419" s="9"/>
      <c r="K419" s="9" t="s">
        <v>57</v>
      </c>
      <c r="L419" s="9" t="s">
        <v>143</v>
      </c>
      <c r="M419" s="9" t="s">
        <v>144</v>
      </c>
      <c r="N419" s="131">
        <v>44579</v>
      </c>
      <c r="O419" s="131">
        <v>44740</v>
      </c>
      <c r="P419" s="131">
        <v>44740</v>
      </c>
      <c r="Q419" s="222">
        <v>168</v>
      </c>
      <c r="R419" s="132">
        <v>0</v>
      </c>
      <c r="S419" s="132">
        <v>168</v>
      </c>
      <c r="T419" s="9" t="s">
        <v>348</v>
      </c>
      <c r="U419" s="9" t="s">
        <v>42</v>
      </c>
      <c r="V419" s="9" t="s">
        <v>131</v>
      </c>
      <c r="W419" s="9" t="s">
        <v>44</v>
      </c>
      <c r="X419" s="131">
        <v>44697</v>
      </c>
      <c r="Y419" s="131">
        <v>44697</v>
      </c>
      <c r="Z419" s="9" t="s">
        <v>45</v>
      </c>
      <c r="AA419" s="133">
        <v>4.8499999999999996</v>
      </c>
      <c r="AB419" s="9" t="s">
        <v>46</v>
      </c>
      <c r="AC419" s="133">
        <v>814.8</v>
      </c>
      <c r="AD419" s="9" t="s">
        <v>46</v>
      </c>
      <c r="AE419" s="9" t="s">
        <v>379</v>
      </c>
      <c r="AF419" s="133">
        <v>19.989999999999998</v>
      </c>
      <c r="AG419" s="134">
        <v>0.72799999999999998</v>
      </c>
      <c r="AH419" s="9" t="s">
        <v>47</v>
      </c>
      <c r="AI419" s="134">
        <v>102.93600000000001</v>
      </c>
      <c r="AJ419" s="9" t="s">
        <v>48</v>
      </c>
      <c r="AK419" s="9"/>
      <c r="AL419" s="9" t="s">
        <v>49</v>
      </c>
      <c r="AM419" s="9" t="s">
        <v>121</v>
      </c>
      <c r="AN419" s="9" t="s">
        <v>122</v>
      </c>
      <c r="AO419" s="9" t="s">
        <v>52</v>
      </c>
      <c r="AP419" s="9" t="s">
        <v>145</v>
      </c>
      <c r="AQ419" s="9" t="s">
        <v>349</v>
      </c>
      <c r="AR419" s="9" t="s">
        <v>54</v>
      </c>
      <c r="AS419" s="142" t="str">
        <f>VLOOKUP(A419,'Roll-ups'!B:M,12,FALSE)</f>
        <v xml:space="preserve">17 MONTH </v>
      </c>
      <c r="AT419" s="142" t="str">
        <f t="shared" si="20"/>
        <v>G10227</v>
      </c>
      <c r="AU419" t="str">
        <f>VLOOKUP(A419,'Roll-ups'!B:E,4,FALSE)</f>
        <v xml:space="preserve">BTS </v>
      </c>
    </row>
    <row r="420" spans="1:47" x14ac:dyDescent="0.15">
      <c r="A420" s="142">
        <f t="shared" si="18"/>
        <v>633356614739</v>
      </c>
      <c r="B420" s="142" t="str">
        <f t="shared" si="19"/>
        <v>4544740041</v>
      </c>
      <c r="C420" s="9" t="s">
        <v>129</v>
      </c>
      <c r="D420" s="9" t="s">
        <v>1306</v>
      </c>
      <c r="E420" s="9" t="s">
        <v>574</v>
      </c>
      <c r="F420" s="9" t="s">
        <v>956</v>
      </c>
      <c r="G420" s="9" t="s">
        <v>59</v>
      </c>
      <c r="H420" s="9" t="s">
        <v>40</v>
      </c>
      <c r="I420" s="9"/>
      <c r="J420" s="9"/>
      <c r="K420" s="9" t="s">
        <v>41</v>
      </c>
      <c r="L420" s="9" t="s">
        <v>1100</v>
      </c>
      <c r="M420" s="9" t="s">
        <v>1101</v>
      </c>
      <c r="N420" s="131">
        <v>44715</v>
      </c>
      <c r="O420" s="131">
        <v>44742</v>
      </c>
      <c r="P420" s="131">
        <v>44732</v>
      </c>
      <c r="Q420" s="222">
        <v>168</v>
      </c>
      <c r="R420" s="132">
        <v>0</v>
      </c>
      <c r="S420" s="132">
        <v>168</v>
      </c>
      <c r="T420" s="9" t="s">
        <v>348</v>
      </c>
      <c r="U420" s="9" t="s">
        <v>117</v>
      </c>
      <c r="V420" s="9" t="s">
        <v>1102</v>
      </c>
      <c r="W420" s="9" t="s">
        <v>67</v>
      </c>
      <c r="X420" s="131">
        <v>44725</v>
      </c>
      <c r="Y420" s="131">
        <v>44735</v>
      </c>
      <c r="Z420" s="9" t="s">
        <v>118</v>
      </c>
      <c r="AA420" s="133">
        <v>12.4</v>
      </c>
      <c r="AB420" s="9" t="s">
        <v>46</v>
      </c>
      <c r="AC420" s="133">
        <v>2083.1999999999998</v>
      </c>
      <c r="AD420" s="9" t="s">
        <v>46</v>
      </c>
      <c r="AE420" s="9" t="s">
        <v>1103</v>
      </c>
      <c r="AF420" s="133">
        <v>39.99</v>
      </c>
      <c r="AG420" s="134">
        <v>1.6</v>
      </c>
      <c r="AH420" s="9" t="s">
        <v>47</v>
      </c>
      <c r="AI420" s="134">
        <v>228.75</v>
      </c>
      <c r="AJ420" s="9" t="s">
        <v>48</v>
      </c>
      <c r="AK420" s="9" t="s">
        <v>1307</v>
      </c>
      <c r="AL420" s="9" t="s">
        <v>49</v>
      </c>
      <c r="AM420" s="9" t="s">
        <v>121</v>
      </c>
      <c r="AN420" s="9" t="s">
        <v>122</v>
      </c>
      <c r="AO420" s="9" t="s">
        <v>52</v>
      </c>
      <c r="AP420" s="9" t="s">
        <v>1105</v>
      </c>
      <c r="AQ420" s="9" t="s">
        <v>349</v>
      </c>
      <c r="AR420" s="9" t="s">
        <v>122</v>
      </c>
      <c r="AS420" s="142" t="str">
        <f>VLOOKUP(A420,'Roll-ups'!B:M,12,FALSE)</f>
        <v>CRAFTING</v>
      </c>
      <c r="AT420" s="142" t="str">
        <f t="shared" si="20"/>
        <v>G10211</v>
      </c>
      <c r="AU420" t="str">
        <f>VLOOKUP(A420,'Roll-ups'!B:E,4,FALSE)</f>
        <v>FALL 1</v>
      </c>
    </row>
    <row r="421" spans="1:47" x14ac:dyDescent="0.15">
      <c r="A421" s="142">
        <f t="shared" si="18"/>
        <v>93573887055</v>
      </c>
      <c r="B421" s="142" t="str">
        <f t="shared" si="19"/>
        <v>4544765963</v>
      </c>
      <c r="C421" s="9" t="s">
        <v>129</v>
      </c>
      <c r="D421" s="9" t="s">
        <v>721</v>
      </c>
      <c r="E421" s="9" t="s">
        <v>722</v>
      </c>
      <c r="F421" s="9" t="s">
        <v>982</v>
      </c>
      <c r="G421" s="9" t="s">
        <v>77</v>
      </c>
      <c r="H421" s="9" t="s">
        <v>40</v>
      </c>
      <c r="I421" s="9"/>
      <c r="J421" s="9"/>
      <c r="K421" s="9" t="s">
        <v>57</v>
      </c>
      <c r="L421" s="9" t="s">
        <v>1247</v>
      </c>
      <c r="M421" s="9" t="s">
        <v>1248</v>
      </c>
      <c r="N421" s="131">
        <v>44719</v>
      </c>
      <c r="O421" s="131">
        <v>44732</v>
      </c>
      <c r="P421" s="131">
        <v>44732</v>
      </c>
      <c r="Q421" s="222">
        <v>163</v>
      </c>
      <c r="R421" s="132">
        <v>0</v>
      </c>
      <c r="S421" s="132">
        <v>163</v>
      </c>
      <c r="T421" s="9" t="s">
        <v>348</v>
      </c>
      <c r="U421" s="9" t="s">
        <v>117</v>
      </c>
      <c r="V421" s="9" t="s">
        <v>64</v>
      </c>
      <c r="W421" s="9" t="s">
        <v>44</v>
      </c>
      <c r="X421" s="131">
        <v>44726</v>
      </c>
      <c r="Y421" s="131">
        <v>44726</v>
      </c>
      <c r="Z421" s="9" t="s">
        <v>118</v>
      </c>
      <c r="AA421" s="133">
        <v>10.99</v>
      </c>
      <c r="AB421" s="9" t="s">
        <v>119</v>
      </c>
      <c r="AC421" s="133">
        <v>1791.37</v>
      </c>
      <c r="AD421" s="9" t="s">
        <v>119</v>
      </c>
      <c r="AE421" s="9" t="s">
        <v>120</v>
      </c>
      <c r="AF421" s="133">
        <v>11.99</v>
      </c>
      <c r="AG421" s="134">
        <v>1.2</v>
      </c>
      <c r="AH421" s="9" t="s">
        <v>47</v>
      </c>
      <c r="AI421" s="134">
        <v>9.02</v>
      </c>
      <c r="AJ421" s="9" t="s">
        <v>48</v>
      </c>
      <c r="AK421" s="9" t="s">
        <v>1280</v>
      </c>
      <c r="AL421" s="9" t="s">
        <v>49</v>
      </c>
      <c r="AM421" s="9" t="s">
        <v>196</v>
      </c>
      <c r="AN421" s="9" t="s">
        <v>123</v>
      </c>
      <c r="AO421" s="9" t="s">
        <v>52</v>
      </c>
      <c r="AP421" s="9" t="s">
        <v>1250</v>
      </c>
      <c r="AQ421" s="9" t="s">
        <v>53</v>
      </c>
      <c r="AR421" s="9" t="s">
        <v>54</v>
      </c>
      <c r="AS421" s="142" t="str">
        <f>VLOOKUP(A421,'Roll-ups'!B:M,12,FALSE)</f>
        <v xml:space="preserve">CRICUT </v>
      </c>
      <c r="AT421" s="142" t="str">
        <f t="shared" si="20"/>
        <v>G10211</v>
      </c>
      <c r="AU421" t="str">
        <f>VLOOKUP(A421,'Roll-ups'!B:E,4,FALSE)</f>
        <v>FALL 1</v>
      </c>
    </row>
    <row r="422" spans="1:47" x14ac:dyDescent="0.15">
      <c r="A422" s="142">
        <f t="shared" si="18"/>
        <v>74101203431</v>
      </c>
      <c r="B422" s="142" t="str">
        <f t="shared" si="19"/>
        <v>4544521065</v>
      </c>
      <c r="C422" s="9" t="s">
        <v>129</v>
      </c>
      <c r="D422" s="9" t="s">
        <v>766</v>
      </c>
      <c r="E422" s="9" t="s">
        <v>180</v>
      </c>
      <c r="F422" s="9" t="s">
        <v>991</v>
      </c>
      <c r="G422" s="9" t="s">
        <v>55</v>
      </c>
      <c r="H422" s="9" t="s">
        <v>1090</v>
      </c>
      <c r="I422" s="9"/>
      <c r="J422" s="9"/>
      <c r="K422" s="9" t="s">
        <v>56</v>
      </c>
      <c r="L422" s="9" t="s">
        <v>134</v>
      </c>
      <c r="M422" s="9" t="s">
        <v>135</v>
      </c>
      <c r="N422" s="131">
        <v>44683</v>
      </c>
      <c r="O422" s="131">
        <v>44809</v>
      </c>
      <c r="P422" s="131">
        <v>44809</v>
      </c>
      <c r="Q422" s="222">
        <v>160</v>
      </c>
      <c r="R422" s="132">
        <v>0</v>
      </c>
      <c r="S422" s="132">
        <v>160</v>
      </c>
      <c r="T422" s="9" t="s">
        <v>348</v>
      </c>
      <c r="U422" s="9" t="s">
        <v>63</v>
      </c>
      <c r="V422" s="9" t="s">
        <v>64</v>
      </c>
      <c r="W422" s="9" t="s">
        <v>44</v>
      </c>
      <c r="X422" s="131"/>
      <c r="Y422" s="131"/>
      <c r="Z422" s="9"/>
      <c r="AA422" s="133">
        <v>131.25</v>
      </c>
      <c r="AB422" s="9" t="s">
        <v>119</v>
      </c>
      <c r="AC422" s="133">
        <v>21000</v>
      </c>
      <c r="AD422" s="9" t="s">
        <v>119</v>
      </c>
      <c r="AE422" s="9" t="s">
        <v>120</v>
      </c>
      <c r="AF422" s="133">
        <v>159.99</v>
      </c>
      <c r="AG422" s="134">
        <v>1.3</v>
      </c>
      <c r="AH422" s="9" t="s">
        <v>47</v>
      </c>
      <c r="AI422" s="132">
        <v>166.01599999999999</v>
      </c>
      <c r="AJ422" s="9" t="s">
        <v>48</v>
      </c>
      <c r="AK422" s="9" t="s">
        <v>1186</v>
      </c>
      <c r="AL422" s="9" t="s">
        <v>49</v>
      </c>
      <c r="AM422" s="9" t="s">
        <v>196</v>
      </c>
      <c r="AN422" s="9" t="s">
        <v>123</v>
      </c>
      <c r="AO422" s="9" t="s">
        <v>52</v>
      </c>
      <c r="AP422" s="9" t="s">
        <v>139</v>
      </c>
      <c r="AQ422" s="9" t="s">
        <v>125</v>
      </c>
      <c r="AR422" s="9" t="s">
        <v>123</v>
      </c>
      <c r="AS422" s="142" t="str">
        <f>VLOOKUP(A422,'Roll-ups'!B:M,12,FALSE)</f>
        <v xml:space="preserve">PARTY DÉCOR </v>
      </c>
      <c r="AT422" s="142" t="str">
        <f t="shared" si="20"/>
        <v>G10211</v>
      </c>
      <c r="AU422" t="str">
        <f>VLOOKUP(A422,'Roll-ups'!B:E,4,FALSE)</f>
        <v>FALL 1</v>
      </c>
    </row>
    <row r="423" spans="1:47" x14ac:dyDescent="0.15">
      <c r="A423" s="142">
        <f t="shared" si="18"/>
        <v>74101202342</v>
      </c>
      <c r="B423" s="142" t="str">
        <f t="shared" si="19"/>
        <v>4544630022</v>
      </c>
      <c r="C423" s="9" t="s">
        <v>129</v>
      </c>
      <c r="D423" s="9" t="s">
        <v>1384</v>
      </c>
      <c r="E423" s="9" t="s">
        <v>1385</v>
      </c>
      <c r="F423" s="9" t="s">
        <v>963</v>
      </c>
      <c r="G423" s="9" t="s">
        <v>59</v>
      </c>
      <c r="H423" s="9" t="s">
        <v>1090</v>
      </c>
      <c r="I423" s="9"/>
      <c r="J423" s="9"/>
      <c r="K423" s="9" t="s">
        <v>56</v>
      </c>
      <c r="L423" s="9" t="s">
        <v>134</v>
      </c>
      <c r="M423" s="9" t="s">
        <v>135</v>
      </c>
      <c r="N423" s="131">
        <v>44691</v>
      </c>
      <c r="O423" s="131">
        <v>44823</v>
      </c>
      <c r="P423" s="131">
        <v>44823</v>
      </c>
      <c r="Q423" s="222">
        <v>160</v>
      </c>
      <c r="R423" s="132">
        <v>0</v>
      </c>
      <c r="S423" s="132">
        <v>160</v>
      </c>
      <c r="T423" s="9" t="s">
        <v>348</v>
      </c>
      <c r="U423" s="9" t="s">
        <v>63</v>
      </c>
      <c r="V423" s="9" t="s">
        <v>64</v>
      </c>
      <c r="W423" s="9" t="s">
        <v>44</v>
      </c>
      <c r="X423" s="131"/>
      <c r="Y423" s="131"/>
      <c r="Z423" s="9"/>
      <c r="AA423" s="133">
        <v>81.99</v>
      </c>
      <c r="AB423" s="9" t="s">
        <v>119</v>
      </c>
      <c r="AC423" s="133">
        <v>13118.4</v>
      </c>
      <c r="AD423" s="9" t="s">
        <v>119</v>
      </c>
      <c r="AE423" s="9" t="s">
        <v>120</v>
      </c>
      <c r="AF423" s="133">
        <v>99.99</v>
      </c>
      <c r="AG423" s="134">
        <v>0.23</v>
      </c>
      <c r="AH423" s="9" t="s">
        <v>47</v>
      </c>
      <c r="AI423" s="132">
        <v>12</v>
      </c>
      <c r="AJ423" s="9" t="s">
        <v>48</v>
      </c>
      <c r="AK423" s="9" t="s">
        <v>1386</v>
      </c>
      <c r="AL423" s="9" t="s">
        <v>49</v>
      </c>
      <c r="AM423" s="9" t="s">
        <v>196</v>
      </c>
      <c r="AN423" s="9" t="s">
        <v>123</v>
      </c>
      <c r="AO423" s="9" t="s">
        <v>52</v>
      </c>
      <c r="AP423" s="9" t="s">
        <v>139</v>
      </c>
      <c r="AQ423" s="9" t="s">
        <v>125</v>
      </c>
      <c r="AR423" s="9" t="s">
        <v>123</v>
      </c>
      <c r="AS423" s="142" t="e">
        <f>VLOOKUP(A423,'Roll-ups'!B:M,12,FALSE)</f>
        <v>#N/A</v>
      </c>
      <c r="AT423" s="142" t="str">
        <f t="shared" si="20"/>
        <v>G10211</v>
      </c>
      <c r="AU423" t="e">
        <f>VLOOKUP(A423,'Roll-ups'!B:E,4,FALSE)</f>
        <v>#N/A</v>
      </c>
    </row>
    <row r="424" spans="1:47" x14ac:dyDescent="0.15">
      <c r="A424" s="142">
        <f t="shared" si="18"/>
        <v>5060717343956</v>
      </c>
      <c r="B424" s="142" t="str">
        <f t="shared" si="19"/>
        <v>4544711742</v>
      </c>
      <c r="C424" s="9" t="s">
        <v>129</v>
      </c>
      <c r="D424" s="9" t="s">
        <v>1308</v>
      </c>
      <c r="E424" s="9" t="s">
        <v>901</v>
      </c>
      <c r="F424" s="9" t="s">
        <v>986</v>
      </c>
      <c r="G424" s="9" t="s">
        <v>60</v>
      </c>
      <c r="H424" s="9" t="s">
        <v>40</v>
      </c>
      <c r="I424" s="9"/>
      <c r="J424" s="9"/>
      <c r="K424" s="9" t="s">
        <v>56</v>
      </c>
      <c r="L424" s="9" t="s">
        <v>1161</v>
      </c>
      <c r="M424" s="9" t="s">
        <v>1162</v>
      </c>
      <c r="N424" s="131">
        <v>44708</v>
      </c>
      <c r="O424" s="131">
        <v>44754</v>
      </c>
      <c r="P424" s="131">
        <v>44754</v>
      </c>
      <c r="Q424" s="222">
        <v>160</v>
      </c>
      <c r="R424" s="132">
        <v>0</v>
      </c>
      <c r="S424" s="132">
        <v>160</v>
      </c>
      <c r="T424" s="9" t="s">
        <v>348</v>
      </c>
      <c r="U424" s="9" t="s">
        <v>42</v>
      </c>
      <c r="V424" s="9" t="s">
        <v>1163</v>
      </c>
      <c r="W424" s="9" t="s">
        <v>67</v>
      </c>
      <c r="X424" s="131">
        <v>44701</v>
      </c>
      <c r="Y424" s="131">
        <v>44727</v>
      </c>
      <c r="Z424" s="9" t="s">
        <v>45</v>
      </c>
      <c r="AA424" s="133">
        <v>8.5</v>
      </c>
      <c r="AB424" s="9" t="s">
        <v>148</v>
      </c>
      <c r="AC424" s="133">
        <v>1360</v>
      </c>
      <c r="AD424" s="9" t="s">
        <v>148</v>
      </c>
      <c r="AE424" s="9" t="s">
        <v>1164</v>
      </c>
      <c r="AF424" s="133">
        <v>34.99</v>
      </c>
      <c r="AG424" s="134">
        <v>0.17599999999999999</v>
      </c>
      <c r="AH424" s="9" t="s">
        <v>47</v>
      </c>
      <c r="AI424" s="132">
        <v>48.819000000000003</v>
      </c>
      <c r="AJ424" s="9" t="s">
        <v>48</v>
      </c>
      <c r="AK424" s="9"/>
      <c r="AL424" s="9" t="s">
        <v>49</v>
      </c>
      <c r="AM424" s="9" t="s">
        <v>121</v>
      </c>
      <c r="AN424" s="9" t="s">
        <v>122</v>
      </c>
      <c r="AO424" s="9" t="s">
        <v>138</v>
      </c>
      <c r="AP424" s="9" t="s">
        <v>863</v>
      </c>
      <c r="AQ424" s="9" t="s">
        <v>349</v>
      </c>
      <c r="AR424" s="9" t="s">
        <v>122</v>
      </c>
      <c r="AS424" s="142" t="str">
        <f>VLOOKUP(A424,'Roll-ups'!B:M,12,FALSE)</f>
        <v xml:space="preserve">PARTY DÉCOR </v>
      </c>
      <c r="AT424" s="142" t="str">
        <f t="shared" si="20"/>
        <v>G10211</v>
      </c>
      <c r="AU424" t="str">
        <f>VLOOKUP(A424,'Roll-ups'!B:E,4,FALSE)</f>
        <v>FALL 1</v>
      </c>
    </row>
    <row r="425" spans="1:47" x14ac:dyDescent="0.15">
      <c r="A425" s="142">
        <f t="shared" si="18"/>
        <v>74101203400</v>
      </c>
      <c r="B425" s="142" t="str">
        <f t="shared" si="19"/>
        <v>4544521065</v>
      </c>
      <c r="C425" s="9" t="s">
        <v>129</v>
      </c>
      <c r="D425" s="9" t="s">
        <v>1393</v>
      </c>
      <c r="E425" s="9" t="s">
        <v>1394</v>
      </c>
      <c r="F425" s="9" t="s">
        <v>991</v>
      </c>
      <c r="G425" s="9" t="s">
        <v>39</v>
      </c>
      <c r="H425" s="9" t="s">
        <v>1090</v>
      </c>
      <c r="I425" s="9"/>
      <c r="J425" s="9"/>
      <c r="K425" s="9" t="s">
        <v>56</v>
      </c>
      <c r="L425" s="9" t="s">
        <v>134</v>
      </c>
      <c r="M425" s="9" t="s">
        <v>135</v>
      </c>
      <c r="N425" s="131">
        <v>44683</v>
      </c>
      <c r="O425" s="131">
        <v>44809</v>
      </c>
      <c r="P425" s="131">
        <v>44809</v>
      </c>
      <c r="Q425" s="222">
        <v>150</v>
      </c>
      <c r="R425" s="132">
        <v>0</v>
      </c>
      <c r="S425" s="132">
        <v>150</v>
      </c>
      <c r="T425" s="9" t="s">
        <v>348</v>
      </c>
      <c r="U425" s="9" t="s">
        <v>63</v>
      </c>
      <c r="V425" s="9" t="s">
        <v>64</v>
      </c>
      <c r="W425" s="9" t="s">
        <v>44</v>
      </c>
      <c r="X425" s="131"/>
      <c r="Y425" s="131"/>
      <c r="Z425" s="9"/>
      <c r="AA425" s="133">
        <v>131.25</v>
      </c>
      <c r="AB425" s="9" t="s">
        <v>119</v>
      </c>
      <c r="AC425" s="133">
        <v>19687.5</v>
      </c>
      <c r="AD425" s="9" t="s">
        <v>119</v>
      </c>
      <c r="AE425" s="9" t="s">
        <v>120</v>
      </c>
      <c r="AF425" s="133">
        <v>159.99</v>
      </c>
      <c r="AG425" s="134">
        <v>1.3</v>
      </c>
      <c r="AH425" s="9" t="s">
        <v>47</v>
      </c>
      <c r="AI425" s="132">
        <v>166.01599999999999</v>
      </c>
      <c r="AJ425" s="9" t="s">
        <v>48</v>
      </c>
      <c r="AK425" s="9" t="s">
        <v>1395</v>
      </c>
      <c r="AL425" s="9" t="s">
        <v>49</v>
      </c>
      <c r="AM425" s="9" t="s">
        <v>196</v>
      </c>
      <c r="AN425" s="9" t="s">
        <v>123</v>
      </c>
      <c r="AO425" s="9" t="s">
        <v>1198</v>
      </c>
      <c r="AP425" s="9" t="s">
        <v>139</v>
      </c>
      <c r="AQ425" s="9" t="s">
        <v>125</v>
      </c>
      <c r="AR425" s="9" t="s">
        <v>123</v>
      </c>
      <c r="AS425" s="142" t="e">
        <f>VLOOKUP(A425,'Roll-ups'!B:M,12,FALSE)</f>
        <v>#N/A</v>
      </c>
      <c r="AT425" s="142" t="str">
        <f t="shared" si="20"/>
        <v>G10211</v>
      </c>
      <c r="AU425" t="e">
        <f>VLOOKUP(A425,'Roll-ups'!B:E,4,FALSE)</f>
        <v>#N/A</v>
      </c>
    </row>
    <row r="426" spans="1:47" x14ac:dyDescent="0.15">
      <c r="A426" s="142">
        <f t="shared" si="18"/>
        <v>5060717344229</v>
      </c>
      <c r="B426" s="142" t="str">
        <f t="shared" si="19"/>
        <v>4544711742</v>
      </c>
      <c r="C426" s="9" t="s">
        <v>129</v>
      </c>
      <c r="D426" s="9" t="s">
        <v>1310</v>
      </c>
      <c r="E426" s="9" t="s">
        <v>911</v>
      </c>
      <c r="F426" s="9" t="s">
        <v>986</v>
      </c>
      <c r="G426" s="9" t="s">
        <v>39</v>
      </c>
      <c r="H426" s="9" t="s">
        <v>40</v>
      </c>
      <c r="I426" s="9"/>
      <c r="J426" s="9"/>
      <c r="K426" s="9" t="s">
        <v>56</v>
      </c>
      <c r="L426" s="9" t="s">
        <v>1161</v>
      </c>
      <c r="M426" s="9" t="s">
        <v>1162</v>
      </c>
      <c r="N426" s="131">
        <v>44708</v>
      </c>
      <c r="O426" s="131">
        <v>44754</v>
      </c>
      <c r="P426" s="131">
        <v>44754</v>
      </c>
      <c r="Q426" s="222">
        <v>150</v>
      </c>
      <c r="R426" s="132">
        <v>0</v>
      </c>
      <c r="S426" s="132">
        <v>150</v>
      </c>
      <c r="T426" s="9" t="s">
        <v>348</v>
      </c>
      <c r="U426" s="9" t="s">
        <v>42</v>
      </c>
      <c r="V426" s="9" t="s">
        <v>1163</v>
      </c>
      <c r="W426" s="9" t="s">
        <v>67</v>
      </c>
      <c r="X426" s="131">
        <v>44701</v>
      </c>
      <c r="Y426" s="131">
        <v>44727</v>
      </c>
      <c r="Z426" s="9" t="s">
        <v>45</v>
      </c>
      <c r="AA426" s="133">
        <v>6.8</v>
      </c>
      <c r="AB426" s="9" t="s">
        <v>148</v>
      </c>
      <c r="AC426" s="133">
        <v>1020</v>
      </c>
      <c r="AD426" s="9" t="s">
        <v>148</v>
      </c>
      <c r="AE426" s="9" t="s">
        <v>1164</v>
      </c>
      <c r="AF426" s="133">
        <v>34.99</v>
      </c>
      <c r="AG426" s="134">
        <v>0.27600000000000002</v>
      </c>
      <c r="AH426" s="9" t="s">
        <v>47</v>
      </c>
      <c r="AI426" s="132">
        <v>48.819000000000003</v>
      </c>
      <c r="AJ426" s="9" t="s">
        <v>48</v>
      </c>
      <c r="AK426" s="9"/>
      <c r="AL426" s="9" t="s">
        <v>49</v>
      </c>
      <c r="AM426" s="9" t="s">
        <v>121</v>
      </c>
      <c r="AN426" s="9" t="s">
        <v>122</v>
      </c>
      <c r="AO426" s="9" t="s">
        <v>138</v>
      </c>
      <c r="AP426" s="9" t="s">
        <v>863</v>
      </c>
      <c r="AQ426" s="9" t="s">
        <v>349</v>
      </c>
      <c r="AR426" s="9" t="s">
        <v>122</v>
      </c>
      <c r="AS426" s="142" t="str">
        <f>VLOOKUP(A426,'Roll-ups'!B:M,12,FALSE)</f>
        <v xml:space="preserve">PARTY DÉCOR </v>
      </c>
      <c r="AT426" s="142" t="str">
        <f t="shared" si="20"/>
        <v>G10211</v>
      </c>
      <c r="AU426" t="str">
        <f>VLOOKUP(A426,'Roll-ups'!B:E,4,FALSE)</f>
        <v>FALL 1</v>
      </c>
    </row>
    <row r="427" spans="1:47" x14ac:dyDescent="0.15">
      <c r="A427" s="142">
        <f t="shared" si="18"/>
        <v>5060717344045</v>
      </c>
      <c r="B427" s="142" t="str">
        <f t="shared" si="19"/>
        <v>4544711742</v>
      </c>
      <c r="C427" s="9" t="s">
        <v>129</v>
      </c>
      <c r="D427" s="9" t="s">
        <v>1315</v>
      </c>
      <c r="E427" s="9" t="s">
        <v>909</v>
      </c>
      <c r="F427" s="9" t="s">
        <v>986</v>
      </c>
      <c r="G427" s="9" t="s">
        <v>59</v>
      </c>
      <c r="H427" s="9" t="s">
        <v>40</v>
      </c>
      <c r="I427" s="9"/>
      <c r="J427" s="9"/>
      <c r="K427" s="9" t="s">
        <v>56</v>
      </c>
      <c r="L427" s="9" t="s">
        <v>1161</v>
      </c>
      <c r="M427" s="9" t="s">
        <v>1162</v>
      </c>
      <c r="N427" s="131">
        <v>44708</v>
      </c>
      <c r="O427" s="131">
        <v>44754</v>
      </c>
      <c r="P427" s="131">
        <v>44754</v>
      </c>
      <c r="Q427" s="222">
        <v>150</v>
      </c>
      <c r="R427" s="132">
        <v>0</v>
      </c>
      <c r="S427" s="132">
        <v>150</v>
      </c>
      <c r="T427" s="9" t="s">
        <v>348</v>
      </c>
      <c r="U427" s="9" t="s">
        <v>42</v>
      </c>
      <c r="V427" s="9" t="s">
        <v>1163</v>
      </c>
      <c r="W427" s="9" t="s">
        <v>67</v>
      </c>
      <c r="X427" s="131">
        <v>44701</v>
      </c>
      <c r="Y427" s="131">
        <v>44727</v>
      </c>
      <c r="Z427" s="9" t="s">
        <v>45</v>
      </c>
      <c r="AA427" s="133">
        <v>5</v>
      </c>
      <c r="AB427" s="9" t="s">
        <v>148</v>
      </c>
      <c r="AC427" s="133">
        <v>750</v>
      </c>
      <c r="AD427" s="9" t="s">
        <v>148</v>
      </c>
      <c r="AE427" s="9" t="s">
        <v>1164</v>
      </c>
      <c r="AF427" s="133">
        <v>29.99</v>
      </c>
      <c r="AG427" s="134">
        <v>0.441</v>
      </c>
      <c r="AH427" s="9" t="s">
        <v>47</v>
      </c>
      <c r="AI427" s="132">
        <v>48.819000000000003</v>
      </c>
      <c r="AJ427" s="9" t="s">
        <v>48</v>
      </c>
      <c r="AK427" s="9"/>
      <c r="AL427" s="9" t="s">
        <v>49</v>
      </c>
      <c r="AM427" s="9" t="s">
        <v>121</v>
      </c>
      <c r="AN427" s="9" t="s">
        <v>122</v>
      </c>
      <c r="AO427" s="9" t="s">
        <v>138</v>
      </c>
      <c r="AP427" s="9" t="s">
        <v>863</v>
      </c>
      <c r="AQ427" s="9" t="s">
        <v>349</v>
      </c>
      <c r="AR427" s="9" t="s">
        <v>122</v>
      </c>
      <c r="AS427" s="142" t="str">
        <f>VLOOKUP(A427,'Roll-ups'!B:M,12,FALSE)</f>
        <v xml:space="preserve">PARTY DÉCOR </v>
      </c>
      <c r="AT427" s="142" t="str">
        <f t="shared" si="20"/>
        <v>G10211</v>
      </c>
      <c r="AU427" t="str">
        <f>VLOOKUP(A427,'Roll-ups'!B:E,4,FALSE)</f>
        <v>FALL 1</v>
      </c>
    </row>
    <row r="428" spans="1:47" x14ac:dyDescent="0.15">
      <c r="A428" s="142">
        <f t="shared" si="18"/>
        <v>5060717344038</v>
      </c>
      <c r="B428" s="142" t="str">
        <f t="shared" si="19"/>
        <v>4544711742</v>
      </c>
      <c r="C428" s="9" t="s">
        <v>129</v>
      </c>
      <c r="D428" s="9" t="s">
        <v>1311</v>
      </c>
      <c r="E428" s="9" t="s">
        <v>907</v>
      </c>
      <c r="F428" s="9" t="s">
        <v>986</v>
      </c>
      <c r="G428" s="9" t="s">
        <v>107</v>
      </c>
      <c r="H428" s="9" t="s">
        <v>40</v>
      </c>
      <c r="I428" s="9"/>
      <c r="J428" s="9"/>
      <c r="K428" s="9" t="s">
        <v>56</v>
      </c>
      <c r="L428" s="9" t="s">
        <v>1161</v>
      </c>
      <c r="M428" s="9" t="s">
        <v>1162</v>
      </c>
      <c r="N428" s="131">
        <v>44708</v>
      </c>
      <c r="O428" s="131">
        <v>44754</v>
      </c>
      <c r="P428" s="131">
        <v>44754</v>
      </c>
      <c r="Q428" s="222">
        <v>150</v>
      </c>
      <c r="R428" s="132">
        <v>0</v>
      </c>
      <c r="S428" s="132">
        <v>150</v>
      </c>
      <c r="T428" s="9" t="s">
        <v>348</v>
      </c>
      <c r="U428" s="9" t="s">
        <v>42</v>
      </c>
      <c r="V428" s="9" t="s">
        <v>1163</v>
      </c>
      <c r="W428" s="9" t="s">
        <v>67</v>
      </c>
      <c r="X428" s="131">
        <v>44701</v>
      </c>
      <c r="Y428" s="131">
        <v>44727</v>
      </c>
      <c r="Z428" s="9" t="s">
        <v>45</v>
      </c>
      <c r="AA428" s="133">
        <v>5</v>
      </c>
      <c r="AB428" s="9" t="s">
        <v>148</v>
      </c>
      <c r="AC428" s="133">
        <v>750</v>
      </c>
      <c r="AD428" s="9" t="s">
        <v>148</v>
      </c>
      <c r="AE428" s="9" t="s">
        <v>1164</v>
      </c>
      <c r="AF428" s="133">
        <v>29.99</v>
      </c>
      <c r="AG428" s="134">
        <v>0.441</v>
      </c>
      <c r="AH428" s="9" t="s">
        <v>47</v>
      </c>
      <c r="AI428" s="132">
        <v>48.819000000000003</v>
      </c>
      <c r="AJ428" s="9" t="s">
        <v>48</v>
      </c>
      <c r="AK428" s="9"/>
      <c r="AL428" s="9" t="s">
        <v>49</v>
      </c>
      <c r="AM428" s="9" t="s">
        <v>121</v>
      </c>
      <c r="AN428" s="9" t="s">
        <v>122</v>
      </c>
      <c r="AO428" s="9" t="s">
        <v>138</v>
      </c>
      <c r="AP428" s="9" t="s">
        <v>863</v>
      </c>
      <c r="AQ428" s="9" t="s">
        <v>349</v>
      </c>
      <c r="AR428" s="9" t="s">
        <v>122</v>
      </c>
      <c r="AS428" s="142" t="str">
        <f>VLOOKUP(A428,'Roll-ups'!B:M,12,FALSE)</f>
        <v xml:space="preserve">PARTY DÉCOR </v>
      </c>
      <c r="AT428" s="142" t="str">
        <f t="shared" si="20"/>
        <v>G10211</v>
      </c>
      <c r="AU428" t="str">
        <f>VLOOKUP(A428,'Roll-ups'!B:E,4,FALSE)</f>
        <v>FALL 1</v>
      </c>
    </row>
    <row r="429" spans="1:47" x14ac:dyDescent="0.15">
      <c r="A429" s="142">
        <f t="shared" si="18"/>
        <v>5060717344021</v>
      </c>
      <c r="B429" s="142" t="str">
        <f t="shared" si="19"/>
        <v>4544711742</v>
      </c>
      <c r="C429" s="9" t="s">
        <v>129</v>
      </c>
      <c r="D429" s="9" t="s">
        <v>1313</v>
      </c>
      <c r="E429" s="9" t="s">
        <v>905</v>
      </c>
      <c r="F429" s="9" t="s">
        <v>986</v>
      </c>
      <c r="G429" s="9" t="s">
        <v>71</v>
      </c>
      <c r="H429" s="9" t="s">
        <v>40</v>
      </c>
      <c r="I429" s="9"/>
      <c r="J429" s="9"/>
      <c r="K429" s="9" t="s">
        <v>56</v>
      </c>
      <c r="L429" s="9" t="s">
        <v>1161</v>
      </c>
      <c r="M429" s="9" t="s">
        <v>1162</v>
      </c>
      <c r="N429" s="131">
        <v>44708</v>
      </c>
      <c r="O429" s="131">
        <v>44754</v>
      </c>
      <c r="P429" s="131">
        <v>44754</v>
      </c>
      <c r="Q429" s="222">
        <v>150</v>
      </c>
      <c r="R429" s="132">
        <v>0</v>
      </c>
      <c r="S429" s="132">
        <v>150</v>
      </c>
      <c r="T429" s="9" t="s">
        <v>348</v>
      </c>
      <c r="U429" s="9" t="s">
        <v>42</v>
      </c>
      <c r="V429" s="9" t="s">
        <v>1163</v>
      </c>
      <c r="W429" s="9" t="s">
        <v>67</v>
      </c>
      <c r="X429" s="131">
        <v>44701</v>
      </c>
      <c r="Y429" s="131">
        <v>44727</v>
      </c>
      <c r="Z429" s="9" t="s">
        <v>45</v>
      </c>
      <c r="AA429" s="133">
        <v>5</v>
      </c>
      <c r="AB429" s="9" t="s">
        <v>148</v>
      </c>
      <c r="AC429" s="133">
        <v>750</v>
      </c>
      <c r="AD429" s="9" t="s">
        <v>148</v>
      </c>
      <c r="AE429" s="9" t="s">
        <v>1164</v>
      </c>
      <c r="AF429" s="133">
        <v>29.99</v>
      </c>
      <c r="AG429" s="134">
        <v>0.441</v>
      </c>
      <c r="AH429" s="9" t="s">
        <v>47</v>
      </c>
      <c r="AI429" s="132">
        <v>48.819000000000003</v>
      </c>
      <c r="AJ429" s="9" t="s">
        <v>48</v>
      </c>
      <c r="AK429" s="9"/>
      <c r="AL429" s="9" t="s">
        <v>49</v>
      </c>
      <c r="AM429" s="9" t="s">
        <v>121</v>
      </c>
      <c r="AN429" s="9" t="s">
        <v>122</v>
      </c>
      <c r="AO429" s="9" t="s">
        <v>138</v>
      </c>
      <c r="AP429" s="9" t="s">
        <v>863</v>
      </c>
      <c r="AQ429" s="9" t="s">
        <v>349</v>
      </c>
      <c r="AR429" s="9" t="s">
        <v>122</v>
      </c>
      <c r="AS429" s="142" t="str">
        <f>VLOOKUP(A429,'Roll-ups'!B:M,12,FALSE)</f>
        <v xml:space="preserve">PARTY DÉCOR </v>
      </c>
      <c r="AT429" s="142" t="str">
        <f t="shared" si="20"/>
        <v>G10211</v>
      </c>
      <c r="AU429" t="str">
        <f>VLOOKUP(A429,'Roll-ups'!B:E,4,FALSE)</f>
        <v>FALL 1</v>
      </c>
    </row>
    <row r="430" spans="1:47" x14ac:dyDescent="0.15">
      <c r="A430" s="142">
        <f t="shared" si="18"/>
        <v>5060717342034</v>
      </c>
      <c r="B430" s="142" t="str">
        <f t="shared" si="19"/>
        <v>4544711742</v>
      </c>
      <c r="C430" s="9" t="s">
        <v>129</v>
      </c>
      <c r="D430" s="9" t="s">
        <v>1312</v>
      </c>
      <c r="E430" s="9" t="s">
        <v>879</v>
      </c>
      <c r="F430" s="9" t="s">
        <v>986</v>
      </c>
      <c r="G430" s="9" t="s">
        <v>61</v>
      </c>
      <c r="H430" s="9" t="s">
        <v>40</v>
      </c>
      <c r="I430" s="9"/>
      <c r="J430" s="9"/>
      <c r="K430" s="9" t="s">
        <v>56</v>
      </c>
      <c r="L430" s="9" t="s">
        <v>1161</v>
      </c>
      <c r="M430" s="9" t="s">
        <v>1162</v>
      </c>
      <c r="N430" s="131">
        <v>44708</v>
      </c>
      <c r="O430" s="131">
        <v>44754</v>
      </c>
      <c r="P430" s="131">
        <v>44754</v>
      </c>
      <c r="Q430" s="222">
        <v>150</v>
      </c>
      <c r="R430" s="132">
        <v>0</v>
      </c>
      <c r="S430" s="132">
        <v>150</v>
      </c>
      <c r="T430" s="9" t="s">
        <v>348</v>
      </c>
      <c r="U430" s="9" t="s">
        <v>42</v>
      </c>
      <c r="V430" s="9" t="s">
        <v>1163</v>
      </c>
      <c r="W430" s="9" t="s">
        <v>67</v>
      </c>
      <c r="X430" s="131">
        <v>44701</v>
      </c>
      <c r="Y430" s="131">
        <v>44727</v>
      </c>
      <c r="Z430" s="9" t="s">
        <v>45</v>
      </c>
      <c r="AA430" s="133">
        <v>3.35</v>
      </c>
      <c r="AB430" s="9" t="s">
        <v>148</v>
      </c>
      <c r="AC430" s="133">
        <v>502.5</v>
      </c>
      <c r="AD430" s="9" t="s">
        <v>148</v>
      </c>
      <c r="AE430" s="9" t="s">
        <v>1164</v>
      </c>
      <c r="AF430" s="133">
        <v>16.989999999999998</v>
      </c>
      <c r="AG430" s="134">
        <v>5.5E-2</v>
      </c>
      <c r="AH430" s="9" t="s">
        <v>47</v>
      </c>
      <c r="AI430" s="132">
        <v>11.717000000000001</v>
      </c>
      <c r="AJ430" s="9" t="s">
        <v>48</v>
      </c>
      <c r="AK430" s="9"/>
      <c r="AL430" s="9" t="s">
        <v>49</v>
      </c>
      <c r="AM430" s="9" t="s">
        <v>121</v>
      </c>
      <c r="AN430" s="9" t="s">
        <v>122</v>
      </c>
      <c r="AO430" s="9" t="s">
        <v>138</v>
      </c>
      <c r="AP430" s="9" t="s">
        <v>863</v>
      </c>
      <c r="AQ430" s="9" t="s">
        <v>349</v>
      </c>
      <c r="AR430" s="9" t="s">
        <v>122</v>
      </c>
      <c r="AS430" s="142" t="str">
        <f>VLOOKUP(A430,'Roll-ups'!B:M,12,FALSE)</f>
        <v xml:space="preserve">PARTY DÉCOR </v>
      </c>
      <c r="AT430" s="142" t="str">
        <f t="shared" si="20"/>
        <v>G10211</v>
      </c>
      <c r="AU430" t="str">
        <f>VLOOKUP(A430,'Roll-ups'!B:E,4,FALSE)</f>
        <v>FALL 1</v>
      </c>
    </row>
    <row r="431" spans="1:47" x14ac:dyDescent="0.15">
      <c r="A431" s="142">
        <f t="shared" si="18"/>
        <v>5060717342447</v>
      </c>
      <c r="B431" s="142" t="str">
        <f t="shared" si="19"/>
        <v>4544711742</v>
      </c>
      <c r="C431" s="9" t="s">
        <v>129</v>
      </c>
      <c r="D431" s="9" t="s">
        <v>1165</v>
      </c>
      <c r="E431" s="9" t="s">
        <v>921</v>
      </c>
      <c r="F431" s="9" t="s">
        <v>986</v>
      </c>
      <c r="G431" s="9" t="s">
        <v>85</v>
      </c>
      <c r="H431" s="9" t="s">
        <v>40</v>
      </c>
      <c r="I431" s="9"/>
      <c r="J431" s="9"/>
      <c r="K431" s="9" t="s">
        <v>56</v>
      </c>
      <c r="L431" s="9" t="s">
        <v>1161</v>
      </c>
      <c r="M431" s="9" t="s">
        <v>1162</v>
      </c>
      <c r="N431" s="131">
        <v>44708</v>
      </c>
      <c r="O431" s="131">
        <v>44754</v>
      </c>
      <c r="P431" s="131">
        <v>44754</v>
      </c>
      <c r="Q431" s="222">
        <v>150</v>
      </c>
      <c r="R431" s="132">
        <v>0</v>
      </c>
      <c r="S431" s="132">
        <v>150</v>
      </c>
      <c r="T431" s="9" t="s">
        <v>348</v>
      </c>
      <c r="U431" s="9" t="s">
        <v>42</v>
      </c>
      <c r="V431" s="9" t="s">
        <v>1163</v>
      </c>
      <c r="W431" s="9" t="s">
        <v>67</v>
      </c>
      <c r="X431" s="131">
        <v>44701</v>
      </c>
      <c r="Y431" s="131">
        <v>44727</v>
      </c>
      <c r="Z431" s="9" t="s">
        <v>45</v>
      </c>
      <c r="AA431" s="133">
        <v>2.15</v>
      </c>
      <c r="AB431" s="9" t="s">
        <v>148</v>
      </c>
      <c r="AC431" s="133">
        <v>322.5</v>
      </c>
      <c r="AD431" s="9" t="s">
        <v>148</v>
      </c>
      <c r="AE431" s="9" t="s">
        <v>1164</v>
      </c>
      <c r="AF431" s="133">
        <v>14.99</v>
      </c>
      <c r="AG431" s="134">
        <v>6.6000000000000003E-2</v>
      </c>
      <c r="AH431" s="9" t="s">
        <v>47</v>
      </c>
      <c r="AI431" s="132">
        <v>24.408999999999999</v>
      </c>
      <c r="AJ431" s="9" t="s">
        <v>48</v>
      </c>
      <c r="AK431" s="9"/>
      <c r="AL431" s="9" t="s">
        <v>49</v>
      </c>
      <c r="AM431" s="9" t="s">
        <v>121</v>
      </c>
      <c r="AN431" s="9" t="s">
        <v>122</v>
      </c>
      <c r="AO431" s="9" t="s">
        <v>52</v>
      </c>
      <c r="AP431" s="9" t="s">
        <v>863</v>
      </c>
      <c r="AQ431" s="9" t="s">
        <v>349</v>
      </c>
      <c r="AR431" s="9" t="s">
        <v>122</v>
      </c>
      <c r="AS431" s="142" t="str">
        <f>VLOOKUP(A431,'Roll-ups'!B:M,12,FALSE)</f>
        <v xml:space="preserve">HALLOWEEN </v>
      </c>
      <c r="AT431" s="142" t="str">
        <f t="shared" si="20"/>
        <v>G10211</v>
      </c>
      <c r="AU431" t="str">
        <f>VLOOKUP(A431,'Roll-ups'!B:E,4,FALSE)</f>
        <v>HALLOWEEN</v>
      </c>
    </row>
    <row r="432" spans="1:47" x14ac:dyDescent="0.15">
      <c r="A432" s="142">
        <f t="shared" si="18"/>
        <v>5060717342461</v>
      </c>
      <c r="B432" s="142" t="str">
        <f t="shared" si="19"/>
        <v>4544711742</v>
      </c>
      <c r="C432" s="9" t="s">
        <v>129</v>
      </c>
      <c r="D432" s="9" t="s">
        <v>1160</v>
      </c>
      <c r="E432" s="9" t="s">
        <v>923</v>
      </c>
      <c r="F432" s="9" t="s">
        <v>986</v>
      </c>
      <c r="G432" s="9" t="s">
        <v>74</v>
      </c>
      <c r="H432" s="9" t="s">
        <v>40</v>
      </c>
      <c r="I432" s="9"/>
      <c r="J432" s="9"/>
      <c r="K432" s="9" t="s">
        <v>56</v>
      </c>
      <c r="L432" s="9" t="s">
        <v>1161</v>
      </c>
      <c r="M432" s="9" t="s">
        <v>1162</v>
      </c>
      <c r="N432" s="131">
        <v>44708</v>
      </c>
      <c r="O432" s="131">
        <v>44754</v>
      </c>
      <c r="P432" s="131">
        <v>44754</v>
      </c>
      <c r="Q432" s="222">
        <v>150</v>
      </c>
      <c r="R432" s="132">
        <v>0</v>
      </c>
      <c r="S432" s="132">
        <v>150</v>
      </c>
      <c r="T432" s="9" t="s">
        <v>348</v>
      </c>
      <c r="U432" s="9" t="s">
        <v>42</v>
      </c>
      <c r="V432" s="9" t="s">
        <v>1163</v>
      </c>
      <c r="W432" s="9" t="s">
        <v>67</v>
      </c>
      <c r="X432" s="131">
        <v>44701</v>
      </c>
      <c r="Y432" s="131">
        <v>44727</v>
      </c>
      <c r="Z432" s="9" t="s">
        <v>45</v>
      </c>
      <c r="AA432" s="133">
        <v>2.15</v>
      </c>
      <c r="AB432" s="9" t="s">
        <v>148</v>
      </c>
      <c r="AC432" s="133">
        <v>322.5</v>
      </c>
      <c r="AD432" s="9" t="s">
        <v>148</v>
      </c>
      <c r="AE432" s="9" t="s">
        <v>1164</v>
      </c>
      <c r="AF432" s="133">
        <v>14.99</v>
      </c>
      <c r="AG432" s="134">
        <v>6.6000000000000003E-2</v>
      </c>
      <c r="AH432" s="9" t="s">
        <v>47</v>
      </c>
      <c r="AI432" s="132">
        <v>24.408999999999999</v>
      </c>
      <c r="AJ432" s="9" t="s">
        <v>48</v>
      </c>
      <c r="AK432" s="9"/>
      <c r="AL432" s="9" t="s">
        <v>49</v>
      </c>
      <c r="AM432" s="9" t="s">
        <v>121</v>
      </c>
      <c r="AN432" s="9" t="s">
        <v>122</v>
      </c>
      <c r="AO432" s="9" t="s">
        <v>52</v>
      </c>
      <c r="AP432" s="9" t="s">
        <v>863</v>
      </c>
      <c r="AQ432" s="9" t="s">
        <v>349</v>
      </c>
      <c r="AR432" s="9" t="s">
        <v>122</v>
      </c>
      <c r="AS432" s="142" t="str">
        <f>VLOOKUP(A432,'Roll-ups'!B:M,12,FALSE)</f>
        <v xml:space="preserve">HALLOWEEN </v>
      </c>
      <c r="AT432" s="142" t="str">
        <f t="shared" si="20"/>
        <v>G10211</v>
      </c>
      <c r="AU432" t="str">
        <f>VLOOKUP(A432,'Roll-ups'!B:E,4,FALSE)</f>
        <v>HALLOWEEN</v>
      </c>
    </row>
    <row r="433" spans="1:47" x14ac:dyDescent="0.15">
      <c r="A433" s="142">
        <f t="shared" si="18"/>
        <v>5060717345127</v>
      </c>
      <c r="B433" s="142" t="str">
        <f t="shared" si="19"/>
        <v>4544711742</v>
      </c>
      <c r="C433" s="9" t="s">
        <v>129</v>
      </c>
      <c r="D433" s="9" t="s">
        <v>1242</v>
      </c>
      <c r="E433" s="9" t="s">
        <v>899</v>
      </c>
      <c r="F433" s="9" t="s">
        <v>986</v>
      </c>
      <c r="G433" s="9" t="s">
        <v>79</v>
      </c>
      <c r="H433" s="9" t="s">
        <v>40</v>
      </c>
      <c r="I433" s="9"/>
      <c r="J433" s="9"/>
      <c r="K433" s="9" t="s">
        <v>56</v>
      </c>
      <c r="L433" s="9" t="s">
        <v>1161</v>
      </c>
      <c r="M433" s="9" t="s">
        <v>1162</v>
      </c>
      <c r="N433" s="131">
        <v>44708</v>
      </c>
      <c r="O433" s="131">
        <v>44754</v>
      </c>
      <c r="P433" s="131">
        <v>44754</v>
      </c>
      <c r="Q433" s="222">
        <v>150</v>
      </c>
      <c r="R433" s="132">
        <v>0</v>
      </c>
      <c r="S433" s="132">
        <v>150</v>
      </c>
      <c r="T433" s="9" t="s">
        <v>348</v>
      </c>
      <c r="U433" s="9" t="s">
        <v>42</v>
      </c>
      <c r="V433" s="9" t="s">
        <v>1163</v>
      </c>
      <c r="W433" s="9" t="s">
        <v>67</v>
      </c>
      <c r="X433" s="131">
        <v>44701</v>
      </c>
      <c r="Y433" s="131">
        <v>44727</v>
      </c>
      <c r="Z433" s="9" t="s">
        <v>45</v>
      </c>
      <c r="AA433" s="133">
        <v>2.5</v>
      </c>
      <c r="AB433" s="9" t="s">
        <v>148</v>
      </c>
      <c r="AC433" s="133">
        <v>375</v>
      </c>
      <c r="AD433" s="9" t="s">
        <v>148</v>
      </c>
      <c r="AE433" s="9" t="s">
        <v>1164</v>
      </c>
      <c r="AF433" s="133">
        <v>14.99</v>
      </c>
      <c r="AG433" s="134">
        <v>5.5E-2</v>
      </c>
      <c r="AH433" s="9" t="s">
        <v>47</v>
      </c>
      <c r="AI433" s="132">
        <v>11.717000000000001</v>
      </c>
      <c r="AJ433" s="9" t="s">
        <v>48</v>
      </c>
      <c r="AK433" s="9"/>
      <c r="AL433" s="9" t="s">
        <v>49</v>
      </c>
      <c r="AM433" s="9" t="s">
        <v>121</v>
      </c>
      <c r="AN433" s="9" t="s">
        <v>122</v>
      </c>
      <c r="AO433" s="9" t="s">
        <v>52</v>
      </c>
      <c r="AP433" s="9" t="s">
        <v>863</v>
      </c>
      <c r="AQ433" s="9" t="s">
        <v>349</v>
      </c>
      <c r="AR433" s="9" t="s">
        <v>122</v>
      </c>
      <c r="AS433" s="142" t="str">
        <f>VLOOKUP(A433,'Roll-ups'!B:M,12,FALSE)</f>
        <v xml:space="preserve">PARTY DÉCOR </v>
      </c>
      <c r="AT433" s="142" t="str">
        <f t="shared" si="20"/>
        <v>G10211</v>
      </c>
      <c r="AU433" t="str">
        <f>VLOOKUP(A433,'Roll-ups'!B:E,4,FALSE)</f>
        <v>FALL 2</v>
      </c>
    </row>
    <row r="434" spans="1:47" x14ac:dyDescent="0.15">
      <c r="A434" s="142">
        <f t="shared" si="18"/>
        <v>5060717340290</v>
      </c>
      <c r="B434" s="142" t="str">
        <f t="shared" si="19"/>
        <v>4544711742</v>
      </c>
      <c r="C434" s="9" t="s">
        <v>129</v>
      </c>
      <c r="D434" s="9" t="s">
        <v>1243</v>
      </c>
      <c r="E434" s="9" t="s">
        <v>862</v>
      </c>
      <c r="F434" s="9" t="s">
        <v>986</v>
      </c>
      <c r="G434" s="9" t="s">
        <v>111</v>
      </c>
      <c r="H434" s="9" t="s">
        <v>40</v>
      </c>
      <c r="I434" s="9"/>
      <c r="J434" s="9"/>
      <c r="K434" s="9" t="s">
        <v>56</v>
      </c>
      <c r="L434" s="9" t="s">
        <v>1161</v>
      </c>
      <c r="M434" s="9" t="s">
        <v>1162</v>
      </c>
      <c r="N434" s="131">
        <v>44708</v>
      </c>
      <c r="O434" s="131">
        <v>44754</v>
      </c>
      <c r="P434" s="131">
        <v>44754</v>
      </c>
      <c r="Q434" s="222">
        <v>150</v>
      </c>
      <c r="R434" s="132">
        <v>0</v>
      </c>
      <c r="S434" s="132">
        <v>150</v>
      </c>
      <c r="T434" s="9" t="s">
        <v>348</v>
      </c>
      <c r="U434" s="9" t="s">
        <v>42</v>
      </c>
      <c r="V434" s="9" t="s">
        <v>1163</v>
      </c>
      <c r="W434" s="9" t="s">
        <v>67</v>
      </c>
      <c r="X434" s="131">
        <v>44701</v>
      </c>
      <c r="Y434" s="131">
        <v>44727</v>
      </c>
      <c r="Z434" s="9" t="s">
        <v>45</v>
      </c>
      <c r="AA434" s="133">
        <v>3.35</v>
      </c>
      <c r="AB434" s="9" t="s">
        <v>148</v>
      </c>
      <c r="AC434" s="133">
        <v>502.5</v>
      </c>
      <c r="AD434" s="9" t="s">
        <v>148</v>
      </c>
      <c r="AE434" s="9" t="s">
        <v>1164</v>
      </c>
      <c r="AF434" s="133">
        <v>18.989999999999998</v>
      </c>
      <c r="AG434" s="134">
        <v>5.5E-2</v>
      </c>
      <c r="AH434" s="9" t="s">
        <v>47</v>
      </c>
      <c r="AI434" s="134">
        <v>11.717000000000001</v>
      </c>
      <c r="AJ434" s="9" t="s">
        <v>48</v>
      </c>
      <c r="AK434" s="9"/>
      <c r="AL434" s="9" t="s">
        <v>49</v>
      </c>
      <c r="AM434" s="9" t="s">
        <v>121</v>
      </c>
      <c r="AN434" s="9" t="s">
        <v>122</v>
      </c>
      <c r="AO434" s="9" t="s">
        <v>52</v>
      </c>
      <c r="AP434" s="9" t="s">
        <v>863</v>
      </c>
      <c r="AQ434" s="9" t="s">
        <v>349</v>
      </c>
      <c r="AR434" s="9" t="s">
        <v>122</v>
      </c>
      <c r="AS434" s="142" t="str">
        <f>VLOOKUP(A434,'Roll-ups'!B:M,12,FALSE)</f>
        <v xml:space="preserve">PARTY DÉCOR </v>
      </c>
      <c r="AT434" s="142" t="str">
        <f t="shared" si="20"/>
        <v>G10211</v>
      </c>
      <c r="AU434" t="str">
        <f>VLOOKUP(A434,'Roll-ups'!B:E,4,FALSE)</f>
        <v>FALL 2</v>
      </c>
    </row>
    <row r="435" spans="1:47" x14ac:dyDescent="0.15">
      <c r="A435" s="142">
        <f t="shared" si="18"/>
        <v>5060717347534</v>
      </c>
      <c r="B435" s="142" t="str">
        <f t="shared" si="19"/>
        <v>4544711742</v>
      </c>
      <c r="C435" s="9" t="s">
        <v>129</v>
      </c>
      <c r="D435" s="9" t="s">
        <v>1241</v>
      </c>
      <c r="E435" s="9" t="s">
        <v>903</v>
      </c>
      <c r="F435" s="9" t="s">
        <v>986</v>
      </c>
      <c r="G435" s="9" t="s">
        <v>94</v>
      </c>
      <c r="H435" s="9" t="s">
        <v>40</v>
      </c>
      <c r="I435" s="9"/>
      <c r="J435" s="9"/>
      <c r="K435" s="9" t="s">
        <v>56</v>
      </c>
      <c r="L435" s="9" t="s">
        <v>1161</v>
      </c>
      <c r="M435" s="9" t="s">
        <v>1162</v>
      </c>
      <c r="N435" s="131">
        <v>44708</v>
      </c>
      <c r="O435" s="131">
        <v>44754</v>
      </c>
      <c r="P435" s="131">
        <v>44754</v>
      </c>
      <c r="Q435" s="222">
        <v>150</v>
      </c>
      <c r="R435" s="132">
        <v>0</v>
      </c>
      <c r="S435" s="132">
        <v>150</v>
      </c>
      <c r="T435" s="9" t="s">
        <v>348</v>
      </c>
      <c r="U435" s="9" t="s">
        <v>42</v>
      </c>
      <c r="V435" s="9" t="s">
        <v>1163</v>
      </c>
      <c r="W435" s="9" t="s">
        <v>67</v>
      </c>
      <c r="X435" s="131">
        <v>44701</v>
      </c>
      <c r="Y435" s="131">
        <v>44727</v>
      </c>
      <c r="Z435" s="9" t="s">
        <v>45</v>
      </c>
      <c r="AA435" s="133">
        <v>2.5</v>
      </c>
      <c r="AB435" s="9" t="s">
        <v>148</v>
      </c>
      <c r="AC435" s="133">
        <v>375</v>
      </c>
      <c r="AD435" s="9" t="s">
        <v>148</v>
      </c>
      <c r="AE435" s="9" t="s">
        <v>1164</v>
      </c>
      <c r="AF435" s="133">
        <v>14.99</v>
      </c>
      <c r="AG435" s="134">
        <v>5.5E-2</v>
      </c>
      <c r="AH435" s="9" t="s">
        <v>47</v>
      </c>
      <c r="AI435" s="134">
        <v>11.717000000000001</v>
      </c>
      <c r="AJ435" s="9" t="s">
        <v>48</v>
      </c>
      <c r="AK435" s="9"/>
      <c r="AL435" s="9" t="s">
        <v>49</v>
      </c>
      <c r="AM435" s="9" t="s">
        <v>121</v>
      </c>
      <c r="AN435" s="9" t="s">
        <v>122</v>
      </c>
      <c r="AO435" s="9" t="s">
        <v>52</v>
      </c>
      <c r="AP435" s="9" t="s">
        <v>863</v>
      </c>
      <c r="AQ435" s="9" t="s">
        <v>349</v>
      </c>
      <c r="AR435" s="9" t="s">
        <v>122</v>
      </c>
      <c r="AS435" s="142" t="str">
        <f>VLOOKUP(A435,'Roll-ups'!B:M,12,FALSE)</f>
        <v xml:space="preserve">PARTY DÉCOR </v>
      </c>
      <c r="AT435" s="142" t="str">
        <f t="shared" si="20"/>
        <v>G10211</v>
      </c>
      <c r="AU435" t="str">
        <f>VLOOKUP(A435,'Roll-ups'!B:E,4,FALSE)</f>
        <v>FALL 2</v>
      </c>
    </row>
    <row r="436" spans="1:47" x14ac:dyDescent="0.15">
      <c r="A436" s="142">
        <f t="shared" si="18"/>
        <v>5060717342478</v>
      </c>
      <c r="B436" s="142" t="str">
        <f t="shared" si="19"/>
        <v>4544711744</v>
      </c>
      <c r="C436" s="9" t="s">
        <v>129</v>
      </c>
      <c r="D436" s="9" t="s">
        <v>1314</v>
      </c>
      <c r="E436" s="9" t="s">
        <v>925</v>
      </c>
      <c r="F436" s="9" t="s">
        <v>993</v>
      </c>
      <c r="G436" s="9" t="s">
        <v>58</v>
      </c>
      <c r="H436" s="9" t="s">
        <v>40</v>
      </c>
      <c r="I436" s="9"/>
      <c r="J436" s="9"/>
      <c r="K436" s="9" t="s">
        <v>56</v>
      </c>
      <c r="L436" s="9" t="s">
        <v>1161</v>
      </c>
      <c r="M436" s="9" t="s">
        <v>1162</v>
      </c>
      <c r="N436" s="131">
        <v>44708</v>
      </c>
      <c r="O436" s="131">
        <v>44770</v>
      </c>
      <c r="P436" s="131">
        <v>44770</v>
      </c>
      <c r="Q436" s="222">
        <v>150</v>
      </c>
      <c r="R436" s="132">
        <v>0</v>
      </c>
      <c r="S436" s="132">
        <v>150</v>
      </c>
      <c r="T436" s="9" t="s">
        <v>348</v>
      </c>
      <c r="U436" s="9" t="s">
        <v>42</v>
      </c>
      <c r="V436" s="9" t="s">
        <v>1163</v>
      </c>
      <c r="W436" s="9" t="s">
        <v>67</v>
      </c>
      <c r="X436" s="131">
        <v>44742</v>
      </c>
      <c r="Y436" s="131">
        <v>44743</v>
      </c>
      <c r="Z436" s="9" t="s">
        <v>45</v>
      </c>
      <c r="AA436" s="133">
        <v>2.15</v>
      </c>
      <c r="AB436" s="9" t="s">
        <v>148</v>
      </c>
      <c r="AC436" s="133">
        <v>322.5</v>
      </c>
      <c r="AD436" s="9" t="s">
        <v>148</v>
      </c>
      <c r="AE436" s="9" t="s">
        <v>1164</v>
      </c>
      <c r="AF436" s="133">
        <v>14.99</v>
      </c>
      <c r="AG436" s="134">
        <v>6.6000000000000003E-2</v>
      </c>
      <c r="AH436" s="9" t="s">
        <v>47</v>
      </c>
      <c r="AI436" s="134">
        <v>24.408999999999999</v>
      </c>
      <c r="AJ436" s="9" t="s">
        <v>48</v>
      </c>
      <c r="AK436" s="9"/>
      <c r="AL436" s="9" t="s">
        <v>49</v>
      </c>
      <c r="AM436" s="9" t="s">
        <v>121</v>
      </c>
      <c r="AN436" s="9" t="s">
        <v>122</v>
      </c>
      <c r="AO436" s="9" t="s">
        <v>138</v>
      </c>
      <c r="AP436" s="9" t="s">
        <v>863</v>
      </c>
      <c r="AQ436" s="9" t="s">
        <v>349</v>
      </c>
      <c r="AR436" s="9" t="s">
        <v>122</v>
      </c>
      <c r="AS436" s="142" t="str">
        <f>VLOOKUP(A436,'Roll-ups'!B:M,12,FALSE)</f>
        <v xml:space="preserve">HALLOWEEN </v>
      </c>
      <c r="AT436" s="142" t="str">
        <f t="shared" si="20"/>
        <v>G10211</v>
      </c>
      <c r="AU436" t="str">
        <f>VLOOKUP(A436,'Roll-ups'!B:E,4,FALSE)</f>
        <v>HALLOWEEN</v>
      </c>
    </row>
    <row r="437" spans="1:47" x14ac:dyDescent="0.15">
      <c r="A437" s="142">
        <f t="shared" si="18"/>
        <v>5060717349750</v>
      </c>
      <c r="B437" s="142" t="str">
        <f t="shared" si="19"/>
        <v>4544711745</v>
      </c>
      <c r="C437" s="9" t="s">
        <v>129</v>
      </c>
      <c r="D437" s="9" t="s">
        <v>1269</v>
      </c>
      <c r="E437" s="9" t="s">
        <v>917</v>
      </c>
      <c r="F437" s="9" t="s">
        <v>976</v>
      </c>
      <c r="G437" s="9" t="s">
        <v>39</v>
      </c>
      <c r="H437" s="9" t="s">
        <v>40</v>
      </c>
      <c r="I437" s="9"/>
      <c r="J437" s="9"/>
      <c r="K437" s="9" t="s">
        <v>57</v>
      </c>
      <c r="L437" s="9" t="s">
        <v>1161</v>
      </c>
      <c r="M437" s="9" t="s">
        <v>1162</v>
      </c>
      <c r="N437" s="131">
        <v>44708</v>
      </c>
      <c r="O437" s="131">
        <v>44774</v>
      </c>
      <c r="P437" s="131">
        <v>44774</v>
      </c>
      <c r="Q437" s="222">
        <v>150</v>
      </c>
      <c r="R437" s="132">
        <v>0</v>
      </c>
      <c r="S437" s="132">
        <v>150</v>
      </c>
      <c r="T437" s="9" t="s">
        <v>348</v>
      </c>
      <c r="U437" s="9" t="s">
        <v>42</v>
      </c>
      <c r="V437" s="9" t="s">
        <v>1163</v>
      </c>
      <c r="W437" s="9" t="s">
        <v>67</v>
      </c>
      <c r="X437" s="131">
        <v>44742</v>
      </c>
      <c r="Y437" s="131">
        <v>44743</v>
      </c>
      <c r="Z437" s="9" t="s">
        <v>45</v>
      </c>
      <c r="AA437" s="133">
        <v>5</v>
      </c>
      <c r="AB437" s="9" t="s">
        <v>148</v>
      </c>
      <c r="AC437" s="133">
        <v>750</v>
      </c>
      <c r="AD437" s="9" t="s">
        <v>148</v>
      </c>
      <c r="AE437" s="9" t="s">
        <v>1164</v>
      </c>
      <c r="AF437" s="133">
        <v>29.99</v>
      </c>
      <c r="AG437" s="134">
        <v>0.441</v>
      </c>
      <c r="AH437" s="9" t="s">
        <v>47</v>
      </c>
      <c r="AI437" s="132">
        <v>48.819000000000003</v>
      </c>
      <c r="AJ437" s="9" t="s">
        <v>48</v>
      </c>
      <c r="AK437" s="9"/>
      <c r="AL437" s="9" t="s">
        <v>49</v>
      </c>
      <c r="AM437" s="9" t="s">
        <v>121</v>
      </c>
      <c r="AN437" s="9" t="s">
        <v>122</v>
      </c>
      <c r="AO437" s="9" t="s">
        <v>52</v>
      </c>
      <c r="AP437" s="9" t="s">
        <v>863</v>
      </c>
      <c r="AQ437" s="9" t="s">
        <v>349</v>
      </c>
      <c r="AR437" s="9" t="s">
        <v>122</v>
      </c>
      <c r="AS437" s="142" t="str">
        <f>VLOOKUP(A437,'Roll-ups'!B:M,12,FALSE)</f>
        <v xml:space="preserve">PARTY DÉCOR </v>
      </c>
      <c r="AT437" s="142" t="str">
        <f t="shared" si="20"/>
        <v>G10211</v>
      </c>
      <c r="AU437" t="str">
        <f>VLOOKUP(A437,'Roll-ups'!B:E,4,FALSE)</f>
        <v>FALL 2</v>
      </c>
    </row>
    <row r="438" spans="1:47" x14ac:dyDescent="0.15">
      <c r="A438" s="142">
        <f t="shared" si="18"/>
        <v>5060717347534</v>
      </c>
      <c r="B438" s="142" t="str">
        <f t="shared" si="19"/>
        <v>4544711745</v>
      </c>
      <c r="C438" s="9" t="s">
        <v>129</v>
      </c>
      <c r="D438" s="9" t="s">
        <v>1241</v>
      </c>
      <c r="E438" s="9" t="s">
        <v>903</v>
      </c>
      <c r="F438" s="9" t="s">
        <v>976</v>
      </c>
      <c r="G438" s="9" t="s">
        <v>55</v>
      </c>
      <c r="H438" s="9" t="s">
        <v>40</v>
      </c>
      <c r="I438" s="9"/>
      <c r="J438" s="9"/>
      <c r="K438" s="9" t="s">
        <v>57</v>
      </c>
      <c r="L438" s="9" t="s">
        <v>1161</v>
      </c>
      <c r="M438" s="9" t="s">
        <v>1162</v>
      </c>
      <c r="N438" s="131">
        <v>44708</v>
      </c>
      <c r="O438" s="131">
        <v>44774</v>
      </c>
      <c r="P438" s="131">
        <v>44774</v>
      </c>
      <c r="Q438" s="222">
        <v>150</v>
      </c>
      <c r="R438" s="132">
        <v>0</v>
      </c>
      <c r="S438" s="132">
        <v>150</v>
      </c>
      <c r="T438" s="9" t="s">
        <v>348</v>
      </c>
      <c r="U438" s="9" t="s">
        <v>42</v>
      </c>
      <c r="V438" s="9" t="s">
        <v>1163</v>
      </c>
      <c r="W438" s="9" t="s">
        <v>67</v>
      </c>
      <c r="X438" s="131">
        <v>44742</v>
      </c>
      <c r="Y438" s="131">
        <v>44743</v>
      </c>
      <c r="Z438" s="9" t="s">
        <v>45</v>
      </c>
      <c r="AA438" s="133">
        <v>2.5</v>
      </c>
      <c r="AB438" s="9" t="s">
        <v>148</v>
      </c>
      <c r="AC438" s="133">
        <v>375</v>
      </c>
      <c r="AD438" s="9" t="s">
        <v>148</v>
      </c>
      <c r="AE438" s="9" t="s">
        <v>1164</v>
      </c>
      <c r="AF438" s="133">
        <v>14.99</v>
      </c>
      <c r="AG438" s="134">
        <v>5.5E-2</v>
      </c>
      <c r="AH438" s="9" t="s">
        <v>47</v>
      </c>
      <c r="AI438" s="132">
        <v>11.717000000000001</v>
      </c>
      <c r="AJ438" s="9" t="s">
        <v>48</v>
      </c>
      <c r="AK438" s="9"/>
      <c r="AL438" s="9" t="s">
        <v>49</v>
      </c>
      <c r="AM438" s="9" t="s">
        <v>121</v>
      </c>
      <c r="AN438" s="9" t="s">
        <v>122</v>
      </c>
      <c r="AO438" s="9" t="s">
        <v>52</v>
      </c>
      <c r="AP438" s="9" t="s">
        <v>863</v>
      </c>
      <c r="AQ438" s="9" t="s">
        <v>349</v>
      </c>
      <c r="AR438" s="9" t="s">
        <v>122</v>
      </c>
      <c r="AS438" s="142" t="str">
        <f>VLOOKUP(A438,'Roll-ups'!B:M,12,FALSE)</f>
        <v xml:space="preserve">PARTY DÉCOR </v>
      </c>
      <c r="AT438" s="142" t="str">
        <f t="shared" si="20"/>
        <v>G10211</v>
      </c>
      <c r="AU438" t="str">
        <f>VLOOKUP(A438,'Roll-ups'!B:E,4,FALSE)</f>
        <v>FALL 2</v>
      </c>
    </row>
    <row r="439" spans="1:47" x14ac:dyDescent="0.15">
      <c r="A439" s="142">
        <f t="shared" si="18"/>
        <v>5060717340290</v>
      </c>
      <c r="B439" s="142" t="str">
        <f t="shared" si="19"/>
        <v>4544711745</v>
      </c>
      <c r="C439" s="9" t="s">
        <v>129</v>
      </c>
      <c r="D439" s="9" t="s">
        <v>1243</v>
      </c>
      <c r="E439" s="9" t="s">
        <v>862</v>
      </c>
      <c r="F439" s="9" t="s">
        <v>976</v>
      </c>
      <c r="G439" s="9" t="s">
        <v>71</v>
      </c>
      <c r="H439" s="9" t="s">
        <v>40</v>
      </c>
      <c r="I439" s="9"/>
      <c r="J439" s="9"/>
      <c r="K439" s="9" t="s">
        <v>57</v>
      </c>
      <c r="L439" s="9" t="s">
        <v>1161</v>
      </c>
      <c r="M439" s="9" t="s">
        <v>1162</v>
      </c>
      <c r="N439" s="131">
        <v>44708</v>
      </c>
      <c r="O439" s="131">
        <v>44774</v>
      </c>
      <c r="P439" s="131">
        <v>44774</v>
      </c>
      <c r="Q439" s="222">
        <v>150</v>
      </c>
      <c r="R439" s="132">
        <v>0</v>
      </c>
      <c r="S439" s="132">
        <v>150</v>
      </c>
      <c r="T439" s="9" t="s">
        <v>348</v>
      </c>
      <c r="U439" s="9" t="s">
        <v>42</v>
      </c>
      <c r="V439" s="9" t="s">
        <v>1163</v>
      </c>
      <c r="W439" s="9" t="s">
        <v>67</v>
      </c>
      <c r="X439" s="131">
        <v>44742</v>
      </c>
      <c r="Y439" s="131">
        <v>44743</v>
      </c>
      <c r="Z439" s="9" t="s">
        <v>45</v>
      </c>
      <c r="AA439" s="133">
        <v>3.35</v>
      </c>
      <c r="AB439" s="9" t="s">
        <v>148</v>
      </c>
      <c r="AC439" s="133">
        <v>502.5</v>
      </c>
      <c r="AD439" s="9" t="s">
        <v>148</v>
      </c>
      <c r="AE439" s="9" t="s">
        <v>1164</v>
      </c>
      <c r="AF439" s="133">
        <v>18.989999999999998</v>
      </c>
      <c r="AG439" s="134">
        <v>5.5E-2</v>
      </c>
      <c r="AH439" s="9" t="s">
        <v>47</v>
      </c>
      <c r="AI439" s="132">
        <v>11.717000000000001</v>
      </c>
      <c r="AJ439" s="9" t="s">
        <v>48</v>
      </c>
      <c r="AK439" s="9"/>
      <c r="AL439" s="9" t="s">
        <v>49</v>
      </c>
      <c r="AM439" s="9" t="s">
        <v>121</v>
      </c>
      <c r="AN439" s="9" t="s">
        <v>122</v>
      </c>
      <c r="AO439" s="9" t="s">
        <v>52</v>
      </c>
      <c r="AP439" s="9" t="s">
        <v>863</v>
      </c>
      <c r="AQ439" s="9" t="s">
        <v>349</v>
      </c>
      <c r="AR439" s="9" t="s">
        <v>122</v>
      </c>
      <c r="AS439" s="142" t="str">
        <f>VLOOKUP(A439,'Roll-ups'!B:M,12,FALSE)</f>
        <v xml:space="preserve">PARTY DÉCOR </v>
      </c>
      <c r="AT439" s="142" t="str">
        <f t="shared" si="20"/>
        <v>G10211</v>
      </c>
      <c r="AU439" t="str">
        <f>VLOOKUP(A439,'Roll-ups'!B:E,4,FALSE)</f>
        <v>FALL 2</v>
      </c>
    </row>
    <row r="440" spans="1:47" x14ac:dyDescent="0.15">
      <c r="A440" s="142">
        <f t="shared" si="18"/>
        <v>5060717345127</v>
      </c>
      <c r="B440" s="142" t="str">
        <f t="shared" si="19"/>
        <v>4544711745</v>
      </c>
      <c r="C440" s="9" t="s">
        <v>129</v>
      </c>
      <c r="D440" s="9" t="s">
        <v>1242</v>
      </c>
      <c r="E440" s="9" t="s">
        <v>899</v>
      </c>
      <c r="F440" s="9" t="s">
        <v>976</v>
      </c>
      <c r="G440" s="9" t="s">
        <v>68</v>
      </c>
      <c r="H440" s="9" t="s">
        <v>40</v>
      </c>
      <c r="I440" s="9"/>
      <c r="J440" s="9"/>
      <c r="K440" s="9" t="s">
        <v>57</v>
      </c>
      <c r="L440" s="9" t="s">
        <v>1161</v>
      </c>
      <c r="M440" s="9" t="s">
        <v>1162</v>
      </c>
      <c r="N440" s="131">
        <v>44708</v>
      </c>
      <c r="O440" s="131">
        <v>44774</v>
      </c>
      <c r="P440" s="131">
        <v>44774</v>
      </c>
      <c r="Q440" s="222">
        <v>150</v>
      </c>
      <c r="R440" s="132">
        <v>0</v>
      </c>
      <c r="S440" s="132">
        <v>150</v>
      </c>
      <c r="T440" s="9" t="s">
        <v>348</v>
      </c>
      <c r="U440" s="9" t="s">
        <v>42</v>
      </c>
      <c r="V440" s="9" t="s">
        <v>1163</v>
      </c>
      <c r="W440" s="9" t="s">
        <v>67</v>
      </c>
      <c r="X440" s="131">
        <v>44742</v>
      </c>
      <c r="Y440" s="131">
        <v>44743</v>
      </c>
      <c r="Z440" s="9" t="s">
        <v>45</v>
      </c>
      <c r="AA440" s="133">
        <v>2.5</v>
      </c>
      <c r="AB440" s="9" t="s">
        <v>148</v>
      </c>
      <c r="AC440" s="133">
        <v>375</v>
      </c>
      <c r="AD440" s="9" t="s">
        <v>148</v>
      </c>
      <c r="AE440" s="9" t="s">
        <v>1164</v>
      </c>
      <c r="AF440" s="133">
        <v>14.99</v>
      </c>
      <c r="AG440" s="134">
        <v>5.5E-2</v>
      </c>
      <c r="AH440" s="9" t="s">
        <v>47</v>
      </c>
      <c r="AI440" s="132">
        <v>11.717000000000001</v>
      </c>
      <c r="AJ440" s="9" t="s">
        <v>48</v>
      </c>
      <c r="AK440" s="9"/>
      <c r="AL440" s="9" t="s">
        <v>49</v>
      </c>
      <c r="AM440" s="9" t="s">
        <v>121</v>
      </c>
      <c r="AN440" s="9" t="s">
        <v>122</v>
      </c>
      <c r="AO440" s="9" t="s">
        <v>52</v>
      </c>
      <c r="AP440" s="9" t="s">
        <v>863</v>
      </c>
      <c r="AQ440" s="9" t="s">
        <v>349</v>
      </c>
      <c r="AR440" s="9" t="s">
        <v>122</v>
      </c>
      <c r="AS440" s="142" t="str">
        <f>VLOOKUP(A440,'Roll-ups'!B:M,12,FALSE)</f>
        <v xml:space="preserve">PARTY DÉCOR </v>
      </c>
      <c r="AT440" s="142" t="str">
        <f t="shared" si="20"/>
        <v>G10211</v>
      </c>
      <c r="AU440" t="str">
        <f>VLOOKUP(A440,'Roll-ups'!B:E,4,FALSE)</f>
        <v>FALL 2</v>
      </c>
    </row>
    <row r="441" spans="1:47" x14ac:dyDescent="0.15">
      <c r="A441" s="142">
        <f t="shared" si="18"/>
        <v>5060717344052</v>
      </c>
      <c r="B441" s="142" t="str">
        <f t="shared" si="19"/>
        <v>4544711745</v>
      </c>
      <c r="C441" s="9" t="s">
        <v>129</v>
      </c>
      <c r="D441" s="9" t="s">
        <v>1270</v>
      </c>
      <c r="E441" s="9" t="s">
        <v>891</v>
      </c>
      <c r="F441" s="9" t="s">
        <v>976</v>
      </c>
      <c r="G441" s="9" t="s">
        <v>66</v>
      </c>
      <c r="H441" s="9" t="s">
        <v>40</v>
      </c>
      <c r="I441" s="9"/>
      <c r="J441" s="9"/>
      <c r="K441" s="9" t="s">
        <v>57</v>
      </c>
      <c r="L441" s="9" t="s">
        <v>1161</v>
      </c>
      <c r="M441" s="9" t="s">
        <v>1162</v>
      </c>
      <c r="N441" s="131">
        <v>44708</v>
      </c>
      <c r="O441" s="131">
        <v>44774</v>
      </c>
      <c r="P441" s="131">
        <v>44774</v>
      </c>
      <c r="Q441" s="222">
        <v>150</v>
      </c>
      <c r="R441" s="132">
        <v>0</v>
      </c>
      <c r="S441" s="132">
        <v>150</v>
      </c>
      <c r="T441" s="9" t="s">
        <v>348</v>
      </c>
      <c r="U441" s="9" t="s">
        <v>42</v>
      </c>
      <c r="V441" s="9" t="s">
        <v>1163</v>
      </c>
      <c r="W441" s="9" t="s">
        <v>67</v>
      </c>
      <c r="X441" s="131">
        <v>44742</v>
      </c>
      <c r="Y441" s="131">
        <v>44743</v>
      </c>
      <c r="Z441" s="9" t="s">
        <v>45</v>
      </c>
      <c r="AA441" s="133">
        <v>5</v>
      </c>
      <c r="AB441" s="9" t="s">
        <v>148</v>
      </c>
      <c r="AC441" s="133">
        <v>750</v>
      </c>
      <c r="AD441" s="9" t="s">
        <v>148</v>
      </c>
      <c r="AE441" s="9" t="s">
        <v>1164</v>
      </c>
      <c r="AF441" s="133">
        <v>29.99</v>
      </c>
      <c r="AG441" s="134">
        <v>0.441</v>
      </c>
      <c r="AH441" s="9" t="s">
        <v>47</v>
      </c>
      <c r="AI441" s="132">
        <v>48.819000000000003</v>
      </c>
      <c r="AJ441" s="9" t="s">
        <v>48</v>
      </c>
      <c r="AK441" s="9"/>
      <c r="AL441" s="9" t="s">
        <v>49</v>
      </c>
      <c r="AM441" s="9" t="s">
        <v>121</v>
      </c>
      <c r="AN441" s="9" t="s">
        <v>122</v>
      </c>
      <c r="AO441" s="9" t="s">
        <v>52</v>
      </c>
      <c r="AP441" s="9" t="s">
        <v>863</v>
      </c>
      <c r="AQ441" s="9" t="s">
        <v>349</v>
      </c>
      <c r="AR441" s="9" t="s">
        <v>122</v>
      </c>
      <c r="AS441" s="142" t="str">
        <f>VLOOKUP(A441,'Roll-ups'!B:M,12,FALSE)</f>
        <v xml:space="preserve">PARTY DÉCOR </v>
      </c>
      <c r="AT441" s="142" t="str">
        <f t="shared" si="20"/>
        <v>G10211</v>
      </c>
      <c r="AU441" t="str">
        <f>VLOOKUP(A441,'Roll-ups'!B:E,4,FALSE)</f>
        <v>FALL 2</v>
      </c>
    </row>
    <row r="442" spans="1:47" x14ac:dyDescent="0.15">
      <c r="A442" s="142">
        <f t="shared" si="18"/>
        <v>5060717344069</v>
      </c>
      <c r="B442" s="142" t="str">
        <f t="shared" si="19"/>
        <v>4544711745</v>
      </c>
      <c r="C442" s="9" t="s">
        <v>129</v>
      </c>
      <c r="D442" s="9" t="s">
        <v>1271</v>
      </c>
      <c r="E442" s="9" t="s">
        <v>897</v>
      </c>
      <c r="F442" s="9" t="s">
        <v>976</v>
      </c>
      <c r="G442" s="9" t="s">
        <v>65</v>
      </c>
      <c r="H442" s="9" t="s">
        <v>40</v>
      </c>
      <c r="I442" s="9"/>
      <c r="J442" s="9"/>
      <c r="K442" s="9" t="s">
        <v>57</v>
      </c>
      <c r="L442" s="9" t="s">
        <v>1161</v>
      </c>
      <c r="M442" s="9" t="s">
        <v>1162</v>
      </c>
      <c r="N442" s="131">
        <v>44708</v>
      </c>
      <c r="O442" s="131">
        <v>44774</v>
      </c>
      <c r="P442" s="131">
        <v>44774</v>
      </c>
      <c r="Q442" s="222">
        <v>150</v>
      </c>
      <c r="R442" s="132">
        <v>0</v>
      </c>
      <c r="S442" s="132">
        <v>150</v>
      </c>
      <c r="T442" s="9" t="s">
        <v>348</v>
      </c>
      <c r="U442" s="9" t="s">
        <v>42</v>
      </c>
      <c r="V442" s="9" t="s">
        <v>1163</v>
      </c>
      <c r="W442" s="9" t="s">
        <v>67</v>
      </c>
      <c r="X442" s="131">
        <v>44742</v>
      </c>
      <c r="Y442" s="131">
        <v>44743</v>
      </c>
      <c r="Z442" s="9" t="s">
        <v>45</v>
      </c>
      <c r="AA442" s="133">
        <v>5</v>
      </c>
      <c r="AB442" s="9" t="s">
        <v>148</v>
      </c>
      <c r="AC442" s="133">
        <v>750</v>
      </c>
      <c r="AD442" s="9" t="s">
        <v>148</v>
      </c>
      <c r="AE442" s="9" t="s">
        <v>1164</v>
      </c>
      <c r="AF442" s="133">
        <v>29.99</v>
      </c>
      <c r="AG442" s="134">
        <v>0.441</v>
      </c>
      <c r="AH442" s="9" t="s">
        <v>47</v>
      </c>
      <c r="AI442" s="134">
        <v>48.819000000000003</v>
      </c>
      <c r="AJ442" s="9" t="s">
        <v>48</v>
      </c>
      <c r="AK442" s="9"/>
      <c r="AL442" s="9" t="s">
        <v>49</v>
      </c>
      <c r="AM442" s="9" t="s">
        <v>121</v>
      </c>
      <c r="AN442" s="9" t="s">
        <v>122</v>
      </c>
      <c r="AO442" s="9" t="s">
        <v>52</v>
      </c>
      <c r="AP442" s="9" t="s">
        <v>863</v>
      </c>
      <c r="AQ442" s="9" t="s">
        <v>349</v>
      </c>
      <c r="AR442" s="9" t="s">
        <v>122</v>
      </c>
      <c r="AS442" s="142" t="str">
        <f>VLOOKUP(A442,'Roll-ups'!B:M,12,FALSE)</f>
        <v xml:space="preserve">PARTY DÉCOR </v>
      </c>
      <c r="AT442" s="142" t="str">
        <f t="shared" si="20"/>
        <v>G10211</v>
      </c>
      <c r="AU442" t="str">
        <f>VLOOKUP(A442,'Roll-ups'!B:E,4,FALSE)</f>
        <v>FALL 2</v>
      </c>
    </row>
    <row r="443" spans="1:47" x14ac:dyDescent="0.15">
      <c r="A443" s="142">
        <f t="shared" si="18"/>
        <v>9781525610776</v>
      </c>
      <c r="B443" s="142" t="str">
        <f t="shared" si="19"/>
        <v>4544753184</v>
      </c>
      <c r="C443" s="9" t="s">
        <v>200</v>
      </c>
      <c r="D443" s="9" t="s">
        <v>304</v>
      </c>
      <c r="E443" s="9" t="s">
        <v>531</v>
      </c>
      <c r="F443" s="9" t="s">
        <v>364</v>
      </c>
      <c r="G443" s="9" t="s">
        <v>72</v>
      </c>
      <c r="H443" s="9" t="s">
        <v>40</v>
      </c>
      <c r="I443" s="9"/>
      <c r="J443" s="9"/>
      <c r="K443" s="9" t="s">
        <v>57</v>
      </c>
      <c r="L443" s="9" t="s">
        <v>347</v>
      </c>
      <c r="M443" s="9" t="s">
        <v>219</v>
      </c>
      <c r="N443" s="131">
        <v>44718</v>
      </c>
      <c r="O443" s="131">
        <v>44753</v>
      </c>
      <c r="P443" s="131">
        <v>44753</v>
      </c>
      <c r="Q443" s="222">
        <v>150</v>
      </c>
      <c r="R443" s="132">
        <v>0</v>
      </c>
      <c r="S443" s="132">
        <v>150</v>
      </c>
      <c r="T443" s="9" t="s">
        <v>348</v>
      </c>
      <c r="U443" s="9" t="s">
        <v>63</v>
      </c>
      <c r="V443" s="9" t="s">
        <v>140</v>
      </c>
      <c r="W443" s="9" t="s">
        <v>44</v>
      </c>
      <c r="X443" s="131"/>
      <c r="Y443" s="131"/>
      <c r="Z443" s="9"/>
      <c r="AA443" s="133">
        <v>8.8000000000000007</v>
      </c>
      <c r="AB443" s="9" t="s">
        <v>119</v>
      </c>
      <c r="AC443" s="133">
        <v>1320</v>
      </c>
      <c r="AD443" s="9" t="s">
        <v>119</v>
      </c>
      <c r="AE443" s="9" t="s">
        <v>120</v>
      </c>
      <c r="AF443" s="133">
        <v>21.99</v>
      </c>
      <c r="AG443" s="134">
        <v>0.6</v>
      </c>
      <c r="AH443" s="9" t="s">
        <v>47</v>
      </c>
      <c r="AI443" s="134">
        <v>20.16</v>
      </c>
      <c r="AJ443" s="9" t="s">
        <v>48</v>
      </c>
      <c r="AK443" s="9" t="s">
        <v>531</v>
      </c>
      <c r="AL443" s="9" t="s">
        <v>49</v>
      </c>
      <c r="AM443" s="9" t="s">
        <v>50</v>
      </c>
      <c r="AN443" s="9" t="s">
        <v>51</v>
      </c>
      <c r="AO443" s="9" t="s">
        <v>52</v>
      </c>
      <c r="AP443" s="9" t="s">
        <v>215</v>
      </c>
      <c r="AQ443" s="9" t="s">
        <v>349</v>
      </c>
      <c r="AR443" s="9" t="s">
        <v>51</v>
      </c>
      <c r="AS443" s="142" t="str">
        <f>VLOOKUP(A443,'Roll-ups'!B:M,12,FALSE)</f>
        <v xml:space="preserve">12 MONTH </v>
      </c>
      <c r="AT443" s="142" t="str">
        <f t="shared" si="20"/>
        <v>G10227</v>
      </c>
      <c r="AU443" t="str">
        <f>VLOOKUP(A443,'Roll-ups'!B:E,4,FALSE)</f>
        <v xml:space="preserve">FALL 1 FLOWTHROUGH </v>
      </c>
    </row>
    <row r="444" spans="1:47" x14ac:dyDescent="0.15">
      <c r="A444" s="142">
        <f t="shared" si="18"/>
        <v>9781525610981</v>
      </c>
      <c r="B444" s="142" t="str">
        <f t="shared" si="19"/>
        <v>4544753184</v>
      </c>
      <c r="C444" s="9" t="s">
        <v>200</v>
      </c>
      <c r="D444" s="9" t="s">
        <v>313</v>
      </c>
      <c r="E444" s="9" t="s">
        <v>532</v>
      </c>
      <c r="F444" s="9" t="s">
        <v>364</v>
      </c>
      <c r="G444" s="9" t="s">
        <v>77</v>
      </c>
      <c r="H444" s="9" t="s">
        <v>40</v>
      </c>
      <c r="I444" s="9"/>
      <c r="J444" s="9"/>
      <c r="K444" s="9" t="s">
        <v>57</v>
      </c>
      <c r="L444" s="9" t="s">
        <v>347</v>
      </c>
      <c r="M444" s="9" t="s">
        <v>219</v>
      </c>
      <c r="N444" s="131">
        <v>44718</v>
      </c>
      <c r="O444" s="131">
        <v>44753</v>
      </c>
      <c r="P444" s="131">
        <v>44753</v>
      </c>
      <c r="Q444" s="222">
        <v>150</v>
      </c>
      <c r="R444" s="132">
        <v>0</v>
      </c>
      <c r="S444" s="132">
        <v>150</v>
      </c>
      <c r="T444" s="9" t="s">
        <v>348</v>
      </c>
      <c r="U444" s="9" t="s">
        <v>63</v>
      </c>
      <c r="V444" s="9" t="s">
        <v>140</v>
      </c>
      <c r="W444" s="9" t="s">
        <v>44</v>
      </c>
      <c r="X444" s="131"/>
      <c r="Y444" s="131"/>
      <c r="Z444" s="9"/>
      <c r="AA444" s="133">
        <v>8.8000000000000007</v>
      </c>
      <c r="AB444" s="9" t="s">
        <v>119</v>
      </c>
      <c r="AC444" s="133">
        <v>1320</v>
      </c>
      <c r="AD444" s="9" t="s">
        <v>119</v>
      </c>
      <c r="AE444" s="9" t="s">
        <v>120</v>
      </c>
      <c r="AF444" s="133">
        <v>21.99</v>
      </c>
      <c r="AG444" s="134">
        <v>0.6</v>
      </c>
      <c r="AH444" s="9" t="s">
        <v>47</v>
      </c>
      <c r="AI444" s="134">
        <v>20.16</v>
      </c>
      <c r="AJ444" s="9" t="s">
        <v>48</v>
      </c>
      <c r="AK444" s="9" t="s">
        <v>532</v>
      </c>
      <c r="AL444" s="9" t="s">
        <v>49</v>
      </c>
      <c r="AM444" s="9" t="s">
        <v>50</v>
      </c>
      <c r="AN444" s="9" t="s">
        <v>51</v>
      </c>
      <c r="AO444" s="9" t="s">
        <v>52</v>
      </c>
      <c r="AP444" s="9" t="s">
        <v>215</v>
      </c>
      <c r="AQ444" s="9" t="s">
        <v>349</v>
      </c>
      <c r="AR444" s="9" t="s">
        <v>51</v>
      </c>
      <c r="AS444" s="142" t="str">
        <f>VLOOKUP(A444,'Roll-ups'!B:M,12,FALSE)</f>
        <v xml:space="preserve">12 MONTH </v>
      </c>
      <c r="AT444" s="142" t="str">
        <f t="shared" si="20"/>
        <v>G10227</v>
      </c>
      <c r="AU444" t="str">
        <f>VLOOKUP(A444,'Roll-ups'!B:E,4,FALSE)</f>
        <v xml:space="preserve">FALL 1 FLOWTHROUGH </v>
      </c>
    </row>
    <row r="445" spans="1:47" x14ac:dyDescent="0.15">
      <c r="A445" s="142">
        <f t="shared" si="18"/>
        <v>9781525610851</v>
      </c>
      <c r="B445" s="142" t="str">
        <f t="shared" si="19"/>
        <v>4544753184</v>
      </c>
      <c r="C445" s="9" t="s">
        <v>200</v>
      </c>
      <c r="D445" s="9" t="s">
        <v>307</v>
      </c>
      <c r="E445" s="9" t="s">
        <v>529</v>
      </c>
      <c r="F445" s="9" t="s">
        <v>364</v>
      </c>
      <c r="G445" s="9" t="s">
        <v>111</v>
      </c>
      <c r="H445" s="9" t="s">
        <v>40</v>
      </c>
      <c r="I445" s="9"/>
      <c r="J445" s="9"/>
      <c r="K445" s="9" t="s">
        <v>57</v>
      </c>
      <c r="L445" s="9" t="s">
        <v>347</v>
      </c>
      <c r="M445" s="9" t="s">
        <v>219</v>
      </c>
      <c r="N445" s="131">
        <v>44718</v>
      </c>
      <c r="O445" s="131">
        <v>44753</v>
      </c>
      <c r="P445" s="131">
        <v>44753</v>
      </c>
      <c r="Q445" s="222">
        <v>150</v>
      </c>
      <c r="R445" s="132">
        <v>0</v>
      </c>
      <c r="S445" s="132">
        <v>150</v>
      </c>
      <c r="T445" s="9" t="s">
        <v>348</v>
      </c>
      <c r="U445" s="9" t="s">
        <v>63</v>
      </c>
      <c r="V445" s="9" t="s">
        <v>140</v>
      </c>
      <c r="W445" s="9" t="s">
        <v>44</v>
      </c>
      <c r="X445" s="131"/>
      <c r="Y445" s="131"/>
      <c r="Z445" s="9"/>
      <c r="AA445" s="133">
        <v>8.8000000000000007</v>
      </c>
      <c r="AB445" s="9" t="s">
        <v>119</v>
      </c>
      <c r="AC445" s="133">
        <v>1320</v>
      </c>
      <c r="AD445" s="9" t="s">
        <v>119</v>
      </c>
      <c r="AE445" s="9" t="s">
        <v>120</v>
      </c>
      <c r="AF445" s="133">
        <v>21.99</v>
      </c>
      <c r="AG445" s="134">
        <v>0.6</v>
      </c>
      <c r="AH445" s="9" t="s">
        <v>47</v>
      </c>
      <c r="AI445" s="134">
        <v>20.16</v>
      </c>
      <c r="AJ445" s="9" t="s">
        <v>48</v>
      </c>
      <c r="AK445" s="9" t="s">
        <v>529</v>
      </c>
      <c r="AL445" s="9" t="s">
        <v>49</v>
      </c>
      <c r="AM445" s="9" t="s">
        <v>50</v>
      </c>
      <c r="AN445" s="9" t="s">
        <v>51</v>
      </c>
      <c r="AO445" s="9" t="s">
        <v>52</v>
      </c>
      <c r="AP445" s="9" t="s">
        <v>215</v>
      </c>
      <c r="AQ445" s="9" t="s">
        <v>349</v>
      </c>
      <c r="AR445" s="9" t="s">
        <v>51</v>
      </c>
      <c r="AS445" s="142" t="str">
        <f>VLOOKUP(A445,'Roll-ups'!B:M,12,FALSE)</f>
        <v xml:space="preserve">12 MONTH </v>
      </c>
      <c r="AT445" s="142" t="str">
        <f t="shared" si="20"/>
        <v>G10227</v>
      </c>
      <c r="AU445" t="str">
        <f>VLOOKUP(A445,'Roll-ups'!B:E,4,FALSE)</f>
        <v xml:space="preserve">FALL 1 FLOWTHROUGH </v>
      </c>
    </row>
    <row r="446" spans="1:47" x14ac:dyDescent="0.15">
      <c r="A446" s="142">
        <f t="shared" si="18"/>
        <v>9781975450021</v>
      </c>
      <c r="B446" s="142" t="str">
        <f t="shared" si="19"/>
        <v>4544767820</v>
      </c>
      <c r="C446" s="9" t="s">
        <v>200</v>
      </c>
      <c r="D446" s="9" t="s">
        <v>270</v>
      </c>
      <c r="E446" s="9" t="s">
        <v>390</v>
      </c>
      <c r="F446" s="9" t="s">
        <v>530</v>
      </c>
      <c r="G446" s="9" t="s">
        <v>39</v>
      </c>
      <c r="H446" s="9" t="s">
        <v>40</v>
      </c>
      <c r="I446" s="9"/>
      <c r="J446" s="9"/>
      <c r="K446" s="9" t="s">
        <v>56</v>
      </c>
      <c r="L446" s="9" t="s">
        <v>347</v>
      </c>
      <c r="M446" s="9" t="s">
        <v>219</v>
      </c>
      <c r="N446" s="131">
        <v>44718</v>
      </c>
      <c r="O446" s="131">
        <v>44756</v>
      </c>
      <c r="P446" s="131">
        <v>44756</v>
      </c>
      <c r="Q446" s="222">
        <v>150</v>
      </c>
      <c r="R446" s="132">
        <v>0</v>
      </c>
      <c r="S446" s="132">
        <v>150</v>
      </c>
      <c r="T446" s="9" t="s">
        <v>348</v>
      </c>
      <c r="U446" s="9" t="s">
        <v>63</v>
      </c>
      <c r="V446" s="9" t="s">
        <v>64</v>
      </c>
      <c r="W446" s="9" t="s">
        <v>44</v>
      </c>
      <c r="X446" s="131"/>
      <c r="Y446" s="131"/>
      <c r="Z446" s="9"/>
      <c r="AA446" s="133">
        <v>9.1999999999999993</v>
      </c>
      <c r="AB446" s="9" t="s">
        <v>119</v>
      </c>
      <c r="AC446" s="133">
        <v>1380</v>
      </c>
      <c r="AD446" s="9" t="s">
        <v>119</v>
      </c>
      <c r="AE446" s="9" t="s">
        <v>120</v>
      </c>
      <c r="AF446" s="133">
        <v>22.99</v>
      </c>
      <c r="AG446" s="134">
        <v>0.6</v>
      </c>
      <c r="AH446" s="9" t="s">
        <v>47</v>
      </c>
      <c r="AI446" s="134">
        <v>20.16</v>
      </c>
      <c r="AJ446" s="9" t="s">
        <v>48</v>
      </c>
      <c r="AK446" s="9" t="s">
        <v>390</v>
      </c>
      <c r="AL446" s="9" t="s">
        <v>49</v>
      </c>
      <c r="AM446" s="9" t="s">
        <v>50</v>
      </c>
      <c r="AN446" s="9" t="s">
        <v>51</v>
      </c>
      <c r="AO446" s="9" t="s">
        <v>52</v>
      </c>
      <c r="AP446" s="9" t="s">
        <v>352</v>
      </c>
      <c r="AQ446" s="9" t="s">
        <v>349</v>
      </c>
      <c r="AR446" s="9" t="s">
        <v>51</v>
      </c>
      <c r="AS446" s="142" t="str">
        <f>VLOOKUP(A446,'Roll-ups'!B:M,12,FALSE)</f>
        <v xml:space="preserve">12 MONTH </v>
      </c>
      <c r="AT446" s="142" t="str">
        <f t="shared" si="20"/>
        <v>G10227</v>
      </c>
      <c r="AU446" t="str">
        <f>VLOOKUP(A446,'Roll-ups'!B:E,4,FALSE)</f>
        <v xml:space="preserve">FALL 1 FLOWTHROUGH </v>
      </c>
    </row>
    <row r="447" spans="1:47" x14ac:dyDescent="0.15">
      <c r="A447" s="142">
        <f t="shared" si="18"/>
        <v>93573887055</v>
      </c>
      <c r="B447" s="142" t="str">
        <f t="shared" si="19"/>
        <v>4544765962</v>
      </c>
      <c r="C447" s="9" t="s">
        <v>129</v>
      </c>
      <c r="D447" s="9" t="s">
        <v>721</v>
      </c>
      <c r="E447" s="9" t="s">
        <v>722</v>
      </c>
      <c r="F447" s="9" t="s">
        <v>967</v>
      </c>
      <c r="G447" s="9" t="s">
        <v>81</v>
      </c>
      <c r="H447" s="9" t="s">
        <v>40</v>
      </c>
      <c r="I447" s="9"/>
      <c r="J447" s="9"/>
      <c r="K447" s="9" t="s">
        <v>41</v>
      </c>
      <c r="L447" s="9" t="s">
        <v>1247</v>
      </c>
      <c r="M447" s="9" t="s">
        <v>1248</v>
      </c>
      <c r="N447" s="131">
        <v>44719</v>
      </c>
      <c r="O447" s="131">
        <v>44729</v>
      </c>
      <c r="P447" s="131">
        <v>44729</v>
      </c>
      <c r="Q447" s="222">
        <v>149</v>
      </c>
      <c r="R447" s="132">
        <v>0</v>
      </c>
      <c r="S447" s="132">
        <v>149</v>
      </c>
      <c r="T447" s="9" t="s">
        <v>348</v>
      </c>
      <c r="U447" s="9" t="s">
        <v>117</v>
      </c>
      <c r="V447" s="9" t="s">
        <v>64</v>
      </c>
      <c r="W447" s="9" t="s">
        <v>44</v>
      </c>
      <c r="X447" s="131">
        <v>44722</v>
      </c>
      <c r="Y447" s="131">
        <v>44726</v>
      </c>
      <c r="Z447" s="9" t="s">
        <v>118</v>
      </c>
      <c r="AA447" s="133">
        <v>10.99</v>
      </c>
      <c r="AB447" s="9" t="s">
        <v>119</v>
      </c>
      <c r="AC447" s="133">
        <v>1637.51</v>
      </c>
      <c r="AD447" s="9" t="s">
        <v>119</v>
      </c>
      <c r="AE447" s="9" t="s">
        <v>120</v>
      </c>
      <c r="AF447" s="133">
        <v>11.99</v>
      </c>
      <c r="AG447" s="134">
        <v>1.2</v>
      </c>
      <c r="AH447" s="9" t="s">
        <v>47</v>
      </c>
      <c r="AI447" s="134">
        <v>9.02</v>
      </c>
      <c r="AJ447" s="9" t="s">
        <v>48</v>
      </c>
      <c r="AK447" s="9" t="s">
        <v>1280</v>
      </c>
      <c r="AL447" s="9" t="s">
        <v>49</v>
      </c>
      <c r="AM447" s="9" t="s">
        <v>196</v>
      </c>
      <c r="AN447" s="9" t="s">
        <v>123</v>
      </c>
      <c r="AO447" s="9" t="s">
        <v>52</v>
      </c>
      <c r="AP447" s="9" t="s">
        <v>1250</v>
      </c>
      <c r="AQ447" s="9" t="s">
        <v>53</v>
      </c>
      <c r="AR447" s="9" t="s">
        <v>54</v>
      </c>
      <c r="AS447" s="142" t="str">
        <f>VLOOKUP(A447,'Roll-ups'!B:M,12,FALSE)</f>
        <v xml:space="preserve">CRICUT </v>
      </c>
      <c r="AT447" s="142" t="str">
        <f t="shared" si="20"/>
        <v>G10211</v>
      </c>
      <c r="AU447" t="str">
        <f>VLOOKUP(A447,'Roll-ups'!B:E,4,FALSE)</f>
        <v>FALL 1</v>
      </c>
    </row>
    <row r="448" spans="1:47" x14ac:dyDescent="0.15">
      <c r="A448" s="142">
        <f t="shared" si="18"/>
        <v>686010674044</v>
      </c>
      <c r="B448" s="142" t="str">
        <f t="shared" si="19"/>
        <v>4543725758</v>
      </c>
      <c r="C448" s="9" t="s">
        <v>200</v>
      </c>
      <c r="D448" s="9" t="s">
        <v>436</v>
      </c>
      <c r="E448" s="9" t="s">
        <v>437</v>
      </c>
      <c r="F448" s="9" t="s">
        <v>515</v>
      </c>
      <c r="G448" s="9" t="s">
        <v>68</v>
      </c>
      <c r="H448" s="9" t="s">
        <v>40</v>
      </c>
      <c r="I448" s="9"/>
      <c r="J448" s="9"/>
      <c r="K448" s="9" t="s">
        <v>56</v>
      </c>
      <c r="L448" s="9" t="s">
        <v>143</v>
      </c>
      <c r="M448" s="9" t="s">
        <v>144</v>
      </c>
      <c r="N448" s="131">
        <v>44579</v>
      </c>
      <c r="O448" s="131">
        <v>44713</v>
      </c>
      <c r="P448" s="131">
        <v>44713</v>
      </c>
      <c r="Q448" s="222">
        <v>144</v>
      </c>
      <c r="R448" s="132">
        <v>0</v>
      </c>
      <c r="S448" s="132">
        <v>144</v>
      </c>
      <c r="T448" s="9" t="s">
        <v>348</v>
      </c>
      <c r="U448" s="9" t="s">
        <v>42</v>
      </c>
      <c r="V448" s="9" t="s">
        <v>131</v>
      </c>
      <c r="W448" s="9" t="s">
        <v>44</v>
      </c>
      <c r="X448" s="131">
        <v>44664</v>
      </c>
      <c r="Y448" s="131">
        <v>44664</v>
      </c>
      <c r="Z448" s="9" t="s">
        <v>45</v>
      </c>
      <c r="AA448" s="133">
        <v>8.6</v>
      </c>
      <c r="AB448" s="9" t="s">
        <v>46</v>
      </c>
      <c r="AC448" s="133">
        <v>1238.4000000000001</v>
      </c>
      <c r="AD448" s="9" t="s">
        <v>46</v>
      </c>
      <c r="AE448" s="9" t="s">
        <v>379</v>
      </c>
      <c r="AF448" s="133">
        <v>35.99</v>
      </c>
      <c r="AG448" s="134">
        <v>1.1240000000000001</v>
      </c>
      <c r="AH448" s="9" t="s">
        <v>47</v>
      </c>
      <c r="AI448" s="134">
        <v>353.44299999999998</v>
      </c>
      <c r="AJ448" s="9" t="s">
        <v>48</v>
      </c>
      <c r="AK448" s="9"/>
      <c r="AL448" s="9" t="s">
        <v>49</v>
      </c>
      <c r="AM448" s="9" t="s">
        <v>121</v>
      </c>
      <c r="AN448" s="9" t="s">
        <v>122</v>
      </c>
      <c r="AO448" s="9" t="s">
        <v>52</v>
      </c>
      <c r="AP448" s="9" t="s">
        <v>133</v>
      </c>
      <c r="AQ448" s="9" t="s">
        <v>349</v>
      </c>
      <c r="AR448" s="9" t="s">
        <v>54</v>
      </c>
      <c r="AS448" s="142" t="str">
        <f>VLOOKUP(A448,'Roll-ups'!B:M,12,FALSE)</f>
        <v xml:space="preserve">17 MONTH </v>
      </c>
      <c r="AT448" s="142" t="str">
        <f t="shared" si="20"/>
        <v>G10227</v>
      </c>
      <c r="AU448" t="str">
        <f>VLOOKUP(A448,'Roll-ups'!B:E,4,FALSE)</f>
        <v xml:space="preserve">BTS </v>
      </c>
    </row>
    <row r="449" spans="1:47" x14ac:dyDescent="0.15">
      <c r="A449" s="142">
        <f t="shared" si="18"/>
        <v>755979958431</v>
      </c>
      <c r="B449" s="142" t="str">
        <f t="shared" si="19"/>
        <v>4544155568</v>
      </c>
      <c r="C449" s="9" t="s">
        <v>129</v>
      </c>
      <c r="D449" s="9" t="s">
        <v>1030</v>
      </c>
      <c r="E449" s="9" t="s">
        <v>771</v>
      </c>
      <c r="F449" s="9" t="s">
        <v>984</v>
      </c>
      <c r="G449" s="9" t="s">
        <v>39</v>
      </c>
      <c r="H449" s="9" t="s">
        <v>40</v>
      </c>
      <c r="I449" s="9"/>
      <c r="J449" s="9"/>
      <c r="K449" s="9" t="s">
        <v>56</v>
      </c>
      <c r="L449" s="9" t="s">
        <v>130</v>
      </c>
      <c r="M449" s="9" t="s">
        <v>1023</v>
      </c>
      <c r="N449" s="131">
        <v>44620</v>
      </c>
      <c r="O449" s="131">
        <v>44728</v>
      </c>
      <c r="P449" s="131">
        <v>44728</v>
      </c>
      <c r="Q449" s="222">
        <v>144</v>
      </c>
      <c r="R449" s="132">
        <v>0</v>
      </c>
      <c r="S449" s="132">
        <v>144</v>
      </c>
      <c r="T449" s="9" t="s">
        <v>348</v>
      </c>
      <c r="U449" s="9" t="s">
        <v>42</v>
      </c>
      <c r="V449" s="9" t="s">
        <v>131</v>
      </c>
      <c r="W449" s="9" t="s">
        <v>44</v>
      </c>
      <c r="X449" s="131">
        <v>44683</v>
      </c>
      <c r="Y449" s="131">
        <v>44683</v>
      </c>
      <c r="Z449" s="9" t="s">
        <v>45</v>
      </c>
      <c r="AA449" s="133">
        <v>2.75</v>
      </c>
      <c r="AB449" s="9" t="s">
        <v>46</v>
      </c>
      <c r="AC449" s="133">
        <v>396</v>
      </c>
      <c r="AD449" s="9" t="s">
        <v>46</v>
      </c>
      <c r="AE449" s="9" t="s">
        <v>1024</v>
      </c>
      <c r="AF449" s="133">
        <v>10</v>
      </c>
      <c r="AG449" s="134">
        <v>2.1160000000000001</v>
      </c>
      <c r="AH449" s="9" t="s">
        <v>47</v>
      </c>
      <c r="AI449" s="134">
        <v>254.363</v>
      </c>
      <c r="AJ449" s="9" t="s">
        <v>48</v>
      </c>
      <c r="AK449" s="9" t="s">
        <v>1031</v>
      </c>
      <c r="AL449" s="9" t="s">
        <v>49</v>
      </c>
      <c r="AM449" s="9" t="s">
        <v>121</v>
      </c>
      <c r="AN449" s="9" t="s">
        <v>122</v>
      </c>
      <c r="AO449" s="9" t="s">
        <v>52</v>
      </c>
      <c r="AP449" s="9" t="s">
        <v>133</v>
      </c>
      <c r="AQ449" s="9" t="s">
        <v>349</v>
      </c>
      <c r="AR449" s="9" t="s">
        <v>54</v>
      </c>
      <c r="AS449" s="142" t="str">
        <f>VLOOKUP(A449,'Roll-ups'!B:M,12,FALSE)</f>
        <v xml:space="preserve">PARTY DÉCOR </v>
      </c>
      <c r="AT449" s="142" t="str">
        <f t="shared" si="20"/>
        <v>G10211</v>
      </c>
      <c r="AU449" t="str">
        <f>VLOOKUP(A449,'Roll-ups'!B:E,4,FALSE)</f>
        <v>FALL 1</v>
      </c>
    </row>
    <row r="450" spans="1:47" x14ac:dyDescent="0.15">
      <c r="A450" s="142">
        <f t="shared" si="18"/>
        <v>755979958455</v>
      </c>
      <c r="B450" s="142" t="str">
        <f t="shared" si="19"/>
        <v>4544155568</v>
      </c>
      <c r="C450" s="9" t="s">
        <v>129</v>
      </c>
      <c r="D450" s="9" t="s">
        <v>1032</v>
      </c>
      <c r="E450" s="9" t="s">
        <v>774</v>
      </c>
      <c r="F450" s="9" t="s">
        <v>984</v>
      </c>
      <c r="G450" s="9" t="s">
        <v>58</v>
      </c>
      <c r="H450" s="9" t="s">
        <v>40</v>
      </c>
      <c r="I450" s="9"/>
      <c r="J450" s="9"/>
      <c r="K450" s="9" t="s">
        <v>56</v>
      </c>
      <c r="L450" s="9" t="s">
        <v>130</v>
      </c>
      <c r="M450" s="9" t="s">
        <v>1023</v>
      </c>
      <c r="N450" s="131">
        <v>44620</v>
      </c>
      <c r="O450" s="131">
        <v>44728</v>
      </c>
      <c r="P450" s="131">
        <v>44728</v>
      </c>
      <c r="Q450" s="222">
        <v>144</v>
      </c>
      <c r="R450" s="132">
        <v>0</v>
      </c>
      <c r="S450" s="132">
        <v>144</v>
      </c>
      <c r="T450" s="9" t="s">
        <v>348</v>
      </c>
      <c r="U450" s="9" t="s">
        <v>42</v>
      </c>
      <c r="V450" s="9" t="s">
        <v>131</v>
      </c>
      <c r="W450" s="9" t="s">
        <v>44</v>
      </c>
      <c r="X450" s="131">
        <v>44683</v>
      </c>
      <c r="Y450" s="131">
        <v>44683</v>
      </c>
      <c r="Z450" s="9" t="s">
        <v>45</v>
      </c>
      <c r="AA450" s="133">
        <v>2.75</v>
      </c>
      <c r="AB450" s="9" t="s">
        <v>46</v>
      </c>
      <c r="AC450" s="133">
        <v>396</v>
      </c>
      <c r="AD450" s="9" t="s">
        <v>46</v>
      </c>
      <c r="AE450" s="9" t="s">
        <v>1024</v>
      </c>
      <c r="AF450" s="133">
        <v>10</v>
      </c>
      <c r="AG450" s="134">
        <v>2.1160000000000001</v>
      </c>
      <c r="AH450" s="9" t="s">
        <v>47</v>
      </c>
      <c r="AI450" s="134">
        <v>254.363</v>
      </c>
      <c r="AJ450" s="9" t="s">
        <v>48</v>
      </c>
      <c r="AK450" s="9" t="s">
        <v>1033</v>
      </c>
      <c r="AL450" s="9" t="s">
        <v>49</v>
      </c>
      <c r="AM450" s="9" t="s">
        <v>121</v>
      </c>
      <c r="AN450" s="9" t="s">
        <v>122</v>
      </c>
      <c r="AO450" s="9" t="s">
        <v>52</v>
      </c>
      <c r="AP450" s="9" t="s">
        <v>133</v>
      </c>
      <c r="AQ450" s="9" t="s">
        <v>349</v>
      </c>
      <c r="AR450" s="9" t="s">
        <v>54</v>
      </c>
      <c r="AS450" s="142" t="str">
        <f>VLOOKUP(A450,'Roll-ups'!B:M,12,FALSE)</f>
        <v xml:space="preserve">PARTY DÉCOR </v>
      </c>
      <c r="AT450" s="142" t="str">
        <f t="shared" si="20"/>
        <v>G10211</v>
      </c>
      <c r="AU450" t="str">
        <f>VLOOKUP(A450,'Roll-ups'!B:E,4,FALSE)</f>
        <v>FALL 1</v>
      </c>
    </row>
    <row r="451" spans="1:47" x14ac:dyDescent="0.15">
      <c r="A451" s="142">
        <f t="shared" ref="A451:A514" si="21">E451*1</f>
        <v>633356605799</v>
      </c>
      <c r="B451" s="142" t="str">
        <f t="shared" ref="B451:B514" si="22">F451</f>
        <v>4544740041</v>
      </c>
      <c r="C451" s="9" t="s">
        <v>129</v>
      </c>
      <c r="D451" s="9" t="s">
        <v>1316</v>
      </c>
      <c r="E451" s="9" t="s">
        <v>572</v>
      </c>
      <c r="F451" s="9" t="s">
        <v>956</v>
      </c>
      <c r="G451" s="9" t="s">
        <v>55</v>
      </c>
      <c r="H451" s="9" t="s">
        <v>40</v>
      </c>
      <c r="I451" s="9"/>
      <c r="J451" s="9"/>
      <c r="K451" s="9" t="s">
        <v>41</v>
      </c>
      <c r="L451" s="9" t="s">
        <v>1100</v>
      </c>
      <c r="M451" s="9" t="s">
        <v>1101</v>
      </c>
      <c r="N451" s="131">
        <v>44715</v>
      </c>
      <c r="O451" s="131">
        <v>44742</v>
      </c>
      <c r="P451" s="131">
        <v>44732</v>
      </c>
      <c r="Q451" s="222">
        <v>144</v>
      </c>
      <c r="R451" s="132">
        <v>0</v>
      </c>
      <c r="S451" s="132">
        <v>144</v>
      </c>
      <c r="T451" s="9" t="s">
        <v>348</v>
      </c>
      <c r="U451" s="9" t="s">
        <v>117</v>
      </c>
      <c r="V451" s="9" t="s">
        <v>1102</v>
      </c>
      <c r="W451" s="9" t="s">
        <v>67</v>
      </c>
      <c r="X451" s="131">
        <v>44725</v>
      </c>
      <c r="Y451" s="131">
        <v>44735</v>
      </c>
      <c r="Z451" s="9" t="s">
        <v>118</v>
      </c>
      <c r="AA451" s="133">
        <v>41.3</v>
      </c>
      <c r="AB451" s="9" t="s">
        <v>46</v>
      </c>
      <c r="AC451" s="133">
        <v>5947.2</v>
      </c>
      <c r="AD451" s="9" t="s">
        <v>46</v>
      </c>
      <c r="AE451" s="9" t="s">
        <v>1103</v>
      </c>
      <c r="AF451" s="133">
        <v>119.99</v>
      </c>
      <c r="AG451" s="134">
        <v>66</v>
      </c>
      <c r="AH451" s="9" t="s">
        <v>47</v>
      </c>
      <c r="AI451" s="134">
        <v>120.95699999999999</v>
      </c>
      <c r="AJ451" s="9" t="s">
        <v>48</v>
      </c>
      <c r="AK451" s="9" t="s">
        <v>1317</v>
      </c>
      <c r="AL451" s="9" t="s">
        <v>49</v>
      </c>
      <c r="AM451" s="9" t="s">
        <v>121</v>
      </c>
      <c r="AN451" s="9" t="s">
        <v>122</v>
      </c>
      <c r="AO451" s="9" t="s">
        <v>52</v>
      </c>
      <c r="AP451" s="9" t="s">
        <v>1105</v>
      </c>
      <c r="AQ451" s="9" t="s">
        <v>349</v>
      </c>
      <c r="AR451" s="9" t="s">
        <v>122</v>
      </c>
      <c r="AS451" s="142" t="str">
        <f>VLOOKUP(A451,'Roll-ups'!B:M,12,FALSE)</f>
        <v>CRAFTING</v>
      </c>
      <c r="AT451" s="142" t="str">
        <f t="shared" ref="AT451:AT514" si="23">C451</f>
        <v>G10211</v>
      </c>
      <c r="AU451" t="str">
        <f>VLOOKUP(A451,'Roll-ups'!B:E,4,FALSE)</f>
        <v>FALL 1</v>
      </c>
    </row>
    <row r="452" spans="1:47" x14ac:dyDescent="0.15">
      <c r="A452" s="142">
        <f t="shared" si="21"/>
        <v>633356602712</v>
      </c>
      <c r="B452" s="142" t="str">
        <f t="shared" si="22"/>
        <v>4544740042</v>
      </c>
      <c r="C452" s="9" t="s">
        <v>129</v>
      </c>
      <c r="D452" s="9" t="s">
        <v>1171</v>
      </c>
      <c r="E452" s="9" t="s">
        <v>570</v>
      </c>
      <c r="F452" s="9" t="s">
        <v>994</v>
      </c>
      <c r="G452" s="9" t="s">
        <v>58</v>
      </c>
      <c r="H452" s="9" t="s">
        <v>40</v>
      </c>
      <c r="I452" s="9"/>
      <c r="J452" s="9"/>
      <c r="K452" s="9" t="s">
        <v>56</v>
      </c>
      <c r="L452" s="9" t="s">
        <v>1100</v>
      </c>
      <c r="M452" s="9" t="s">
        <v>1101</v>
      </c>
      <c r="N452" s="131">
        <v>44715</v>
      </c>
      <c r="O452" s="131">
        <v>44742</v>
      </c>
      <c r="P452" s="131">
        <v>44732</v>
      </c>
      <c r="Q452" s="222">
        <v>144</v>
      </c>
      <c r="R452" s="132">
        <v>0</v>
      </c>
      <c r="S452" s="132">
        <v>144</v>
      </c>
      <c r="T452" s="9" t="s">
        <v>348</v>
      </c>
      <c r="U452" s="9" t="s">
        <v>117</v>
      </c>
      <c r="V452" s="9" t="s">
        <v>1102</v>
      </c>
      <c r="W452" s="9" t="s">
        <v>67</v>
      </c>
      <c r="X452" s="131">
        <v>44725</v>
      </c>
      <c r="Y452" s="131">
        <v>44735</v>
      </c>
      <c r="Z452" s="9" t="s">
        <v>118</v>
      </c>
      <c r="AA452" s="133">
        <v>2.8</v>
      </c>
      <c r="AB452" s="9" t="s">
        <v>46</v>
      </c>
      <c r="AC452" s="133">
        <v>403.2</v>
      </c>
      <c r="AD452" s="9" t="s">
        <v>46</v>
      </c>
      <c r="AE452" s="9" t="s">
        <v>1103</v>
      </c>
      <c r="AF452" s="133">
        <v>9.99</v>
      </c>
      <c r="AG452" s="134">
        <v>0.04</v>
      </c>
      <c r="AH452" s="9" t="s">
        <v>47</v>
      </c>
      <c r="AI452" s="134">
        <v>11.548</v>
      </c>
      <c r="AJ452" s="9" t="s">
        <v>48</v>
      </c>
      <c r="AK452" s="9" t="s">
        <v>1172</v>
      </c>
      <c r="AL452" s="9" t="s">
        <v>49</v>
      </c>
      <c r="AM452" s="9" t="s">
        <v>121</v>
      </c>
      <c r="AN452" s="9" t="s">
        <v>122</v>
      </c>
      <c r="AO452" s="9" t="s">
        <v>52</v>
      </c>
      <c r="AP452" s="9" t="s">
        <v>1105</v>
      </c>
      <c r="AQ452" s="9" t="s">
        <v>349</v>
      </c>
      <c r="AR452" s="9" t="s">
        <v>122</v>
      </c>
      <c r="AS452" s="142" t="str">
        <f>VLOOKUP(A452,'Roll-ups'!B:M,12,FALSE)</f>
        <v>CRAFTING</v>
      </c>
      <c r="AT452" s="142" t="str">
        <f t="shared" si="23"/>
        <v>G10211</v>
      </c>
      <c r="AU452" t="str">
        <f>VLOOKUP(A452,'Roll-ups'!B:E,4,FALSE)</f>
        <v>FALL 1</v>
      </c>
    </row>
    <row r="453" spans="1:47" x14ac:dyDescent="0.15">
      <c r="A453" s="142">
        <f t="shared" si="21"/>
        <v>93573246791</v>
      </c>
      <c r="B453" s="142" t="str">
        <f t="shared" si="22"/>
        <v>4544765962</v>
      </c>
      <c r="C453" s="9" t="s">
        <v>129</v>
      </c>
      <c r="D453" s="9" t="s">
        <v>1318</v>
      </c>
      <c r="E453" s="9" t="s">
        <v>744</v>
      </c>
      <c r="F453" s="9" t="s">
        <v>967</v>
      </c>
      <c r="G453" s="9" t="s">
        <v>109</v>
      </c>
      <c r="H453" s="9" t="s">
        <v>40</v>
      </c>
      <c r="I453" s="9"/>
      <c r="J453" s="9"/>
      <c r="K453" s="9" t="s">
        <v>41</v>
      </c>
      <c r="L453" s="9" t="s">
        <v>1247</v>
      </c>
      <c r="M453" s="9" t="s">
        <v>1248</v>
      </c>
      <c r="N453" s="131">
        <v>44719</v>
      </c>
      <c r="O453" s="131">
        <v>44729</v>
      </c>
      <c r="P453" s="131">
        <v>44729</v>
      </c>
      <c r="Q453" s="222">
        <v>144</v>
      </c>
      <c r="R453" s="132">
        <v>0</v>
      </c>
      <c r="S453" s="132">
        <v>144</v>
      </c>
      <c r="T453" s="9" t="s">
        <v>348</v>
      </c>
      <c r="U453" s="9" t="s">
        <v>117</v>
      </c>
      <c r="V453" s="9" t="s">
        <v>64</v>
      </c>
      <c r="W453" s="9" t="s">
        <v>44</v>
      </c>
      <c r="X453" s="131">
        <v>44722</v>
      </c>
      <c r="Y453" s="131">
        <v>44726</v>
      </c>
      <c r="Z453" s="9" t="s">
        <v>118</v>
      </c>
      <c r="AA453" s="133">
        <v>5.49</v>
      </c>
      <c r="AB453" s="9" t="s">
        <v>119</v>
      </c>
      <c r="AC453" s="133">
        <v>790.56</v>
      </c>
      <c r="AD453" s="9" t="s">
        <v>119</v>
      </c>
      <c r="AE453" s="9" t="s">
        <v>120</v>
      </c>
      <c r="AF453" s="133">
        <v>9.99</v>
      </c>
      <c r="AG453" s="134">
        <v>0.1</v>
      </c>
      <c r="AH453" s="9" t="s">
        <v>47</v>
      </c>
      <c r="AI453" s="134">
        <v>26.901</v>
      </c>
      <c r="AJ453" s="9" t="s">
        <v>48</v>
      </c>
      <c r="AK453" s="9" t="s">
        <v>1321</v>
      </c>
      <c r="AL453" s="9" t="s">
        <v>49</v>
      </c>
      <c r="AM453" s="9" t="s">
        <v>196</v>
      </c>
      <c r="AN453" s="9" t="s">
        <v>123</v>
      </c>
      <c r="AO453" s="9" t="s">
        <v>52</v>
      </c>
      <c r="AP453" s="9" t="s">
        <v>1250</v>
      </c>
      <c r="AQ453" s="9" t="s">
        <v>53</v>
      </c>
      <c r="AR453" s="9" t="s">
        <v>54</v>
      </c>
      <c r="AS453" s="142" t="str">
        <f>VLOOKUP(A453,'Roll-ups'!B:M,12,FALSE)</f>
        <v xml:space="preserve">CRICUT </v>
      </c>
      <c r="AT453" s="142" t="str">
        <f t="shared" si="23"/>
        <v>G10211</v>
      </c>
      <c r="AU453" t="str">
        <f>VLOOKUP(A453,'Roll-ups'!B:E,4,FALSE)</f>
        <v>FALL 1</v>
      </c>
    </row>
    <row r="454" spans="1:47" x14ac:dyDescent="0.15">
      <c r="A454" s="142">
        <f t="shared" si="21"/>
        <v>93573725920</v>
      </c>
      <c r="B454" s="142" t="str">
        <f t="shared" si="22"/>
        <v>4544765962</v>
      </c>
      <c r="C454" s="9" t="s">
        <v>129</v>
      </c>
      <c r="D454" s="9" t="s">
        <v>735</v>
      </c>
      <c r="E454" s="9" t="s">
        <v>736</v>
      </c>
      <c r="F454" s="9" t="s">
        <v>967</v>
      </c>
      <c r="G454" s="9" t="s">
        <v>73</v>
      </c>
      <c r="H454" s="9" t="s">
        <v>40</v>
      </c>
      <c r="I454" s="9"/>
      <c r="J454" s="9"/>
      <c r="K454" s="9" t="s">
        <v>41</v>
      </c>
      <c r="L454" s="9" t="s">
        <v>1247</v>
      </c>
      <c r="M454" s="9" t="s">
        <v>1248</v>
      </c>
      <c r="N454" s="131">
        <v>44719</v>
      </c>
      <c r="O454" s="131">
        <v>44729</v>
      </c>
      <c r="P454" s="131">
        <v>44729</v>
      </c>
      <c r="Q454" s="222">
        <v>144</v>
      </c>
      <c r="R454" s="132">
        <v>0</v>
      </c>
      <c r="S454" s="132">
        <v>144</v>
      </c>
      <c r="T454" s="9" t="s">
        <v>348</v>
      </c>
      <c r="U454" s="9" t="s">
        <v>117</v>
      </c>
      <c r="V454" s="9" t="s">
        <v>64</v>
      </c>
      <c r="W454" s="9" t="s">
        <v>44</v>
      </c>
      <c r="X454" s="131">
        <v>44722</v>
      </c>
      <c r="Y454" s="131">
        <v>44726</v>
      </c>
      <c r="Z454" s="9" t="s">
        <v>118</v>
      </c>
      <c r="AA454" s="133">
        <v>7.14</v>
      </c>
      <c r="AB454" s="9" t="s">
        <v>119</v>
      </c>
      <c r="AC454" s="133">
        <v>1028.1600000000001</v>
      </c>
      <c r="AD454" s="9" t="s">
        <v>119</v>
      </c>
      <c r="AE454" s="9" t="s">
        <v>120</v>
      </c>
      <c r="AF454" s="133">
        <v>12.99</v>
      </c>
      <c r="AG454" s="134">
        <v>0.35</v>
      </c>
      <c r="AH454" s="9" t="s">
        <v>47</v>
      </c>
      <c r="AI454" s="134">
        <v>62.37</v>
      </c>
      <c r="AJ454" s="9" t="s">
        <v>48</v>
      </c>
      <c r="AK454" s="9" t="s">
        <v>1322</v>
      </c>
      <c r="AL454" s="9" t="s">
        <v>49</v>
      </c>
      <c r="AM454" s="9" t="s">
        <v>196</v>
      </c>
      <c r="AN454" s="9" t="s">
        <v>123</v>
      </c>
      <c r="AO454" s="9" t="s">
        <v>52</v>
      </c>
      <c r="AP454" s="9" t="s">
        <v>1250</v>
      </c>
      <c r="AQ454" s="9" t="s">
        <v>349</v>
      </c>
      <c r="AR454" s="9" t="s">
        <v>54</v>
      </c>
      <c r="AS454" s="142" t="str">
        <f>VLOOKUP(A454,'Roll-ups'!B:M,12,FALSE)</f>
        <v xml:space="preserve">CRICUT </v>
      </c>
      <c r="AT454" s="142" t="str">
        <f t="shared" si="23"/>
        <v>G10211</v>
      </c>
      <c r="AU454" t="str">
        <f>VLOOKUP(A454,'Roll-ups'!B:E,4,FALSE)</f>
        <v>FALL 1</v>
      </c>
    </row>
    <row r="455" spans="1:47" x14ac:dyDescent="0.15">
      <c r="A455" s="142">
        <f t="shared" si="21"/>
        <v>93573854651</v>
      </c>
      <c r="B455" s="142" t="str">
        <f t="shared" si="22"/>
        <v>4544765962</v>
      </c>
      <c r="C455" s="9" t="s">
        <v>129</v>
      </c>
      <c r="D455" s="9" t="s">
        <v>1318</v>
      </c>
      <c r="E455" s="9" t="s">
        <v>746</v>
      </c>
      <c r="F455" s="9" t="s">
        <v>967</v>
      </c>
      <c r="G455" s="9" t="s">
        <v>79</v>
      </c>
      <c r="H455" s="9" t="s">
        <v>40</v>
      </c>
      <c r="I455" s="9"/>
      <c r="J455" s="9"/>
      <c r="K455" s="9" t="s">
        <v>41</v>
      </c>
      <c r="L455" s="9" t="s">
        <v>1247</v>
      </c>
      <c r="M455" s="9" t="s">
        <v>1248</v>
      </c>
      <c r="N455" s="131">
        <v>44719</v>
      </c>
      <c r="O455" s="131">
        <v>44729</v>
      </c>
      <c r="P455" s="131">
        <v>44729</v>
      </c>
      <c r="Q455" s="222">
        <v>144</v>
      </c>
      <c r="R455" s="132">
        <v>0</v>
      </c>
      <c r="S455" s="132">
        <v>144</v>
      </c>
      <c r="T455" s="9" t="s">
        <v>348</v>
      </c>
      <c r="U455" s="9" t="s">
        <v>117</v>
      </c>
      <c r="V455" s="9" t="s">
        <v>64</v>
      </c>
      <c r="W455" s="9" t="s">
        <v>44</v>
      </c>
      <c r="X455" s="131">
        <v>44722</v>
      </c>
      <c r="Y455" s="131">
        <v>44726</v>
      </c>
      <c r="Z455" s="9" t="s">
        <v>118</v>
      </c>
      <c r="AA455" s="133">
        <v>5.49</v>
      </c>
      <c r="AB455" s="9" t="s">
        <v>119</v>
      </c>
      <c r="AC455" s="133">
        <v>790.56</v>
      </c>
      <c r="AD455" s="9" t="s">
        <v>119</v>
      </c>
      <c r="AE455" s="9" t="s">
        <v>120</v>
      </c>
      <c r="AF455" s="133">
        <v>9.99</v>
      </c>
      <c r="AG455" s="134">
        <v>0.2</v>
      </c>
      <c r="AH455" s="9" t="s">
        <v>47</v>
      </c>
      <c r="AI455" s="134">
        <v>23.94</v>
      </c>
      <c r="AJ455" s="9" t="s">
        <v>48</v>
      </c>
      <c r="AK455" s="9" t="s">
        <v>1319</v>
      </c>
      <c r="AL455" s="9" t="s">
        <v>49</v>
      </c>
      <c r="AM455" s="9" t="s">
        <v>196</v>
      </c>
      <c r="AN455" s="9" t="s">
        <v>123</v>
      </c>
      <c r="AO455" s="9" t="s">
        <v>52</v>
      </c>
      <c r="AP455" s="9" t="s">
        <v>1250</v>
      </c>
      <c r="AQ455" s="9" t="s">
        <v>53</v>
      </c>
      <c r="AR455" s="9" t="s">
        <v>54</v>
      </c>
      <c r="AS455" s="142" t="str">
        <f>VLOOKUP(A455,'Roll-ups'!B:M,12,FALSE)</f>
        <v xml:space="preserve">CRICUT </v>
      </c>
      <c r="AT455" s="142" t="str">
        <f t="shared" si="23"/>
        <v>G10211</v>
      </c>
      <c r="AU455" t="str">
        <f>VLOOKUP(A455,'Roll-ups'!B:E,4,FALSE)</f>
        <v>FALL 1</v>
      </c>
    </row>
    <row r="456" spans="1:47" x14ac:dyDescent="0.15">
      <c r="A456" s="142">
        <f t="shared" si="21"/>
        <v>93573932939</v>
      </c>
      <c r="B456" s="142" t="str">
        <f t="shared" si="22"/>
        <v>4544765962</v>
      </c>
      <c r="C456" s="9" t="s">
        <v>129</v>
      </c>
      <c r="D456" s="9" t="s">
        <v>747</v>
      </c>
      <c r="E456" s="9" t="s">
        <v>748</v>
      </c>
      <c r="F456" s="9" t="s">
        <v>967</v>
      </c>
      <c r="G456" s="9" t="s">
        <v>90</v>
      </c>
      <c r="H456" s="9" t="s">
        <v>40</v>
      </c>
      <c r="I456" s="9"/>
      <c r="J456" s="9"/>
      <c r="K456" s="9" t="s">
        <v>41</v>
      </c>
      <c r="L456" s="9" t="s">
        <v>1247</v>
      </c>
      <c r="M456" s="9" t="s">
        <v>1248</v>
      </c>
      <c r="N456" s="131">
        <v>44719</v>
      </c>
      <c r="O456" s="131">
        <v>44729</v>
      </c>
      <c r="P456" s="131">
        <v>44729</v>
      </c>
      <c r="Q456" s="222">
        <v>144</v>
      </c>
      <c r="R456" s="132">
        <v>0</v>
      </c>
      <c r="S456" s="132">
        <v>144</v>
      </c>
      <c r="T456" s="9" t="s">
        <v>348</v>
      </c>
      <c r="U456" s="9" t="s">
        <v>117</v>
      </c>
      <c r="V456" s="9" t="s">
        <v>64</v>
      </c>
      <c r="W456" s="9" t="s">
        <v>44</v>
      </c>
      <c r="X456" s="131">
        <v>44722</v>
      </c>
      <c r="Y456" s="131">
        <v>44726</v>
      </c>
      <c r="Z456" s="9" t="s">
        <v>118</v>
      </c>
      <c r="AA456" s="133">
        <v>5.49</v>
      </c>
      <c r="AB456" s="9" t="s">
        <v>119</v>
      </c>
      <c r="AC456" s="133">
        <v>790.56</v>
      </c>
      <c r="AD456" s="9" t="s">
        <v>119</v>
      </c>
      <c r="AE456" s="9" t="s">
        <v>120</v>
      </c>
      <c r="AF456" s="133">
        <v>9.99</v>
      </c>
      <c r="AG456" s="134">
        <v>0.05</v>
      </c>
      <c r="AH456" s="9" t="s">
        <v>47</v>
      </c>
      <c r="AI456" s="134">
        <v>12.936</v>
      </c>
      <c r="AJ456" s="9" t="s">
        <v>48</v>
      </c>
      <c r="AK456" s="9" t="s">
        <v>1320</v>
      </c>
      <c r="AL456" s="9" t="s">
        <v>49</v>
      </c>
      <c r="AM456" s="9" t="s">
        <v>196</v>
      </c>
      <c r="AN456" s="9" t="s">
        <v>123</v>
      </c>
      <c r="AO456" s="9" t="s">
        <v>52</v>
      </c>
      <c r="AP456" s="9" t="s">
        <v>1250</v>
      </c>
      <c r="AQ456" s="9" t="s">
        <v>53</v>
      </c>
      <c r="AR456" s="9" t="s">
        <v>54</v>
      </c>
      <c r="AS456" s="142" t="str">
        <f>VLOOKUP(A456,'Roll-ups'!B:M,12,FALSE)</f>
        <v xml:space="preserve">CRICUT </v>
      </c>
      <c r="AT456" s="142" t="str">
        <f t="shared" si="23"/>
        <v>G10211</v>
      </c>
      <c r="AU456" t="str">
        <f>VLOOKUP(A456,'Roll-ups'!B:E,4,FALSE)</f>
        <v>FALL 1</v>
      </c>
    </row>
    <row r="457" spans="1:47" x14ac:dyDescent="0.15">
      <c r="A457" s="142">
        <f t="shared" si="21"/>
        <v>93573693335</v>
      </c>
      <c r="B457" s="142" t="str">
        <f t="shared" si="22"/>
        <v>4544765960</v>
      </c>
      <c r="C457" s="9" t="s">
        <v>129</v>
      </c>
      <c r="D457" s="9" t="s">
        <v>697</v>
      </c>
      <c r="E457" s="9" t="s">
        <v>698</v>
      </c>
      <c r="F457" s="9" t="s">
        <v>995</v>
      </c>
      <c r="G457" s="9" t="s">
        <v>58</v>
      </c>
      <c r="H457" s="9" t="s">
        <v>1090</v>
      </c>
      <c r="I457" s="9"/>
      <c r="J457" s="9"/>
      <c r="K457" s="9" t="s">
        <v>41</v>
      </c>
      <c r="L457" s="9" t="s">
        <v>1247</v>
      </c>
      <c r="M457" s="9" t="s">
        <v>1248</v>
      </c>
      <c r="N457" s="131">
        <v>44719</v>
      </c>
      <c r="O457" s="131">
        <v>44848</v>
      </c>
      <c r="P457" s="131">
        <v>44848</v>
      </c>
      <c r="Q457" s="222">
        <v>140</v>
      </c>
      <c r="R457" s="132">
        <v>0</v>
      </c>
      <c r="S457" s="132">
        <v>140</v>
      </c>
      <c r="T457" s="9" t="s">
        <v>348</v>
      </c>
      <c r="U457" s="9" t="s">
        <v>117</v>
      </c>
      <c r="V457" s="9" t="s">
        <v>64</v>
      </c>
      <c r="W457" s="9" t="s">
        <v>44</v>
      </c>
      <c r="X457" s="131">
        <v>44841</v>
      </c>
      <c r="Y457" s="131">
        <v>44845</v>
      </c>
      <c r="Z457" s="9" t="s">
        <v>118</v>
      </c>
      <c r="AA457" s="133">
        <v>150</v>
      </c>
      <c r="AB457" s="9" t="s">
        <v>119</v>
      </c>
      <c r="AC457" s="133">
        <v>21000</v>
      </c>
      <c r="AD457" s="9" t="s">
        <v>119</v>
      </c>
      <c r="AE457" s="9" t="s">
        <v>120</v>
      </c>
      <c r="AF457" s="133">
        <v>229.99</v>
      </c>
      <c r="AG457" s="134">
        <v>10</v>
      </c>
      <c r="AH457" s="9" t="s">
        <v>47</v>
      </c>
      <c r="AI457" s="134">
        <v>1293.4359999999999</v>
      </c>
      <c r="AJ457" s="9" t="s">
        <v>48</v>
      </c>
      <c r="AK457" s="9" t="s">
        <v>1288</v>
      </c>
      <c r="AL457" s="9" t="s">
        <v>49</v>
      </c>
      <c r="AM457" s="9" t="s">
        <v>196</v>
      </c>
      <c r="AN457" s="9" t="s">
        <v>123</v>
      </c>
      <c r="AO457" s="9" t="s">
        <v>52</v>
      </c>
      <c r="AP457" s="9" t="s">
        <v>1250</v>
      </c>
      <c r="AQ457" s="9" t="s">
        <v>53</v>
      </c>
      <c r="AR457" s="9" t="s">
        <v>122</v>
      </c>
      <c r="AS457" s="142" t="str">
        <f>VLOOKUP(A457,'Roll-ups'!B:M,12,FALSE)</f>
        <v xml:space="preserve">CRICUT </v>
      </c>
      <c r="AT457" s="142" t="str">
        <f t="shared" si="23"/>
        <v>G10211</v>
      </c>
      <c r="AU457" t="str">
        <f>VLOOKUP(A457,'Roll-ups'!B:E,4,FALSE)</f>
        <v>FALL 1</v>
      </c>
    </row>
    <row r="458" spans="1:47" x14ac:dyDescent="0.15">
      <c r="A458" s="142">
        <f t="shared" si="21"/>
        <v>93573693335</v>
      </c>
      <c r="B458" s="142" t="str">
        <f t="shared" si="22"/>
        <v>4544765963</v>
      </c>
      <c r="C458" s="9" t="s">
        <v>129</v>
      </c>
      <c r="D458" s="9" t="s">
        <v>697</v>
      </c>
      <c r="E458" s="9" t="s">
        <v>698</v>
      </c>
      <c r="F458" s="9" t="s">
        <v>982</v>
      </c>
      <c r="G458" s="9" t="s">
        <v>61</v>
      </c>
      <c r="H458" s="9" t="s">
        <v>40</v>
      </c>
      <c r="I458" s="9"/>
      <c r="J458" s="9"/>
      <c r="K458" s="9" t="s">
        <v>57</v>
      </c>
      <c r="L458" s="9" t="s">
        <v>1247</v>
      </c>
      <c r="M458" s="9" t="s">
        <v>1248</v>
      </c>
      <c r="N458" s="131">
        <v>44719</v>
      </c>
      <c r="O458" s="131">
        <v>44732</v>
      </c>
      <c r="P458" s="131">
        <v>44732</v>
      </c>
      <c r="Q458" s="222">
        <v>139</v>
      </c>
      <c r="R458" s="132">
        <v>0</v>
      </c>
      <c r="S458" s="132">
        <v>139</v>
      </c>
      <c r="T458" s="9" t="s">
        <v>348</v>
      </c>
      <c r="U458" s="9" t="s">
        <v>117</v>
      </c>
      <c r="V458" s="9" t="s">
        <v>64</v>
      </c>
      <c r="W458" s="9" t="s">
        <v>44</v>
      </c>
      <c r="X458" s="131">
        <v>44726</v>
      </c>
      <c r="Y458" s="131">
        <v>44726</v>
      </c>
      <c r="Z458" s="9" t="s">
        <v>118</v>
      </c>
      <c r="AA458" s="133">
        <v>150</v>
      </c>
      <c r="AB458" s="9" t="s">
        <v>119</v>
      </c>
      <c r="AC458" s="133">
        <v>20850</v>
      </c>
      <c r="AD458" s="9" t="s">
        <v>119</v>
      </c>
      <c r="AE458" s="9" t="s">
        <v>120</v>
      </c>
      <c r="AF458" s="133">
        <v>229.99</v>
      </c>
      <c r="AG458" s="134">
        <v>10</v>
      </c>
      <c r="AH458" s="9" t="s">
        <v>47</v>
      </c>
      <c r="AI458" s="134">
        <v>1293.4359999999999</v>
      </c>
      <c r="AJ458" s="9" t="s">
        <v>48</v>
      </c>
      <c r="AK458" s="9" t="s">
        <v>1288</v>
      </c>
      <c r="AL458" s="9" t="s">
        <v>49</v>
      </c>
      <c r="AM458" s="9" t="s">
        <v>196</v>
      </c>
      <c r="AN458" s="9" t="s">
        <v>123</v>
      </c>
      <c r="AO458" s="9" t="s">
        <v>52</v>
      </c>
      <c r="AP458" s="9" t="s">
        <v>1250</v>
      </c>
      <c r="AQ458" s="9" t="s">
        <v>53</v>
      </c>
      <c r="AR458" s="9" t="s">
        <v>122</v>
      </c>
      <c r="AS458" s="142" t="str">
        <f>VLOOKUP(A458,'Roll-ups'!B:M,12,FALSE)</f>
        <v xml:space="preserve">CRICUT </v>
      </c>
      <c r="AT458" s="142" t="str">
        <f t="shared" si="23"/>
        <v>G10211</v>
      </c>
      <c r="AU458" t="str">
        <f>VLOOKUP(A458,'Roll-ups'!B:E,4,FALSE)</f>
        <v>FALL 1</v>
      </c>
    </row>
    <row r="459" spans="1:47" x14ac:dyDescent="0.15">
      <c r="A459" s="142">
        <f t="shared" si="21"/>
        <v>93573796685</v>
      </c>
      <c r="B459" s="142" t="str">
        <f t="shared" si="22"/>
        <v>4544765960</v>
      </c>
      <c r="C459" s="9" t="s">
        <v>129</v>
      </c>
      <c r="D459" s="9" t="s">
        <v>178</v>
      </c>
      <c r="E459" s="9" t="s">
        <v>179</v>
      </c>
      <c r="F459" s="9" t="s">
        <v>995</v>
      </c>
      <c r="G459" s="9" t="s">
        <v>39</v>
      </c>
      <c r="H459" s="9" t="s">
        <v>1090</v>
      </c>
      <c r="I459" s="9"/>
      <c r="J459" s="9"/>
      <c r="K459" s="9" t="s">
        <v>41</v>
      </c>
      <c r="L459" s="9" t="s">
        <v>1247</v>
      </c>
      <c r="M459" s="9" t="s">
        <v>1248</v>
      </c>
      <c r="N459" s="131">
        <v>44719</v>
      </c>
      <c r="O459" s="131">
        <v>44848</v>
      </c>
      <c r="P459" s="131">
        <v>44848</v>
      </c>
      <c r="Q459" s="222">
        <v>126</v>
      </c>
      <c r="R459" s="132">
        <v>0</v>
      </c>
      <c r="S459" s="132">
        <v>126</v>
      </c>
      <c r="T459" s="9" t="s">
        <v>348</v>
      </c>
      <c r="U459" s="9" t="s">
        <v>117</v>
      </c>
      <c r="V459" s="9" t="s">
        <v>64</v>
      </c>
      <c r="W459" s="9" t="s">
        <v>44</v>
      </c>
      <c r="X459" s="131">
        <v>44841</v>
      </c>
      <c r="Y459" s="131">
        <v>44845</v>
      </c>
      <c r="Z459" s="9" t="s">
        <v>118</v>
      </c>
      <c r="AA459" s="133">
        <v>413.99</v>
      </c>
      <c r="AB459" s="9" t="s">
        <v>119</v>
      </c>
      <c r="AC459" s="133">
        <v>52162.74</v>
      </c>
      <c r="AD459" s="9" t="s">
        <v>119</v>
      </c>
      <c r="AE459" s="9" t="s">
        <v>120</v>
      </c>
      <c r="AF459" s="133">
        <v>549.99</v>
      </c>
      <c r="AG459" s="134">
        <v>23.35</v>
      </c>
      <c r="AH459" s="9" t="s">
        <v>47</v>
      </c>
      <c r="AI459" s="134">
        <v>3261.18</v>
      </c>
      <c r="AJ459" s="9" t="s">
        <v>48</v>
      </c>
      <c r="AK459" s="9" t="s">
        <v>1281</v>
      </c>
      <c r="AL459" s="9" t="s">
        <v>49</v>
      </c>
      <c r="AM459" s="9" t="s">
        <v>196</v>
      </c>
      <c r="AN459" s="9" t="s">
        <v>123</v>
      </c>
      <c r="AO459" s="9" t="s">
        <v>52</v>
      </c>
      <c r="AP459" s="9" t="s">
        <v>1250</v>
      </c>
      <c r="AQ459" s="9" t="s">
        <v>53</v>
      </c>
      <c r="AR459" s="9" t="s">
        <v>54</v>
      </c>
      <c r="AS459" s="142" t="str">
        <f>VLOOKUP(A459,'Roll-ups'!B:M,12,FALSE)</f>
        <v xml:space="preserve">CRICUT </v>
      </c>
      <c r="AT459" s="142" t="str">
        <f t="shared" si="23"/>
        <v>G10211</v>
      </c>
      <c r="AU459" t="str">
        <f>VLOOKUP(A459,'Roll-ups'!B:E,4,FALSE)</f>
        <v>FALL 1</v>
      </c>
    </row>
    <row r="460" spans="1:47" x14ac:dyDescent="0.15">
      <c r="A460" s="142">
        <f t="shared" si="21"/>
        <v>93573379574</v>
      </c>
      <c r="B460" s="142" t="str">
        <f t="shared" si="22"/>
        <v>4544765963</v>
      </c>
      <c r="C460" s="9" t="s">
        <v>129</v>
      </c>
      <c r="D460" s="9" t="s">
        <v>733</v>
      </c>
      <c r="E460" s="9" t="s">
        <v>734</v>
      </c>
      <c r="F460" s="9" t="s">
        <v>982</v>
      </c>
      <c r="G460" s="9" t="s">
        <v>55</v>
      </c>
      <c r="H460" s="9" t="s">
        <v>40</v>
      </c>
      <c r="I460" s="9"/>
      <c r="J460" s="9"/>
      <c r="K460" s="9" t="s">
        <v>57</v>
      </c>
      <c r="L460" s="9" t="s">
        <v>1247</v>
      </c>
      <c r="M460" s="9" t="s">
        <v>1248</v>
      </c>
      <c r="N460" s="131">
        <v>44719</v>
      </c>
      <c r="O460" s="131">
        <v>44732</v>
      </c>
      <c r="P460" s="131">
        <v>44732</v>
      </c>
      <c r="Q460" s="222">
        <v>125</v>
      </c>
      <c r="R460" s="132">
        <v>0</v>
      </c>
      <c r="S460" s="132">
        <v>125</v>
      </c>
      <c r="T460" s="9" t="s">
        <v>348</v>
      </c>
      <c r="U460" s="9" t="s">
        <v>117</v>
      </c>
      <c r="V460" s="9" t="s">
        <v>64</v>
      </c>
      <c r="W460" s="9" t="s">
        <v>44</v>
      </c>
      <c r="X460" s="131">
        <v>44726</v>
      </c>
      <c r="Y460" s="131">
        <v>44726</v>
      </c>
      <c r="Z460" s="9" t="s">
        <v>118</v>
      </c>
      <c r="AA460" s="133">
        <v>5.49</v>
      </c>
      <c r="AB460" s="9" t="s">
        <v>119</v>
      </c>
      <c r="AC460" s="133">
        <v>686.25</v>
      </c>
      <c r="AD460" s="9" t="s">
        <v>119</v>
      </c>
      <c r="AE460" s="9" t="s">
        <v>120</v>
      </c>
      <c r="AF460" s="133">
        <v>9.99</v>
      </c>
      <c r="AG460" s="134">
        <v>0.1</v>
      </c>
      <c r="AH460" s="9" t="s">
        <v>47</v>
      </c>
      <c r="AI460" s="134">
        <v>280.37599999999998</v>
      </c>
      <c r="AJ460" s="9" t="s">
        <v>48</v>
      </c>
      <c r="AK460" s="9" t="s">
        <v>1276</v>
      </c>
      <c r="AL460" s="9" t="s">
        <v>49</v>
      </c>
      <c r="AM460" s="9" t="s">
        <v>121</v>
      </c>
      <c r="AN460" s="9" t="s">
        <v>122</v>
      </c>
      <c r="AO460" s="9" t="s">
        <v>52</v>
      </c>
      <c r="AP460" s="9" t="s">
        <v>1250</v>
      </c>
      <c r="AQ460" s="9" t="s">
        <v>53</v>
      </c>
      <c r="AR460" s="9" t="s">
        <v>54</v>
      </c>
      <c r="AS460" s="142" t="str">
        <f>VLOOKUP(A460,'Roll-ups'!B:M,12,FALSE)</f>
        <v xml:space="preserve">CRICUT </v>
      </c>
      <c r="AT460" s="142" t="str">
        <f t="shared" si="23"/>
        <v>G10211</v>
      </c>
      <c r="AU460" t="str">
        <f>VLOOKUP(A460,'Roll-ups'!B:E,4,FALSE)</f>
        <v>FALL 1</v>
      </c>
    </row>
    <row r="461" spans="1:47" x14ac:dyDescent="0.15">
      <c r="A461" s="142">
        <f t="shared" si="21"/>
        <v>74101944662</v>
      </c>
      <c r="B461" s="142" t="str">
        <f t="shared" si="22"/>
        <v>4544099564</v>
      </c>
      <c r="C461" s="9" t="s">
        <v>129</v>
      </c>
      <c r="D461" s="9" t="s">
        <v>1396</v>
      </c>
      <c r="E461" s="9" t="s">
        <v>1397</v>
      </c>
      <c r="F461" s="9" t="s">
        <v>975</v>
      </c>
      <c r="G461" s="9" t="s">
        <v>58</v>
      </c>
      <c r="H461" s="9" t="s">
        <v>1090</v>
      </c>
      <c r="I461" s="9"/>
      <c r="J461" s="9"/>
      <c r="K461" s="9" t="s">
        <v>56</v>
      </c>
      <c r="L461" s="9" t="s">
        <v>134</v>
      </c>
      <c r="M461" s="9" t="s">
        <v>135</v>
      </c>
      <c r="N461" s="131">
        <v>44603</v>
      </c>
      <c r="O461" s="131">
        <v>44732</v>
      </c>
      <c r="P461" s="131">
        <v>44732</v>
      </c>
      <c r="Q461" s="222">
        <v>120</v>
      </c>
      <c r="R461" s="132">
        <v>0</v>
      </c>
      <c r="S461" s="132">
        <v>120</v>
      </c>
      <c r="T461" s="9" t="s">
        <v>348</v>
      </c>
      <c r="U461" s="9" t="s">
        <v>63</v>
      </c>
      <c r="V461" s="9" t="s">
        <v>64</v>
      </c>
      <c r="W461" s="9" t="s">
        <v>44</v>
      </c>
      <c r="X461" s="131"/>
      <c r="Y461" s="131"/>
      <c r="Z461" s="9"/>
      <c r="AA461" s="133">
        <v>10.77</v>
      </c>
      <c r="AB461" s="9" t="s">
        <v>119</v>
      </c>
      <c r="AC461" s="133">
        <v>1292.4000000000001</v>
      </c>
      <c r="AD461" s="9" t="s">
        <v>119</v>
      </c>
      <c r="AE461" s="9" t="s">
        <v>120</v>
      </c>
      <c r="AF461" s="133">
        <v>13.95</v>
      </c>
      <c r="AG461" s="134">
        <v>0.1</v>
      </c>
      <c r="AH461" s="9" t="s">
        <v>47</v>
      </c>
      <c r="AI461" s="134">
        <v>10.254</v>
      </c>
      <c r="AJ461" s="9" t="s">
        <v>48</v>
      </c>
      <c r="AK461" s="9" t="s">
        <v>1398</v>
      </c>
      <c r="AL461" s="9" t="s">
        <v>49</v>
      </c>
      <c r="AM461" s="9" t="s">
        <v>196</v>
      </c>
      <c r="AN461" s="9" t="s">
        <v>123</v>
      </c>
      <c r="AO461" s="9" t="s">
        <v>1198</v>
      </c>
      <c r="AP461" s="9" t="s">
        <v>139</v>
      </c>
      <c r="AQ461" s="9" t="s">
        <v>1353</v>
      </c>
      <c r="AR461" s="9" t="s">
        <v>123</v>
      </c>
      <c r="AS461" s="142" t="e">
        <f>VLOOKUP(A461,'Roll-ups'!B:M,12,FALSE)</f>
        <v>#N/A</v>
      </c>
      <c r="AT461" s="142" t="str">
        <f t="shared" si="23"/>
        <v>G10211</v>
      </c>
      <c r="AU461" t="e">
        <f>VLOOKUP(A461,'Roll-ups'!B:E,4,FALSE)</f>
        <v>#N/A</v>
      </c>
    </row>
    <row r="462" spans="1:47" x14ac:dyDescent="0.15">
      <c r="A462" s="142">
        <f t="shared" si="21"/>
        <v>74101038132</v>
      </c>
      <c r="B462" s="142" t="str">
        <f t="shared" si="22"/>
        <v>4544099564</v>
      </c>
      <c r="C462" s="9" t="s">
        <v>129</v>
      </c>
      <c r="D462" s="9" t="s">
        <v>1399</v>
      </c>
      <c r="E462" s="9" t="s">
        <v>1400</v>
      </c>
      <c r="F462" s="9" t="s">
        <v>975</v>
      </c>
      <c r="G462" s="9" t="s">
        <v>82</v>
      </c>
      <c r="H462" s="9" t="s">
        <v>1090</v>
      </c>
      <c r="I462" s="9"/>
      <c r="J462" s="9"/>
      <c r="K462" s="9" t="s">
        <v>56</v>
      </c>
      <c r="L462" s="9" t="s">
        <v>134</v>
      </c>
      <c r="M462" s="9" t="s">
        <v>135</v>
      </c>
      <c r="N462" s="131">
        <v>44603</v>
      </c>
      <c r="O462" s="131">
        <v>44732</v>
      </c>
      <c r="P462" s="131">
        <v>44732</v>
      </c>
      <c r="Q462" s="222">
        <v>120</v>
      </c>
      <c r="R462" s="132">
        <v>0</v>
      </c>
      <c r="S462" s="132">
        <v>120</v>
      </c>
      <c r="T462" s="9" t="s">
        <v>348</v>
      </c>
      <c r="U462" s="9" t="s">
        <v>63</v>
      </c>
      <c r="V462" s="9" t="s">
        <v>64</v>
      </c>
      <c r="W462" s="9" t="s">
        <v>44</v>
      </c>
      <c r="X462" s="131"/>
      <c r="Y462" s="131"/>
      <c r="Z462" s="9"/>
      <c r="AA462" s="133">
        <v>10.77</v>
      </c>
      <c r="AB462" s="9" t="s">
        <v>119</v>
      </c>
      <c r="AC462" s="133">
        <v>1292.4000000000001</v>
      </c>
      <c r="AD462" s="9" t="s">
        <v>119</v>
      </c>
      <c r="AE462" s="9" t="s">
        <v>120</v>
      </c>
      <c r="AF462" s="133">
        <v>13.99</v>
      </c>
      <c r="AG462" s="134">
        <v>0.1</v>
      </c>
      <c r="AH462" s="9" t="s">
        <v>47</v>
      </c>
      <c r="AI462" s="134">
        <v>7.5</v>
      </c>
      <c r="AJ462" s="9" t="s">
        <v>48</v>
      </c>
      <c r="AK462" s="9" t="s">
        <v>1401</v>
      </c>
      <c r="AL462" s="9" t="s">
        <v>49</v>
      </c>
      <c r="AM462" s="9" t="s">
        <v>196</v>
      </c>
      <c r="AN462" s="9" t="s">
        <v>123</v>
      </c>
      <c r="AO462" s="9" t="s">
        <v>1198</v>
      </c>
      <c r="AP462" s="9" t="s">
        <v>139</v>
      </c>
      <c r="AQ462" s="9" t="s">
        <v>1068</v>
      </c>
      <c r="AR462" s="9" t="s">
        <v>123</v>
      </c>
      <c r="AS462" s="142" t="e">
        <f>VLOOKUP(A462,'Roll-ups'!B:M,12,FALSE)</f>
        <v>#N/A</v>
      </c>
      <c r="AT462" s="142" t="str">
        <f t="shared" si="23"/>
        <v>G10211</v>
      </c>
      <c r="AU462" t="e">
        <f>VLOOKUP(A462,'Roll-ups'!B:E,4,FALSE)</f>
        <v>#N/A</v>
      </c>
    </row>
    <row r="463" spans="1:47" x14ac:dyDescent="0.15">
      <c r="A463" s="142">
        <f t="shared" si="21"/>
        <v>93573890949</v>
      </c>
      <c r="B463" s="142" t="str">
        <f t="shared" si="22"/>
        <v>4544618243</v>
      </c>
      <c r="C463" s="9" t="s">
        <v>129</v>
      </c>
      <c r="D463" s="9" t="s">
        <v>1252</v>
      </c>
      <c r="E463" s="9" t="s">
        <v>712</v>
      </c>
      <c r="F463" s="9" t="s">
        <v>1018</v>
      </c>
      <c r="G463" s="9" t="s">
        <v>76</v>
      </c>
      <c r="H463" s="9" t="s">
        <v>40</v>
      </c>
      <c r="I463" s="9"/>
      <c r="J463" s="9"/>
      <c r="K463" s="9" t="s">
        <v>41</v>
      </c>
      <c r="L463" s="9" t="s">
        <v>1247</v>
      </c>
      <c r="M463" s="9" t="s">
        <v>1248</v>
      </c>
      <c r="N463" s="131">
        <v>44697</v>
      </c>
      <c r="O463" s="131">
        <v>44729</v>
      </c>
      <c r="P463" s="131">
        <v>44729</v>
      </c>
      <c r="Q463" s="222">
        <v>413</v>
      </c>
      <c r="R463" s="132">
        <v>293</v>
      </c>
      <c r="S463" s="132">
        <v>120</v>
      </c>
      <c r="T463" s="9" t="s">
        <v>348</v>
      </c>
      <c r="U463" s="9" t="s">
        <v>117</v>
      </c>
      <c r="V463" s="9" t="s">
        <v>64</v>
      </c>
      <c r="W463" s="9" t="s">
        <v>44</v>
      </c>
      <c r="X463" s="131">
        <v>44726</v>
      </c>
      <c r="Y463" s="131">
        <v>44726</v>
      </c>
      <c r="Z463" s="9" t="s">
        <v>118</v>
      </c>
      <c r="AA463" s="133">
        <v>11.54</v>
      </c>
      <c r="AB463" s="9" t="s">
        <v>119</v>
      </c>
      <c r="AC463" s="133">
        <v>4766.0200000000004</v>
      </c>
      <c r="AD463" s="9" t="s">
        <v>119</v>
      </c>
      <c r="AE463" s="9" t="s">
        <v>120</v>
      </c>
      <c r="AF463" s="133">
        <v>20.99</v>
      </c>
      <c r="AG463" s="134">
        <v>1.01</v>
      </c>
      <c r="AH463" s="9" t="s">
        <v>47</v>
      </c>
      <c r="AI463" s="134">
        <v>102.09399999999999</v>
      </c>
      <c r="AJ463" s="9" t="s">
        <v>48</v>
      </c>
      <c r="AK463" s="9" t="s">
        <v>1253</v>
      </c>
      <c r="AL463" s="9" t="s">
        <v>49</v>
      </c>
      <c r="AM463" s="9" t="s">
        <v>126</v>
      </c>
      <c r="AN463" s="9" t="s">
        <v>127</v>
      </c>
      <c r="AO463" s="9" t="s">
        <v>52</v>
      </c>
      <c r="AP463" s="9" t="s">
        <v>1250</v>
      </c>
      <c r="AQ463" s="9" t="s">
        <v>53</v>
      </c>
      <c r="AR463" s="9" t="s">
        <v>128</v>
      </c>
      <c r="AS463" s="142" t="str">
        <f>VLOOKUP(A463,'Roll-ups'!B:M,12,FALSE)</f>
        <v xml:space="preserve">CRICUT </v>
      </c>
      <c r="AT463" s="142" t="str">
        <f t="shared" si="23"/>
        <v>G10211</v>
      </c>
      <c r="AU463" t="str">
        <f>VLOOKUP(A463,'Roll-ups'!B:E,4,FALSE)</f>
        <v>FALL 1</v>
      </c>
    </row>
    <row r="464" spans="1:47" x14ac:dyDescent="0.15">
      <c r="A464" s="142">
        <f t="shared" si="21"/>
        <v>74101948820</v>
      </c>
      <c r="B464" s="142" t="str">
        <f t="shared" si="22"/>
        <v>4544630019</v>
      </c>
      <c r="C464" s="9" t="s">
        <v>129</v>
      </c>
      <c r="D464" s="9" t="s">
        <v>1360</v>
      </c>
      <c r="E464" s="9" t="s">
        <v>1361</v>
      </c>
      <c r="F464" s="9" t="s">
        <v>1001</v>
      </c>
      <c r="G464" s="9" t="s">
        <v>58</v>
      </c>
      <c r="H464" s="9" t="s">
        <v>1090</v>
      </c>
      <c r="I464" s="9"/>
      <c r="J464" s="9"/>
      <c r="K464" s="9" t="s">
        <v>41</v>
      </c>
      <c r="L464" s="9" t="s">
        <v>134</v>
      </c>
      <c r="M464" s="9" t="s">
        <v>135</v>
      </c>
      <c r="N464" s="131">
        <v>44691</v>
      </c>
      <c r="O464" s="131">
        <v>44795</v>
      </c>
      <c r="P464" s="131">
        <v>44795</v>
      </c>
      <c r="Q464" s="222">
        <v>120</v>
      </c>
      <c r="R464" s="132">
        <v>0</v>
      </c>
      <c r="S464" s="132">
        <v>120</v>
      </c>
      <c r="T464" s="9" t="s">
        <v>348</v>
      </c>
      <c r="U464" s="9" t="s">
        <v>63</v>
      </c>
      <c r="V464" s="9" t="s">
        <v>64</v>
      </c>
      <c r="W464" s="9" t="s">
        <v>44</v>
      </c>
      <c r="X464" s="131"/>
      <c r="Y464" s="131"/>
      <c r="Z464" s="9"/>
      <c r="AA464" s="133">
        <v>39</v>
      </c>
      <c r="AB464" s="9" t="s">
        <v>119</v>
      </c>
      <c r="AC464" s="133">
        <v>4680</v>
      </c>
      <c r="AD464" s="9" t="s">
        <v>119</v>
      </c>
      <c r="AE464" s="9" t="s">
        <v>120</v>
      </c>
      <c r="AF464" s="133">
        <v>47.99</v>
      </c>
      <c r="AG464" s="134">
        <v>2.74</v>
      </c>
      <c r="AH464" s="9" t="s">
        <v>47</v>
      </c>
      <c r="AI464" s="134">
        <v>38.950000000000003</v>
      </c>
      <c r="AJ464" s="9" t="s">
        <v>48</v>
      </c>
      <c r="AK464" s="9" t="s">
        <v>1362</v>
      </c>
      <c r="AL464" s="9" t="s">
        <v>49</v>
      </c>
      <c r="AM464" s="9" t="s">
        <v>196</v>
      </c>
      <c r="AN464" s="9" t="s">
        <v>123</v>
      </c>
      <c r="AO464" s="9" t="s">
        <v>52</v>
      </c>
      <c r="AP464" s="9" t="s">
        <v>139</v>
      </c>
      <c r="AQ464" s="9" t="s">
        <v>1068</v>
      </c>
      <c r="AR464" s="9" t="s">
        <v>123</v>
      </c>
      <c r="AS464" s="142" t="e">
        <f>VLOOKUP(A464,'Roll-ups'!B:M,12,FALSE)</f>
        <v>#N/A</v>
      </c>
      <c r="AT464" s="142" t="str">
        <f t="shared" si="23"/>
        <v>G10211</v>
      </c>
      <c r="AU464" t="e">
        <f>VLOOKUP(A464,'Roll-ups'!B:E,4,FALSE)</f>
        <v>#N/A</v>
      </c>
    </row>
    <row r="465" spans="1:47" x14ac:dyDescent="0.15">
      <c r="A465" s="142">
        <f t="shared" si="21"/>
        <v>74101202236</v>
      </c>
      <c r="B465" s="142" t="str">
        <f t="shared" si="22"/>
        <v>4544630022</v>
      </c>
      <c r="C465" s="9" t="s">
        <v>129</v>
      </c>
      <c r="D465" s="9" t="s">
        <v>183</v>
      </c>
      <c r="E465" s="9" t="s">
        <v>184</v>
      </c>
      <c r="F465" s="9" t="s">
        <v>963</v>
      </c>
      <c r="G465" s="9" t="s">
        <v>39</v>
      </c>
      <c r="H465" s="9" t="s">
        <v>1090</v>
      </c>
      <c r="I465" s="9"/>
      <c r="J465" s="9"/>
      <c r="K465" s="9" t="s">
        <v>56</v>
      </c>
      <c r="L465" s="9" t="s">
        <v>134</v>
      </c>
      <c r="M465" s="9" t="s">
        <v>135</v>
      </c>
      <c r="N465" s="131">
        <v>44691</v>
      </c>
      <c r="O465" s="131">
        <v>44823</v>
      </c>
      <c r="P465" s="131">
        <v>44823</v>
      </c>
      <c r="Q465" s="222">
        <v>120</v>
      </c>
      <c r="R465" s="132">
        <v>0</v>
      </c>
      <c r="S465" s="132">
        <v>120</v>
      </c>
      <c r="T465" s="9" t="s">
        <v>348</v>
      </c>
      <c r="U465" s="9" t="s">
        <v>63</v>
      </c>
      <c r="V465" s="9" t="s">
        <v>64</v>
      </c>
      <c r="W465" s="9" t="s">
        <v>44</v>
      </c>
      <c r="X465" s="131"/>
      <c r="Y465" s="131"/>
      <c r="Z465" s="9"/>
      <c r="AA465" s="133">
        <v>81.99</v>
      </c>
      <c r="AB465" s="9" t="s">
        <v>119</v>
      </c>
      <c r="AC465" s="133">
        <v>9838.7999999999993</v>
      </c>
      <c r="AD465" s="9" t="s">
        <v>119</v>
      </c>
      <c r="AE465" s="9" t="s">
        <v>120</v>
      </c>
      <c r="AF465" s="133">
        <v>99.99</v>
      </c>
      <c r="AG465" s="134">
        <v>10.46</v>
      </c>
      <c r="AH465" s="9" t="s">
        <v>47</v>
      </c>
      <c r="AI465" s="134">
        <v>73.861999999999995</v>
      </c>
      <c r="AJ465" s="9" t="s">
        <v>48</v>
      </c>
      <c r="AK465" s="9" t="s">
        <v>1272</v>
      </c>
      <c r="AL465" s="9" t="s">
        <v>49</v>
      </c>
      <c r="AM465" s="9" t="s">
        <v>196</v>
      </c>
      <c r="AN465" s="9" t="s">
        <v>123</v>
      </c>
      <c r="AO465" s="9" t="s">
        <v>52</v>
      </c>
      <c r="AP465" s="9" t="s">
        <v>139</v>
      </c>
      <c r="AQ465" s="9" t="s">
        <v>125</v>
      </c>
      <c r="AR465" s="9" t="s">
        <v>123</v>
      </c>
      <c r="AS465" s="142" t="str">
        <f>VLOOKUP(A465,'Roll-ups'!B:M,12,FALSE)</f>
        <v xml:space="preserve">PARTY DÉCOR </v>
      </c>
      <c r="AT465" s="142" t="str">
        <f t="shared" si="23"/>
        <v>G10211</v>
      </c>
      <c r="AU465" t="str">
        <f>VLOOKUP(A465,'Roll-ups'!B:E,4,FALSE)</f>
        <v>FALL 1</v>
      </c>
    </row>
    <row r="466" spans="1:47" x14ac:dyDescent="0.15">
      <c r="A466" s="142">
        <f t="shared" si="21"/>
        <v>5060717340344</v>
      </c>
      <c r="B466" s="142" t="str">
        <f t="shared" si="22"/>
        <v>4544711742</v>
      </c>
      <c r="C466" s="9" t="s">
        <v>129</v>
      </c>
      <c r="D466" s="9" t="s">
        <v>1266</v>
      </c>
      <c r="E466" s="9" t="s">
        <v>877</v>
      </c>
      <c r="F466" s="9" t="s">
        <v>986</v>
      </c>
      <c r="G466" s="9" t="s">
        <v>55</v>
      </c>
      <c r="H466" s="9" t="s">
        <v>40</v>
      </c>
      <c r="I466" s="9"/>
      <c r="J466" s="9"/>
      <c r="K466" s="9" t="s">
        <v>56</v>
      </c>
      <c r="L466" s="9" t="s">
        <v>1161</v>
      </c>
      <c r="M466" s="9" t="s">
        <v>1162</v>
      </c>
      <c r="N466" s="131">
        <v>44708</v>
      </c>
      <c r="O466" s="131">
        <v>44754</v>
      </c>
      <c r="P466" s="131">
        <v>44754</v>
      </c>
      <c r="Q466" s="222">
        <v>120</v>
      </c>
      <c r="R466" s="132">
        <v>0</v>
      </c>
      <c r="S466" s="132">
        <v>120</v>
      </c>
      <c r="T466" s="9" t="s">
        <v>348</v>
      </c>
      <c r="U466" s="9" t="s">
        <v>42</v>
      </c>
      <c r="V466" s="9" t="s">
        <v>1163</v>
      </c>
      <c r="W466" s="9" t="s">
        <v>67</v>
      </c>
      <c r="X466" s="131">
        <v>44701</v>
      </c>
      <c r="Y466" s="131">
        <v>44727</v>
      </c>
      <c r="Z466" s="9" t="s">
        <v>45</v>
      </c>
      <c r="AA466" s="133">
        <v>6.95</v>
      </c>
      <c r="AB466" s="9" t="s">
        <v>148</v>
      </c>
      <c r="AC466" s="133">
        <v>834</v>
      </c>
      <c r="AD466" s="9" t="s">
        <v>148</v>
      </c>
      <c r="AE466" s="9" t="s">
        <v>1164</v>
      </c>
      <c r="AF466" s="133">
        <v>29.99</v>
      </c>
      <c r="AG466" s="134">
        <v>0.11</v>
      </c>
      <c r="AH466" s="9" t="s">
        <v>47</v>
      </c>
      <c r="AI466" s="134">
        <v>11.717000000000001</v>
      </c>
      <c r="AJ466" s="9" t="s">
        <v>48</v>
      </c>
      <c r="AK466" s="9"/>
      <c r="AL466" s="9" t="s">
        <v>49</v>
      </c>
      <c r="AM466" s="9" t="s">
        <v>121</v>
      </c>
      <c r="AN466" s="9" t="s">
        <v>122</v>
      </c>
      <c r="AO466" s="9" t="s">
        <v>52</v>
      </c>
      <c r="AP466" s="9" t="s">
        <v>863</v>
      </c>
      <c r="AQ466" s="9" t="s">
        <v>349</v>
      </c>
      <c r="AR466" s="9" t="s">
        <v>122</v>
      </c>
      <c r="AS466" s="142" t="str">
        <f>VLOOKUP(A466,'Roll-ups'!B:M,12,FALSE)</f>
        <v xml:space="preserve">PARTY DÉCOR </v>
      </c>
      <c r="AT466" s="142" t="str">
        <f t="shared" si="23"/>
        <v>G10211</v>
      </c>
      <c r="AU466" t="str">
        <f>VLOOKUP(A466,'Roll-ups'!B:E,4,FALSE)</f>
        <v>FALL 2</v>
      </c>
    </row>
    <row r="467" spans="1:47" x14ac:dyDescent="0.15">
      <c r="A467" s="142">
        <f t="shared" si="21"/>
        <v>5060717342065</v>
      </c>
      <c r="B467" s="142" t="str">
        <f t="shared" si="22"/>
        <v>4544711742</v>
      </c>
      <c r="C467" s="9" t="s">
        <v>129</v>
      </c>
      <c r="D467" s="9" t="s">
        <v>1328</v>
      </c>
      <c r="E467" s="9" t="s">
        <v>885</v>
      </c>
      <c r="F467" s="9" t="s">
        <v>986</v>
      </c>
      <c r="G467" s="9" t="s">
        <v>68</v>
      </c>
      <c r="H467" s="9" t="s">
        <v>40</v>
      </c>
      <c r="I467" s="9"/>
      <c r="J467" s="9"/>
      <c r="K467" s="9" t="s">
        <v>56</v>
      </c>
      <c r="L467" s="9" t="s">
        <v>1161</v>
      </c>
      <c r="M467" s="9" t="s">
        <v>1162</v>
      </c>
      <c r="N467" s="131">
        <v>44708</v>
      </c>
      <c r="O467" s="131">
        <v>44754</v>
      </c>
      <c r="P467" s="131">
        <v>44754</v>
      </c>
      <c r="Q467" s="222">
        <v>120</v>
      </c>
      <c r="R467" s="132">
        <v>0</v>
      </c>
      <c r="S467" s="132">
        <v>120</v>
      </c>
      <c r="T467" s="9" t="s">
        <v>348</v>
      </c>
      <c r="U467" s="9" t="s">
        <v>42</v>
      </c>
      <c r="V467" s="9" t="s">
        <v>1163</v>
      </c>
      <c r="W467" s="9" t="s">
        <v>67</v>
      </c>
      <c r="X467" s="131">
        <v>44701</v>
      </c>
      <c r="Y467" s="131">
        <v>44727</v>
      </c>
      <c r="Z467" s="9" t="s">
        <v>45</v>
      </c>
      <c r="AA467" s="133">
        <v>5</v>
      </c>
      <c r="AB467" s="9" t="s">
        <v>148</v>
      </c>
      <c r="AC467" s="133">
        <v>600</v>
      </c>
      <c r="AD467" s="9" t="s">
        <v>148</v>
      </c>
      <c r="AE467" s="9" t="s">
        <v>1164</v>
      </c>
      <c r="AF467" s="133">
        <v>19.989999999999998</v>
      </c>
      <c r="AG467" s="134">
        <v>8.7999999999999995E-2</v>
      </c>
      <c r="AH467" s="9" t="s">
        <v>47</v>
      </c>
      <c r="AI467" s="134">
        <v>14.035</v>
      </c>
      <c r="AJ467" s="9" t="s">
        <v>48</v>
      </c>
      <c r="AK467" s="9"/>
      <c r="AL467" s="9" t="s">
        <v>49</v>
      </c>
      <c r="AM467" s="9" t="s">
        <v>121</v>
      </c>
      <c r="AN467" s="9" t="s">
        <v>122</v>
      </c>
      <c r="AO467" s="9" t="s">
        <v>138</v>
      </c>
      <c r="AP467" s="9" t="s">
        <v>863</v>
      </c>
      <c r="AQ467" s="9" t="s">
        <v>349</v>
      </c>
      <c r="AR467" s="9" t="s">
        <v>122</v>
      </c>
      <c r="AS467" s="142" t="str">
        <f>VLOOKUP(A467,'Roll-ups'!B:M,12,FALSE)</f>
        <v xml:space="preserve">PARTY DÉCOR </v>
      </c>
      <c r="AT467" s="142" t="str">
        <f t="shared" si="23"/>
        <v>G10211</v>
      </c>
      <c r="AU467" t="str">
        <f>VLOOKUP(A467,'Roll-ups'!B:E,4,FALSE)</f>
        <v>FALL 1</v>
      </c>
    </row>
    <row r="468" spans="1:47" x14ac:dyDescent="0.15">
      <c r="A468" s="142">
        <f t="shared" si="21"/>
        <v>5060717345103</v>
      </c>
      <c r="B468" s="142" t="str">
        <f t="shared" si="22"/>
        <v>4544711742</v>
      </c>
      <c r="C468" s="9" t="s">
        <v>129</v>
      </c>
      <c r="D468" s="9" t="s">
        <v>1327</v>
      </c>
      <c r="E468" s="9" t="s">
        <v>913</v>
      </c>
      <c r="F468" s="9" t="s">
        <v>986</v>
      </c>
      <c r="G468" s="9" t="s">
        <v>77</v>
      </c>
      <c r="H468" s="9" t="s">
        <v>40</v>
      </c>
      <c r="I468" s="9"/>
      <c r="J468" s="9"/>
      <c r="K468" s="9" t="s">
        <v>56</v>
      </c>
      <c r="L468" s="9" t="s">
        <v>1161</v>
      </c>
      <c r="M468" s="9" t="s">
        <v>1162</v>
      </c>
      <c r="N468" s="131">
        <v>44708</v>
      </c>
      <c r="O468" s="131">
        <v>44754</v>
      </c>
      <c r="P468" s="131">
        <v>44754</v>
      </c>
      <c r="Q468" s="222">
        <v>120</v>
      </c>
      <c r="R468" s="132">
        <v>0</v>
      </c>
      <c r="S468" s="132">
        <v>120</v>
      </c>
      <c r="T468" s="9" t="s">
        <v>348</v>
      </c>
      <c r="U468" s="9" t="s">
        <v>42</v>
      </c>
      <c r="V468" s="9" t="s">
        <v>1163</v>
      </c>
      <c r="W468" s="9" t="s">
        <v>67</v>
      </c>
      <c r="X468" s="131">
        <v>44701</v>
      </c>
      <c r="Y468" s="131">
        <v>44727</v>
      </c>
      <c r="Z468" s="9" t="s">
        <v>45</v>
      </c>
      <c r="AA468" s="133">
        <v>4.2</v>
      </c>
      <c r="AB468" s="9" t="s">
        <v>148</v>
      </c>
      <c r="AC468" s="133">
        <v>504</v>
      </c>
      <c r="AD468" s="9" t="s">
        <v>148</v>
      </c>
      <c r="AE468" s="9" t="s">
        <v>1164</v>
      </c>
      <c r="AF468" s="133">
        <v>24.99</v>
      </c>
      <c r="AG468" s="134">
        <v>0.14299999999999999</v>
      </c>
      <c r="AH468" s="9" t="s">
        <v>47</v>
      </c>
      <c r="AI468" s="134">
        <v>28.559000000000001</v>
      </c>
      <c r="AJ468" s="9" t="s">
        <v>48</v>
      </c>
      <c r="AK468" s="9"/>
      <c r="AL468" s="9" t="s">
        <v>49</v>
      </c>
      <c r="AM468" s="9" t="s">
        <v>121</v>
      </c>
      <c r="AN468" s="9" t="s">
        <v>122</v>
      </c>
      <c r="AO468" s="9" t="s">
        <v>138</v>
      </c>
      <c r="AP468" s="9" t="s">
        <v>863</v>
      </c>
      <c r="AQ468" s="9" t="s">
        <v>349</v>
      </c>
      <c r="AR468" s="9" t="s">
        <v>122</v>
      </c>
      <c r="AS468" s="142" t="str">
        <f>VLOOKUP(A468,'Roll-ups'!B:M,12,FALSE)</f>
        <v xml:space="preserve">PARTY DÉCOR </v>
      </c>
      <c r="AT468" s="142" t="str">
        <f t="shared" si="23"/>
        <v>G10211</v>
      </c>
      <c r="AU468" t="str">
        <f>VLOOKUP(A468,'Roll-ups'!B:E,4,FALSE)</f>
        <v>FALL 1</v>
      </c>
    </row>
    <row r="469" spans="1:47" x14ac:dyDescent="0.15">
      <c r="A469" s="142">
        <f t="shared" si="21"/>
        <v>5060717345196</v>
      </c>
      <c r="B469" s="142" t="str">
        <f t="shared" si="22"/>
        <v>4544711742</v>
      </c>
      <c r="C469" s="9" t="s">
        <v>129</v>
      </c>
      <c r="D469" s="9" t="s">
        <v>1240</v>
      </c>
      <c r="E469" s="9" t="s">
        <v>927</v>
      </c>
      <c r="F469" s="9" t="s">
        <v>986</v>
      </c>
      <c r="G469" s="9" t="s">
        <v>89</v>
      </c>
      <c r="H469" s="9" t="s">
        <v>40</v>
      </c>
      <c r="I469" s="9"/>
      <c r="J469" s="9"/>
      <c r="K469" s="9" t="s">
        <v>56</v>
      </c>
      <c r="L469" s="9" t="s">
        <v>1161</v>
      </c>
      <c r="M469" s="9" t="s">
        <v>1162</v>
      </c>
      <c r="N469" s="131">
        <v>44708</v>
      </c>
      <c r="O469" s="131">
        <v>44754</v>
      </c>
      <c r="P469" s="131">
        <v>44754</v>
      </c>
      <c r="Q469" s="222">
        <v>120</v>
      </c>
      <c r="R469" s="132">
        <v>0</v>
      </c>
      <c r="S469" s="132">
        <v>120</v>
      </c>
      <c r="T469" s="9" t="s">
        <v>348</v>
      </c>
      <c r="U469" s="9" t="s">
        <v>42</v>
      </c>
      <c r="V469" s="9" t="s">
        <v>1163</v>
      </c>
      <c r="W469" s="9" t="s">
        <v>67</v>
      </c>
      <c r="X469" s="131">
        <v>44701</v>
      </c>
      <c r="Y469" s="131">
        <v>44727</v>
      </c>
      <c r="Z469" s="9" t="s">
        <v>45</v>
      </c>
      <c r="AA469" s="133">
        <v>3.1</v>
      </c>
      <c r="AB469" s="9" t="s">
        <v>148</v>
      </c>
      <c r="AC469" s="133">
        <v>372</v>
      </c>
      <c r="AD469" s="9" t="s">
        <v>148</v>
      </c>
      <c r="AE469" s="9" t="s">
        <v>1164</v>
      </c>
      <c r="AF469" s="133">
        <v>14.99</v>
      </c>
      <c r="AG469" s="134">
        <v>0.16500000000000001</v>
      </c>
      <c r="AH469" s="9" t="s">
        <v>47</v>
      </c>
      <c r="AI469" s="134">
        <v>28.559000000000001</v>
      </c>
      <c r="AJ469" s="9" t="s">
        <v>48</v>
      </c>
      <c r="AK469" s="9"/>
      <c r="AL469" s="9" t="s">
        <v>49</v>
      </c>
      <c r="AM469" s="9" t="s">
        <v>121</v>
      </c>
      <c r="AN469" s="9" t="s">
        <v>122</v>
      </c>
      <c r="AO469" s="9" t="s">
        <v>52</v>
      </c>
      <c r="AP469" s="9" t="s">
        <v>863</v>
      </c>
      <c r="AQ469" s="9" t="s">
        <v>349</v>
      </c>
      <c r="AR469" s="9" t="s">
        <v>122</v>
      </c>
      <c r="AS469" s="142" t="str">
        <f>VLOOKUP(A469,'Roll-ups'!B:M,12,FALSE)</f>
        <v xml:space="preserve">HALLOWEEN </v>
      </c>
      <c r="AT469" s="142" t="str">
        <f t="shared" si="23"/>
        <v>G10211</v>
      </c>
      <c r="AU469" t="str">
        <f>VLOOKUP(A469,'Roll-ups'!B:E,4,FALSE)</f>
        <v>HALLOWEEN</v>
      </c>
    </row>
    <row r="470" spans="1:47" x14ac:dyDescent="0.15">
      <c r="A470" s="142">
        <f t="shared" si="21"/>
        <v>5056275156923</v>
      </c>
      <c r="B470" s="142" t="str">
        <f t="shared" si="22"/>
        <v>4544735550</v>
      </c>
      <c r="C470" s="9" t="s">
        <v>129</v>
      </c>
      <c r="D470" s="9" t="s">
        <v>1166</v>
      </c>
      <c r="E470" s="9" t="s">
        <v>827</v>
      </c>
      <c r="F470" s="9" t="s">
        <v>989</v>
      </c>
      <c r="G470" s="9" t="s">
        <v>39</v>
      </c>
      <c r="H470" s="9" t="s">
        <v>40</v>
      </c>
      <c r="I470" s="9"/>
      <c r="J470" s="9"/>
      <c r="K470" s="9" t="s">
        <v>56</v>
      </c>
      <c r="L470" s="9" t="s">
        <v>1036</v>
      </c>
      <c r="M470" s="9" t="s">
        <v>1037</v>
      </c>
      <c r="N470" s="131">
        <v>44708</v>
      </c>
      <c r="O470" s="131">
        <v>44784</v>
      </c>
      <c r="P470" s="131">
        <v>44774</v>
      </c>
      <c r="Q470" s="222">
        <v>120</v>
      </c>
      <c r="R470" s="132">
        <v>0</v>
      </c>
      <c r="S470" s="132">
        <v>120</v>
      </c>
      <c r="T470" s="9" t="s">
        <v>348</v>
      </c>
      <c r="U470" s="9" t="s">
        <v>42</v>
      </c>
      <c r="V470" s="9" t="s">
        <v>131</v>
      </c>
      <c r="W470" s="9" t="s">
        <v>67</v>
      </c>
      <c r="X470" s="131">
        <v>44739</v>
      </c>
      <c r="Y470" s="131">
        <v>44739</v>
      </c>
      <c r="Z470" s="9" t="s">
        <v>45</v>
      </c>
      <c r="AA470" s="133">
        <v>2.5</v>
      </c>
      <c r="AB470" s="9" t="s">
        <v>46</v>
      </c>
      <c r="AC470" s="133">
        <v>300</v>
      </c>
      <c r="AD470" s="9" t="s">
        <v>46</v>
      </c>
      <c r="AE470" s="9" t="s">
        <v>1093</v>
      </c>
      <c r="AF470" s="133">
        <v>18.989999999999998</v>
      </c>
      <c r="AG470" s="134">
        <v>0.35299999999999998</v>
      </c>
      <c r="AH470" s="9" t="s">
        <v>47</v>
      </c>
      <c r="AI470" s="134">
        <v>40.459000000000003</v>
      </c>
      <c r="AJ470" s="9" t="s">
        <v>48</v>
      </c>
      <c r="AK470" s="9" t="s">
        <v>1167</v>
      </c>
      <c r="AL470" s="9" t="s">
        <v>49</v>
      </c>
      <c r="AM470" s="9" t="s">
        <v>121</v>
      </c>
      <c r="AN470" s="9" t="s">
        <v>122</v>
      </c>
      <c r="AO470" s="9" t="s">
        <v>52</v>
      </c>
      <c r="AP470" s="9" t="s">
        <v>146</v>
      </c>
      <c r="AQ470" s="9" t="s">
        <v>349</v>
      </c>
      <c r="AR470" s="9" t="s">
        <v>122</v>
      </c>
      <c r="AS470" s="142" t="str">
        <f>VLOOKUP(A470,'Roll-ups'!B:M,12,FALSE)</f>
        <v xml:space="preserve">PARTY DÉCOR </v>
      </c>
      <c r="AT470" s="142" t="str">
        <f t="shared" si="23"/>
        <v>G10211</v>
      </c>
      <c r="AU470" t="str">
        <f>VLOOKUP(A470,'Roll-ups'!B:E,4,FALSE)</f>
        <v>FALL 2</v>
      </c>
    </row>
    <row r="471" spans="1:47" x14ac:dyDescent="0.15">
      <c r="A471" s="142">
        <f t="shared" si="21"/>
        <v>5056275157128</v>
      </c>
      <c r="B471" s="142" t="str">
        <f t="shared" si="22"/>
        <v>4544735550</v>
      </c>
      <c r="C471" s="9" t="s">
        <v>129</v>
      </c>
      <c r="D471" s="9" t="s">
        <v>1176</v>
      </c>
      <c r="E471" s="9" t="s">
        <v>829</v>
      </c>
      <c r="F471" s="9" t="s">
        <v>989</v>
      </c>
      <c r="G471" s="9" t="s">
        <v>58</v>
      </c>
      <c r="H471" s="9" t="s">
        <v>40</v>
      </c>
      <c r="I471" s="9"/>
      <c r="J471" s="9"/>
      <c r="K471" s="9" t="s">
        <v>56</v>
      </c>
      <c r="L471" s="9" t="s">
        <v>1036</v>
      </c>
      <c r="M471" s="9" t="s">
        <v>1037</v>
      </c>
      <c r="N471" s="131">
        <v>44708</v>
      </c>
      <c r="O471" s="131">
        <v>44784</v>
      </c>
      <c r="P471" s="131">
        <v>44774</v>
      </c>
      <c r="Q471" s="222">
        <v>120</v>
      </c>
      <c r="R471" s="132">
        <v>0</v>
      </c>
      <c r="S471" s="132">
        <v>120</v>
      </c>
      <c r="T471" s="9" t="s">
        <v>348</v>
      </c>
      <c r="U471" s="9" t="s">
        <v>42</v>
      </c>
      <c r="V471" s="9" t="s">
        <v>131</v>
      </c>
      <c r="W471" s="9" t="s">
        <v>67</v>
      </c>
      <c r="X471" s="131">
        <v>44739</v>
      </c>
      <c r="Y471" s="131">
        <v>44739</v>
      </c>
      <c r="Z471" s="9" t="s">
        <v>45</v>
      </c>
      <c r="AA471" s="133">
        <v>2.5</v>
      </c>
      <c r="AB471" s="9" t="s">
        <v>46</v>
      </c>
      <c r="AC471" s="133">
        <v>300</v>
      </c>
      <c r="AD471" s="9" t="s">
        <v>46</v>
      </c>
      <c r="AE471" s="9" t="s">
        <v>1093</v>
      </c>
      <c r="AF471" s="133">
        <v>16.989999999999998</v>
      </c>
      <c r="AG471" s="134">
        <v>0.68300000000000005</v>
      </c>
      <c r="AH471" s="9" t="s">
        <v>47</v>
      </c>
      <c r="AI471" s="134">
        <v>101.33</v>
      </c>
      <c r="AJ471" s="9" t="s">
        <v>48</v>
      </c>
      <c r="AK471" s="9" t="s">
        <v>1177</v>
      </c>
      <c r="AL471" s="9" t="s">
        <v>49</v>
      </c>
      <c r="AM471" s="9" t="s">
        <v>121</v>
      </c>
      <c r="AN471" s="9" t="s">
        <v>122</v>
      </c>
      <c r="AO471" s="9" t="s">
        <v>52</v>
      </c>
      <c r="AP471" s="9" t="s">
        <v>146</v>
      </c>
      <c r="AQ471" s="9" t="s">
        <v>349</v>
      </c>
      <c r="AR471" s="9" t="s">
        <v>122</v>
      </c>
      <c r="AS471" s="142" t="str">
        <f>VLOOKUP(A471,'Roll-ups'!B:M,12,FALSE)</f>
        <v xml:space="preserve">PARTY DÉCOR </v>
      </c>
      <c r="AT471" s="142" t="str">
        <f t="shared" si="23"/>
        <v>G10211</v>
      </c>
      <c r="AU471" t="str">
        <f>VLOOKUP(A471,'Roll-ups'!B:E,4,FALSE)</f>
        <v>FALL 2</v>
      </c>
    </row>
    <row r="472" spans="1:47" x14ac:dyDescent="0.15">
      <c r="A472" s="142">
        <f t="shared" si="21"/>
        <v>5056567000767</v>
      </c>
      <c r="B472" s="142" t="str">
        <f t="shared" si="22"/>
        <v>4544735550</v>
      </c>
      <c r="C472" s="9" t="s">
        <v>129</v>
      </c>
      <c r="D472" s="9" t="s">
        <v>1201</v>
      </c>
      <c r="E472" s="9" t="s">
        <v>853</v>
      </c>
      <c r="F472" s="9" t="s">
        <v>989</v>
      </c>
      <c r="G472" s="9" t="s">
        <v>62</v>
      </c>
      <c r="H472" s="9" t="s">
        <v>40</v>
      </c>
      <c r="I472" s="9"/>
      <c r="J472" s="9"/>
      <c r="K472" s="9" t="s">
        <v>56</v>
      </c>
      <c r="L472" s="9" t="s">
        <v>1036</v>
      </c>
      <c r="M472" s="9" t="s">
        <v>1037</v>
      </c>
      <c r="N472" s="131">
        <v>44708</v>
      </c>
      <c r="O472" s="131">
        <v>44784</v>
      </c>
      <c r="P472" s="131">
        <v>44774</v>
      </c>
      <c r="Q472" s="222">
        <v>120</v>
      </c>
      <c r="R472" s="132">
        <v>0</v>
      </c>
      <c r="S472" s="132">
        <v>120</v>
      </c>
      <c r="T472" s="9" t="s">
        <v>348</v>
      </c>
      <c r="U472" s="9" t="s">
        <v>42</v>
      </c>
      <c r="V472" s="9" t="s">
        <v>131</v>
      </c>
      <c r="W472" s="9" t="s">
        <v>67</v>
      </c>
      <c r="X472" s="131">
        <v>44739</v>
      </c>
      <c r="Y472" s="131">
        <v>44739</v>
      </c>
      <c r="Z472" s="9" t="s">
        <v>45</v>
      </c>
      <c r="AA472" s="133">
        <v>2.65</v>
      </c>
      <c r="AB472" s="9" t="s">
        <v>46</v>
      </c>
      <c r="AC472" s="133">
        <v>318</v>
      </c>
      <c r="AD472" s="9" t="s">
        <v>46</v>
      </c>
      <c r="AE472" s="9" t="s">
        <v>1093</v>
      </c>
      <c r="AF472" s="133">
        <v>12.99</v>
      </c>
      <c r="AG472" s="134">
        <v>0.17599999999999999</v>
      </c>
      <c r="AH472" s="9" t="s">
        <v>47</v>
      </c>
      <c r="AI472" s="134">
        <v>0.47599999999999998</v>
      </c>
      <c r="AJ472" s="9" t="s">
        <v>48</v>
      </c>
      <c r="AK472" s="9" t="s">
        <v>1202</v>
      </c>
      <c r="AL472" s="9" t="s">
        <v>49</v>
      </c>
      <c r="AM472" s="9" t="s">
        <v>121</v>
      </c>
      <c r="AN472" s="9" t="s">
        <v>122</v>
      </c>
      <c r="AO472" s="9" t="s">
        <v>52</v>
      </c>
      <c r="AP472" s="9" t="s">
        <v>146</v>
      </c>
      <c r="AQ472" s="9" t="s">
        <v>349</v>
      </c>
      <c r="AR472" s="9" t="s">
        <v>122</v>
      </c>
      <c r="AS472" s="142" t="str">
        <f>VLOOKUP(A472,'Roll-ups'!B:M,12,FALSE)</f>
        <v xml:space="preserve">HALLOWEEN </v>
      </c>
      <c r="AT472" s="142" t="str">
        <f t="shared" si="23"/>
        <v>G10211</v>
      </c>
      <c r="AU472" t="str">
        <f>VLOOKUP(A472,'Roll-ups'!B:E,4,FALSE)</f>
        <v>HALLOWEEN</v>
      </c>
    </row>
    <row r="473" spans="1:47" x14ac:dyDescent="0.15">
      <c r="A473" s="142">
        <f t="shared" si="21"/>
        <v>5056567006998</v>
      </c>
      <c r="B473" s="142" t="str">
        <f t="shared" si="22"/>
        <v>4544735550</v>
      </c>
      <c r="C473" s="9" t="s">
        <v>129</v>
      </c>
      <c r="D473" s="9" t="s">
        <v>1203</v>
      </c>
      <c r="E473" s="9" t="s">
        <v>831</v>
      </c>
      <c r="F473" s="9" t="s">
        <v>989</v>
      </c>
      <c r="G473" s="9" t="s">
        <v>59</v>
      </c>
      <c r="H473" s="9" t="s">
        <v>40</v>
      </c>
      <c r="I473" s="9"/>
      <c r="J473" s="9"/>
      <c r="K473" s="9" t="s">
        <v>56</v>
      </c>
      <c r="L473" s="9" t="s">
        <v>1036</v>
      </c>
      <c r="M473" s="9" t="s">
        <v>1037</v>
      </c>
      <c r="N473" s="131">
        <v>44708</v>
      </c>
      <c r="O473" s="131">
        <v>44784</v>
      </c>
      <c r="P473" s="131">
        <v>44774</v>
      </c>
      <c r="Q473" s="222">
        <v>120</v>
      </c>
      <c r="R473" s="132">
        <v>0</v>
      </c>
      <c r="S473" s="132">
        <v>120</v>
      </c>
      <c r="T473" s="9" t="s">
        <v>348</v>
      </c>
      <c r="U473" s="9" t="s">
        <v>42</v>
      </c>
      <c r="V473" s="9" t="s">
        <v>131</v>
      </c>
      <c r="W473" s="9" t="s">
        <v>67</v>
      </c>
      <c r="X473" s="131">
        <v>44739</v>
      </c>
      <c r="Y473" s="131">
        <v>44739</v>
      </c>
      <c r="Z473" s="9" t="s">
        <v>45</v>
      </c>
      <c r="AA473" s="133">
        <v>15</v>
      </c>
      <c r="AB473" s="9" t="s">
        <v>46</v>
      </c>
      <c r="AC473" s="133">
        <v>1800</v>
      </c>
      <c r="AD473" s="9" t="s">
        <v>46</v>
      </c>
      <c r="AE473" s="9" t="s">
        <v>1093</v>
      </c>
      <c r="AF473" s="133">
        <v>48.99</v>
      </c>
      <c r="AG473" s="134">
        <v>0.94799999999999995</v>
      </c>
      <c r="AH473" s="9" t="s">
        <v>47</v>
      </c>
      <c r="AI473" s="134">
        <v>200.41</v>
      </c>
      <c r="AJ473" s="9" t="s">
        <v>48</v>
      </c>
      <c r="AK473" s="9" t="s">
        <v>1204</v>
      </c>
      <c r="AL473" s="9" t="s">
        <v>49</v>
      </c>
      <c r="AM473" s="9" t="s">
        <v>121</v>
      </c>
      <c r="AN473" s="9" t="s">
        <v>122</v>
      </c>
      <c r="AO473" s="9" t="s">
        <v>52</v>
      </c>
      <c r="AP473" s="9" t="s">
        <v>146</v>
      </c>
      <c r="AQ473" s="9" t="s">
        <v>349</v>
      </c>
      <c r="AR473" s="9" t="s">
        <v>122</v>
      </c>
      <c r="AS473" s="142" t="str">
        <f>VLOOKUP(A473,'Roll-ups'!B:M,12,FALSE)</f>
        <v xml:space="preserve">PARTY DÉCOR </v>
      </c>
      <c r="AT473" s="142" t="str">
        <f t="shared" si="23"/>
        <v>G10211</v>
      </c>
      <c r="AU473" t="str">
        <f>VLOOKUP(A473,'Roll-ups'!B:E,4,FALSE)</f>
        <v>FALL 2</v>
      </c>
    </row>
    <row r="474" spans="1:47" x14ac:dyDescent="0.15">
      <c r="A474" s="142">
        <f t="shared" si="21"/>
        <v>93573246791</v>
      </c>
      <c r="B474" s="142" t="str">
        <f t="shared" si="22"/>
        <v>4544765958</v>
      </c>
      <c r="C474" s="9" t="s">
        <v>129</v>
      </c>
      <c r="D474" s="9" t="s">
        <v>1318</v>
      </c>
      <c r="E474" s="9" t="s">
        <v>744</v>
      </c>
      <c r="F474" s="9" t="s">
        <v>977</v>
      </c>
      <c r="G474" s="9" t="s">
        <v>39</v>
      </c>
      <c r="H474" s="9" t="s">
        <v>1090</v>
      </c>
      <c r="I474" s="9"/>
      <c r="J474" s="9"/>
      <c r="K474" s="9" t="s">
        <v>41</v>
      </c>
      <c r="L474" s="9" t="s">
        <v>1247</v>
      </c>
      <c r="M474" s="9" t="s">
        <v>1248</v>
      </c>
      <c r="N474" s="131">
        <v>44719</v>
      </c>
      <c r="O474" s="131">
        <v>44820</v>
      </c>
      <c r="P474" s="131">
        <v>44820</v>
      </c>
      <c r="Q474" s="222">
        <v>120</v>
      </c>
      <c r="R474" s="132">
        <v>0</v>
      </c>
      <c r="S474" s="132">
        <v>120</v>
      </c>
      <c r="T474" s="9" t="s">
        <v>348</v>
      </c>
      <c r="U474" s="9" t="s">
        <v>117</v>
      </c>
      <c r="V474" s="9" t="s">
        <v>64</v>
      </c>
      <c r="W474" s="9" t="s">
        <v>44</v>
      </c>
      <c r="X474" s="131">
        <v>44813</v>
      </c>
      <c r="Y474" s="131">
        <v>44817</v>
      </c>
      <c r="Z474" s="9" t="s">
        <v>118</v>
      </c>
      <c r="AA474" s="133">
        <v>5.49</v>
      </c>
      <c r="AB474" s="9" t="s">
        <v>119</v>
      </c>
      <c r="AC474" s="133">
        <v>658.8</v>
      </c>
      <c r="AD474" s="9" t="s">
        <v>119</v>
      </c>
      <c r="AE474" s="9" t="s">
        <v>120</v>
      </c>
      <c r="AF474" s="133">
        <v>9.99</v>
      </c>
      <c r="AG474" s="134">
        <v>0.1</v>
      </c>
      <c r="AH474" s="9" t="s">
        <v>47</v>
      </c>
      <c r="AI474" s="134">
        <v>26.901</v>
      </c>
      <c r="AJ474" s="9" t="s">
        <v>48</v>
      </c>
      <c r="AK474" s="9" t="s">
        <v>1321</v>
      </c>
      <c r="AL474" s="9" t="s">
        <v>49</v>
      </c>
      <c r="AM474" s="9" t="s">
        <v>196</v>
      </c>
      <c r="AN474" s="9" t="s">
        <v>123</v>
      </c>
      <c r="AO474" s="9" t="s">
        <v>52</v>
      </c>
      <c r="AP474" s="9" t="s">
        <v>1250</v>
      </c>
      <c r="AQ474" s="9" t="s">
        <v>53</v>
      </c>
      <c r="AR474" s="9" t="s">
        <v>54</v>
      </c>
      <c r="AS474" s="142" t="str">
        <f>VLOOKUP(A474,'Roll-ups'!B:M,12,FALSE)</f>
        <v xml:space="preserve">CRICUT </v>
      </c>
      <c r="AT474" s="142" t="str">
        <f t="shared" si="23"/>
        <v>G10211</v>
      </c>
      <c r="AU474" t="str">
        <f>VLOOKUP(A474,'Roll-ups'!B:E,4,FALSE)</f>
        <v>FALL 1</v>
      </c>
    </row>
    <row r="475" spans="1:47" x14ac:dyDescent="0.15">
      <c r="A475" s="142">
        <f t="shared" si="21"/>
        <v>93573630286</v>
      </c>
      <c r="B475" s="142" t="str">
        <f t="shared" si="22"/>
        <v>4544765958</v>
      </c>
      <c r="C475" s="9" t="s">
        <v>129</v>
      </c>
      <c r="D475" s="9" t="s">
        <v>1329</v>
      </c>
      <c r="E475" s="9" t="s">
        <v>750</v>
      </c>
      <c r="F475" s="9" t="s">
        <v>977</v>
      </c>
      <c r="G475" s="9" t="s">
        <v>55</v>
      </c>
      <c r="H475" s="9" t="s">
        <v>1090</v>
      </c>
      <c r="I475" s="9"/>
      <c r="J475" s="9"/>
      <c r="K475" s="9" t="s">
        <v>41</v>
      </c>
      <c r="L475" s="9" t="s">
        <v>1247</v>
      </c>
      <c r="M475" s="9" t="s">
        <v>1248</v>
      </c>
      <c r="N475" s="131">
        <v>44719</v>
      </c>
      <c r="O475" s="131">
        <v>44820</v>
      </c>
      <c r="P475" s="131">
        <v>44820</v>
      </c>
      <c r="Q475" s="222">
        <v>120</v>
      </c>
      <c r="R475" s="132">
        <v>0</v>
      </c>
      <c r="S475" s="132">
        <v>120</v>
      </c>
      <c r="T475" s="9" t="s">
        <v>348</v>
      </c>
      <c r="U475" s="9" t="s">
        <v>117</v>
      </c>
      <c r="V475" s="9" t="s">
        <v>64</v>
      </c>
      <c r="W475" s="9" t="s">
        <v>44</v>
      </c>
      <c r="X475" s="131">
        <v>44813</v>
      </c>
      <c r="Y475" s="131">
        <v>44817</v>
      </c>
      <c r="Z475" s="9" t="s">
        <v>118</v>
      </c>
      <c r="AA475" s="133">
        <v>2.36</v>
      </c>
      <c r="AB475" s="9" t="s">
        <v>119</v>
      </c>
      <c r="AC475" s="133">
        <v>283.2</v>
      </c>
      <c r="AD475" s="9" t="s">
        <v>119</v>
      </c>
      <c r="AE475" s="9" t="s">
        <v>120</v>
      </c>
      <c r="AF475" s="133">
        <v>7.99</v>
      </c>
      <c r="AG475" s="134">
        <v>0.1</v>
      </c>
      <c r="AH475" s="9" t="s">
        <v>47</v>
      </c>
      <c r="AI475" s="134">
        <v>25.62</v>
      </c>
      <c r="AJ475" s="9" t="s">
        <v>48</v>
      </c>
      <c r="AK475" s="9" t="s">
        <v>1330</v>
      </c>
      <c r="AL475" s="9" t="s">
        <v>49</v>
      </c>
      <c r="AM475" s="9" t="s">
        <v>196</v>
      </c>
      <c r="AN475" s="9" t="s">
        <v>123</v>
      </c>
      <c r="AO475" s="9" t="s">
        <v>52</v>
      </c>
      <c r="AP475" s="9" t="s">
        <v>1250</v>
      </c>
      <c r="AQ475" s="9" t="s">
        <v>53</v>
      </c>
      <c r="AR475" s="9" t="s">
        <v>54</v>
      </c>
      <c r="AS475" s="142" t="str">
        <f>VLOOKUP(A475,'Roll-ups'!B:M,12,FALSE)</f>
        <v xml:space="preserve">CRICUT </v>
      </c>
      <c r="AT475" s="142" t="str">
        <f t="shared" si="23"/>
        <v>G10211</v>
      </c>
      <c r="AU475" t="str">
        <f>VLOOKUP(A475,'Roll-ups'!B:E,4,FALSE)</f>
        <v>FALL 1</v>
      </c>
    </row>
    <row r="476" spans="1:47" x14ac:dyDescent="0.15">
      <c r="A476" s="142">
        <f t="shared" si="21"/>
        <v>93573725920</v>
      </c>
      <c r="B476" s="142" t="str">
        <f t="shared" si="22"/>
        <v>4544765958</v>
      </c>
      <c r="C476" s="9" t="s">
        <v>129</v>
      </c>
      <c r="D476" s="9" t="s">
        <v>735</v>
      </c>
      <c r="E476" s="9" t="s">
        <v>736</v>
      </c>
      <c r="F476" s="9" t="s">
        <v>977</v>
      </c>
      <c r="G476" s="9" t="s">
        <v>59</v>
      </c>
      <c r="H476" s="9" t="s">
        <v>1090</v>
      </c>
      <c r="I476" s="9"/>
      <c r="J476" s="9"/>
      <c r="K476" s="9" t="s">
        <v>41</v>
      </c>
      <c r="L476" s="9" t="s">
        <v>1247</v>
      </c>
      <c r="M476" s="9" t="s">
        <v>1248</v>
      </c>
      <c r="N476" s="131">
        <v>44719</v>
      </c>
      <c r="O476" s="131">
        <v>44820</v>
      </c>
      <c r="P476" s="131">
        <v>44820</v>
      </c>
      <c r="Q476" s="222">
        <v>120</v>
      </c>
      <c r="R476" s="132">
        <v>0</v>
      </c>
      <c r="S476" s="132">
        <v>120</v>
      </c>
      <c r="T476" s="9" t="s">
        <v>348</v>
      </c>
      <c r="U476" s="9" t="s">
        <v>117</v>
      </c>
      <c r="V476" s="9" t="s">
        <v>64</v>
      </c>
      <c r="W476" s="9" t="s">
        <v>44</v>
      </c>
      <c r="X476" s="131">
        <v>44813</v>
      </c>
      <c r="Y476" s="131">
        <v>44817</v>
      </c>
      <c r="Z476" s="9" t="s">
        <v>118</v>
      </c>
      <c r="AA476" s="133">
        <v>7.14</v>
      </c>
      <c r="AB476" s="9" t="s">
        <v>119</v>
      </c>
      <c r="AC476" s="133">
        <v>856.8</v>
      </c>
      <c r="AD476" s="9" t="s">
        <v>119</v>
      </c>
      <c r="AE476" s="9" t="s">
        <v>120</v>
      </c>
      <c r="AF476" s="133">
        <v>12.99</v>
      </c>
      <c r="AG476" s="134">
        <v>0.35</v>
      </c>
      <c r="AH476" s="9" t="s">
        <v>47</v>
      </c>
      <c r="AI476" s="134">
        <v>62.37</v>
      </c>
      <c r="AJ476" s="9" t="s">
        <v>48</v>
      </c>
      <c r="AK476" s="9" t="s">
        <v>1322</v>
      </c>
      <c r="AL476" s="9" t="s">
        <v>49</v>
      </c>
      <c r="AM476" s="9" t="s">
        <v>196</v>
      </c>
      <c r="AN476" s="9" t="s">
        <v>123</v>
      </c>
      <c r="AO476" s="9" t="s">
        <v>52</v>
      </c>
      <c r="AP476" s="9" t="s">
        <v>1250</v>
      </c>
      <c r="AQ476" s="9" t="s">
        <v>349</v>
      </c>
      <c r="AR476" s="9" t="s">
        <v>54</v>
      </c>
      <c r="AS476" s="142" t="str">
        <f>VLOOKUP(A476,'Roll-ups'!B:M,12,FALSE)</f>
        <v xml:space="preserve">CRICUT </v>
      </c>
      <c r="AT476" s="142" t="str">
        <f t="shared" si="23"/>
        <v>G10211</v>
      </c>
      <c r="AU476" t="str">
        <f>VLOOKUP(A476,'Roll-ups'!B:E,4,FALSE)</f>
        <v>FALL 1</v>
      </c>
    </row>
    <row r="477" spans="1:47" x14ac:dyDescent="0.15">
      <c r="A477" s="142">
        <f t="shared" si="21"/>
        <v>93573740848</v>
      </c>
      <c r="B477" s="142" t="str">
        <f t="shared" si="22"/>
        <v>4544765958</v>
      </c>
      <c r="C477" s="9" t="s">
        <v>129</v>
      </c>
      <c r="D477" s="9" t="s">
        <v>741</v>
      </c>
      <c r="E477" s="9" t="s">
        <v>742</v>
      </c>
      <c r="F477" s="9" t="s">
        <v>977</v>
      </c>
      <c r="G477" s="9" t="s">
        <v>107</v>
      </c>
      <c r="H477" s="9" t="s">
        <v>1090</v>
      </c>
      <c r="I477" s="9"/>
      <c r="J477" s="9"/>
      <c r="K477" s="9" t="s">
        <v>41</v>
      </c>
      <c r="L477" s="9" t="s">
        <v>1247</v>
      </c>
      <c r="M477" s="9" t="s">
        <v>1248</v>
      </c>
      <c r="N477" s="131">
        <v>44719</v>
      </c>
      <c r="O477" s="131">
        <v>44820</v>
      </c>
      <c r="P477" s="131">
        <v>44820</v>
      </c>
      <c r="Q477" s="222">
        <v>120</v>
      </c>
      <c r="R477" s="132">
        <v>0</v>
      </c>
      <c r="S477" s="132">
        <v>120</v>
      </c>
      <c r="T477" s="9" t="s">
        <v>348</v>
      </c>
      <c r="U477" s="9" t="s">
        <v>117</v>
      </c>
      <c r="V477" s="9" t="s">
        <v>64</v>
      </c>
      <c r="W477" s="9" t="s">
        <v>44</v>
      </c>
      <c r="X477" s="131">
        <v>44813</v>
      </c>
      <c r="Y477" s="131">
        <v>44817</v>
      </c>
      <c r="Z477" s="9" t="s">
        <v>118</v>
      </c>
      <c r="AA477" s="133">
        <v>5.49</v>
      </c>
      <c r="AB477" s="9" t="s">
        <v>119</v>
      </c>
      <c r="AC477" s="133">
        <v>658.8</v>
      </c>
      <c r="AD477" s="9" t="s">
        <v>119</v>
      </c>
      <c r="AE477" s="9" t="s">
        <v>120</v>
      </c>
      <c r="AF477" s="133">
        <v>9.99</v>
      </c>
      <c r="AG477" s="134">
        <v>0.45</v>
      </c>
      <c r="AH477" s="9" t="s">
        <v>47</v>
      </c>
      <c r="AI477" s="134">
        <v>26.55</v>
      </c>
      <c r="AJ477" s="9" t="s">
        <v>48</v>
      </c>
      <c r="AK477" s="9" t="s">
        <v>1291</v>
      </c>
      <c r="AL477" s="9" t="s">
        <v>49</v>
      </c>
      <c r="AM477" s="9" t="s">
        <v>196</v>
      </c>
      <c r="AN477" s="9" t="s">
        <v>123</v>
      </c>
      <c r="AO477" s="9" t="s">
        <v>52</v>
      </c>
      <c r="AP477" s="9" t="s">
        <v>1250</v>
      </c>
      <c r="AQ477" s="9" t="s">
        <v>349</v>
      </c>
      <c r="AR477" s="9" t="s">
        <v>54</v>
      </c>
      <c r="AS477" s="142" t="str">
        <f>VLOOKUP(A477,'Roll-ups'!B:M,12,FALSE)</f>
        <v xml:space="preserve">CRICUT </v>
      </c>
      <c r="AT477" s="142" t="str">
        <f t="shared" si="23"/>
        <v>G10211</v>
      </c>
      <c r="AU477" t="str">
        <f>VLOOKUP(A477,'Roll-ups'!B:E,4,FALSE)</f>
        <v>FALL 1</v>
      </c>
    </row>
    <row r="478" spans="1:47" x14ac:dyDescent="0.15">
      <c r="A478" s="142">
        <f t="shared" si="21"/>
        <v>93573788055</v>
      </c>
      <c r="B478" s="142" t="str">
        <f t="shared" si="22"/>
        <v>4544765958</v>
      </c>
      <c r="C478" s="9" t="s">
        <v>129</v>
      </c>
      <c r="D478" s="9" t="s">
        <v>737</v>
      </c>
      <c r="E478" s="9" t="s">
        <v>738</v>
      </c>
      <c r="F478" s="9" t="s">
        <v>977</v>
      </c>
      <c r="G478" s="9" t="s">
        <v>71</v>
      </c>
      <c r="H478" s="9" t="s">
        <v>1090</v>
      </c>
      <c r="I478" s="9"/>
      <c r="J478" s="9"/>
      <c r="K478" s="9" t="s">
        <v>41</v>
      </c>
      <c r="L478" s="9" t="s">
        <v>1247</v>
      </c>
      <c r="M478" s="9" t="s">
        <v>1248</v>
      </c>
      <c r="N478" s="131">
        <v>44719</v>
      </c>
      <c r="O478" s="131">
        <v>44820</v>
      </c>
      <c r="P478" s="131">
        <v>44820</v>
      </c>
      <c r="Q478" s="222">
        <v>120</v>
      </c>
      <c r="R478" s="132">
        <v>0</v>
      </c>
      <c r="S478" s="132">
        <v>120</v>
      </c>
      <c r="T478" s="9" t="s">
        <v>348</v>
      </c>
      <c r="U478" s="9" t="s">
        <v>117</v>
      </c>
      <c r="V478" s="9" t="s">
        <v>64</v>
      </c>
      <c r="W478" s="9" t="s">
        <v>44</v>
      </c>
      <c r="X478" s="131">
        <v>44813</v>
      </c>
      <c r="Y478" s="131">
        <v>44817</v>
      </c>
      <c r="Z478" s="9" t="s">
        <v>118</v>
      </c>
      <c r="AA478" s="133">
        <v>7.14</v>
      </c>
      <c r="AB478" s="9" t="s">
        <v>119</v>
      </c>
      <c r="AC478" s="133">
        <v>856.8</v>
      </c>
      <c r="AD478" s="9" t="s">
        <v>119</v>
      </c>
      <c r="AE478" s="9" t="s">
        <v>120</v>
      </c>
      <c r="AF478" s="133">
        <v>12.99</v>
      </c>
      <c r="AG478" s="134">
        <v>0.35</v>
      </c>
      <c r="AH478" s="9" t="s">
        <v>47</v>
      </c>
      <c r="AI478" s="134">
        <v>724.65</v>
      </c>
      <c r="AJ478" s="9" t="s">
        <v>48</v>
      </c>
      <c r="AK478" s="9" t="s">
        <v>1284</v>
      </c>
      <c r="AL478" s="9" t="s">
        <v>49</v>
      </c>
      <c r="AM478" s="9" t="s">
        <v>196</v>
      </c>
      <c r="AN478" s="9" t="s">
        <v>123</v>
      </c>
      <c r="AO478" s="9" t="s">
        <v>52</v>
      </c>
      <c r="AP478" s="9" t="s">
        <v>1250</v>
      </c>
      <c r="AQ478" s="9" t="s">
        <v>349</v>
      </c>
      <c r="AR478" s="9" t="s">
        <v>122</v>
      </c>
      <c r="AS478" s="142" t="str">
        <f>VLOOKUP(A478,'Roll-ups'!B:M,12,FALSE)</f>
        <v xml:space="preserve">CRICUT </v>
      </c>
      <c r="AT478" s="142" t="str">
        <f t="shared" si="23"/>
        <v>G10211</v>
      </c>
      <c r="AU478" t="str">
        <f>VLOOKUP(A478,'Roll-ups'!B:E,4,FALSE)</f>
        <v>FALL 1</v>
      </c>
    </row>
    <row r="479" spans="1:47" x14ac:dyDescent="0.15">
      <c r="A479" s="142">
        <f t="shared" si="21"/>
        <v>93573854651</v>
      </c>
      <c r="B479" s="142" t="str">
        <f t="shared" si="22"/>
        <v>4544765958</v>
      </c>
      <c r="C479" s="9" t="s">
        <v>129</v>
      </c>
      <c r="D479" s="9" t="s">
        <v>1318</v>
      </c>
      <c r="E479" s="9" t="s">
        <v>746</v>
      </c>
      <c r="F479" s="9" t="s">
        <v>977</v>
      </c>
      <c r="G479" s="9" t="s">
        <v>61</v>
      </c>
      <c r="H479" s="9" t="s">
        <v>1090</v>
      </c>
      <c r="I479" s="9"/>
      <c r="J479" s="9"/>
      <c r="K479" s="9" t="s">
        <v>41</v>
      </c>
      <c r="L479" s="9" t="s">
        <v>1247</v>
      </c>
      <c r="M479" s="9" t="s">
        <v>1248</v>
      </c>
      <c r="N479" s="131">
        <v>44719</v>
      </c>
      <c r="O479" s="131">
        <v>44820</v>
      </c>
      <c r="P479" s="131">
        <v>44820</v>
      </c>
      <c r="Q479" s="222">
        <v>120</v>
      </c>
      <c r="R479" s="132">
        <v>0</v>
      </c>
      <c r="S479" s="132">
        <v>120</v>
      </c>
      <c r="T479" s="9" t="s">
        <v>348</v>
      </c>
      <c r="U479" s="9" t="s">
        <v>117</v>
      </c>
      <c r="V479" s="9" t="s">
        <v>64</v>
      </c>
      <c r="W479" s="9" t="s">
        <v>44</v>
      </c>
      <c r="X479" s="131">
        <v>44813</v>
      </c>
      <c r="Y479" s="131">
        <v>44817</v>
      </c>
      <c r="Z479" s="9" t="s">
        <v>118</v>
      </c>
      <c r="AA479" s="133">
        <v>5.49</v>
      </c>
      <c r="AB479" s="9" t="s">
        <v>119</v>
      </c>
      <c r="AC479" s="133">
        <v>658.8</v>
      </c>
      <c r="AD479" s="9" t="s">
        <v>119</v>
      </c>
      <c r="AE479" s="9" t="s">
        <v>120</v>
      </c>
      <c r="AF479" s="133">
        <v>9.99</v>
      </c>
      <c r="AG479" s="134">
        <v>0.2</v>
      </c>
      <c r="AH479" s="9" t="s">
        <v>47</v>
      </c>
      <c r="AI479" s="134">
        <v>23.94</v>
      </c>
      <c r="AJ479" s="9" t="s">
        <v>48</v>
      </c>
      <c r="AK479" s="9" t="s">
        <v>1319</v>
      </c>
      <c r="AL479" s="9" t="s">
        <v>49</v>
      </c>
      <c r="AM479" s="9" t="s">
        <v>196</v>
      </c>
      <c r="AN479" s="9" t="s">
        <v>123</v>
      </c>
      <c r="AO479" s="9" t="s">
        <v>52</v>
      </c>
      <c r="AP479" s="9" t="s">
        <v>1250</v>
      </c>
      <c r="AQ479" s="9" t="s">
        <v>53</v>
      </c>
      <c r="AR479" s="9" t="s">
        <v>54</v>
      </c>
      <c r="AS479" s="142" t="str">
        <f>VLOOKUP(A479,'Roll-ups'!B:M,12,FALSE)</f>
        <v xml:space="preserve">CRICUT </v>
      </c>
      <c r="AT479" s="142" t="str">
        <f t="shared" si="23"/>
        <v>G10211</v>
      </c>
      <c r="AU479" t="str">
        <f>VLOOKUP(A479,'Roll-ups'!B:E,4,FALSE)</f>
        <v>FALL 1</v>
      </c>
    </row>
    <row r="480" spans="1:47" x14ac:dyDescent="0.15">
      <c r="A480" s="142">
        <f t="shared" si="21"/>
        <v>93573932939</v>
      </c>
      <c r="B480" s="142" t="str">
        <f t="shared" si="22"/>
        <v>4544765958</v>
      </c>
      <c r="C480" s="9" t="s">
        <v>129</v>
      </c>
      <c r="D480" s="9" t="s">
        <v>747</v>
      </c>
      <c r="E480" s="9" t="s">
        <v>748</v>
      </c>
      <c r="F480" s="9" t="s">
        <v>977</v>
      </c>
      <c r="G480" s="9" t="s">
        <v>66</v>
      </c>
      <c r="H480" s="9" t="s">
        <v>1090</v>
      </c>
      <c r="I480" s="9"/>
      <c r="J480" s="9"/>
      <c r="K480" s="9" t="s">
        <v>41</v>
      </c>
      <c r="L480" s="9" t="s">
        <v>1247</v>
      </c>
      <c r="M480" s="9" t="s">
        <v>1248</v>
      </c>
      <c r="N480" s="131">
        <v>44719</v>
      </c>
      <c r="O480" s="131">
        <v>44820</v>
      </c>
      <c r="P480" s="131">
        <v>44820</v>
      </c>
      <c r="Q480" s="222">
        <v>120</v>
      </c>
      <c r="R480" s="132">
        <v>0</v>
      </c>
      <c r="S480" s="132">
        <v>120</v>
      </c>
      <c r="T480" s="9" t="s">
        <v>348</v>
      </c>
      <c r="U480" s="9" t="s">
        <v>117</v>
      </c>
      <c r="V480" s="9" t="s">
        <v>64</v>
      </c>
      <c r="W480" s="9" t="s">
        <v>44</v>
      </c>
      <c r="X480" s="131">
        <v>44813</v>
      </c>
      <c r="Y480" s="131">
        <v>44817</v>
      </c>
      <c r="Z480" s="9" t="s">
        <v>118</v>
      </c>
      <c r="AA480" s="133">
        <v>5.49</v>
      </c>
      <c r="AB480" s="9" t="s">
        <v>119</v>
      </c>
      <c r="AC480" s="133">
        <v>658.8</v>
      </c>
      <c r="AD480" s="9" t="s">
        <v>119</v>
      </c>
      <c r="AE480" s="9" t="s">
        <v>120</v>
      </c>
      <c r="AF480" s="133">
        <v>9.99</v>
      </c>
      <c r="AG480" s="134">
        <v>0.05</v>
      </c>
      <c r="AH480" s="9" t="s">
        <v>47</v>
      </c>
      <c r="AI480" s="134">
        <v>12.936</v>
      </c>
      <c r="AJ480" s="9" t="s">
        <v>48</v>
      </c>
      <c r="AK480" s="9" t="s">
        <v>1320</v>
      </c>
      <c r="AL480" s="9" t="s">
        <v>49</v>
      </c>
      <c r="AM480" s="9" t="s">
        <v>196</v>
      </c>
      <c r="AN480" s="9" t="s">
        <v>123</v>
      </c>
      <c r="AO480" s="9" t="s">
        <v>52</v>
      </c>
      <c r="AP480" s="9" t="s">
        <v>1250</v>
      </c>
      <c r="AQ480" s="9" t="s">
        <v>53</v>
      </c>
      <c r="AR480" s="9" t="s">
        <v>54</v>
      </c>
      <c r="AS480" s="142" t="str">
        <f>VLOOKUP(A480,'Roll-ups'!B:M,12,FALSE)</f>
        <v xml:space="preserve">CRICUT </v>
      </c>
      <c r="AT480" s="142" t="str">
        <f t="shared" si="23"/>
        <v>G10211</v>
      </c>
      <c r="AU480" t="str">
        <f>VLOOKUP(A480,'Roll-ups'!B:E,4,FALSE)</f>
        <v>FALL 1</v>
      </c>
    </row>
    <row r="481" spans="1:47" x14ac:dyDescent="0.15">
      <c r="A481" s="142">
        <f t="shared" si="21"/>
        <v>9781469423654</v>
      </c>
      <c r="B481" s="142" t="str">
        <f t="shared" si="22"/>
        <v>4544767823</v>
      </c>
      <c r="C481" s="9" t="s">
        <v>200</v>
      </c>
      <c r="D481" s="9" t="s">
        <v>280</v>
      </c>
      <c r="E481" s="9" t="s">
        <v>534</v>
      </c>
      <c r="F481" s="9" t="s">
        <v>516</v>
      </c>
      <c r="G481" s="9" t="s">
        <v>72</v>
      </c>
      <c r="H481" s="9" t="s">
        <v>40</v>
      </c>
      <c r="I481" s="9"/>
      <c r="J481" s="9"/>
      <c r="K481" s="9" t="s">
        <v>56</v>
      </c>
      <c r="L481" s="9" t="s">
        <v>347</v>
      </c>
      <c r="M481" s="9" t="s">
        <v>219</v>
      </c>
      <c r="N481" s="131">
        <v>44718</v>
      </c>
      <c r="O481" s="131">
        <v>44763</v>
      </c>
      <c r="P481" s="131">
        <v>44763</v>
      </c>
      <c r="Q481" s="222">
        <v>120</v>
      </c>
      <c r="R481" s="132">
        <v>0</v>
      </c>
      <c r="S481" s="132">
        <v>120</v>
      </c>
      <c r="T481" s="9" t="s">
        <v>348</v>
      </c>
      <c r="U481" s="9" t="s">
        <v>63</v>
      </c>
      <c r="V481" s="9" t="s">
        <v>64</v>
      </c>
      <c r="W481" s="9" t="s">
        <v>44</v>
      </c>
      <c r="X481" s="131"/>
      <c r="Y481" s="131"/>
      <c r="Z481" s="9"/>
      <c r="AA481" s="133">
        <v>10.4</v>
      </c>
      <c r="AB481" s="9" t="s">
        <v>119</v>
      </c>
      <c r="AC481" s="133">
        <v>1248</v>
      </c>
      <c r="AD481" s="9" t="s">
        <v>119</v>
      </c>
      <c r="AE481" s="9" t="s">
        <v>120</v>
      </c>
      <c r="AF481" s="133">
        <v>25.99</v>
      </c>
      <c r="AG481" s="134">
        <v>0.85</v>
      </c>
      <c r="AH481" s="9" t="s">
        <v>47</v>
      </c>
      <c r="AI481" s="134">
        <v>18.760000000000002</v>
      </c>
      <c r="AJ481" s="9" t="s">
        <v>48</v>
      </c>
      <c r="AK481" s="9" t="s">
        <v>534</v>
      </c>
      <c r="AL481" s="9" t="s">
        <v>49</v>
      </c>
      <c r="AM481" s="9" t="s">
        <v>50</v>
      </c>
      <c r="AN481" s="9" t="s">
        <v>51</v>
      </c>
      <c r="AO481" s="9" t="s">
        <v>138</v>
      </c>
      <c r="AP481" s="9" t="s">
        <v>356</v>
      </c>
      <c r="AQ481" s="9" t="s">
        <v>349</v>
      </c>
      <c r="AR481" s="9" t="s">
        <v>51</v>
      </c>
      <c r="AS481" s="142" t="str">
        <f>VLOOKUP(A481,'Roll-ups'!B:M,12,FALSE)</f>
        <v xml:space="preserve">12 MONTH </v>
      </c>
      <c r="AT481" s="142" t="str">
        <f t="shared" si="23"/>
        <v>G10227</v>
      </c>
      <c r="AU481" t="str">
        <f>VLOOKUP(A481,'Roll-ups'!B:E,4,FALSE)</f>
        <v xml:space="preserve">FALL 1 FLOWTHROUGH </v>
      </c>
    </row>
    <row r="482" spans="1:47" x14ac:dyDescent="0.15">
      <c r="A482" s="142">
        <f t="shared" si="21"/>
        <v>5056275127398</v>
      </c>
      <c r="B482" s="142" t="str">
        <f t="shared" si="22"/>
        <v>4544332989</v>
      </c>
      <c r="C482" s="9" t="s">
        <v>129</v>
      </c>
      <c r="D482" s="9" t="s">
        <v>1261</v>
      </c>
      <c r="E482" s="9" t="s">
        <v>1262</v>
      </c>
      <c r="F482" s="9" t="s">
        <v>961</v>
      </c>
      <c r="G482" s="9" t="s">
        <v>60</v>
      </c>
      <c r="H482" s="9" t="s">
        <v>40</v>
      </c>
      <c r="I482" s="9"/>
      <c r="J482" s="9"/>
      <c r="K482" s="9" t="s">
        <v>56</v>
      </c>
      <c r="L482" s="9" t="s">
        <v>1036</v>
      </c>
      <c r="M482" s="9" t="s">
        <v>1037</v>
      </c>
      <c r="N482" s="131">
        <v>44687</v>
      </c>
      <c r="O482" s="131">
        <v>44791</v>
      </c>
      <c r="P482" s="131">
        <v>44767</v>
      </c>
      <c r="Q482" s="222">
        <v>112</v>
      </c>
      <c r="R482" s="132">
        <v>0</v>
      </c>
      <c r="S482" s="132">
        <v>112</v>
      </c>
      <c r="T482" s="9" t="s">
        <v>348</v>
      </c>
      <c r="U482" s="9" t="s">
        <v>42</v>
      </c>
      <c r="V482" s="9" t="s">
        <v>131</v>
      </c>
      <c r="W482" s="9" t="s">
        <v>67</v>
      </c>
      <c r="X482" s="131">
        <v>44732</v>
      </c>
      <c r="Y482" s="131">
        <v>44746</v>
      </c>
      <c r="Z482" s="9" t="s">
        <v>45</v>
      </c>
      <c r="AA482" s="133">
        <v>22.49</v>
      </c>
      <c r="AB482" s="9" t="s">
        <v>46</v>
      </c>
      <c r="AC482" s="133">
        <v>2518.88</v>
      </c>
      <c r="AD482" s="9" t="s">
        <v>46</v>
      </c>
      <c r="AE482" s="9" t="s">
        <v>1038</v>
      </c>
      <c r="AF482" s="133">
        <v>54.99</v>
      </c>
      <c r="AG482" s="134">
        <v>2.3809999999999998</v>
      </c>
      <c r="AH482" s="9" t="s">
        <v>47</v>
      </c>
      <c r="AI482" s="134">
        <v>861.16700000000003</v>
      </c>
      <c r="AJ482" s="9" t="s">
        <v>48</v>
      </c>
      <c r="AK482" s="9" t="s">
        <v>1263</v>
      </c>
      <c r="AL482" s="9" t="s">
        <v>49</v>
      </c>
      <c r="AM482" s="9" t="s">
        <v>126</v>
      </c>
      <c r="AN482" s="9" t="s">
        <v>127</v>
      </c>
      <c r="AO482" s="9" t="s">
        <v>52</v>
      </c>
      <c r="AP482" s="9" t="s">
        <v>146</v>
      </c>
      <c r="AQ482" s="9" t="s">
        <v>349</v>
      </c>
      <c r="AR482" s="9" t="s">
        <v>127</v>
      </c>
      <c r="AS482" s="142" t="str">
        <f>VLOOKUP(A482,'Roll-ups'!B:M,12,FALSE)</f>
        <v xml:space="preserve">PARTY DÉCOR </v>
      </c>
      <c r="AT482" s="142" t="str">
        <f t="shared" si="23"/>
        <v>G10211</v>
      </c>
      <c r="AU482" t="str">
        <f>VLOOKUP(A482,'Roll-ups'!B:E,4,FALSE)</f>
        <v>FALL 2</v>
      </c>
    </row>
    <row r="483" spans="1:47" x14ac:dyDescent="0.15">
      <c r="A483" s="142">
        <f t="shared" si="21"/>
        <v>93573915017</v>
      </c>
      <c r="B483" s="142" t="str">
        <f t="shared" si="22"/>
        <v>4544765963</v>
      </c>
      <c r="C483" s="9" t="s">
        <v>129</v>
      </c>
      <c r="D483" s="9" t="s">
        <v>739</v>
      </c>
      <c r="E483" s="9" t="s">
        <v>740</v>
      </c>
      <c r="F483" s="9" t="s">
        <v>982</v>
      </c>
      <c r="G483" s="9" t="s">
        <v>79</v>
      </c>
      <c r="H483" s="9" t="s">
        <v>40</v>
      </c>
      <c r="I483" s="9"/>
      <c r="J483" s="9"/>
      <c r="K483" s="9" t="s">
        <v>57</v>
      </c>
      <c r="L483" s="9" t="s">
        <v>1247</v>
      </c>
      <c r="M483" s="9" t="s">
        <v>1248</v>
      </c>
      <c r="N483" s="131">
        <v>44719</v>
      </c>
      <c r="O483" s="131">
        <v>44732</v>
      </c>
      <c r="P483" s="131">
        <v>44732</v>
      </c>
      <c r="Q483" s="222">
        <v>110</v>
      </c>
      <c r="R483" s="132">
        <v>0</v>
      </c>
      <c r="S483" s="132">
        <v>110</v>
      </c>
      <c r="T483" s="9" t="s">
        <v>348</v>
      </c>
      <c r="U483" s="9" t="s">
        <v>117</v>
      </c>
      <c r="V483" s="9" t="s">
        <v>64</v>
      </c>
      <c r="W483" s="9" t="s">
        <v>44</v>
      </c>
      <c r="X483" s="131">
        <v>44726</v>
      </c>
      <c r="Y483" s="131">
        <v>44726</v>
      </c>
      <c r="Z483" s="9" t="s">
        <v>118</v>
      </c>
      <c r="AA483" s="133">
        <v>7.14</v>
      </c>
      <c r="AB483" s="9" t="s">
        <v>119</v>
      </c>
      <c r="AC483" s="133">
        <v>785.4</v>
      </c>
      <c r="AD483" s="9" t="s">
        <v>119</v>
      </c>
      <c r="AE483" s="9" t="s">
        <v>120</v>
      </c>
      <c r="AF483" s="133">
        <v>12.99</v>
      </c>
      <c r="AG483" s="134">
        <v>0.35</v>
      </c>
      <c r="AH483" s="9" t="s">
        <v>47</v>
      </c>
      <c r="AI483" s="134">
        <v>62.37</v>
      </c>
      <c r="AJ483" s="9" t="s">
        <v>48</v>
      </c>
      <c r="AK483" s="9" t="s">
        <v>1282</v>
      </c>
      <c r="AL483" s="9" t="s">
        <v>49</v>
      </c>
      <c r="AM483" s="9" t="s">
        <v>196</v>
      </c>
      <c r="AN483" s="9" t="s">
        <v>123</v>
      </c>
      <c r="AO483" s="9" t="s">
        <v>52</v>
      </c>
      <c r="AP483" s="9" t="s">
        <v>1250</v>
      </c>
      <c r="AQ483" s="9" t="s">
        <v>53</v>
      </c>
      <c r="AR483" s="9" t="s">
        <v>54</v>
      </c>
      <c r="AS483" s="142" t="str">
        <f>VLOOKUP(A483,'Roll-ups'!B:M,12,FALSE)</f>
        <v xml:space="preserve">CRICUT </v>
      </c>
      <c r="AT483" s="142" t="str">
        <f t="shared" si="23"/>
        <v>G10211</v>
      </c>
      <c r="AU483" t="str">
        <f>VLOOKUP(A483,'Roll-ups'!B:E,4,FALSE)</f>
        <v>FALL 1</v>
      </c>
    </row>
    <row r="484" spans="1:47" x14ac:dyDescent="0.15">
      <c r="A484" s="142">
        <f t="shared" si="21"/>
        <v>882709658689</v>
      </c>
      <c r="B484" s="142" t="str">
        <f t="shared" si="22"/>
        <v>4543671007</v>
      </c>
      <c r="C484" s="9" t="s">
        <v>200</v>
      </c>
      <c r="D484" s="9" t="s">
        <v>417</v>
      </c>
      <c r="E484" s="9" t="s">
        <v>418</v>
      </c>
      <c r="F484" s="9" t="s">
        <v>535</v>
      </c>
      <c r="G484" s="9" t="s">
        <v>39</v>
      </c>
      <c r="H484" s="9" t="s">
        <v>40</v>
      </c>
      <c r="I484" s="9"/>
      <c r="J484" s="9"/>
      <c r="K484" s="9" t="s">
        <v>56</v>
      </c>
      <c r="L484" s="9" t="s">
        <v>420</v>
      </c>
      <c r="M484" s="9" t="s">
        <v>421</v>
      </c>
      <c r="N484" s="131">
        <v>44551</v>
      </c>
      <c r="O484" s="131">
        <v>44741</v>
      </c>
      <c r="P484" s="131">
        <v>44718</v>
      </c>
      <c r="Q484" s="222">
        <v>108</v>
      </c>
      <c r="R484" s="132">
        <v>0</v>
      </c>
      <c r="S484" s="132">
        <v>108</v>
      </c>
      <c r="T484" s="9" t="s">
        <v>348</v>
      </c>
      <c r="U484" s="9" t="s">
        <v>42</v>
      </c>
      <c r="V484" s="9" t="s">
        <v>132</v>
      </c>
      <c r="W484" s="9" t="s">
        <v>44</v>
      </c>
      <c r="X484" s="131">
        <v>44664</v>
      </c>
      <c r="Y484" s="131">
        <v>44687</v>
      </c>
      <c r="Z484" s="9" t="s">
        <v>45</v>
      </c>
      <c r="AA484" s="133">
        <v>15.16</v>
      </c>
      <c r="AB484" s="9" t="s">
        <v>46</v>
      </c>
      <c r="AC484" s="133">
        <v>1637.28</v>
      </c>
      <c r="AD484" s="9" t="s">
        <v>46</v>
      </c>
      <c r="AE484" s="9" t="s">
        <v>422</v>
      </c>
      <c r="AF484" s="133">
        <v>50</v>
      </c>
      <c r="AG484" s="134">
        <v>5.952</v>
      </c>
      <c r="AH484" s="9" t="s">
        <v>47</v>
      </c>
      <c r="AI484" s="134">
        <v>266.5</v>
      </c>
      <c r="AJ484" s="9" t="s">
        <v>48</v>
      </c>
      <c r="AK484" s="9"/>
      <c r="AL484" s="9" t="s">
        <v>49</v>
      </c>
      <c r="AM484" s="9" t="s">
        <v>121</v>
      </c>
      <c r="AN484" s="9" t="s">
        <v>122</v>
      </c>
      <c r="AO484" s="9" t="s">
        <v>52</v>
      </c>
      <c r="AP484" s="9" t="s">
        <v>133</v>
      </c>
      <c r="AQ484" s="9" t="s">
        <v>349</v>
      </c>
      <c r="AR484" s="9" t="s">
        <v>122</v>
      </c>
      <c r="AS484" s="142" t="str">
        <f>VLOOKUP(A484,'Roll-ups'!B:M,12,FALSE)</f>
        <v>CORE</v>
      </c>
      <c r="AT484" s="142" t="str">
        <f t="shared" si="23"/>
        <v>G10227</v>
      </c>
      <c r="AU484" t="str">
        <f>VLOOKUP(A484,'Roll-ups'!B:E,4,FALSE)</f>
        <v>FALL 1</v>
      </c>
    </row>
    <row r="485" spans="1:47" x14ac:dyDescent="0.15">
      <c r="A485" s="142">
        <f t="shared" si="21"/>
        <v>686010673962</v>
      </c>
      <c r="B485" s="142" t="str">
        <f t="shared" si="22"/>
        <v>4543725758</v>
      </c>
      <c r="C485" s="9" t="s">
        <v>200</v>
      </c>
      <c r="D485" s="9" t="s">
        <v>404</v>
      </c>
      <c r="E485" s="9" t="s">
        <v>405</v>
      </c>
      <c r="F485" s="9" t="s">
        <v>515</v>
      </c>
      <c r="G485" s="9" t="s">
        <v>72</v>
      </c>
      <c r="H485" s="9" t="s">
        <v>40</v>
      </c>
      <c r="I485" s="9"/>
      <c r="J485" s="9"/>
      <c r="K485" s="9" t="s">
        <v>56</v>
      </c>
      <c r="L485" s="9" t="s">
        <v>143</v>
      </c>
      <c r="M485" s="9" t="s">
        <v>144</v>
      </c>
      <c r="N485" s="131">
        <v>44579</v>
      </c>
      <c r="O485" s="131">
        <v>44713</v>
      </c>
      <c r="P485" s="131">
        <v>44713</v>
      </c>
      <c r="Q485" s="222">
        <v>108</v>
      </c>
      <c r="R485" s="132">
        <v>0</v>
      </c>
      <c r="S485" s="132">
        <v>108</v>
      </c>
      <c r="T485" s="9" t="s">
        <v>348</v>
      </c>
      <c r="U485" s="9" t="s">
        <v>42</v>
      </c>
      <c r="V485" s="9" t="s">
        <v>131</v>
      </c>
      <c r="W485" s="9" t="s">
        <v>44</v>
      </c>
      <c r="X485" s="131">
        <v>44664</v>
      </c>
      <c r="Y485" s="131">
        <v>44664</v>
      </c>
      <c r="Z485" s="9" t="s">
        <v>45</v>
      </c>
      <c r="AA485" s="133">
        <v>6.6</v>
      </c>
      <c r="AB485" s="9" t="s">
        <v>46</v>
      </c>
      <c r="AC485" s="133">
        <v>712.8</v>
      </c>
      <c r="AD485" s="9" t="s">
        <v>46</v>
      </c>
      <c r="AE485" s="9" t="s">
        <v>379</v>
      </c>
      <c r="AF485" s="133">
        <v>29.99</v>
      </c>
      <c r="AG485" s="134">
        <v>0.94799999999999995</v>
      </c>
      <c r="AH485" s="9" t="s">
        <v>47</v>
      </c>
      <c r="AI485" s="134">
        <v>152.315</v>
      </c>
      <c r="AJ485" s="9" t="s">
        <v>48</v>
      </c>
      <c r="AK485" s="9"/>
      <c r="AL485" s="9" t="s">
        <v>49</v>
      </c>
      <c r="AM485" s="9" t="s">
        <v>121</v>
      </c>
      <c r="AN485" s="9" t="s">
        <v>122</v>
      </c>
      <c r="AO485" s="9" t="s">
        <v>52</v>
      </c>
      <c r="AP485" s="9" t="s">
        <v>133</v>
      </c>
      <c r="AQ485" s="9" t="s">
        <v>349</v>
      </c>
      <c r="AR485" s="9" t="s">
        <v>122</v>
      </c>
      <c r="AS485" s="142" t="str">
        <f>VLOOKUP(A485,'Roll-ups'!B:M,12,FALSE)</f>
        <v xml:space="preserve">17 MONTH </v>
      </c>
      <c r="AT485" s="142" t="str">
        <f t="shared" si="23"/>
        <v>G10227</v>
      </c>
      <c r="AU485" t="str">
        <f>VLOOKUP(A485,'Roll-ups'!B:E,4,FALSE)</f>
        <v xml:space="preserve">BTS </v>
      </c>
    </row>
    <row r="486" spans="1:47" x14ac:dyDescent="0.15">
      <c r="A486" s="142">
        <f t="shared" si="21"/>
        <v>5060717342164</v>
      </c>
      <c r="B486" s="142" t="str">
        <f t="shared" si="22"/>
        <v>4544711742</v>
      </c>
      <c r="C486" s="9" t="s">
        <v>129</v>
      </c>
      <c r="D486" s="9" t="s">
        <v>1260</v>
      </c>
      <c r="E486" s="9" t="s">
        <v>881</v>
      </c>
      <c r="F486" s="9" t="s">
        <v>986</v>
      </c>
      <c r="G486" s="9" t="s">
        <v>66</v>
      </c>
      <c r="H486" s="9" t="s">
        <v>40</v>
      </c>
      <c r="I486" s="9"/>
      <c r="J486" s="9"/>
      <c r="K486" s="9" t="s">
        <v>56</v>
      </c>
      <c r="L486" s="9" t="s">
        <v>1161</v>
      </c>
      <c r="M486" s="9" t="s">
        <v>1162</v>
      </c>
      <c r="N486" s="131">
        <v>44708</v>
      </c>
      <c r="O486" s="131">
        <v>44754</v>
      </c>
      <c r="P486" s="131">
        <v>44754</v>
      </c>
      <c r="Q486" s="222">
        <v>100</v>
      </c>
      <c r="R486" s="132">
        <v>0</v>
      </c>
      <c r="S486" s="132">
        <v>100</v>
      </c>
      <c r="T486" s="9" t="s">
        <v>348</v>
      </c>
      <c r="U486" s="9" t="s">
        <v>42</v>
      </c>
      <c r="V486" s="9" t="s">
        <v>1163</v>
      </c>
      <c r="W486" s="9" t="s">
        <v>67</v>
      </c>
      <c r="X486" s="131">
        <v>44701</v>
      </c>
      <c r="Y486" s="131">
        <v>44727</v>
      </c>
      <c r="Z486" s="9" t="s">
        <v>45</v>
      </c>
      <c r="AA486" s="133">
        <v>2.5</v>
      </c>
      <c r="AB486" s="9" t="s">
        <v>148</v>
      </c>
      <c r="AC486" s="133">
        <v>250</v>
      </c>
      <c r="AD486" s="9" t="s">
        <v>148</v>
      </c>
      <c r="AE486" s="9" t="s">
        <v>1164</v>
      </c>
      <c r="AF486" s="133">
        <v>14.99</v>
      </c>
      <c r="AG486" s="134">
        <v>0.154</v>
      </c>
      <c r="AH486" s="9" t="s">
        <v>47</v>
      </c>
      <c r="AI486" s="134">
        <v>24.791</v>
      </c>
      <c r="AJ486" s="9" t="s">
        <v>48</v>
      </c>
      <c r="AK486" s="9"/>
      <c r="AL486" s="9" t="s">
        <v>49</v>
      </c>
      <c r="AM486" s="9" t="s">
        <v>121</v>
      </c>
      <c r="AN486" s="9" t="s">
        <v>122</v>
      </c>
      <c r="AO486" s="9" t="s">
        <v>52</v>
      </c>
      <c r="AP486" s="9" t="s">
        <v>863</v>
      </c>
      <c r="AQ486" s="9" t="s">
        <v>349</v>
      </c>
      <c r="AR486" s="9" t="s">
        <v>122</v>
      </c>
      <c r="AS486" s="142" t="str">
        <f>VLOOKUP(A486,'Roll-ups'!B:M,12,FALSE)</f>
        <v xml:space="preserve">PARTY DÉCOR </v>
      </c>
      <c r="AT486" s="142" t="str">
        <f t="shared" si="23"/>
        <v>G10211</v>
      </c>
      <c r="AU486" t="str">
        <f>VLOOKUP(A486,'Roll-ups'!B:E,4,FALSE)</f>
        <v>FALL 2</v>
      </c>
    </row>
    <row r="487" spans="1:47" x14ac:dyDescent="0.15">
      <c r="A487" s="142">
        <f t="shared" si="21"/>
        <v>5060717340306</v>
      </c>
      <c r="B487" s="142" t="str">
        <f t="shared" si="22"/>
        <v>4544711742</v>
      </c>
      <c r="C487" s="9" t="s">
        <v>129</v>
      </c>
      <c r="D487" s="9" t="s">
        <v>1331</v>
      </c>
      <c r="E487" s="9" t="s">
        <v>865</v>
      </c>
      <c r="F487" s="9" t="s">
        <v>986</v>
      </c>
      <c r="G487" s="9" t="s">
        <v>81</v>
      </c>
      <c r="H487" s="9" t="s">
        <v>40</v>
      </c>
      <c r="I487" s="9"/>
      <c r="J487" s="9"/>
      <c r="K487" s="9" t="s">
        <v>56</v>
      </c>
      <c r="L487" s="9" t="s">
        <v>1161</v>
      </c>
      <c r="M487" s="9" t="s">
        <v>1162</v>
      </c>
      <c r="N487" s="131">
        <v>44708</v>
      </c>
      <c r="O487" s="131">
        <v>44754</v>
      </c>
      <c r="P487" s="131">
        <v>44754</v>
      </c>
      <c r="Q487" s="222">
        <v>100</v>
      </c>
      <c r="R487" s="132">
        <v>0</v>
      </c>
      <c r="S487" s="132">
        <v>100</v>
      </c>
      <c r="T487" s="9" t="s">
        <v>348</v>
      </c>
      <c r="U487" s="9" t="s">
        <v>42</v>
      </c>
      <c r="V487" s="9" t="s">
        <v>1163</v>
      </c>
      <c r="W487" s="9" t="s">
        <v>67</v>
      </c>
      <c r="X487" s="131">
        <v>44701</v>
      </c>
      <c r="Y487" s="131">
        <v>44727</v>
      </c>
      <c r="Z487" s="9" t="s">
        <v>45</v>
      </c>
      <c r="AA487" s="133">
        <v>6.8</v>
      </c>
      <c r="AB487" s="9" t="s">
        <v>148</v>
      </c>
      <c r="AC487" s="133">
        <v>680</v>
      </c>
      <c r="AD487" s="9" t="s">
        <v>148</v>
      </c>
      <c r="AE487" s="9" t="s">
        <v>1164</v>
      </c>
      <c r="AF487" s="133">
        <v>34.99</v>
      </c>
      <c r="AG487" s="134">
        <v>0.16500000000000001</v>
      </c>
      <c r="AH487" s="9" t="s">
        <v>47</v>
      </c>
      <c r="AI487" s="134">
        <v>32.953000000000003</v>
      </c>
      <c r="AJ487" s="9" t="s">
        <v>48</v>
      </c>
      <c r="AK487" s="9"/>
      <c r="AL487" s="9" t="s">
        <v>49</v>
      </c>
      <c r="AM487" s="9" t="s">
        <v>121</v>
      </c>
      <c r="AN487" s="9" t="s">
        <v>122</v>
      </c>
      <c r="AO487" s="9" t="s">
        <v>138</v>
      </c>
      <c r="AP487" s="9" t="s">
        <v>863</v>
      </c>
      <c r="AQ487" s="9" t="s">
        <v>349</v>
      </c>
      <c r="AR487" s="9" t="s">
        <v>122</v>
      </c>
      <c r="AS487" s="142" t="str">
        <f>VLOOKUP(A487,'Roll-ups'!B:M,12,FALSE)</f>
        <v xml:space="preserve">PARTY DÉCOR </v>
      </c>
      <c r="AT487" s="142" t="str">
        <f t="shared" si="23"/>
        <v>G10211</v>
      </c>
      <c r="AU487" t="str">
        <f>VLOOKUP(A487,'Roll-ups'!B:E,4,FALSE)</f>
        <v>FALL 1</v>
      </c>
    </row>
    <row r="488" spans="1:47" x14ac:dyDescent="0.15">
      <c r="A488" s="142">
        <f t="shared" si="21"/>
        <v>5060717349705</v>
      </c>
      <c r="B488" s="142" t="str">
        <f t="shared" si="22"/>
        <v>4544711742</v>
      </c>
      <c r="C488" s="9" t="s">
        <v>129</v>
      </c>
      <c r="D488" s="9" t="s">
        <v>1332</v>
      </c>
      <c r="E488" s="9" t="s">
        <v>915</v>
      </c>
      <c r="F488" s="9" t="s">
        <v>986</v>
      </c>
      <c r="G488" s="9" t="s">
        <v>83</v>
      </c>
      <c r="H488" s="9" t="s">
        <v>40</v>
      </c>
      <c r="I488" s="9"/>
      <c r="J488" s="9"/>
      <c r="K488" s="9" t="s">
        <v>56</v>
      </c>
      <c r="L488" s="9" t="s">
        <v>1161</v>
      </c>
      <c r="M488" s="9" t="s">
        <v>1162</v>
      </c>
      <c r="N488" s="131">
        <v>44708</v>
      </c>
      <c r="O488" s="131">
        <v>44754</v>
      </c>
      <c r="P488" s="131">
        <v>44754</v>
      </c>
      <c r="Q488" s="222">
        <v>100</v>
      </c>
      <c r="R488" s="132">
        <v>0</v>
      </c>
      <c r="S488" s="132">
        <v>100</v>
      </c>
      <c r="T488" s="9" t="s">
        <v>348</v>
      </c>
      <c r="U488" s="9" t="s">
        <v>42</v>
      </c>
      <c r="V488" s="9" t="s">
        <v>1163</v>
      </c>
      <c r="W488" s="9" t="s">
        <v>67</v>
      </c>
      <c r="X488" s="131">
        <v>44701</v>
      </c>
      <c r="Y488" s="131">
        <v>44727</v>
      </c>
      <c r="Z488" s="9" t="s">
        <v>45</v>
      </c>
      <c r="AA488" s="133">
        <v>2.1</v>
      </c>
      <c r="AB488" s="9" t="s">
        <v>148</v>
      </c>
      <c r="AC488" s="133">
        <v>210</v>
      </c>
      <c r="AD488" s="9" t="s">
        <v>148</v>
      </c>
      <c r="AE488" s="9" t="s">
        <v>1164</v>
      </c>
      <c r="AF488" s="133">
        <v>14.99</v>
      </c>
      <c r="AG488" s="134">
        <v>0.11</v>
      </c>
      <c r="AH488" s="9" t="s">
        <v>47</v>
      </c>
      <c r="AI488" s="134">
        <v>16.231999999999999</v>
      </c>
      <c r="AJ488" s="9" t="s">
        <v>48</v>
      </c>
      <c r="AK488" s="9"/>
      <c r="AL488" s="9" t="s">
        <v>49</v>
      </c>
      <c r="AM488" s="9" t="s">
        <v>121</v>
      </c>
      <c r="AN488" s="9" t="s">
        <v>122</v>
      </c>
      <c r="AO488" s="9" t="s">
        <v>138</v>
      </c>
      <c r="AP488" s="9" t="s">
        <v>863</v>
      </c>
      <c r="AQ488" s="9" t="s">
        <v>349</v>
      </c>
      <c r="AR488" s="9" t="s">
        <v>122</v>
      </c>
      <c r="AS488" s="142" t="str">
        <f>VLOOKUP(A488,'Roll-ups'!B:M,12,FALSE)</f>
        <v xml:space="preserve">PARTY DÉCOR </v>
      </c>
      <c r="AT488" s="142" t="str">
        <f t="shared" si="23"/>
        <v>G10211</v>
      </c>
      <c r="AU488" t="str">
        <f>VLOOKUP(A488,'Roll-ups'!B:E,4,FALSE)</f>
        <v>FALL 1</v>
      </c>
    </row>
    <row r="489" spans="1:47" x14ac:dyDescent="0.15">
      <c r="A489" s="142">
        <f t="shared" si="21"/>
        <v>5060717341853</v>
      </c>
      <c r="B489" s="142" t="str">
        <f t="shared" si="22"/>
        <v>4544711744</v>
      </c>
      <c r="C489" s="9" t="s">
        <v>129</v>
      </c>
      <c r="D489" s="9" t="s">
        <v>1333</v>
      </c>
      <c r="E489" s="9" t="s">
        <v>919</v>
      </c>
      <c r="F489" s="9" t="s">
        <v>993</v>
      </c>
      <c r="G489" s="9" t="s">
        <v>39</v>
      </c>
      <c r="H489" s="9" t="s">
        <v>40</v>
      </c>
      <c r="I489" s="9"/>
      <c r="J489" s="9"/>
      <c r="K489" s="9" t="s">
        <v>56</v>
      </c>
      <c r="L489" s="9" t="s">
        <v>1161</v>
      </c>
      <c r="M489" s="9" t="s">
        <v>1162</v>
      </c>
      <c r="N489" s="131">
        <v>44708</v>
      </c>
      <c r="O489" s="131">
        <v>44770</v>
      </c>
      <c r="P489" s="131">
        <v>44770</v>
      </c>
      <c r="Q489" s="222">
        <v>100</v>
      </c>
      <c r="R489" s="132">
        <v>0</v>
      </c>
      <c r="S489" s="132">
        <v>100</v>
      </c>
      <c r="T489" s="9" t="s">
        <v>348</v>
      </c>
      <c r="U489" s="9" t="s">
        <v>42</v>
      </c>
      <c r="V489" s="9" t="s">
        <v>1163</v>
      </c>
      <c r="W489" s="9" t="s">
        <v>67</v>
      </c>
      <c r="X489" s="131">
        <v>44742</v>
      </c>
      <c r="Y489" s="131">
        <v>44743</v>
      </c>
      <c r="Z489" s="9" t="s">
        <v>45</v>
      </c>
      <c r="AA489" s="133">
        <v>5</v>
      </c>
      <c r="AB489" s="9" t="s">
        <v>148</v>
      </c>
      <c r="AC489" s="133">
        <v>500</v>
      </c>
      <c r="AD489" s="9" t="s">
        <v>148</v>
      </c>
      <c r="AE489" s="9" t="s">
        <v>1164</v>
      </c>
      <c r="AF489" s="133">
        <v>29.99</v>
      </c>
      <c r="AG489" s="134">
        <v>0.441</v>
      </c>
      <c r="AH489" s="9" t="s">
        <v>47</v>
      </c>
      <c r="AI489" s="134">
        <v>48.819000000000003</v>
      </c>
      <c r="AJ489" s="9" t="s">
        <v>48</v>
      </c>
      <c r="AK489" s="9"/>
      <c r="AL489" s="9" t="s">
        <v>49</v>
      </c>
      <c r="AM489" s="9" t="s">
        <v>121</v>
      </c>
      <c r="AN489" s="9" t="s">
        <v>122</v>
      </c>
      <c r="AO489" s="9" t="s">
        <v>138</v>
      </c>
      <c r="AP489" s="9" t="s">
        <v>863</v>
      </c>
      <c r="AQ489" s="9" t="s">
        <v>349</v>
      </c>
      <c r="AR489" s="9" t="s">
        <v>122</v>
      </c>
      <c r="AS489" s="142" t="str">
        <f>VLOOKUP(A489,'Roll-ups'!B:M,12,FALSE)</f>
        <v xml:space="preserve">HALLOWEEN </v>
      </c>
      <c r="AT489" s="142" t="str">
        <f t="shared" si="23"/>
        <v>G10211</v>
      </c>
      <c r="AU489" t="str">
        <f>VLOOKUP(A489,'Roll-ups'!B:E,4,FALSE)</f>
        <v>HALLOWEEN</v>
      </c>
    </row>
    <row r="490" spans="1:47" x14ac:dyDescent="0.15">
      <c r="A490" s="142">
        <f t="shared" si="21"/>
        <v>9781525610837</v>
      </c>
      <c r="B490" s="142" t="str">
        <f t="shared" si="22"/>
        <v>4544753179</v>
      </c>
      <c r="C490" s="9" t="s">
        <v>200</v>
      </c>
      <c r="D490" s="9" t="s">
        <v>536</v>
      </c>
      <c r="E490" s="9" t="s">
        <v>537</v>
      </c>
      <c r="F490" s="9" t="s">
        <v>370</v>
      </c>
      <c r="G490" s="9" t="s">
        <v>62</v>
      </c>
      <c r="H490" s="9" t="s">
        <v>40</v>
      </c>
      <c r="I490" s="9"/>
      <c r="J490" s="9"/>
      <c r="K490" s="9" t="s">
        <v>41</v>
      </c>
      <c r="L490" s="9" t="s">
        <v>347</v>
      </c>
      <c r="M490" s="9" t="s">
        <v>219</v>
      </c>
      <c r="N490" s="131">
        <v>44718</v>
      </c>
      <c r="O490" s="131">
        <v>44756</v>
      </c>
      <c r="P490" s="131">
        <v>44746</v>
      </c>
      <c r="Q490" s="222">
        <v>100</v>
      </c>
      <c r="R490" s="132">
        <v>0</v>
      </c>
      <c r="S490" s="132">
        <v>100</v>
      </c>
      <c r="T490" s="9" t="s">
        <v>348</v>
      </c>
      <c r="U490" s="9" t="s">
        <v>63</v>
      </c>
      <c r="V490" s="9" t="s">
        <v>64</v>
      </c>
      <c r="W490" s="9" t="s">
        <v>44</v>
      </c>
      <c r="X490" s="131"/>
      <c r="Y490" s="131"/>
      <c r="Z490" s="9"/>
      <c r="AA490" s="133">
        <v>8.8000000000000007</v>
      </c>
      <c r="AB490" s="9" t="s">
        <v>119</v>
      </c>
      <c r="AC490" s="133">
        <v>880</v>
      </c>
      <c r="AD490" s="9" t="s">
        <v>119</v>
      </c>
      <c r="AE490" s="9" t="s">
        <v>120</v>
      </c>
      <c r="AF490" s="133">
        <v>21.99</v>
      </c>
      <c r="AG490" s="134">
        <v>0.6</v>
      </c>
      <c r="AH490" s="9" t="s">
        <v>47</v>
      </c>
      <c r="AI490" s="134">
        <v>20.16</v>
      </c>
      <c r="AJ490" s="9" t="s">
        <v>48</v>
      </c>
      <c r="AK490" s="9" t="s">
        <v>537</v>
      </c>
      <c r="AL490" s="9" t="s">
        <v>49</v>
      </c>
      <c r="AM490" s="9" t="s">
        <v>50</v>
      </c>
      <c r="AN490" s="9" t="s">
        <v>51</v>
      </c>
      <c r="AO490" s="9" t="s">
        <v>52</v>
      </c>
      <c r="AP490" s="9" t="s">
        <v>215</v>
      </c>
      <c r="AQ490" s="9" t="s">
        <v>349</v>
      </c>
      <c r="AR490" s="9" t="s">
        <v>51</v>
      </c>
      <c r="AS490" s="142" t="str">
        <f>VLOOKUP(A490,'Roll-ups'!B:M,12,FALSE)</f>
        <v xml:space="preserve">12 MONTH </v>
      </c>
      <c r="AT490" s="142" t="str">
        <f t="shared" si="23"/>
        <v>G10227</v>
      </c>
      <c r="AU490" t="str">
        <f>VLOOKUP(A490,'Roll-ups'!B:E,4,FALSE)</f>
        <v xml:space="preserve">FALL 1 FLOWTHROUGH </v>
      </c>
    </row>
    <row r="491" spans="1:47" x14ac:dyDescent="0.15">
      <c r="A491" s="142">
        <f t="shared" si="21"/>
        <v>9781525610509</v>
      </c>
      <c r="B491" s="142" t="str">
        <f t="shared" si="22"/>
        <v>4544753180</v>
      </c>
      <c r="C491" s="9" t="s">
        <v>200</v>
      </c>
      <c r="D491" s="9" t="s">
        <v>453</v>
      </c>
      <c r="E491" s="9" t="s">
        <v>454</v>
      </c>
      <c r="F491" s="9" t="s">
        <v>525</v>
      </c>
      <c r="G491" s="9" t="s">
        <v>59</v>
      </c>
      <c r="H491" s="9" t="s">
        <v>40</v>
      </c>
      <c r="I491" s="9"/>
      <c r="J491" s="9"/>
      <c r="K491" s="9" t="s">
        <v>56</v>
      </c>
      <c r="L491" s="9" t="s">
        <v>347</v>
      </c>
      <c r="M491" s="9" t="s">
        <v>219</v>
      </c>
      <c r="N491" s="131">
        <v>44718</v>
      </c>
      <c r="O491" s="131">
        <v>44756</v>
      </c>
      <c r="P491" s="131">
        <v>44746</v>
      </c>
      <c r="Q491" s="222">
        <v>100</v>
      </c>
      <c r="R491" s="132">
        <v>0</v>
      </c>
      <c r="S491" s="132">
        <v>100</v>
      </c>
      <c r="T491" s="9" t="s">
        <v>348</v>
      </c>
      <c r="U491" s="9" t="s">
        <v>63</v>
      </c>
      <c r="V491" s="9" t="s">
        <v>64</v>
      </c>
      <c r="W491" s="9" t="s">
        <v>44</v>
      </c>
      <c r="X491" s="131"/>
      <c r="Y491" s="131"/>
      <c r="Z491" s="9"/>
      <c r="AA491" s="133">
        <v>4.8</v>
      </c>
      <c r="AB491" s="9" t="s">
        <v>119</v>
      </c>
      <c r="AC491" s="133">
        <v>480</v>
      </c>
      <c r="AD491" s="9" t="s">
        <v>119</v>
      </c>
      <c r="AE491" s="9" t="s">
        <v>120</v>
      </c>
      <c r="AF491" s="133">
        <v>11.99</v>
      </c>
      <c r="AG491" s="134">
        <v>0.17</v>
      </c>
      <c r="AH491" s="9" t="s">
        <v>47</v>
      </c>
      <c r="AI491" s="134">
        <v>5.88</v>
      </c>
      <c r="AJ491" s="9" t="s">
        <v>48</v>
      </c>
      <c r="AK491" s="9" t="s">
        <v>454</v>
      </c>
      <c r="AL491" s="9" t="s">
        <v>49</v>
      </c>
      <c r="AM491" s="9" t="s">
        <v>50</v>
      </c>
      <c r="AN491" s="9" t="s">
        <v>51</v>
      </c>
      <c r="AO491" s="9" t="s">
        <v>52</v>
      </c>
      <c r="AP491" s="9" t="s">
        <v>215</v>
      </c>
      <c r="AQ491" s="9" t="s">
        <v>349</v>
      </c>
      <c r="AR491" s="9" t="s">
        <v>51</v>
      </c>
      <c r="AS491" s="142" t="str">
        <f>VLOOKUP(A491,'Roll-ups'!B:M,12,FALSE)</f>
        <v xml:space="preserve">12 MONTH </v>
      </c>
      <c r="AT491" s="142" t="str">
        <f t="shared" si="23"/>
        <v>G10227</v>
      </c>
      <c r="AU491" t="str">
        <f>VLOOKUP(A491,'Roll-ups'!B:E,4,FALSE)</f>
        <v xml:space="preserve">FALL 1 FLOWTHROUGH </v>
      </c>
    </row>
    <row r="492" spans="1:47" x14ac:dyDescent="0.15">
      <c r="A492" s="142">
        <f t="shared" si="21"/>
        <v>9781525610882</v>
      </c>
      <c r="B492" s="142" t="str">
        <f t="shared" si="22"/>
        <v>4544753182</v>
      </c>
      <c r="C492" s="9" t="s">
        <v>200</v>
      </c>
      <c r="D492" s="9" t="s">
        <v>333</v>
      </c>
      <c r="E492" s="9" t="s">
        <v>540</v>
      </c>
      <c r="F492" s="9" t="s">
        <v>346</v>
      </c>
      <c r="G492" s="9" t="s">
        <v>59</v>
      </c>
      <c r="H492" s="9" t="s">
        <v>40</v>
      </c>
      <c r="I492" s="9"/>
      <c r="J492" s="9"/>
      <c r="K492" s="9" t="s">
        <v>41</v>
      </c>
      <c r="L492" s="9" t="s">
        <v>347</v>
      </c>
      <c r="M492" s="9" t="s">
        <v>219</v>
      </c>
      <c r="N492" s="131">
        <v>44718</v>
      </c>
      <c r="O492" s="131">
        <v>44753</v>
      </c>
      <c r="P492" s="131">
        <v>44753</v>
      </c>
      <c r="Q492" s="222">
        <v>100</v>
      </c>
      <c r="R492" s="132">
        <v>0</v>
      </c>
      <c r="S492" s="132">
        <v>100</v>
      </c>
      <c r="T492" s="9" t="s">
        <v>348</v>
      </c>
      <c r="U492" s="9" t="s">
        <v>63</v>
      </c>
      <c r="V492" s="9" t="s">
        <v>64</v>
      </c>
      <c r="W492" s="9" t="s">
        <v>44</v>
      </c>
      <c r="X492" s="131"/>
      <c r="Y492" s="131"/>
      <c r="Z492" s="9"/>
      <c r="AA492" s="133">
        <v>8.8000000000000007</v>
      </c>
      <c r="AB492" s="9" t="s">
        <v>119</v>
      </c>
      <c r="AC492" s="133">
        <v>880</v>
      </c>
      <c r="AD492" s="9" t="s">
        <v>119</v>
      </c>
      <c r="AE492" s="9" t="s">
        <v>120</v>
      </c>
      <c r="AF492" s="133">
        <v>21.99</v>
      </c>
      <c r="AG492" s="134">
        <v>0.6</v>
      </c>
      <c r="AH492" s="9" t="s">
        <v>47</v>
      </c>
      <c r="AI492" s="134">
        <v>20.16</v>
      </c>
      <c r="AJ492" s="9" t="s">
        <v>48</v>
      </c>
      <c r="AK492" s="9" t="s">
        <v>540</v>
      </c>
      <c r="AL492" s="9" t="s">
        <v>49</v>
      </c>
      <c r="AM492" s="9" t="s">
        <v>50</v>
      </c>
      <c r="AN492" s="9" t="s">
        <v>51</v>
      </c>
      <c r="AO492" s="9" t="s">
        <v>52</v>
      </c>
      <c r="AP492" s="9" t="s">
        <v>215</v>
      </c>
      <c r="AQ492" s="9" t="s">
        <v>349</v>
      </c>
      <c r="AR492" s="9" t="s">
        <v>51</v>
      </c>
      <c r="AS492" s="142" t="str">
        <f>VLOOKUP(A492,'Roll-ups'!B:M,12,FALSE)</f>
        <v xml:space="preserve">12 MONTH </v>
      </c>
      <c r="AT492" s="142" t="str">
        <f t="shared" si="23"/>
        <v>G10227</v>
      </c>
      <c r="AU492" t="str">
        <f>VLOOKUP(A492,'Roll-ups'!B:E,4,FALSE)</f>
        <v xml:space="preserve">FALL 1 FLOWTHROUGH </v>
      </c>
    </row>
    <row r="493" spans="1:47" x14ac:dyDescent="0.15">
      <c r="A493" s="142">
        <f t="shared" si="21"/>
        <v>9781525610578</v>
      </c>
      <c r="B493" s="142" t="str">
        <f t="shared" si="22"/>
        <v>4544753183</v>
      </c>
      <c r="C493" s="9" t="s">
        <v>200</v>
      </c>
      <c r="D493" s="9" t="s">
        <v>444</v>
      </c>
      <c r="E493" s="9" t="s">
        <v>445</v>
      </c>
      <c r="F493" s="9" t="s">
        <v>501</v>
      </c>
      <c r="G493" s="9" t="s">
        <v>39</v>
      </c>
      <c r="H493" s="9" t="s">
        <v>40</v>
      </c>
      <c r="I493" s="9"/>
      <c r="J493" s="9"/>
      <c r="K493" s="9" t="s">
        <v>56</v>
      </c>
      <c r="L493" s="9" t="s">
        <v>347</v>
      </c>
      <c r="M493" s="9" t="s">
        <v>219</v>
      </c>
      <c r="N493" s="131">
        <v>44718</v>
      </c>
      <c r="O493" s="131">
        <v>44753</v>
      </c>
      <c r="P493" s="131">
        <v>44753</v>
      </c>
      <c r="Q493" s="222">
        <v>100</v>
      </c>
      <c r="R493" s="132">
        <v>0</v>
      </c>
      <c r="S493" s="132">
        <v>100</v>
      </c>
      <c r="T493" s="9" t="s">
        <v>348</v>
      </c>
      <c r="U493" s="9" t="s">
        <v>63</v>
      </c>
      <c r="V493" s="9" t="s">
        <v>64</v>
      </c>
      <c r="W493" s="9" t="s">
        <v>44</v>
      </c>
      <c r="X493" s="131"/>
      <c r="Y493" s="131"/>
      <c r="Z493" s="9"/>
      <c r="AA493" s="133">
        <v>8.8000000000000007</v>
      </c>
      <c r="AB493" s="9" t="s">
        <v>119</v>
      </c>
      <c r="AC493" s="133">
        <v>880</v>
      </c>
      <c r="AD493" s="9" t="s">
        <v>119</v>
      </c>
      <c r="AE493" s="9" t="s">
        <v>120</v>
      </c>
      <c r="AF493" s="133">
        <v>21.99</v>
      </c>
      <c r="AG493" s="134">
        <v>0.6</v>
      </c>
      <c r="AH493" s="9" t="s">
        <v>47</v>
      </c>
      <c r="AI493" s="132">
        <v>20.16</v>
      </c>
      <c r="AJ493" s="9" t="s">
        <v>48</v>
      </c>
      <c r="AK493" s="9" t="s">
        <v>445</v>
      </c>
      <c r="AL493" s="9" t="s">
        <v>49</v>
      </c>
      <c r="AM493" s="9" t="s">
        <v>50</v>
      </c>
      <c r="AN493" s="9" t="s">
        <v>51</v>
      </c>
      <c r="AO493" s="9" t="s">
        <v>52</v>
      </c>
      <c r="AP493" s="9" t="s">
        <v>215</v>
      </c>
      <c r="AQ493" s="9" t="s">
        <v>349</v>
      </c>
      <c r="AR493" s="9" t="s">
        <v>51</v>
      </c>
      <c r="AS493" s="142" t="str">
        <f>VLOOKUP(A493,'Roll-ups'!B:M,12,FALSE)</f>
        <v xml:space="preserve">12 MONTH </v>
      </c>
      <c r="AT493" s="142" t="str">
        <f t="shared" si="23"/>
        <v>G10227</v>
      </c>
      <c r="AU493" t="str">
        <f>VLOOKUP(A493,'Roll-ups'!B:E,4,FALSE)</f>
        <v xml:space="preserve">FALL 1 FLOWTHROUGH </v>
      </c>
    </row>
    <row r="494" spans="1:47" x14ac:dyDescent="0.15">
      <c r="A494" s="142">
        <f t="shared" si="21"/>
        <v>9781525610486</v>
      </c>
      <c r="B494" s="142" t="str">
        <f t="shared" si="22"/>
        <v>4544753183</v>
      </c>
      <c r="C494" s="9" t="s">
        <v>200</v>
      </c>
      <c r="D494" s="9" t="s">
        <v>367</v>
      </c>
      <c r="E494" s="9" t="s">
        <v>368</v>
      </c>
      <c r="F494" s="9" t="s">
        <v>501</v>
      </c>
      <c r="G494" s="9" t="s">
        <v>58</v>
      </c>
      <c r="H494" s="9" t="s">
        <v>40</v>
      </c>
      <c r="I494" s="9"/>
      <c r="J494" s="9"/>
      <c r="K494" s="9" t="s">
        <v>56</v>
      </c>
      <c r="L494" s="9" t="s">
        <v>347</v>
      </c>
      <c r="M494" s="9" t="s">
        <v>219</v>
      </c>
      <c r="N494" s="131">
        <v>44718</v>
      </c>
      <c r="O494" s="131">
        <v>44753</v>
      </c>
      <c r="P494" s="131">
        <v>44753</v>
      </c>
      <c r="Q494" s="222">
        <v>100</v>
      </c>
      <c r="R494" s="132">
        <v>0</v>
      </c>
      <c r="S494" s="132">
        <v>100</v>
      </c>
      <c r="T494" s="9" t="s">
        <v>348</v>
      </c>
      <c r="U494" s="9" t="s">
        <v>63</v>
      </c>
      <c r="V494" s="9" t="s">
        <v>64</v>
      </c>
      <c r="W494" s="9" t="s">
        <v>44</v>
      </c>
      <c r="X494" s="131"/>
      <c r="Y494" s="131"/>
      <c r="Z494" s="9"/>
      <c r="AA494" s="133">
        <v>4.8</v>
      </c>
      <c r="AB494" s="9" t="s">
        <v>119</v>
      </c>
      <c r="AC494" s="133">
        <v>480</v>
      </c>
      <c r="AD494" s="9" t="s">
        <v>119</v>
      </c>
      <c r="AE494" s="9" t="s">
        <v>120</v>
      </c>
      <c r="AF494" s="133">
        <v>11.99</v>
      </c>
      <c r="AG494" s="134">
        <v>0.17</v>
      </c>
      <c r="AH494" s="9" t="s">
        <v>47</v>
      </c>
      <c r="AI494" s="132">
        <v>5.88</v>
      </c>
      <c r="AJ494" s="9" t="s">
        <v>48</v>
      </c>
      <c r="AK494" s="9" t="s">
        <v>368</v>
      </c>
      <c r="AL494" s="9" t="s">
        <v>49</v>
      </c>
      <c r="AM494" s="9" t="s">
        <v>50</v>
      </c>
      <c r="AN494" s="9" t="s">
        <v>51</v>
      </c>
      <c r="AO494" s="9" t="s">
        <v>52</v>
      </c>
      <c r="AP494" s="9" t="s">
        <v>215</v>
      </c>
      <c r="AQ494" s="9" t="s">
        <v>349</v>
      </c>
      <c r="AR494" s="9" t="s">
        <v>51</v>
      </c>
      <c r="AS494" s="142" t="str">
        <f>VLOOKUP(A494,'Roll-ups'!B:M,12,FALSE)</f>
        <v xml:space="preserve">12 MONTH </v>
      </c>
      <c r="AT494" s="142" t="str">
        <f t="shared" si="23"/>
        <v>G10227</v>
      </c>
      <c r="AU494" t="str">
        <f>VLOOKUP(A494,'Roll-ups'!B:E,4,FALSE)</f>
        <v xml:space="preserve">FALL 1 FLOWTHROUGH </v>
      </c>
    </row>
    <row r="495" spans="1:47" x14ac:dyDescent="0.15">
      <c r="A495" s="142">
        <f t="shared" si="21"/>
        <v>9781525610523</v>
      </c>
      <c r="B495" s="142" t="str">
        <f t="shared" si="22"/>
        <v>4544753183</v>
      </c>
      <c r="C495" s="9" t="s">
        <v>200</v>
      </c>
      <c r="D495" s="9" t="s">
        <v>413</v>
      </c>
      <c r="E495" s="9" t="s">
        <v>414</v>
      </c>
      <c r="F495" s="9" t="s">
        <v>501</v>
      </c>
      <c r="G495" s="9" t="s">
        <v>55</v>
      </c>
      <c r="H495" s="9" t="s">
        <v>40</v>
      </c>
      <c r="I495" s="9"/>
      <c r="J495" s="9"/>
      <c r="K495" s="9" t="s">
        <v>56</v>
      </c>
      <c r="L495" s="9" t="s">
        <v>347</v>
      </c>
      <c r="M495" s="9" t="s">
        <v>219</v>
      </c>
      <c r="N495" s="131">
        <v>44718</v>
      </c>
      <c r="O495" s="131">
        <v>44753</v>
      </c>
      <c r="P495" s="131">
        <v>44753</v>
      </c>
      <c r="Q495" s="222">
        <v>100</v>
      </c>
      <c r="R495" s="132">
        <v>0</v>
      </c>
      <c r="S495" s="132">
        <v>100</v>
      </c>
      <c r="T495" s="9" t="s">
        <v>348</v>
      </c>
      <c r="U495" s="9" t="s">
        <v>63</v>
      </c>
      <c r="V495" s="9" t="s">
        <v>64</v>
      </c>
      <c r="W495" s="9" t="s">
        <v>44</v>
      </c>
      <c r="X495" s="131"/>
      <c r="Y495" s="131"/>
      <c r="Z495" s="9"/>
      <c r="AA495" s="133">
        <v>4.8</v>
      </c>
      <c r="AB495" s="9" t="s">
        <v>119</v>
      </c>
      <c r="AC495" s="133">
        <v>480</v>
      </c>
      <c r="AD495" s="9" t="s">
        <v>119</v>
      </c>
      <c r="AE495" s="9" t="s">
        <v>120</v>
      </c>
      <c r="AF495" s="133">
        <v>11.99</v>
      </c>
      <c r="AG495" s="134">
        <v>0.17</v>
      </c>
      <c r="AH495" s="9" t="s">
        <v>47</v>
      </c>
      <c r="AI495" s="132">
        <v>5.88</v>
      </c>
      <c r="AJ495" s="9" t="s">
        <v>48</v>
      </c>
      <c r="AK495" s="9" t="s">
        <v>414</v>
      </c>
      <c r="AL495" s="9" t="s">
        <v>49</v>
      </c>
      <c r="AM495" s="9" t="s">
        <v>50</v>
      </c>
      <c r="AN495" s="9" t="s">
        <v>51</v>
      </c>
      <c r="AO495" s="9" t="s">
        <v>52</v>
      </c>
      <c r="AP495" s="9" t="s">
        <v>215</v>
      </c>
      <c r="AQ495" s="9" t="s">
        <v>349</v>
      </c>
      <c r="AR495" s="9" t="s">
        <v>51</v>
      </c>
      <c r="AS495" s="142" t="str">
        <f>VLOOKUP(A495,'Roll-ups'!B:M,12,FALSE)</f>
        <v xml:space="preserve">12 MONTH </v>
      </c>
      <c r="AT495" s="142" t="str">
        <f t="shared" si="23"/>
        <v>G10227</v>
      </c>
      <c r="AU495" t="str">
        <f>VLOOKUP(A495,'Roll-ups'!B:E,4,FALSE)</f>
        <v xml:space="preserve">FALL 1 FLOWTHROUGH </v>
      </c>
    </row>
    <row r="496" spans="1:47" x14ac:dyDescent="0.15">
      <c r="A496" s="142">
        <f t="shared" si="21"/>
        <v>9781525610639</v>
      </c>
      <c r="B496" s="142" t="str">
        <f t="shared" si="22"/>
        <v>4544753183</v>
      </c>
      <c r="C496" s="9" t="s">
        <v>200</v>
      </c>
      <c r="D496" s="9" t="s">
        <v>372</v>
      </c>
      <c r="E496" s="9" t="s">
        <v>373</v>
      </c>
      <c r="F496" s="9" t="s">
        <v>501</v>
      </c>
      <c r="G496" s="9" t="s">
        <v>62</v>
      </c>
      <c r="H496" s="9" t="s">
        <v>40</v>
      </c>
      <c r="I496" s="9"/>
      <c r="J496" s="9"/>
      <c r="K496" s="9" t="s">
        <v>56</v>
      </c>
      <c r="L496" s="9" t="s">
        <v>347</v>
      </c>
      <c r="M496" s="9" t="s">
        <v>219</v>
      </c>
      <c r="N496" s="131">
        <v>44718</v>
      </c>
      <c r="O496" s="131">
        <v>44753</v>
      </c>
      <c r="P496" s="131">
        <v>44753</v>
      </c>
      <c r="Q496" s="222">
        <v>100</v>
      </c>
      <c r="R496" s="132">
        <v>0</v>
      </c>
      <c r="S496" s="132">
        <v>100</v>
      </c>
      <c r="T496" s="9" t="s">
        <v>348</v>
      </c>
      <c r="U496" s="9" t="s">
        <v>63</v>
      </c>
      <c r="V496" s="9" t="s">
        <v>64</v>
      </c>
      <c r="W496" s="9" t="s">
        <v>44</v>
      </c>
      <c r="X496" s="131"/>
      <c r="Y496" s="131"/>
      <c r="Z496" s="9"/>
      <c r="AA496" s="133">
        <v>8.8000000000000007</v>
      </c>
      <c r="AB496" s="9" t="s">
        <v>119</v>
      </c>
      <c r="AC496" s="133">
        <v>880</v>
      </c>
      <c r="AD496" s="9" t="s">
        <v>119</v>
      </c>
      <c r="AE496" s="9" t="s">
        <v>120</v>
      </c>
      <c r="AF496" s="133">
        <v>21.99</v>
      </c>
      <c r="AG496" s="134">
        <v>0.6</v>
      </c>
      <c r="AH496" s="9" t="s">
        <v>47</v>
      </c>
      <c r="AI496" s="132">
        <v>20.16</v>
      </c>
      <c r="AJ496" s="9" t="s">
        <v>48</v>
      </c>
      <c r="AK496" s="9" t="s">
        <v>373</v>
      </c>
      <c r="AL496" s="9" t="s">
        <v>49</v>
      </c>
      <c r="AM496" s="9" t="s">
        <v>50</v>
      </c>
      <c r="AN496" s="9" t="s">
        <v>51</v>
      </c>
      <c r="AO496" s="9" t="s">
        <v>52</v>
      </c>
      <c r="AP496" s="9" t="s">
        <v>215</v>
      </c>
      <c r="AQ496" s="9" t="s">
        <v>349</v>
      </c>
      <c r="AR496" s="9" t="s">
        <v>51</v>
      </c>
      <c r="AS496" s="142" t="str">
        <f>VLOOKUP(A496,'Roll-ups'!B:M,12,FALSE)</f>
        <v xml:space="preserve">12 MONTH </v>
      </c>
      <c r="AT496" s="142" t="str">
        <f t="shared" si="23"/>
        <v>G10227</v>
      </c>
      <c r="AU496" t="str">
        <f>VLOOKUP(A496,'Roll-ups'!B:E,4,FALSE)</f>
        <v xml:space="preserve">FALL 1 FLOWTHROUGH </v>
      </c>
    </row>
    <row r="497" spans="1:47" x14ac:dyDescent="0.15">
      <c r="A497" s="142">
        <f t="shared" si="21"/>
        <v>9781525610448</v>
      </c>
      <c r="B497" s="142" t="str">
        <f t="shared" si="22"/>
        <v>4544753183</v>
      </c>
      <c r="C497" s="9" t="s">
        <v>200</v>
      </c>
      <c r="D497" s="9" t="s">
        <v>415</v>
      </c>
      <c r="E497" s="9" t="s">
        <v>416</v>
      </c>
      <c r="F497" s="9" t="s">
        <v>501</v>
      </c>
      <c r="G497" s="9" t="s">
        <v>65</v>
      </c>
      <c r="H497" s="9" t="s">
        <v>40</v>
      </c>
      <c r="I497" s="9"/>
      <c r="J497" s="9"/>
      <c r="K497" s="9" t="s">
        <v>56</v>
      </c>
      <c r="L497" s="9" t="s">
        <v>347</v>
      </c>
      <c r="M497" s="9" t="s">
        <v>219</v>
      </c>
      <c r="N497" s="131">
        <v>44718</v>
      </c>
      <c r="O497" s="131">
        <v>44753</v>
      </c>
      <c r="P497" s="131">
        <v>44753</v>
      </c>
      <c r="Q497" s="222">
        <v>100</v>
      </c>
      <c r="R497" s="132">
        <v>0</v>
      </c>
      <c r="S497" s="132">
        <v>100</v>
      </c>
      <c r="T497" s="9" t="s">
        <v>348</v>
      </c>
      <c r="U497" s="9" t="s">
        <v>63</v>
      </c>
      <c r="V497" s="9" t="s">
        <v>64</v>
      </c>
      <c r="W497" s="9" t="s">
        <v>44</v>
      </c>
      <c r="X497" s="131"/>
      <c r="Y497" s="131"/>
      <c r="Z497" s="9"/>
      <c r="AA497" s="133">
        <v>4.8</v>
      </c>
      <c r="AB497" s="9" t="s">
        <v>119</v>
      </c>
      <c r="AC497" s="133">
        <v>480</v>
      </c>
      <c r="AD497" s="9" t="s">
        <v>119</v>
      </c>
      <c r="AE497" s="9" t="s">
        <v>120</v>
      </c>
      <c r="AF497" s="133">
        <v>11.99</v>
      </c>
      <c r="AG497" s="134">
        <v>0.17</v>
      </c>
      <c r="AH497" s="9" t="s">
        <v>47</v>
      </c>
      <c r="AI497" s="132">
        <v>5.88</v>
      </c>
      <c r="AJ497" s="9" t="s">
        <v>48</v>
      </c>
      <c r="AK497" s="9" t="s">
        <v>416</v>
      </c>
      <c r="AL497" s="9" t="s">
        <v>49</v>
      </c>
      <c r="AM497" s="9" t="s">
        <v>50</v>
      </c>
      <c r="AN497" s="9" t="s">
        <v>51</v>
      </c>
      <c r="AO497" s="9" t="s">
        <v>52</v>
      </c>
      <c r="AP497" s="9" t="s">
        <v>215</v>
      </c>
      <c r="AQ497" s="9" t="s">
        <v>349</v>
      </c>
      <c r="AR497" s="9" t="s">
        <v>51</v>
      </c>
      <c r="AS497" s="142" t="str">
        <f>VLOOKUP(A497,'Roll-ups'!B:M,12,FALSE)</f>
        <v xml:space="preserve">12 MONTH </v>
      </c>
      <c r="AT497" s="142" t="str">
        <f t="shared" si="23"/>
        <v>G10227</v>
      </c>
      <c r="AU497" t="str">
        <f>VLOOKUP(A497,'Roll-ups'!B:E,4,FALSE)</f>
        <v xml:space="preserve">FALL 1 FLOWTHROUGH </v>
      </c>
    </row>
    <row r="498" spans="1:47" x14ac:dyDescent="0.15">
      <c r="A498" s="142">
        <f t="shared" si="21"/>
        <v>9781525610622</v>
      </c>
      <c r="B498" s="142" t="str">
        <f t="shared" si="22"/>
        <v>4544753183</v>
      </c>
      <c r="C498" s="9" t="s">
        <v>200</v>
      </c>
      <c r="D498" s="9" t="s">
        <v>432</v>
      </c>
      <c r="E498" s="9" t="s">
        <v>433</v>
      </c>
      <c r="F498" s="9" t="s">
        <v>501</v>
      </c>
      <c r="G498" s="9" t="s">
        <v>72</v>
      </c>
      <c r="H498" s="9" t="s">
        <v>40</v>
      </c>
      <c r="I498" s="9"/>
      <c r="J498" s="9"/>
      <c r="K498" s="9" t="s">
        <v>56</v>
      </c>
      <c r="L498" s="9" t="s">
        <v>347</v>
      </c>
      <c r="M498" s="9" t="s">
        <v>219</v>
      </c>
      <c r="N498" s="131">
        <v>44718</v>
      </c>
      <c r="O498" s="131">
        <v>44753</v>
      </c>
      <c r="P498" s="131">
        <v>44753</v>
      </c>
      <c r="Q498" s="222">
        <v>100</v>
      </c>
      <c r="R498" s="132">
        <v>0</v>
      </c>
      <c r="S498" s="132">
        <v>100</v>
      </c>
      <c r="T498" s="9" t="s">
        <v>348</v>
      </c>
      <c r="U498" s="9" t="s">
        <v>63</v>
      </c>
      <c r="V498" s="9" t="s">
        <v>64</v>
      </c>
      <c r="W498" s="9" t="s">
        <v>44</v>
      </c>
      <c r="X498" s="131"/>
      <c r="Y498" s="131"/>
      <c r="Z498" s="9"/>
      <c r="AA498" s="133">
        <v>8.8000000000000007</v>
      </c>
      <c r="AB498" s="9" t="s">
        <v>119</v>
      </c>
      <c r="AC498" s="133">
        <v>880</v>
      </c>
      <c r="AD498" s="9" t="s">
        <v>119</v>
      </c>
      <c r="AE498" s="9" t="s">
        <v>120</v>
      </c>
      <c r="AF498" s="133">
        <v>21.99</v>
      </c>
      <c r="AG498" s="134">
        <v>0.6</v>
      </c>
      <c r="AH498" s="9" t="s">
        <v>47</v>
      </c>
      <c r="AI498" s="132">
        <v>20.16</v>
      </c>
      <c r="AJ498" s="9" t="s">
        <v>48</v>
      </c>
      <c r="AK498" s="9" t="s">
        <v>433</v>
      </c>
      <c r="AL498" s="9" t="s">
        <v>49</v>
      </c>
      <c r="AM498" s="9" t="s">
        <v>50</v>
      </c>
      <c r="AN498" s="9" t="s">
        <v>51</v>
      </c>
      <c r="AO498" s="9" t="s">
        <v>52</v>
      </c>
      <c r="AP498" s="9" t="s">
        <v>215</v>
      </c>
      <c r="AQ498" s="9" t="s">
        <v>349</v>
      </c>
      <c r="AR498" s="9" t="s">
        <v>51</v>
      </c>
      <c r="AS498" s="142" t="str">
        <f>VLOOKUP(A498,'Roll-ups'!B:M,12,FALSE)</f>
        <v xml:space="preserve">12 MONTH </v>
      </c>
      <c r="AT498" s="142" t="str">
        <f t="shared" si="23"/>
        <v>G10227</v>
      </c>
      <c r="AU498" t="str">
        <f>VLOOKUP(A498,'Roll-ups'!B:E,4,FALSE)</f>
        <v xml:space="preserve">FALL 1 FLOWTHROUGH </v>
      </c>
    </row>
    <row r="499" spans="1:47" x14ac:dyDescent="0.15">
      <c r="A499" s="142">
        <f t="shared" si="21"/>
        <v>9781525610615</v>
      </c>
      <c r="B499" s="142" t="str">
        <f t="shared" si="22"/>
        <v>4544753183</v>
      </c>
      <c r="C499" s="9" t="s">
        <v>200</v>
      </c>
      <c r="D499" s="9" t="s">
        <v>297</v>
      </c>
      <c r="E499" s="9" t="s">
        <v>387</v>
      </c>
      <c r="F499" s="9" t="s">
        <v>501</v>
      </c>
      <c r="G499" s="9" t="s">
        <v>75</v>
      </c>
      <c r="H499" s="9" t="s">
        <v>40</v>
      </c>
      <c r="I499" s="9"/>
      <c r="J499" s="9"/>
      <c r="K499" s="9" t="s">
        <v>56</v>
      </c>
      <c r="L499" s="9" t="s">
        <v>347</v>
      </c>
      <c r="M499" s="9" t="s">
        <v>219</v>
      </c>
      <c r="N499" s="131">
        <v>44718</v>
      </c>
      <c r="O499" s="131">
        <v>44753</v>
      </c>
      <c r="P499" s="131">
        <v>44753</v>
      </c>
      <c r="Q499" s="222">
        <v>100</v>
      </c>
      <c r="R499" s="132">
        <v>0</v>
      </c>
      <c r="S499" s="132">
        <v>100</v>
      </c>
      <c r="T499" s="9" t="s">
        <v>348</v>
      </c>
      <c r="U499" s="9" t="s">
        <v>63</v>
      </c>
      <c r="V499" s="9" t="s">
        <v>64</v>
      </c>
      <c r="W499" s="9" t="s">
        <v>44</v>
      </c>
      <c r="X499" s="131"/>
      <c r="Y499" s="131"/>
      <c r="Z499" s="9"/>
      <c r="AA499" s="133">
        <v>8.8000000000000007</v>
      </c>
      <c r="AB499" s="9" t="s">
        <v>119</v>
      </c>
      <c r="AC499" s="133">
        <v>880</v>
      </c>
      <c r="AD499" s="9" t="s">
        <v>119</v>
      </c>
      <c r="AE499" s="9" t="s">
        <v>120</v>
      </c>
      <c r="AF499" s="133">
        <v>21.99</v>
      </c>
      <c r="AG499" s="134">
        <v>0.6</v>
      </c>
      <c r="AH499" s="9" t="s">
        <v>47</v>
      </c>
      <c r="AI499" s="132">
        <v>20.16</v>
      </c>
      <c r="AJ499" s="9" t="s">
        <v>48</v>
      </c>
      <c r="AK499" s="9" t="s">
        <v>387</v>
      </c>
      <c r="AL499" s="9" t="s">
        <v>49</v>
      </c>
      <c r="AM499" s="9" t="s">
        <v>50</v>
      </c>
      <c r="AN499" s="9" t="s">
        <v>51</v>
      </c>
      <c r="AO499" s="9" t="s">
        <v>52</v>
      </c>
      <c r="AP499" s="9" t="s">
        <v>215</v>
      </c>
      <c r="AQ499" s="9" t="s">
        <v>349</v>
      </c>
      <c r="AR499" s="9" t="s">
        <v>51</v>
      </c>
      <c r="AS499" s="142" t="str">
        <f>VLOOKUP(A499,'Roll-ups'!B:M,12,FALSE)</f>
        <v xml:space="preserve">12 MONTH </v>
      </c>
      <c r="AT499" s="142" t="str">
        <f t="shared" si="23"/>
        <v>G10227</v>
      </c>
      <c r="AU499" t="str">
        <f>VLOOKUP(A499,'Roll-ups'!B:E,4,FALSE)</f>
        <v xml:space="preserve">FALL 1 FLOWTHROUGH </v>
      </c>
    </row>
    <row r="500" spans="1:47" x14ac:dyDescent="0.15">
      <c r="A500" s="142">
        <f t="shared" si="21"/>
        <v>9781525610431</v>
      </c>
      <c r="B500" s="142" t="str">
        <f t="shared" si="22"/>
        <v>4544753183</v>
      </c>
      <c r="C500" s="9" t="s">
        <v>200</v>
      </c>
      <c r="D500" s="9" t="s">
        <v>440</v>
      </c>
      <c r="E500" s="9" t="s">
        <v>441</v>
      </c>
      <c r="F500" s="9" t="s">
        <v>501</v>
      </c>
      <c r="G500" s="9" t="s">
        <v>108</v>
      </c>
      <c r="H500" s="9" t="s">
        <v>40</v>
      </c>
      <c r="I500" s="9"/>
      <c r="J500" s="9"/>
      <c r="K500" s="9" t="s">
        <v>56</v>
      </c>
      <c r="L500" s="9" t="s">
        <v>347</v>
      </c>
      <c r="M500" s="9" t="s">
        <v>219</v>
      </c>
      <c r="N500" s="131">
        <v>44718</v>
      </c>
      <c r="O500" s="131">
        <v>44753</v>
      </c>
      <c r="P500" s="131">
        <v>44753</v>
      </c>
      <c r="Q500" s="222">
        <v>100</v>
      </c>
      <c r="R500" s="132">
        <v>0</v>
      </c>
      <c r="S500" s="132">
        <v>100</v>
      </c>
      <c r="T500" s="9" t="s">
        <v>348</v>
      </c>
      <c r="U500" s="9" t="s">
        <v>63</v>
      </c>
      <c r="V500" s="9" t="s">
        <v>64</v>
      </c>
      <c r="W500" s="9" t="s">
        <v>44</v>
      </c>
      <c r="X500" s="131"/>
      <c r="Y500" s="131"/>
      <c r="Z500" s="9"/>
      <c r="AA500" s="133">
        <v>4.8</v>
      </c>
      <c r="AB500" s="9" t="s">
        <v>119</v>
      </c>
      <c r="AC500" s="133">
        <v>480</v>
      </c>
      <c r="AD500" s="9" t="s">
        <v>119</v>
      </c>
      <c r="AE500" s="9" t="s">
        <v>120</v>
      </c>
      <c r="AF500" s="133">
        <v>11.99</v>
      </c>
      <c r="AG500" s="134">
        <v>0.17</v>
      </c>
      <c r="AH500" s="9" t="s">
        <v>47</v>
      </c>
      <c r="AI500" s="132">
        <v>5.88</v>
      </c>
      <c r="AJ500" s="9" t="s">
        <v>48</v>
      </c>
      <c r="AK500" s="9" t="s">
        <v>441</v>
      </c>
      <c r="AL500" s="9" t="s">
        <v>49</v>
      </c>
      <c r="AM500" s="9" t="s">
        <v>50</v>
      </c>
      <c r="AN500" s="9" t="s">
        <v>51</v>
      </c>
      <c r="AO500" s="9" t="s">
        <v>52</v>
      </c>
      <c r="AP500" s="9" t="s">
        <v>215</v>
      </c>
      <c r="AQ500" s="9" t="s">
        <v>349</v>
      </c>
      <c r="AR500" s="9" t="s">
        <v>51</v>
      </c>
      <c r="AS500" s="142" t="str">
        <f>VLOOKUP(A500,'Roll-ups'!B:M,12,FALSE)</f>
        <v xml:space="preserve">12 MONTH </v>
      </c>
      <c r="AT500" s="142" t="str">
        <f t="shared" si="23"/>
        <v>G10227</v>
      </c>
      <c r="AU500" t="str">
        <f>VLOOKUP(A500,'Roll-ups'!B:E,4,FALSE)</f>
        <v xml:space="preserve">FALL 1 FLOWTHROUGH </v>
      </c>
    </row>
    <row r="501" spans="1:47" x14ac:dyDescent="0.15">
      <c r="A501" s="142">
        <f t="shared" si="21"/>
        <v>9781975450205</v>
      </c>
      <c r="B501" s="142" t="str">
        <f t="shared" si="22"/>
        <v>4544767817</v>
      </c>
      <c r="C501" s="9" t="s">
        <v>200</v>
      </c>
      <c r="D501" s="9" t="s">
        <v>317</v>
      </c>
      <c r="E501" s="9" t="s">
        <v>318</v>
      </c>
      <c r="F501" s="9" t="s">
        <v>539</v>
      </c>
      <c r="G501" s="9" t="s">
        <v>39</v>
      </c>
      <c r="H501" s="9" t="s">
        <v>40</v>
      </c>
      <c r="I501" s="9"/>
      <c r="J501" s="9"/>
      <c r="K501" s="9" t="s">
        <v>56</v>
      </c>
      <c r="L501" s="9" t="s">
        <v>347</v>
      </c>
      <c r="M501" s="9" t="s">
        <v>219</v>
      </c>
      <c r="N501" s="131">
        <v>44718</v>
      </c>
      <c r="O501" s="131">
        <v>44749</v>
      </c>
      <c r="P501" s="131">
        <v>44749</v>
      </c>
      <c r="Q501" s="222">
        <v>100</v>
      </c>
      <c r="R501" s="132">
        <v>0</v>
      </c>
      <c r="S501" s="132">
        <v>100</v>
      </c>
      <c r="T501" s="9" t="s">
        <v>348</v>
      </c>
      <c r="U501" s="9" t="s">
        <v>63</v>
      </c>
      <c r="V501" s="9" t="s">
        <v>64</v>
      </c>
      <c r="W501" s="9" t="s">
        <v>44</v>
      </c>
      <c r="X501" s="131"/>
      <c r="Y501" s="131"/>
      <c r="Z501" s="9"/>
      <c r="AA501" s="133">
        <v>8.8000000000000007</v>
      </c>
      <c r="AB501" s="9" t="s">
        <v>119</v>
      </c>
      <c r="AC501" s="133">
        <v>880</v>
      </c>
      <c r="AD501" s="9" t="s">
        <v>119</v>
      </c>
      <c r="AE501" s="9" t="s">
        <v>120</v>
      </c>
      <c r="AF501" s="133">
        <v>21.99</v>
      </c>
      <c r="AG501" s="134">
        <v>0.6</v>
      </c>
      <c r="AH501" s="9" t="s">
        <v>47</v>
      </c>
      <c r="AI501" s="132">
        <v>20.16</v>
      </c>
      <c r="AJ501" s="9" t="s">
        <v>48</v>
      </c>
      <c r="AK501" s="9" t="s">
        <v>318</v>
      </c>
      <c r="AL501" s="9" t="s">
        <v>49</v>
      </c>
      <c r="AM501" s="9" t="s">
        <v>50</v>
      </c>
      <c r="AN501" s="9" t="s">
        <v>51</v>
      </c>
      <c r="AO501" s="9" t="s">
        <v>138</v>
      </c>
      <c r="AP501" s="9" t="s">
        <v>352</v>
      </c>
      <c r="AQ501" s="9" t="s">
        <v>349</v>
      </c>
      <c r="AR501" s="9" t="s">
        <v>51</v>
      </c>
      <c r="AS501" s="142" t="str">
        <f>VLOOKUP(A501,'Roll-ups'!B:M,12,FALSE)</f>
        <v xml:space="preserve">12 MONTH </v>
      </c>
      <c r="AT501" s="142" t="str">
        <f t="shared" si="23"/>
        <v>G10227</v>
      </c>
      <c r="AU501" t="str">
        <f>VLOOKUP(A501,'Roll-ups'!B:E,4,FALSE)</f>
        <v xml:space="preserve">FALL 1 FLOWTHROUGH </v>
      </c>
    </row>
    <row r="502" spans="1:47" x14ac:dyDescent="0.15">
      <c r="A502" s="142">
        <f t="shared" si="21"/>
        <v>9781975450199</v>
      </c>
      <c r="B502" s="142" t="str">
        <f t="shared" si="22"/>
        <v>4544767817</v>
      </c>
      <c r="C502" s="9" t="s">
        <v>200</v>
      </c>
      <c r="D502" s="9" t="s">
        <v>316</v>
      </c>
      <c r="E502" s="9" t="s">
        <v>546</v>
      </c>
      <c r="F502" s="9" t="s">
        <v>539</v>
      </c>
      <c r="G502" s="9" t="s">
        <v>55</v>
      </c>
      <c r="H502" s="9" t="s">
        <v>40</v>
      </c>
      <c r="I502" s="9"/>
      <c r="J502" s="9"/>
      <c r="K502" s="9" t="s">
        <v>56</v>
      </c>
      <c r="L502" s="9" t="s">
        <v>347</v>
      </c>
      <c r="M502" s="9" t="s">
        <v>219</v>
      </c>
      <c r="N502" s="131">
        <v>44718</v>
      </c>
      <c r="O502" s="131">
        <v>44749</v>
      </c>
      <c r="P502" s="131">
        <v>44749</v>
      </c>
      <c r="Q502" s="222">
        <v>100</v>
      </c>
      <c r="R502" s="132">
        <v>0</v>
      </c>
      <c r="S502" s="132">
        <v>100</v>
      </c>
      <c r="T502" s="9" t="s">
        <v>348</v>
      </c>
      <c r="U502" s="9" t="s">
        <v>63</v>
      </c>
      <c r="V502" s="9" t="s">
        <v>64</v>
      </c>
      <c r="W502" s="9" t="s">
        <v>44</v>
      </c>
      <c r="X502" s="131"/>
      <c r="Y502" s="131"/>
      <c r="Z502" s="9"/>
      <c r="AA502" s="133">
        <v>8.8000000000000007</v>
      </c>
      <c r="AB502" s="9" t="s">
        <v>119</v>
      </c>
      <c r="AC502" s="133">
        <v>880</v>
      </c>
      <c r="AD502" s="9" t="s">
        <v>119</v>
      </c>
      <c r="AE502" s="9" t="s">
        <v>120</v>
      </c>
      <c r="AF502" s="133">
        <v>21.99</v>
      </c>
      <c r="AG502" s="134">
        <v>0.6</v>
      </c>
      <c r="AH502" s="9" t="s">
        <v>47</v>
      </c>
      <c r="AI502" s="132">
        <v>20.16</v>
      </c>
      <c r="AJ502" s="9" t="s">
        <v>48</v>
      </c>
      <c r="AK502" s="9" t="s">
        <v>546</v>
      </c>
      <c r="AL502" s="9" t="s">
        <v>49</v>
      </c>
      <c r="AM502" s="9" t="s">
        <v>50</v>
      </c>
      <c r="AN502" s="9" t="s">
        <v>51</v>
      </c>
      <c r="AO502" s="9" t="s">
        <v>138</v>
      </c>
      <c r="AP502" s="9" t="s">
        <v>352</v>
      </c>
      <c r="AQ502" s="9" t="s">
        <v>349</v>
      </c>
      <c r="AR502" s="9" t="s">
        <v>51</v>
      </c>
      <c r="AS502" s="142" t="str">
        <f>VLOOKUP(A502,'Roll-ups'!B:M,12,FALSE)</f>
        <v xml:space="preserve">12 MONTH </v>
      </c>
      <c r="AT502" s="142" t="str">
        <f t="shared" si="23"/>
        <v>G10227</v>
      </c>
      <c r="AU502" t="str">
        <f>VLOOKUP(A502,'Roll-ups'!B:E,4,FALSE)</f>
        <v xml:space="preserve">FALL 1 FLOWTHROUGH </v>
      </c>
    </row>
    <row r="503" spans="1:47" x14ac:dyDescent="0.15">
      <c r="A503" s="142">
        <f t="shared" si="21"/>
        <v>9781975450168</v>
      </c>
      <c r="B503" s="142" t="str">
        <f t="shared" si="22"/>
        <v>4544767817</v>
      </c>
      <c r="C503" s="9" t="s">
        <v>200</v>
      </c>
      <c r="D503" s="9" t="s">
        <v>315</v>
      </c>
      <c r="E503" s="9" t="s">
        <v>543</v>
      </c>
      <c r="F503" s="9" t="s">
        <v>539</v>
      </c>
      <c r="G503" s="9" t="s">
        <v>62</v>
      </c>
      <c r="H503" s="9" t="s">
        <v>40</v>
      </c>
      <c r="I503" s="9"/>
      <c r="J503" s="9"/>
      <c r="K503" s="9" t="s">
        <v>56</v>
      </c>
      <c r="L503" s="9" t="s">
        <v>347</v>
      </c>
      <c r="M503" s="9" t="s">
        <v>219</v>
      </c>
      <c r="N503" s="131">
        <v>44718</v>
      </c>
      <c r="O503" s="131">
        <v>44749</v>
      </c>
      <c r="P503" s="131">
        <v>44749</v>
      </c>
      <c r="Q503" s="222">
        <v>100</v>
      </c>
      <c r="R503" s="132">
        <v>0</v>
      </c>
      <c r="S503" s="132">
        <v>100</v>
      </c>
      <c r="T503" s="9" t="s">
        <v>348</v>
      </c>
      <c r="U503" s="9" t="s">
        <v>63</v>
      </c>
      <c r="V503" s="9" t="s">
        <v>64</v>
      </c>
      <c r="W503" s="9" t="s">
        <v>44</v>
      </c>
      <c r="X503" s="131"/>
      <c r="Y503" s="131"/>
      <c r="Z503" s="9"/>
      <c r="AA503" s="133">
        <v>8.8000000000000007</v>
      </c>
      <c r="AB503" s="9" t="s">
        <v>119</v>
      </c>
      <c r="AC503" s="133">
        <v>880</v>
      </c>
      <c r="AD503" s="9" t="s">
        <v>119</v>
      </c>
      <c r="AE503" s="9" t="s">
        <v>120</v>
      </c>
      <c r="AF503" s="133">
        <v>21.99</v>
      </c>
      <c r="AG503" s="134">
        <v>0.6</v>
      </c>
      <c r="AH503" s="9" t="s">
        <v>47</v>
      </c>
      <c r="AI503" s="132">
        <v>20.16</v>
      </c>
      <c r="AJ503" s="9" t="s">
        <v>48</v>
      </c>
      <c r="AK503" s="9" t="s">
        <v>543</v>
      </c>
      <c r="AL503" s="9" t="s">
        <v>49</v>
      </c>
      <c r="AM503" s="9" t="s">
        <v>50</v>
      </c>
      <c r="AN503" s="9" t="s">
        <v>51</v>
      </c>
      <c r="AO503" s="9" t="s">
        <v>138</v>
      </c>
      <c r="AP503" s="9" t="s">
        <v>352</v>
      </c>
      <c r="AQ503" s="9" t="s">
        <v>349</v>
      </c>
      <c r="AR503" s="9" t="s">
        <v>51</v>
      </c>
      <c r="AS503" s="142" t="str">
        <f>VLOOKUP(A503,'Roll-ups'!B:M,12,FALSE)</f>
        <v xml:space="preserve">12 MONTH </v>
      </c>
      <c r="AT503" s="142" t="str">
        <f t="shared" si="23"/>
        <v>G10227</v>
      </c>
      <c r="AU503" t="str">
        <f>VLOOKUP(A503,'Roll-ups'!B:E,4,FALSE)</f>
        <v xml:space="preserve">FALL 1 FLOWTHROUGH </v>
      </c>
    </row>
    <row r="504" spans="1:47" x14ac:dyDescent="0.15">
      <c r="A504" s="142">
        <f t="shared" si="21"/>
        <v>9781664811744</v>
      </c>
      <c r="B504" s="142" t="str">
        <f t="shared" si="22"/>
        <v>4544767823</v>
      </c>
      <c r="C504" s="9" t="s">
        <v>200</v>
      </c>
      <c r="D504" s="9" t="s">
        <v>277</v>
      </c>
      <c r="E504" s="9" t="s">
        <v>484</v>
      </c>
      <c r="F504" s="9" t="s">
        <v>516</v>
      </c>
      <c r="G504" s="9" t="s">
        <v>60</v>
      </c>
      <c r="H504" s="9" t="s">
        <v>40</v>
      </c>
      <c r="I504" s="9"/>
      <c r="J504" s="9"/>
      <c r="K504" s="9" t="s">
        <v>56</v>
      </c>
      <c r="L504" s="9" t="s">
        <v>347</v>
      </c>
      <c r="M504" s="9" t="s">
        <v>219</v>
      </c>
      <c r="N504" s="131">
        <v>44718</v>
      </c>
      <c r="O504" s="131">
        <v>44763</v>
      </c>
      <c r="P504" s="131">
        <v>44763</v>
      </c>
      <c r="Q504" s="222">
        <v>100</v>
      </c>
      <c r="R504" s="132">
        <v>0</v>
      </c>
      <c r="S504" s="132">
        <v>100</v>
      </c>
      <c r="T504" s="9" t="s">
        <v>348</v>
      </c>
      <c r="U504" s="9" t="s">
        <v>63</v>
      </c>
      <c r="V504" s="9" t="s">
        <v>64</v>
      </c>
      <c r="W504" s="9" t="s">
        <v>44</v>
      </c>
      <c r="X504" s="131"/>
      <c r="Y504" s="131"/>
      <c r="Z504" s="9"/>
      <c r="AA504" s="133">
        <v>8.8000000000000007</v>
      </c>
      <c r="AB504" s="9" t="s">
        <v>119</v>
      </c>
      <c r="AC504" s="133">
        <v>880</v>
      </c>
      <c r="AD504" s="9" t="s">
        <v>119</v>
      </c>
      <c r="AE504" s="9" t="s">
        <v>120</v>
      </c>
      <c r="AF504" s="133">
        <v>21.99</v>
      </c>
      <c r="AG504" s="134">
        <v>0.56000000000000005</v>
      </c>
      <c r="AH504" s="9" t="s">
        <v>47</v>
      </c>
      <c r="AI504" s="132">
        <v>34.515999999999998</v>
      </c>
      <c r="AJ504" s="9" t="s">
        <v>48</v>
      </c>
      <c r="AK504" s="9" t="s">
        <v>484</v>
      </c>
      <c r="AL504" s="9" t="s">
        <v>49</v>
      </c>
      <c r="AM504" s="9" t="s">
        <v>50</v>
      </c>
      <c r="AN504" s="9" t="s">
        <v>51</v>
      </c>
      <c r="AO504" s="9" t="s">
        <v>52</v>
      </c>
      <c r="AP504" s="9" t="s">
        <v>354</v>
      </c>
      <c r="AQ504" s="9" t="s">
        <v>349</v>
      </c>
      <c r="AR504" s="9" t="s">
        <v>51</v>
      </c>
      <c r="AS504" s="142" t="str">
        <f>VLOOKUP(A504,'Roll-ups'!B:M,12,FALSE)</f>
        <v xml:space="preserve">12 MONTH </v>
      </c>
      <c r="AT504" s="142" t="str">
        <f t="shared" si="23"/>
        <v>G10227</v>
      </c>
      <c r="AU504" t="str">
        <f>VLOOKUP(A504,'Roll-ups'!B:E,4,FALSE)</f>
        <v xml:space="preserve">FALL 1 FLOWTHROUGH </v>
      </c>
    </row>
    <row r="505" spans="1:47" x14ac:dyDescent="0.15">
      <c r="A505" s="142">
        <f t="shared" si="21"/>
        <v>9781664812307</v>
      </c>
      <c r="B505" s="142" t="str">
        <f t="shared" si="22"/>
        <v>4544767823</v>
      </c>
      <c r="C505" s="9" t="s">
        <v>200</v>
      </c>
      <c r="D505" s="9" t="s">
        <v>285</v>
      </c>
      <c r="E505" s="9" t="s">
        <v>544</v>
      </c>
      <c r="F505" s="9" t="s">
        <v>516</v>
      </c>
      <c r="G505" s="9" t="s">
        <v>61</v>
      </c>
      <c r="H505" s="9" t="s">
        <v>40</v>
      </c>
      <c r="I505" s="9"/>
      <c r="J505" s="9"/>
      <c r="K505" s="9" t="s">
        <v>56</v>
      </c>
      <c r="L505" s="9" t="s">
        <v>347</v>
      </c>
      <c r="M505" s="9" t="s">
        <v>219</v>
      </c>
      <c r="N505" s="131">
        <v>44718</v>
      </c>
      <c r="O505" s="131">
        <v>44763</v>
      </c>
      <c r="P505" s="131">
        <v>44763</v>
      </c>
      <c r="Q505" s="222">
        <v>100</v>
      </c>
      <c r="R505" s="132">
        <v>0</v>
      </c>
      <c r="S505" s="132">
        <v>100</v>
      </c>
      <c r="T505" s="9" t="s">
        <v>348</v>
      </c>
      <c r="U505" s="9" t="s">
        <v>63</v>
      </c>
      <c r="V505" s="9" t="s">
        <v>64</v>
      </c>
      <c r="W505" s="9" t="s">
        <v>44</v>
      </c>
      <c r="X505" s="131"/>
      <c r="Y505" s="131"/>
      <c r="Z505" s="9"/>
      <c r="AA505" s="133">
        <v>8.8000000000000007</v>
      </c>
      <c r="AB505" s="9" t="s">
        <v>119</v>
      </c>
      <c r="AC505" s="133">
        <v>880</v>
      </c>
      <c r="AD505" s="9" t="s">
        <v>119</v>
      </c>
      <c r="AE505" s="9" t="s">
        <v>120</v>
      </c>
      <c r="AF505" s="133">
        <v>21.99</v>
      </c>
      <c r="AG505" s="134">
        <v>0.56000000000000005</v>
      </c>
      <c r="AH505" s="9" t="s">
        <v>47</v>
      </c>
      <c r="AI505" s="132">
        <v>34.515999999999998</v>
      </c>
      <c r="AJ505" s="9" t="s">
        <v>48</v>
      </c>
      <c r="AK505" s="9" t="s">
        <v>544</v>
      </c>
      <c r="AL505" s="9" t="s">
        <v>49</v>
      </c>
      <c r="AM505" s="9" t="s">
        <v>50</v>
      </c>
      <c r="AN505" s="9" t="s">
        <v>51</v>
      </c>
      <c r="AO505" s="9" t="s">
        <v>138</v>
      </c>
      <c r="AP505" s="9" t="s">
        <v>354</v>
      </c>
      <c r="AQ505" s="9" t="s">
        <v>349</v>
      </c>
      <c r="AR505" s="9" t="s">
        <v>51</v>
      </c>
      <c r="AS505" s="142" t="str">
        <f>VLOOKUP(A505,'Roll-ups'!B:M,12,FALSE)</f>
        <v xml:space="preserve">12 MONTH </v>
      </c>
      <c r="AT505" s="142" t="str">
        <f t="shared" si="23"/>
        <v>G10227</v>
      </c>
      <c r="AU505" t="str">
        <f>VLOOKUP(A505,'Roll-ups'!B:E,4,FALSE)</f>
        <v xml:space="preserve">FALL 1 FLOWTHROUGH </v>
      </c>
    </row>
    <row r="506" spans="1:47" x14ac:dyDescent="0.15">
      <c r="A506" s="142">
        <f t="shared" si="21"/>
        <v>9781975448110</v>
      </c>
      <c r="B506" s="142" t="str">
        <f t="shared" si="22"/>
        <v>4544767823</v>
      </c>
      <c r="C506" s="9" t="s">
        <v>200</v>
      </c>
      <c r="D506" s="9" t="s">
        <v>279</v>
      </c>
      <c r="E506" s="9" t="s">
        <v>350</v>
      </c>
      <c r="F506" s="9" t="s">
        <v>516</v>
      </c>
      <c r="G506" s="9" t="s">
        <v>66</v>
      </c>
      <c r="H506" s="9" t="s">
        <v>40</v>
      </c>
      <c r="I506" s="9"/>
      <c r="J506" s="9"/>
      <c r="K506" s="9" t="s">
        <v>56</v>
      </c>
      <c r="L506" s="9" t="s">
        <v>347</v>
      </c>
      <c r="M506" s="9" t="s">
        <v>219</v>
      </c>
      <c r="N506" s="131">
        <v>44718</v>
      </c>
      <c r="O506" s="131">
        <v>44763</v>
      </c>
      <c r="P506" s="131">
        <v>44763</v>
      </c>
      <c r="Q506" s="222">
        <v>100</v>
      </c>
      <c r="R506" s="132">
        <v>0</v>
      </c>
      <c r="S506" s="132">
        <v>100</v>
      </c>
      <c r="T506" s="9" t="s">
        <v>348</v>
      </c>
      <c r="U506" s="9" t="s">
        <v>63</v>
      </c>
      <c r="V506" s="9" t="s">
        <v>64</v>
      </c>
      <c r="W506" s="9" t="s">
        <v>44</v>
      </c>
      <c r="X506" s="131"/>
      <c r="Y506" s="131"/>
      <c r="Z506" s="9"/>
      <c r="AA506" s="133">
        <v>4.8</v>
      </c>
      <c r="AB506" s="9" t="s">
        <v>119</v>
      </c>
      <c r="AC506" s="133">
        <v>480</v>
      </c>
      <c r="AD506" s="9" t="s">
        <v>119</v>
      </c>
      <c r="AE506" s="9" t="s">
        <v>120</v>
      </c>
      <c r="AF506" s="133">
        <v>11.99</v>
      </c>
      <c r="AG506" s="134">
        <v>0.17</v>
      </c>
      <c r="AH506" s="9" t="s">
        <v>47</v>
      </c>
      <c r="AI506" s="132">
        <v>5.88</v>
      </c>
      <c r="AJ506" s="9" t="s">
        <v>48</v>
      </c>
      <c r="AK506" s="9" t="s">
        <v>350</v>
      </c>
      <c r="AL506" s="9" t="s">
        <v>49</v>
      </c>
      <c r="AM506" s="9" t="s">
        <v>50</v>
      </c>
      <c r="AN506" s="9" t="s">
        <v>51</v>
      </c>
      <c r="AO506" s="9" t="s">
        <v>52</v>
      </c>
      <c r="AP506" s="9" t="s">
        <v>352</v>
      </c>
      <c r="AQ506" s="9" t="s">
        <v>349</v>
      </c>
      <c r="AR506" s="9" t="s">
        <v>51</v>
      </c>
      <c r="AS506" s="142" t="str">
        <f>VLOOKUP(A506,'Roll-ups'!B:M,12,FALSE)</f>
        <v xml:space="preserve">12 MONTH </v>
      </c>
      <c r="AT506" s="142" t="str">
        <f t="shared" si="23"/>
        <v>G10227</v>
      </c>
      <c r="AU506" t="str">
        <f>VLOOKUP(A506,'Roll-ups'!B:E,4,FALSE)</f>
        <v xml:space="preserve">FALL 1 FLOWTHROUGH </v>
      </c>
    </row>
    <row r="507" spans="1:47" x14ac:dyDescent="0.15">
      <c r="A507" s="142">
        <f t="shared" si="21"/>
        <v>93573725920</v>
      </c>
      <c r="B507" s="142" t="str">
        <f t="shared" si="22"/>
        <v>4544765963</v>
      </c>
      <c r="C507" s="9" t="s">
        <v>129</v>
      </c>
      <c r="D507" s="9" t="s">
        <v>735</v>
      </c>
      <c r="E507" s="9" t="s">
        <v>736</v>
      </c>
      <c r="F507" s="9" t="s">
        <v>982</v>
      </c>
      <c r="G507" s="9" t="s">
        <v>85</v>
      </c>
      <c r="H507" s="9" t="s">
        <v>40</v>
      </c>
      <c r="I507" s="9"/>
      <c r="J507" s="9"/>
      <c r="K507" s="9" t="s">
        <v>57</v>
      </c>
      <c r="L507" s="9" t="s">
        <v>1247</v>
      </c>
      <c r="M507" s="9" t="s">
        <v>1248</v>
      </c>
      <c r="N507" s="131">
        <v>44719</v>
      </c>
      <c r="O507" s="131">
        <v>44732</v>
      </c>
      <c r="P507" s="131">
        <v>44732</v>
      </c>
      <c r="Q507" s="222">
        <v>97</v>
      </c>
      <c r="R507" s="132">
        <v>0</v>
      </c>
      <c r="S507" s="132">
        <v>97</v>
      </c>
      <c r="T507" s="9" t="s">
        <v>348</v>
      </c>
      <c r="U507" s="9" t="s">
        <v>117</v>
      </c>
      <c r="V507" s="9" t="s">
        <v>64</v>
      </c>
      <c r="W507" s="9" t="s">
        <v>44</v>
      </c>
      <c r="X507" s="131">
        <v>44726</v>
      </c>
      <c r="Y507" s="131">
        <v>44726</v>
      </c>
      <c r="Z507" s="9" t="s">
        <v>118</v>
      </c>
      <c r="AA507" s="133">
        <v>7.14</v>
      </c>
      <c r="AB507" s="9" t="s">
        <v>119</v>
      </c>
      <c r="AC507" s="133">
        <v>692.58</v>
      </c>
      <c r="AD507" s="9" t="s">
        <v>119</v>
      </c>
      <c r="AE507" s="9" t="s">
        <v>120</v>
      </c>
      <c r="AF507" s="133">
        <v>12.99</v>
      </c>
      <c r="AG507" s="134">
        <v>0.35</v>
      </c>
      <c r="AH507" s="9" t="s">
        <v>47</v>
      </c>
      <c r="AI507" s="132">
        <v>62.37</v>
      </c>
      <c r="AJ507" s="9" t="s">
        <v>48</v>
      </c>
      <c r="AK507" s="9" t="s">
        <v>1322</v>
      </c>
      <c r="AL507" s="9" t="s">
        <v>49</v>
      </c>
      <c r="AM507" s="9" t="s">
        <v>196</v>
      </c>
      <c r="AN507" s="9" t="s">
        <v>123</v>
      </c>
      <c r="AO507" s="9" t="s">
        <v>52</v>
      </c>
      <c r="AP507" s="9" t="s">
        <v>1250</v>
      </c>
      <c r="AQ507" s="9" t="s">
        <v>349</v>
      </c>
      <c r="AR507" s="9" t="s">
        <v>54</v>
      </c>
      <c r="AS507" s="142" t="str">
        <f>VLOOKUP(A507,'Roll-ups'!B:M,12,FALSE)</f>
        <v xml:space="preserve">CRICUT </v>
      </c>
      <c r="AT507" s="142" t="str">
        <f t="shared" si="23"/>
        <v>G10211</v>
      </c>
      <c r="AU507" t="str">
        <f>VLOOKUP(A507,'Roll-ups'!B:E,4,FALSE)</f>
        <v>FALL 1</v>
      </c>
    </row>
    <row r="508" spans="1:47" x14ac:dyDescent="0.15">
      <c r="A508" s="142">
        <f t="shared" si="21"/>
        <v>93573854651</v>
      </c>
      <c r="B508" s="142" t="str">
        <f t="shared" si="22"/>
        <v>4544765963</v>
      </c>
      <c r="C508" s="9" t="s">
        <v>129</v>
      </c>
      <c r="D508" s="9" t="s">
        <v>1318</v>
      </c>
      <c r="E508" s="9" t="s">
        <v>746</v>
      </c>
      <c r="F508" s="9" t="s">
        <v>982</v>
      </c>
      <c r="G508" s="9" t="s">
        <v>74</v>
      </c>
      <c r="H508" s="9" t="s">
        <v>40</v>
      </c>
      <c r="I508" s="9"/>
      <c r="J508" s="9"/>
      <c r="K508" s="9" t="s">
        <v>57</v>
      </c>
      <c r="L508" s="9" t="s">
        <v>1247</v>
      </c>
      <c r="M508" s="9" t="s">
        <v>1248</v>
      </c>
      <c r="N508" s="131">
        <v>44719</v>
      </c>
      <c r="O508" s="131">
        <v>44732</v>
      </c>
      <c r="P508" s="131">
        <v>44732</v>
      </c>
      <c r="Q508" s="222">
        <v>97</v>
      </c>
      <c r="R508" s="132">
        <v>0</v>
      </c>
      <c r="S508" s="132">
        <v>97</v>
      </c>
      <c r="T508" s="9" t="s">
        <v>348</v>
      </c>
      <c r="U508" s="9" t="s">
        <v>117</v>
      </c>
      <c r="V508" s="9" t="s">
        <v>64</v>
      </c>
      <c r="W508" s="9" t="s">
        <v>44</v>
      </c>
      <c r="X508" s="131">
        <v>44726</v>
      </c>
      <c r="Y508" s="131">
        <v>44726</v>
      </c>
      <c r="Z508" s="9" t="s">
        <v>118</v>
      </c>
      <c r="AA508" s="133">
        <v>5.49</v>
      </c>
      <c r="AB508" s="9" t="s">
        <v>119</v>
      </c>
      <c r="AC508" s="133">
        <v>532.53</v>
      </c>
      <c r="AD508" s="9" t="s">
        <v>119</v>
      </c>
      <c r="AE508" s="9" t="s">
        <v>120</v>
      </c>
      <c r="AF508" s="133">
        <v>9.99</v>
      </c>
      <c r="AG508" s="134">
        <v>0.2</v>
      </c>
      <c r="AH508" s="9" t="s">
        <v>47</v>
      </c>
      <c r="AI508" s="132">
        <v>23.94</v>
      </c>
      <c r="AJ508" s="9" t="s">
        <v>48</v>
      </c>
      <c r="AK508" s="9" t="s">
        <v>1319</v>
      </c>
      <c r="AL508" s="9" t="s">
        <v>49</v>
      </c>
      <c r="AM508" s="9" t="s">
        <v>196</v>
      </c>
      <c r="AN508" s="9" t="s">
        <v>123</v>
      </c>
      <c r="AO508" s="9" t="s">
        <v>52</v>
      </c>
      <c r="AP508" s="9" t="s">
        <v>1250</v>
      </c>
      <c r="AQ508" s="9" t="s">
        <v>53</v>
      </c>
      <c r="AR508" s="9" t="s">
        <v>54</v>
      </c>
      <c r="AS508" s="142" t="str">
        <f>VLOOKUP(A508,'Roll-ups'!B:M,12,FALSE)</f>
        <v xml:space="preserve">CRICUT </v>
      </c>
      <c r="AT508" s="142" t="str">
        <f t="shared" si="23"/>
        <v>G10211</v>
      </c>
      <c r="AU508" t="str">
        <f>VLOOKUP(A508,'Roll-ups'!B:E,4,FALSE)</f>
        <v>FALL 1</v>
      </c>
    </row>
    <row r="509" spans="1:47" x14ac:dyDescent="0.15">
      <c r="A509" s="142">
        <f t="shared" si="21"/>
        <v>686010674082</v>
      </c>
      <c r="B509" s="142" t="str">
        <f t="shared" si="22"/>
        <v>4543725757</v>
      </c>
      <c r="C509" s="9" t="s">
        <v>200</v>
      </c>
      <c r="D509" s="9" t="s">
        <v>411</v>
      </c>
      <c r="E509" s="9" t="s">
        <v>412</v>
      </c>
      <c r="F509" s="9" t="s">
        <v>378</v>
      </c>
      <c r="G509" s="9" t="s">
        <v>72</v>
      </c>
      <c r="H509" s="9" t="s">
        <v>40</v>
      </c>
      <c r="I509" s="9"/>
      <c r="J509" s="9"/>
      <c r="K509" s="9" t="s">
        <v>41</v>
      </c>
      <c r="L509" s="9" t="s">
        <v>143</v>
      </c>
      <c r="M509" s="9" t="s">
        <v>144</v>
      </c>
      <c r="N509" s="131">
        <v>44579</v>
      </c>
      <c r="O509" s="131">
        <v>44713</v>
      </c>
      <c r="P509" s="131">
        <v>44713</v>
      </c>
      <c r="Q509" s="222">
        <v>804</v>
      </c>
      <c r="R509" s="132">
        <v>708</v>
      </c>
      <c r="S509" s="132">
        <v>96</v>
      </c>
      <c r="T509" s="9" t="s">
        <v>348</v>
      </c>
      <c r="U509" s="9" t="s">
        <v>42</v>
      </c>
      <c r="V509" s="9" t="s">
        <v>131</v>
      </c>
      <c r="W509" s="9" t="s">
        <v>44</v>
      </c>
      <c r="X509" s="131">
        <v>44664</v>
      </c>
      <c r="Y509" s="131">
        <v>44664</v>
      </c>
      <c r="Z509" s="9" t="s">
        <v>45</v>
      </c>
      <c r="AA509" s="133">
        <v>4.25</v>
      </c>
      <c r="AB509" s="9" t="s">
        <v>46</v>
      </c>
      <c r="AC509" s="133">
        <v>3417</v>
      </c>
      <c r="AD509" s="9" t="s">
        <v>46</v>
      </c>
      <c r="AE509" s="9" t="s">
        <v>379</v>
      </c>
      <c r="AF509" s="133">
        <v>19.989999999999998</v>
      </c>
      <c r="AG509" s="134">
        <v>0.92600000000000005</v>
      </c>
      <c r="AH509" s="9" t="s">
        <v>47</v>
      </c>
      <c r="AI509" s="132">
        <v>86.834000000000003</v>
      </c>
      <c r="AJ509" s="9" t="s">
        <v>48</v>
      </c>
      <c r="AK509" s="9"/>
      <c r="AL509" s="9" t="s">
        <v>49</v>
      </c>
      <c r="AM509" s="9" t="s">
        <v>121</v>
      </c>
      <c r="AN509" s="9" t="s">
        <v>122</v>
      </c>
      <c r="AO509" s="9" t="s">
        <v>52</v>
      </c>
      <c r="AP509" s="9" t="s">
        <v>133</v>
      </c>
      <c r="AQ509" s="9" t="s">
        <v>349</v>
      </c>
      <c r="AR509" s="9" t="s">
        <v>54</v>
      </c>
      <c r="AS509" s="142" t="str">
        <f>VLOOKUP(A509,'Roll-ups'!B:M,12,FALSE)</f>
        <v xml:space="preserve">17 MONTH </v>
      </c>
      <c r="AT509" s="142" t="str">
        <f t="shared" si="23"/>
        <v>G10227</v>
      </c>
      <c r="AU509" t="str">
        <f>VLOOKUP(A509,'Roll-ups'!B:E,4,FALSE)</f>
        <v xml:space="preserve">BTS </v>
      </c>
    </row>
    <row r="510" spans="1:47" x14ac:dyDescent="0.15">
      <c r="A510" s="142">
        <f t="shared" si="21"/>
        <v>74101203417</v>
      </c>
      <c r="B510" s="142" t="str">
        <f t="shared" si="22"/>
        <v>4544521065</v>
      </c>
      <c r="C510" s="9" t="s">
        <v>129</v>
      </c>
      <c r="D510" s="9" t="s">
        <v>1381</v>
      </c>
      <c r="E510" s="9" t="s">
        <v>1382</v>
      </c>
      <c r="F510" s="9" t="s">
        <v>991</v>
      </c>
      <c r="G510" s="9" t="s">
        <v>58</v>
      </c>
      <c r="H510" s="9" t="s">
        <v>1090</v>
      </c>
      <c r="I510" s="9"/>
      <c r="J510" s="9"/>
      <c r="K510" s="9" t="s">
        <v>56</v>
      </c>
      <c r="L510" s="9" t="s">
        <v>134</v>
      </c>
      <c r="M510" s="9" t="s">
        <v>135</v>
      </c>
      <c r="N510" s="131">
        <v>44683</v>
      </c>
      <c r="O510" s="131">
        <v>44809</v>
      </c>
      <c r="P510" s="131">
        <v>44809</v>
      </c>
      <c r="Q510" s="222">
        <v>96</v>
      </c>
      <c r="R510" s="132">
        <v>0</v>
      </c>
      <c r="S510" s="132">
        <v>96</v>
      </c>
      <c r="T510" s="9" t="s">
        <v>348</v>
      </c>
      <c r="U510" s="9" t="s">
        <v>63</v>
      </c>
      <c r="V510" s="9" t="s">
        <v>64</v>
      </c>
      <c r="W510" s="9" t="s">
        <v>44</v>
      </c>
      <c r="X510" s="131"/>
      <c r="Y510" s="131"/>
      <c r="Z510" s="9"/>
      <c r="AA510" s="133">
        <v>131.25</v>
      </c>
      <c r="AB510" s="9" t="s">
        <v>119</v>
      </c>
      <c r="AC510" s="133">
        <v>12600</v>
      </c>
      <c r="AD510" s="9" t="s">
        <v>119</v>
      </c>
      <c r="AE510" s="9" t="s">
        <v>120</v>
      </c>
      <c r="AF510" s="133">
        <v>159.99</v>
      </c>
      <c r="AG510" s="134">
        <v>1.25</v>
      </c>
      <c r="AH510" s="9" t="s">
        <v>47</v>
      </c>
      <c r="AI510" s="132">
        <v>244.14099999999999</v>
      </c>
      <c r="AJ510" s="9" t="s">
        <v>48</v>
      </c>
      <c r="AK510" s="9" t="s">
        <v>1383</v>
      </c>
      <c r="AL510" s="9" t="s">
        <v>49</v>
      </c>
      <c r="AM510" s="9" t="s">
        <v>196</v>
      </c>
      <c r="AN510" s="9" t="s">
        <v>123</v>
      </c>
      <c r="AO510" s="9" t="s">
        <v>138</v>
      </c>
      <c r="AP510" s="9" t="s">
        <v>139</v>
      </c>
      <c r="AQ510" s="9" t="s">
        <v>125</v>
      </c>
      <c r="AR510" s="9" t="s">
        <v>124</v>
      </c>
      <c r="AS510" s="142" t="e">
        <f>VLOOKUP(A510,'Roll-ups'!B:M,12,FALSE)</f>
        <v>#N/A</v>
      </c>
      <c r="AT510" s="142" t="str">
        <f t="shared" si="23"/>
        <v>G10211</v>
      </c>
      <c r="AU510" t="e">
        <f>VLOOKUP(A510,'Roll-ups'!B:E,4,FALSE)</f>
        <v>#N/A</v>
      </c>
    </row>
    <row r="511" spans="1:47" x14ac:dyDescent="0.15">
      <c r="A511" s="142">
        <f t="shared" si="21"/>
        <v>9781469423913</v>
      </c>
      <c r="B511" s="142" t="str">
        <f t="shared" si="22"/>
        <v>4544767823</v>
      </c>
      <c r="C511" s="9" t="s">
        <v>200</v>
      </c>
      <c r="D511" s="9" t="s">
        <v>274</v>
      </c>
      <c r="E511" s="9" t="s">
        <v>355</v>
      </c>
      <c r="F511" s="9" t="s">
        <v>516</v>
      </c>
      <c r="G511" s="9" t="s">
        <v>58</v>
      </c>
      <c r="H511" s="9" t="s">
        <v>40</v>
      </c>
      <c r="I511" s="9"/>
      <c r="J511" s="9"/>
      <c r="K511" s="9" t="s">
        <v>56</v>
      </c>
      <c r="L511" s="9" t="s">
        <v>347</v>
      </c>
      <c r="M511" s="9" t="s">
        <v>219</v>
      </c>
      <c r="N511" s="131">
        <v>44718</v>
      </c>
      <c r="O511" s="131">
        <v>44763</v>
      </c>
      <c r="P511" s="131">
        <v>44763</v>
      </c>
      <c r="Q511" s="222">
        <v>96</v>
      </c>
      <c r="R511" s="132">
        <v>0</v>
      </c>
      <c r="S511" s="132">
        <v>96</v>
      </c>
      <c r="T511" s="9" t="s">
        <v>348</v>
      </c>
      <c r="U511" s="9" t="s">
        <v>63</v>
      </c>
      <c r="V511" s="9" t="s">
        <v>64</v>
      </c>
      <c r="W511" s="9" t="s">
        <v>44</v>
      </c>
      <c r="X511" s="131"/>
      <c r="Y511" s="131"/>
      <c r="Z511" s="9"/>
      <c r="AA511" s="133">
        <v>10.4</v>
      </c>
      <c r="AB511" s="9" t="s">
        <v>119</v>
      </c>
      <c r="AC511" s="133">
        <v>998.4</v>
      </c>
      <c r="AD511" s="9" t="s">
        <v>119</v>
      </c>
      <c r="AE511" s="9" t="s">
        <v>120</v>
      </c>
      <c r="AF511" s="133">
        <v>25.99</v>
      </c>
      <c r="AG511" s="134">
        <v>0.85</v>
      </c>
      <c r="AH511" s="9" t="s">
        <v>47</v>
      </c>
      <c r="AI511" s="132">
        <v>18.760000000000002</v>
      </c>
      <c r="AJ511" s="9" t="s">
        <v>48</v>
      </c>
      <c r="AK511" s="9" t="s">
        <v>355</v>
      </c>
      <c r="AL511" s="9" t="s">
        <v>49</v>
      </c>
      <c r="AM511" s="9" t="s">
        <v>50</v>
      </c>
      <c r="AN511" s="9" t="s">
        <v>51</v>
      </c>
      <c r="AO511" s="9" t="s">
        <v>52</v>
      </c>
      <c r="AP511" s="9" t="s">
        <v>356</v>
      </c>
      <c r="AQ511" s="9" t="s">
        <v>349</v>
      </c>
      <c r="AR511" s="9" t="s">
        <v>51</v>
      </c>
      <c r="AS511" s="142" t="str">
        <f>VLOOKUP(A511,'Roll-ups'!B:M,12,FALSE)</f>
        <v xml:space="preserve">12 MONTH </v>
      </c>
      <c r="AT511" s="142" t="str">
        <f t="shared" si="23"/>
        <v>G10227</v>
      </c>
      <c r="AU511" t="str">
        <f>VLOOKUP(A511,'Roll-ups'!B:E,4,FALSE)</f>
        <v xml:space="preserve">FALL 1 FLOWTHROUGH </v>
      </c>
    </row>
    <row r="512" spans="1:47" x14ac:dyDescent="0.15">
      <c r="A512" s="142">
        <f t="shared" si="21"/>
        <v>93573693335</v>
      </c>
      <c r="B512" s="142" t="str">
        <f t="shared" si="22"/>
        <v>4544765961</v>
      </c>
      <c r="C512" s="9" t="s">
        <v>129</v>
      </c>
      <c r="D512" s="9" t="s">
        <v>697</v>
      </c>
      <c r="E512" s="9" t="s">
        <v>698</v>
      </c>
      <c r="F512" s="9" t="s">
        <v>999</v>
      </c>
      <c r="G512" s="9" t="s">
        <v>39</v>
      </c>
      <c r="H512" s="9" t="s">
        <v>1090</v>
      </c>
      <c r="I512" s="9"/>
      <c r="J512" s="9"/>
      <c r="K512" s="9" t="s">
        <v>57</v>
      </c>
      <c r="L512" s="9" t="s">
        <v>1247</v>
      </c>
      <c r="M512" s="9" t="s">
        <v>1248</v>
      </c>
      <c r="N512" s="131">
        <v>44719</v>
      </c>
      <c r="O512" s="131">
        <v>44851</v>
      </c>
      <c r="P512" s="131">
        <v>44851</v>
      </c>
      <c r="Q512" s="222">
        <v>95</v>
      </c>
      <c r="R512" s="132">
        <v>0</v>
      </c>
      <c r="S512" s="132">
        <v>95</v>
      </c>
      <c r="T512" s="9" t="s">
        <v>348</v>
      </c>
      <c r="U512" s="9" t="s">
        <v>117</v>
      </c>
      <c r="V512" s="9" t="s">
        <v>64</v>
      </c>
      <c r="W512" s="9" t="s">
        <v>44</v>
      </c>
      <c r="X512" s="131">
        <v>44845</v>
      </c>
      <c r="Y512" s="131">
        <v>44845</v>
      </c>
      <c r="Z512" s="9" t="s">
        <v>118</v>
      </c>
      <c r="AA512" s="133">
        <v>150</v>
      </c>
      <c r="AB512" s="9" t="s">
        <v>119</v>
      </c>
      <c r="AC512" s="133">
        <v>14250</v>
      </c>
      <c r="AD512" s="9" t="s">
        <v>119</v>
      </c>
      <c r="AE512" s="9" t="s">
        <v>120</v>
      </c>
      <c r="AF512" s="133">
        <v>229.99</v>
      </c>
      <c r="AG512" s="134">
        <v>10</v>
      </c>
      <c r="AH512" s="9" t="s">
        <v>47</v>
      </c>
      <c r="AI512" s="132">
        <v>1293.4359999999999</v>
      </c>
      <c r="AJ512" s="9" t="s">
        <v>48</v>
      </c>
      <c r="AK512" s="9" t="s">
        <v>1288</v>
      </c>
      <c r="AL512" s="9" t="s">
        <v>49</v>
      </c>
      <c r="AM512" s="9" t="s">
        <v>196</v>
      </c>
      <c r="AN512" s="9" t="s">
        <v>123</v>
      </c>
      <c r="AO512" s="9" t="s">
        <v>52</v>
      </c>
      <c r="AP512" s="9" t="s">
        <v>1250</v>
      </c>
      <c r="AQ512" s="9" t="s">
        <v>53</v>
      </c>
      <c r="AR512" s="9" t="s">
        <v>122</v>
      </c>
      <c r="AS512" s="142" t="str">
        <f>VLOOKUP(A512,'Roll-ups'!B:M,12,FALSE)</f>
        <v xml:space="preserve">CRICUT </v>
      </c>
      <c r="AT512" s="142" t="str">
        <f t="shared" si="23"/>
        <v>G10211</v>
      </c>
      <c r="AU512" t="str">
        <f>VLOOKUP(A512,'Roll-ups'!B:E,4,FALSE)</f>
        <v>FALL 1</v>
      </c>
    </row>
    <row r="513" spans="1:47" x14ac:dyDescent="0.15">
      <c r="A513" s="142">
        <f t="shared" si="21"/>
        <v>74101948950</v>
      </c>
      <c r="B513" s="142" t="str">
        <f t="shared" si="22"/>
        <v>4544521075</v>
      </c>
      <c r="C513" s="9" t="s">
        <v>129</v>
      </c>
      <c r="D513" s="9" t="s">
        <v>197</v>
      </c>
      <c r="E513" s="9" t="s">
        <v>198</v>
      </c>
      <c r="F513" s="9" t="s">
        <v>1000</v>
      </c>
      <c r="G513" s="9" t="s">
        <v>39</v>
      </c>
      <c r="H513" s="9" t="s">
        <v>1090</v>
      </c>
      <c r="I513" s="9"/>
      <c r="J513" s="9"/>
      <c r="K513" s="9" t="s">
        <v>56</v>
      </c>
      <c r="L513" s="9" t="s">
        <v>134</v>
      </c>
      <c r="M513" s="9" t="s">
        <v>135</v>
      </c>
      <c r="N513" s="131">
        <v>44683</v>
      </c>
      <c r="O513" s="131">
        <v>44781</v>
      </c>
      <c r="P513" s="131">
        <v>44732</v>
      </c>
      <c r="Q513" s="222">
        <v>90</v>
      </c>
      <c r="R513" s="132">
        <v>0</v>
      </c>
      <c r="S513" s="132">
        <v>90</v>
      </c>
      <c r="T513" s="9" t="s">
        <v>348</v>
      </c>
      <c r="U513" s="9" t="s">
        <v>63</v>
      </c>
      <c r="V513" s="9" t="s">
        <v>64</v>
      </c>
      <c r="W513" s="9" t="s">
        <v>44</v>
      </c>
      <c r="X513" s="131"/>
      <c r="Y513" s="131"/>
      <c r="Z513" s="9"/>
      <c r="AA513" s="133">
        <v>19.5</v>
      </c>
      <c r="AB513" s="9" t="s">
        <v>119</v>
      </c>
      <c r="AC513" s="133">
        <v>1755</v>
      </c>
      <c r="AD513" s="9" t="s">
        <v>119</v>
      </c>
      <c r="AE513" s="9" t="s">
        <v>120</v>
      </c>
      <c r="AF513" s="133">
        <v>24.99</v>
      </c>
      <c r="AG513" s="134">
        <v>8.15</v>
      </c>
      <c r="AH513" s="9" t="s">
        <v>47</v>
      </c>
      <c r="AI513" s="134">
        <v>54</v>
      </c>
      <c r="AJ513" s="9" t="s">
        <v>48</v>
      </c>
      <c r="AK513" s="9"/>
      <c r="AL513" s="9" t="s">
        <v>49</v>
      </c>
      <c r="AM513" s="9" t="s">
        <v>50</v>
      </c>
      <c r="AN513" s="9" t="s">
        <v>51</v>
      </c>
      <c r="AO513" s="9" t="s">
        <v>1198</v>
      </c>
      <c r="AP513" s="9" t="s">
        <v>139</v>
      </c>
      <c r="AQ513" s="9" t="s">
        <v>125</v>
      </c>
      <c r="AR513" s="9" t="s">
        <v>51</v>
      </c>
      <c r="AS513" s="142" t="str">
        <f>VLOOKUP(A513,'Roll-ups'!B:M,12,FALSE)</f>
        <v xml:space="preserve">PARTY DÉCOR </v>
      </c>
      <c r="AT513" s="142" t="str">
        <f t="shared" si="23"/>
        <v>G10211</v>
      </c>
      <c r="AU513" t="str">
        <f>VLOOKUP(A513,'Roll-ups'!B:E,4,FALSE)</f>
        <v>FALL 2</v>
      </c>
    </row>
    <row r="514" spans="1:47" x14ac:dyDescent="0.15">
      <c r="A514" s="142">
        <f t="shared" si="21"/>
        <v>633356620877</v>
      </c>
      <c r="B514" s="142" t="str">
        <f t="shared" si="22"/>
        <v>4544740043</v>
      </c>
      <c r="C514" s="9" t="s">
        <v>129</v>
      </c>
      <c r="D514" s="9" t="s">
        <v>1289</v>
      </c>
      <c r="E514" s="9" t="s">
        <v>586</v>
      </c>
      <c r="F514" s="9" t="s">
        <v>970</v>
      </c>
      <c r="G514" s="9" t="s">
        <v>71</v>
      </c>
      <c r="H514" s="9" t="s">
        <v>40</v>
      </c>
      <c r="I514" s="9"/>
      <c r="J514" s="9"/>
      <c r="K514" s="9" t="s">
        <v>57</v>
      </c>
      <c r="L514" s="9" t="s">
        <v>1100</v>
      </c>
      <c r="M514" s="9" t="s">
        <v>1101</v>
      </c>
      <c r="N514" s="131">
        <v>44715</v>
      </c>
      <c r="O514" s="131">
        <v>44742</v>
      </c>
      <c r="P514" s="131">
        <v>44732</v>
      </c>
      <c r="Q514" s="222">
        <v>90</v>
      </c>
      <c r="R514" s="132">
        <v>0</v>
      </c>
      <c r="S514" s="132">
        <v>90</v>
      </c>
      <c r="T514" s="9" t="s">
        <v>348</v>
      </c>
      <c r="U514" s="9" t="s">
        <v>117</v>
      </c>
      <c r="V514" s="9" t="s">
        <v>1102</v>
      </c>
      <c r="W514" s="9" t="s">
        <v>67</v>
      </c>
      <c r="X514" s="131">
        <v>44725</v>
      </c>
      <c r="Y514" s="131">
        <v>44735</v>
      </c>
      <c r="Z514" s="9" t="s">
        <v>118</v>
      </c>
      <c r="AA514" s="133">
        <v>3.8</v>
      </c>
      <c r="AB514" s="9" t="s">
        <v>46</v>
      </c>
      <c r="AC514" s="133">
        <v>342</v>
      </c>
      <c r="AD514" s="9" t="s">
        <v>46</v>
      </c>
      <c r="AE514" s="9" t="s">
        <v>1103</v>
      </c>
      <c r="AF514" s="133">
        <v>12.99</v>
      </c>
      <c r="AG514" s="134">
        <v>6.2E-2</v>
      </c>
      <c r="AH514" s="9" t="s">
        <v>47</v>
      </c>
      <c r="AI514" s="134">
        <v>34.256</v>
      </c>
      <c r="AJ514" s="9" t="s">
        <v>48</v>
      </c>
      <c r="AK514" s="9" t="s">
        <v>1290</v>
      </c>
      <c r="AL514" s="9" t="s">
        <v>49</v>
      </c>
      <c r="AM514" s="9" t="s">
        <v>121</v>
      </c>
      <c r="AN514" s="9" t="s">
        <v>122</v>
      </c>
      <c r="AO514" s="9" t="s">
        <v>52</v>
      </c>
      <c r="AP514" s="9" t="s">
        <v>1105</v>
      </c>
      <c r="AQ514" s="9" t="s">
        <v>349</v>
      </c>
      <c r="AR514" s="9" t="s">
        <v>122</v>
      </c>
      <c r="AS514" s="142" t="str">
        <f>VLOOKUP(A514,'Roll-ups'!B:M,12,FALSE)</f>
        <v>CRAFTING</v>
      </c>
      <c r="AT514" s="142" t="str">
        <f t="shared" si="23"/>
        <v>G10211</v>
      </c>
      <c r="AU514" t="str">
        <f>VLOOKUP(A514,'Roll-ups'!B:E,4,FALSE)</f>
        <v>FALL 1</v>
      </c>
    </row>
    <row r="515" spans="1:47" x14ac:dyDescent="0.15">
      <c r="A515" s="142">
        <f t="shared" ref="A515:A578" si="24">E515*1</f>
        <v>74101203431</v>
      </c>
      <c r="B515" s="142" t="str">
        <f t="shared" ref="B515:B578" si="25">F515</f>
        <v>4544630022</v>
      </c>
      <c r="C515" s="9" t="s">
        <v>129</v>
      </c>
      <c r="D515" s="9" t="s">
        <v>766</v>
      </c>
      <c r="E515" s="9" t="s">
        <v>180</v>
      </c>
      <c r="F515" s="9" t="s">
        <v>963</v>
      </c>
      <c r="G515" s="9" t="s">
        <v>60</v>
      </c>
      <c r="H515" s="9" t="s">
        <v>1090</v>
      </c>
      <c r="I515" s="9"/>
      <c r="J515" s="9"/>
      <c r="K515" s="9" t="s">
        <v>56</v>
      </c>
      <c r="L515" s="9" t="s">
        <v>134</v>
      </c>
      <c r="M515" s="9" t="s">
        <v>135</v>
      </c>
      <c r="N515" s="131">
        <v>44691</v>
      </c>
      <c r="O515" s="131">
        <v>44823</v>
      </c>
      <c r="P515" s="131">
        <v>44823</v>
      </c>
      <c r="Q515" s="222">
        <v>89</v>
      </c>
      <c r="R515" s="132">
        <v>0</v>
      </c>
      <c r="S515" s="132">
        <v>89</v>
      </c>
      <c r="T515" s="9" t="s">
        <v>348</v>
      </c>
      <c r="U515" s="9" t="s">
        <v>63</v>
      </c>
      <c r="V515" s="9" t="s">
        <v>64</v>
      </c>
      <c r="W515" s="9" t="s">
        <v>44</v>
      </c>
      <c r="X515" s="131"/>
      <c r="Y515" s="131"/>
      <c r="Z515" s="9"/>
      <c r="AA515" s="133">
        <v>131.25</v>
      </c>
      <c r="AB515" s="9" t="s">
        <v>119</v>
      </c>
      <c r="AC515" s="133">
        <v>11681.25</v>
      </c>
      <c r="AD515" s="9" t="s">
        <v>119</v>
      </c>
      <c r="AE515" s="9" t="s">
        <v>120</v>
      </c>
      <c r="AF515" s="133">
        <v>159.99</v>
      </c>
      <c r="AG515" s="134">
        <v>1.3</v>
      </c>
      <c r="AH515" s="9" t="s">
        <v>47</v>
      </c>
      <c r="AI515" s="134">
        <v>166.01599999999999</v>
      </c>
      <c r="AJ515" s="9" t="s">
        <v>48</v>
      </c>
      <c r="AK515" s="9" t="s">
        <v>1186</v>
      </c>
      <c r="AL515" s="9" t="s">
        <v>49</v>
      </c>
      <c r="AM515" s="9" t="s">
        <v>196</v>
      </c>
      <c r="AN515" s="9" t="s">
        <v>123</v>
      </c>
      <c r="AO515" s="9" t="s">
        <v>52</v>
      </c>
      <c r="AP515" s="9" t="s">
        <v>139</v>
      </c>
      <c r="AQ515" s="9" t="s">
        <v>125</v>
      </c>
      <c r="AR515" s="9" t="s">
        <v>123</v>
      </c>
      <c r="AS515" s="142" t="str">
        <f>VLOOKUP(A515,'Roll-ups'!B:M,12,FALSE)</f>
        <v xml:space="preserve">PARTY DÉCOR </v>
      </c>
      <c r="AT515" s="142" t="str">
        <f t="shared" ref="AT515:AT578" si="26">C515</f>
        <v>G10211</v>
      </c>
      <c r="AU515" t="str">
        <f>VLOOKUP(A515,'Roll-ups'!B:E,4,FALSE)</f>
        <v>FALL 1</v>
      </c>
    </row>
    <row r="516" spans="1:47" x14ac:dyDescent="0.15">
      <c r="A516" s="142">
        <f t="shared" si="24"/>
        <v>93573796685</v>
      </c>
      <c r="B516" s="142" t="str">
        <f t="shared" si="25"/>
        <v>4544765961</v>
      </c>
      <c r="C516" s="9" t="s">
        <v>129</v>
      </c>
      <c r="D516" s="9" t="s">
        <v>178</v>
      </c>
      <c r="E516" s="9" t="s">
        <v>179</v>
      </c>
      <c r="F516" s="9" t="s">
        <v>999</v>
      </c>
      <c r="G516" s="9" t="s">
        <v>58</v>
      </c>
      <c r="H516" s="9" t="s">
        <v>1090</v>
      </c>
      <c r="I516" s="9"/>
      <c r="J516" s="9"/>
      <c r="K516" s="9" t="s">
        <v>57</v>
      </c>
      <c r="L516" s="9" t="s">
        <v>1247</v>
      </c>
      <c r="M516" s="9" t="s">
        <v>1248</v>
      </c>
      <c r="N516" s="131">
        <v>44719</v>
      </c>
      <c r="O516" s="131">
        <v>44851</v>
      </c>
      <c r="P516" s="131">
        <v>44851</v>
      </c>
      <c r="Q516" s="222">
        <v>84</v>
      </c>
      <c r="R516" s="132">
        <v>0</v>
      </c>
      <c r="S516" s="132">
        <v>84</v>
      </c>
      <c r="T516" s="9" t="s">
        <v>348</v>
      </c>
      <c r="U516" s="9" t="s">
        <v>117</v>
      </c>
      <c r="V516" s="9" t="s">
        <v>64</v>
      </c>
      <c r="W516" s="9" t="s">
        <v>44</v>
      </c>
      <c r="X516" s="131">
        <v>44845</v>
      </c>
      <c r="Y516" s="131">
        <v>44845</v>
      </c>
      <c r="Z516" s="9" t="s">
        <v>118</v>
      </c>
      <c r="AA516" s="133">
        <v>413.99</v>
      </c>
      <c r="AB516" s="9" t="s">
        <v>119</v>
      </c>
      <c r="AC516" s="133">
        <v>34775.160000000003</v>
      </c>
      <c r="AD516" s="9" t="s">
        <v>119</v>
      </c>
      <c r="AE516" s="9" t="s">
        <v>120</v>
      </c>
      <c r="AF516" s="133">
        <v>549.99</v>
      </c>
      <c r="AG516" s="134">
        <v>23.35</v>
      </c>
      <c r="AH516" s="9" t="s">
        <v>47</v>
      </c>
      <c r="AI516" s="134">
        <v>3261.18</v>
      </c>
      <c r="AJ516" s="9" t="s">
        <v>48</v>
      </c>
      <c r="AK516" s="9" t="s">
        <v>1281</v>
      </c>
      <c r="AL516" s="9" t="s">
        <v>49</v>
      </c>
      <c r="AM516" s="9" t="s">
        <v>196</v>
      </c>
      <c r="AN516" s="9" t="s">
        <v>123</v>
      </c>
      <c r="AO516" s="9" t="s">
        <v>52</v>
      </c>
      <c r="AP516" s="9" t="s">
        <v>1250</v>
      </c>
      <c r="AQ516" s="9" t="s">
        <v>53</v>
      </c>
      <c r="AR516" s="9" t="s">
        <v>54</v>
      </c>
      <c r="AS516" s="142" t="str">
        <f>VLOOKUP(A516,'Roll-ups'!B:M,12,FALSE)</f>
        <v xml:space="preserve">CRICUT </v>
      </c>
      <c r="AT516" s="142" t="str">
        <f t="shared" si="26"/>
        <v>G10211</v>
      </c>
      <c r="AU516" t="str">
        <f>VLOOKUP(A516,'Roll-ups'!B:E,4,FALSE)</f>
        <v>FALL 1</v>
      </c>
    </row>
    <row r="517" spans="1:47" x14ac:dyDescent="0.15">
      <c r="A517" s="142">
        <f t="shared" si="24"/>
        <v>93573630286</v>
      </c>
      <c r="B517" s="142" t="str">
        <f t="shared" si="25"/>
        <v>4544765962</v>
      </c>
      <c r="C517" s="9" t="s">
        <v>129</v>
      </c>
      <c r="D517" s="9" t="s">
        <v>1329</v>
      </c>
      <c r="E517" s="9" t="s">
        <v>750</v>
      </c>
      <c r="F517" s="9" t="s">
        <v>967</v>
      </c>
      <c r="G517" s="9" t="s">
        <v>85</v>
      </c>
      <c r="H517" s="9" t="s">
        <v>40</v>
      </c>
      <c r="I517" s="9"/>
      <c r="J517" s="9"/>
      <c r="K517" s="9" t="s">
        <v>41</v>
      </c>
      <c r="L517" s="9" t="s">
        <v>1247</v>
      </c>
      <c r="M517" s="9" t="s">
        <v>1248</v>
      </c>
      <c r="N517" s="131">
        <v>44719</v>
      </c>
      <c r="O517" s="131">
        <v>44729</v>
      </c>
      <c r="P517" s="131">
        <v>44729</v>
      </c>
      <c r="Q517" s="222">
        <v>84</v>
      </c>
      <c r="R517" s="132">
        <v>0</v>
      </c>
      <c r="S517" s="132">
        <v>84</v>
      </c>
      <c r="T517" s="9" t="s">
        <v>348</v>
      </c>
      <c r="U517" s="9" t="s">
        <v>117</v>
      </c>
      <c r="V517" s="9" t="s">
        <v>64</v>
      </c>
      <c r="W517" s="9" t="s">
        <v>44</v>
      </c>
      <c r="X517" s="131">
        <v>44722</v>
      </c>
      <c r="Y517" s="131">
        <v>44726</v>
      </c>
      <c r="Z517" s="9" t="s">
        <v>118</v>
      </c>
      <c r="AA517" s="133">
        <v>2.36</v>
      </c>
      <c r="AB517" s="9" t="s">
        <v>119</v>
      </c>
      <c r="AC517" s="133">
        <v>198.24</v>
      </c>
      <c r="AD517" s="9" t="s">
        <v>119</v>
      </c>
      <c r="AE517" s="9" t="s">
        <v>120</v>
      </c>
      <c r="AF517" s="133">
        <v>7.99</v>
      </c>
      <c r="AG517" s="134">
        <v>0.1</v>
      </c>
      <c r="AH517" s="9" t="s">
        <v>47</v>
      </c>
      <c r="AI517" s="134">
        <v>25.62</v>
      </c>
      <c r="AJ517" s="9" t="s">
        <v>48</v>
      </c>
      <c r="AK517" s="9" t="s">
        <v>1330</v>
      </c>
      <c r="AL517" s="9" t="s">
        <v>49</v>
      </c>
      <c r="AM517" s="9" t="s">
        <v>196</v>
      </c>
      <c r="AN517" s="9" t="s">
        <v>123</v>
      </c>
      <c r="AO517" s="9" t="s">
        <v>52</v>
      </c>
      <c r="AP517" s="9" t="s">
        <v>1250</v>
      </c>
      <c r="AQ517" s="9" t="s">
        <v>53</v>
      </c>
      <c r="AR517" s="9" t="s">
        <v>54</v>
      </c>
      <c r="AS517" s="142" t="str">
        <f>VLOOKUP(A517,'Roll-ups'!B:M,12,FALSE)</f>
        <v xml:space="preserve">CRICUT </v>
      </c>
      <c r="AT517" s="142" t="str">
        <f t="shared" si="26"/>
        <v>G10211</v>
      </c>
      <c r="AU517" t="str">
        <f>VLOOKUP(A517,'Roll-ups'!B:E,4,FALSE)</f>
        <v>FALL 1</v>
      </c>
    </row>
    <row r="518" spans="1:47" x14ac:dyDescent="0.15">
      <c r="A518" s="142">
        <f t="shared" si="24"/>
        <v>74101202236</v>
      </c>
      <c r="B518" s="142" t="str">
        <f t="shared" si="25"/>
        <v>4544630019</v>
      </c>
      <c r="C518" s="9" t="s">
        <v>129</v>
      </c>
      <c r="D518" s="9" t="s">
        <v>183</v>
      </c>
      <c r="E518" s="9" t="s">
        <v>184</v>
      </c>
      <c r="F518" s="9" t="s">
        <v>1001</v>
      </c>
      <c r="G518" s="9" t="s">
        <v>39</v>
      </c>
      <c r="H518" s="9" t="s">
        <v>1090</v>
      </c>
      <c r="I518" s="9"/>
      <c r="J518" s="9"/>
      <c r="K518" s="9" t="s">
        <v>41</v>
      </c>
      <c r="L518" s="9" t="s">
        <v>134</v>
      </c>
      <c r="M518" s="9" t="s">
        <v>135</v>
      </c>
      <c r="N518" s="131">
        <v>44691</v>
      </c>
      <c r="O518" s="131">
        <v>44795</v>
      </c>
      <c r="P518" s="131">
        <v>44795</v>
      </c>
      <c r="Q518" s="222">
        <v>80</v>
      </c>
      <c r="R518" s="132">
        <v>0</v>
      </c>
      <c r="S518" s="132">
        <v>80</v>
      </c>
      <c r="T518" s="9" t="s">
        <v>348</v>
      </c>
      <c r="U518" s="9" t="s">
        <v>63</v>
      </c>
      <c r="V518" s="9" t="s">
        <v>64</v>
      </c>
      <c r="W518" s="9" t="s">
        <v>44</v>
      </c>
      <c r="X518" s="131"/>
      <c r="Y518" s="131"/>
      <c r="Z518" s="9"/>
      <c r="AA518" s="133">
        <v>81.99</v>
      </c>
      <c r="AB518" s="9" t="s">
        <v>119</v>
      </c>
      <c r="AC518" s="133">
        <v>6559.2</v>
      </c>
      <c r="AD518" s="9" t="s">
        <v>119</v>
      </c>
      <c r="AE518" s="9" t="s">
        <v>120</v>
      </c>
      <c r="AF518" s="133">
        <v>99.99</v>
      </c>
      <c r="AG518" s="134">
        <v>10.46</v>
      </c>
      <c r="AH518" s="9" t="s">
        <v>47</v>
      </c>
      <c r="AI518" s="134">
        <v>73.861999999999995</v>
      </c>
      <c r="AJ518" s="9" t="s">
        <v>48</v>
      </c>
      <c r="AK518" s="9" t="s">
        <v>1272</v>
      </c>
      <c r="AL518" s="9" t="s">
        <v>49</v>
      </c>
      <c r="AM518" s="9" t="s">
        <v>196</v>
      </c>
      <c r="AN518" s="9" t="s">
        <v>123</v>
      </c>
      <c r="AO518" s="9" t="s">
        <v>52</v>
      </c>
      <c r="AP518" s="9" t="s">
        <v>139</v>
      </c>
      <c r="AQ518" s="9" t="s">
        <v>125</v>
      </c>
      <c r="AR518" s="9" t="s">
        <v>123</v>
      </c>
      <c r="AS518" s="142" t="str">
        <f>VLOOKUP(A518,'Roll-ups'!B:M,12,FALSE)</f>
        <v xml:space="preserve">PARTY DÉCOR </v>
      </c>
      <c r="AT518" s="142" t="str">
        <f t="shared" si="26"/>
        <v>G10211</v>
      </c>
      <c r="AU518" t="str">
        <f>VLOOKUP(A518,'Roll-ups'!B:E,4,FALSE)</f>
        <v>FALL 1</v>
      </c>
    </row>
    <row r="519" spans="1:47" x14ac:dyDescent="0.15">
      <c r="A519" s="142">
        <f t="shared" si="24"/>
        <v>5060717345202</v>
      </c>
      <c r="B519" s="142" t="str">
        <f t="shared" si="25"/>
        <v>4544711742</v>
      </c>
      <c r="C519" s="9" t="s">
        <v>129</v>
      </c>
      <c r="D519" s="9" t="s">
        <v>1239</v>
      </c>
      <c r="E519" s="9" t="s">
        <v>929</v>
      </c>
      <c r="F519" s="9" t="s">
        <v>986</v>
      </c>
      <c r="G519" s="9" t="s">
        <v>90</v>
      </c>
      <c r="H519" s="9" t="s">
        <v>40</v>
      </c>
      <c r="I519" s="9"/>
      <c r="J519" s="9"/>
      <c r="K519" s="9" t="s">
        <v>56</v>
      </c>
      <c r="L519" s="9" t="s">
        <v>1161</v>
      </c>
      <c r="M519" s="9" t="s">
        <v>1162</v>
      </c>
      <c r="N519" s="131">
        <v>44708</v>
      </c>
      <c r="O519" s="131">
        <v>44754</v>
      </c>
      <c r="P519" s="131">
        <v>44754</v>
      </c>
      <c r="Q519" s="222">
        <v>80</v>
      </c>
      <c r="R519" s="132">
        <v>0</v>
      </c>
      <c r="S519" s="132">
        <v>80</v>
      </c>
      <c r="T519" s="9" t="s">
        <v>348</v>
      </c>
      <c r="U519" s="9" t="s">
        <v>42</v>
      </c>
      <c r="V519" s="9" t="s">
        <v>1163</v>
      </c>
      <c r="W519" s="9" t="s">
        <v>67</v>
      </c>
      <c r="X519" s="131">
        <v>44701</v>
      </c>
      <c r="Y519" s="131">
        <v>44727</v>
      </c>
      <c r="Z519" s="9" t="s">
        <v>45</v>
      </c>
      <c r="AA519" s="133">
        <v>4.25</v>
      </c>
      <c r="AB519" s="9" t="s">
        <v>148</v>
      </c>
      <c r="AC519" s="133">
        <v>340</v>
      </c>
      <c r="AD519" s="9" t="s">
        <v>148</v>
      </c>
      <c r="AE519" s="9" t="s">
        <v>1164</v>
      </c>
      <c r="AF519" s="133">
        <v>19.989999999999998</v>
      </c>
      <c r="AG519" s="134">
        <v>0.14299999999999999</v>
      </c>
      <c r="AH519" s="9" t="s">
        <v>47</v>
      </c>
      <c r="AI519" s="134">
        <v>23.798999999999999</v>
      </c>
      <c r="AJ519" s="9" t="s">
        <v>48</v>
      </c>
      <c r="AK519" s="9"/>
      <c r="AL519" s="9" t="s">
        <v>49</v>
      </c>
      <c r="AM519" s="9" t="s">
        <v>121</v>
      </c>
      <c r="AN519" s="9" t="s">
        <v>122</v>
      </c>
      <c r="AO519" s="9" t="s">
        <v>52</v>
      </c>
      <c r="AP519" s="9" t="s">
        <v>863</v>
      </c>
      <c r="AQ519" s="9" t="s">
        <v>349</v>
      </c>
      <c r="AR519" s="9" t="s">
        <v>122</v>
      </c>
      <c r="AS519" s="142" t="str">
        <f>VLOOKUP(A519,'Roll-ups'!B:M,12,FALSE)</f>
        <v xml:space="preserve">HALLOWEEN </v>
      </c>
      <c r="AT519" s="142" t="str">
        <f t="shared" si="26"/>
        <v>G10211</v>
      </c>
      <c r="AU519" t="str">
        <f>VLOOKUP(A519,'Roll-ups'!B:E,4,FALSE)</f>
        <v>HALLOWEEN</v>
      </c>
    </row>
    <row r="520" spans="1:47" x14ac:dyDescent="0.15">
      <c r="A520" s="142">
        <f t="shared" si="24"/>
        <v>74101206234</v>
      </c>
      <c r="B520" s="142" t="str">
        <f t="shared" si="25"/>
        <v>4544750393</v>
      </c>
      <c r="C520" s="9" t="s">
        <v>129</v>
      </c>
      <c r="D520" s="9" t="s">
        <v>1323</v>
      </c>
      <c r="E520" s="9" t="s">
        <v>763</v>
      </c>
      <c r="F520" s="9" t="s">
        <v>988</v>
      </c>
      <c r="G520" s="9" t="s">
        <v>58</v>
      </c>
      <c r="H520" s="9" t="s">
        <v>40</v>
      </c>
      <c r="I520" s="9"/>
      <c r="J520" s="9"/>
      <c r="K520" s="9" t="s">
        <v>57</v>
      </c>
      <c r="L520" s="9" t="s">
        <v>134</v>
      </c>
      <c r="M520" s="9" t="s">
        <v>135</v>
      </c>
      <c r="N520" s="131">
        <v>44721</v>
      </c>
      <c r="O520" s="131">
        <v>44732</v>
      </c>
      <c r="P520" s="131">
        <v>44732</v>
      </c>
      <c r="Q520" s="222">
        <v>80</v>
      </c>
      <c r="R520" s="132">
        <v>0</v>
      </c>
      <c r="S520" s="132">
        <v>80</v>
      </c>
      <c r="T520" s="9" t="s">
        <v>348</v>
      </c>
      <c r="U520" s="9" t="s">
        <v>63</v>
      </c>
      <c r="V520" s="9" t="s">
        <v>140</v>
      </c>
      <c r="W520" s="9" t="s">
        <v>44</v>
      </c>
      <c r="X520" s="131"/>
      <c r="Y520" s="131"/>
      <c r="Z520" s="9"/>
      <c r="AA520" s="133">
        <v>106.6</v>
      </c>
      <c r="AB520" s="9" t="s">
        <v>119</v>
      </c>
      <c r="AC520" s="133">
        <v>8528</v>
      </c>
      <c r="AD520" s="9" t="s">
        <v>119</v>
      </c>
      <c r="AE520" s="9" t="s">
        <v>120</v>
      </c>
      <c r="AF520" s="133">
        <v>129.99</v>
      </c>
      <c r="AG520" s="134">
        <v>0.8</v>
      </c>
      <c r="AH520" s="9" t="s">
        <v>47</v>
      </c>
      <c r="AI520" s="134">
        <v>57.401000000000003</v>
      </c>
      <c r="AJ520" s="9" t="s">
        <v>48</v>
      </c>
      <c r="AK520" s="9" t="s">
        <v>1324</v>
      </c>
      <c r="AL520" s="9" t="s">
        <v>49</v>
      </c>
      <c r="AM520" s="9" t="s">
        <v>121</v>
      </c>
      <c r="AN520" s="9" t="s">
        <v>122</v>
      </c>
      <c r="AO520" s="9" t="s">
        <v>52</v>
      </c>
      <c r="AP520" s="9" t="s">
        <v>139</v>
      </c>
      <c r="AQ520" s="9" t="s">
        <v>349</v>
      </c>
      <c r="AR520" s="9" t="s">
        <v>122</v>
      </c>
      <c r="AS520" s="142" t="str">
        <f>VLOOKUP(A520,'Roll-ups'!B:M,12,FALSE)</f>
        <v>FUJI</v>
      </c>
      <c r="AT520" s="142" t="str">
        <f t="shared" si="26"/>
        <v>G10211</v>
      </c>
      <c r="AU520" t="str">
        <f>VLOOKUP(A520,'Roll-ups'!B:E,4,FALSE)</f>
        <v>FALL 1</v>
      </c>
    </row>
    <row r="521" spans="1:47" x14ac:dyDescent="0.15">
      <c r="A521" s="142">
        <f t="shared" si="24"/>
        <v>93573932939</v>
      </c>
      <c r="B521" s="142" t="str">
        <f t="shared" si="25"/>
        <v>4544765959</v>
      </c>
      <c r="C521" s="9" t="s">
        <v>129</v>
      </c>
      <c r="D521" s="9" t="s">
        <v>747</v>
      </c>
      <c r="E521" s="9" t="s">
        <v>748</v>
      </c>
      <c r="F521" s="9" t="s">
        <v>983</v>
      </c>
      <c r="G521" s="9" t="s">
        <v>39</v>
      </c>
      <c r="H521" s="9" t="s">
        <v>1090</v>
      </c>
      <c r="I521" s="9"/>
      <c r="J521" s="9"/>
      <c r="K521" s="9" t="s">
        <v>57</v>
      </c>
      <c r="L521" s="9" t="s">
        <v>1247</v>
      </c>
      <c r="M521" s="9" t="s">
        <v>1248</v>
      </c>
      <c r="N521" s="131">
        <v>44719</v>
      </c>
      <c r="O521" s="131">
        <v>44833</v>
      </c>
      <c r="P521" s="131">
        <v>44833</v>
      </c>
      <c r="Q521" s="222">
        <v>80</v>
      </c>
      <c r="R521" s="132">
        <v>0</v>
      </c>
      <c r="S521" s="132">
        <v>80</v>
      </c>
      <c r="T521" s="9" t="s">
        <v>348</v>
      </c>
      <c r="U521" s="9" t="s">
        <v>117</v>
      </c>
      <c r="V521" s="9" t="s">
        <v>64</v>
      </c>
      <c r="W521" s="9" t="s">
        <v>44</v>
      </c>
      <c r="X521" s="131">
        <v>44827</v>
      </c>
      <c r="Y521" s="131">
        <v>44827</v>
      </c>
      <c r="Z521" s="9" t="s">
        <v>118</v>
      </c>
      <c r="AA521" s="133">
        <v>5.49</v>
      </c>
      <c r="AB521" s="9" t="s">
        <v>119</v>
      </c>
      <c r="AC521" s="133">
        <v>439.2</v>
      </c>
      <c r="AD521" s="9" t="s">
        <v>119</v>
      </c>
      <c r="AE521" s="9" t="s">
        <v>120</v>
      </c>
      <c r="AF521" s="133">
        <v>9.99</v>
      </c>
      <c r="AG521" s="134">
        <v>0.05</v>
      </c>
      <c r="AH521" s="9" t="s">
        <v>47</v>
      </c>
      <c r="AI521" s="134">
        <v>12.936</v>
      </c>
      <c r="AJ521" s="9" t="s">
        <v>48</v>
      </c>
      <c r="AK521" s="9" t="s">
        <v>1320</v>
      </c>
      <c r="AL521" s="9" t="s">
        <v>49</v>
      </c>
      <c r="AM521" s="9" t="s">
        <v>196</v>
      </c>
      <c r="AN521" s="9" t="s">
        <v>123</v>
      </c>
      <c r="AO521" s="9" t="s">
        <v>52</v>
      </c>
      <c r="AP521" s="9" t="s">
        <v>1250</v>
      </c>
      <c r="AQ521" s="9" t="s">
        <v>53</v>
      </c>
      <c r="AR521" s="9" t="s">
        <v>54</v>
      </c>
      <c r="AS521" s="142" t="str">
        <f>VLOOKUP(A521,'Roll-ups'!B:M,12,FALSE)</f>
        <v xml:space="preserve">CRICUT </v>
      </c>
      <c r="AT521" s="142" t="str">
        <f t="shared" si="26"/>
        <v>G10211</v>
      </c>
      <c r="AU521" t="str">
        <f>VLOOKUP(A521,'Roll-ups'!B:E,4,FALSE)</f>
        <v>FALL 1</v>
      </c>
    </row>
    <row r="522" spans="1:47" x14ac:dyDescent="0.15">
      <c r="A522" s="142">
        <f t="shared" si="24"/>
        <v>93573854651</v>
      </c>
      <c r="B522" s="142" t="str">
        <f t="shared" si="25"/>
        <v>4544765959</v>
      </c>
      <c r="C522" s="9" t="s">
        <v>129</v>
      </c>
      <c r="D522" s="9" t="s">
        <v>1318</v>
      </c>
      <c r="E522" s="9" t="s">
        <v>746</v>
      </c>
      <c r="F522" s="9" t="s">
        <v>983</v>
      </c>
      <c r="G522" s="9" t="s">
        <v>62</v>
      </c>
      <c r="H522" s="9" t="s">
        <v>1090</v>
      </c>
      <c r="I522" s="9"/>
      <c r="J522" s="9"/>
      <c r="K522" s="9" t="s">
        <v>57</v>
      </c>
      <c r="L522" s="9" t="s">
        <v>1247</v>
      </c>
      <c r="M522" s="9" t="s">
        <v>1248</v>
      </c>
      <c r="N522" s="131">
        <v>44719</v>
      </c>
      <c r="O522" s="131">
        <v>44833</v>
      </c>
      <c r="P522" s="131">
        <v>44833</v>
      </c>
      <c r="Q522" s="222">
        <v>80</v>
      </c>
      <c r="R522" s="132">
        <v>0</v>
      </c>
      <c r="S522" s="132">
        <v>80</v>
      </c>
      <c r="T522" s="9" t="s">
        <v>348</v>
      </c>
      <c r="U522" s="9" t="s">
        <v>117</v>
      </c>
      <c r="V522" s="9" t="s">
        <v>64</v>
      </c>
      <c r="W522" s="9" t="s">
        <v>44</v>
      </c>
      <c r="X522" s="131">
        <v>44827</v>
      </c>
      <c r="Y522" s="131">
        <v>44827</v>
      </c>
      <c r="Z522" s="9" t="s">
        <v>118</v>
      </c>
      <c r="AA522" s="133">
        <v>5.49</v>
      </c>
      <c r="AB522" s="9" t="s">
        <v>119</v>
      </c>
      <c r="AC522" s="133">
        <v>439.2</v>
      </c>
      <c r="AD522" s="9" t="s">
        <v>119</v>
      </c>
      <c r="AE522" s="9" t="s">
        <v>120</v>
      </c>
      <c r="AF522" s="133">
        <v>9.99</v>
      </c>
      <c r="AG522" s="134">
        <v>0.2</v>
      </c>
      <c r="AH522" s="9" t="s">
        <v>47</v>
      </c>
      <c r="AI522" s="134">
        <v>23.94</v>
      </c>
      <c r="AJ522" s="9" t="s">
        <v>48</v>
      </c>
      <c r="AK522" s="9" t="s">
        <v>1319</v>
      </c>
      <c r="AL522" s="9" t="s">
        <v>49</v>
      </c>
      <c r="AM522" s="9" t="s">
        <v>196</v>
      </c>
      <c r="AN522" s="9" t="s">
        <v>123</v>
      </c>
      <c r="AO522" s="9" t="s">
        <v>52</v>
      </c>
      <c r="AP522" s="9" t="s">
        <v>1250</v>
      </c>
      <c r="AQ522" s="9" t="s">
        <v>53</v>
      </c>
      <c r="AR522" s="9" t="s">
        <v>54</v>
      </c>
      <c r="AS522" s="142" t="str">
        <f>VLOOKUP(A522,'Roll-ups'!B:M,12,FALSE)</f>
        <v xml:space="preserve">CRICUT </v>
      </c>
      <c r="AT522" s="142" t="str">
        <f t="shared" si="26"/>
        <v>G10211</v>
      </c>
      <c r="AU522" t="str">
        <f>VLOOKUP(A522,'Roll-ups'!B:E,4,FALSE)</f>
        <v>FALL 1</v>
      </c>
    </row>
    <row r="523" spans="1:47" x14ac:dyDescent="0.15">
      <c r="A523" s="142">
        <f t="shared" si="24"/>
        <v>93573630286</v>
      </c>
      <c r="B523" s="142" t="str">
        <f t="shared" si="25"/>
        <v>4544765959</v>
      </c>
      <c r="C523" s="9" t="s">
        <v>129</v>
      </c>
      <c r="D523" s="9" t="s">
        <v>1329</v>
      </c>
      <c r="E523" s="9" t="s">
        <v>750</v>
      </c>
      <c r="F523" s="9" t="s">
        <v>983</v>
      </c>
      <c r="G523" s="9" t="s">
        <v>59</v>
      </c>
      <c r="H523" s="9" t="s">
        <v>1090</v>
      </c>
      <c r="I523" s="9"/>
      <c r="J523" s="9"/>
      <c r="K523" s="9" t="s">
        <v>57</v>
      </c>
      <c r="L523" s="9" t="s">
        <v>1247</v>
      </c>
      <c r="M523" s="9" t="s">
        <v>1248</v>
      </c>
      <c r="N523" s="131">
        <v>44719</v>
      </c>
      <c r="O523" s="131">
        <v>44833</v>
      </c>
      <c r="P523" s="131">
        <v>44833</v>
      </c>
      <c r="Q523" s="222">
        <v>80</v>
      </c>
      <c r="R523" s="132">
        <v>0</v>
      </c>
      <c r="S523" s="132">
        <v>80</v>
      </c>
      <c r="T523" s="9" t="s">
        <v>348</v>
      </c>
      <c r="U523" s="9" t="s">
        <v>117</v>
      </c>
      <c r="V523" s="9" t="s">
        <v>64</v>
      </c>
      <c r="W523" s="9" t="s">
        <v>44</v>
      </c>
      <c r="X523" s="131">
        <v>44827</v>
      </c>
      <c r="Y523" s="131">
        <v>44827</v>
      </c>
      <c r="Z523" s="9" t="s">
        <v>118</v>
      </c>
      <c r="AA523" s="133">
        <v>2.36</v>
      </c>
      <c r="AB523" s="9" t="s">
        <v>119</v>
      </c>
      <c r="AC523" s="133">
        <v>188.8</v>
      </c>
      <c r="AD523" s="9" t="s">
        <v>119</v>
      </c>
      <c r="AE523" s="9" t="s">
        <v>120</v>
      </c>
      <c r="AF523" s="133">
        <v>7.99</v>
      </c>
      <c r="AG523" s="134">
        <v>0.1</v>
      </c>
      <c r="AH523" s="9" t="s">
        <v>47</v>
      </c>
      <c r="AI523" s="134">
        <v>25.62</v>
      </c>
      <c r="AJ523" s="9" t="s">
        <v>48</v>
      </c>
      <c r="AK523" s="9" t="s">
        <v>1330</v>
      </c>
      <c r="AL523" s="9" t="s">
        <v>49</v>
      </c>
      <c r="AM523" s="9" t="s">
        <v>196</v>
      </c>
      <c r="AN523" s="9" t="s">
        <v>123</v>
      </c>
      <c r="AO523" s="9" t="s">
        <v>52</v>
      </c>
      <c r="AP523" s="9" t="s">
        <v>1250</v>
      </c>
      <c r="AQ523" s="9" t="s">
        <v>53</v>
      </c>
      <c r="AR523" s="9" t="s">
        <v>54</v>
      </c>
      <c r="AS523" s="142" t="str">
        <f>VLOOKUP(A523,'Roll-ups'!B:M,12,FALSE)</f>
        <v xml:space="preserve">CRICUT </v>
      </c>
      <c r="AT523" s="142" t="str">
        <f t="shared" si="26"/>
        <v>G10211</v>
      </c>
      <c r="AU523" t="str">
        <f>VLOOKUP(A523,'Roll-ups'!B:E,4,FALSE)</f>
        <v>FALL 1</v>
      </c>
    </row>
    <row r="524" spans="1:47" x14ac:dyDescent="0.15">
      <c r="A524" s="142">
        <f t="shared" si="24"/>
        <v>93573788055</v>
      </c>
      <c r="B524" s="142" t="str">
        <f t="shared" si="25"/>
        <v>4544765959</v>
      </c>
      <c r="C524" s="9" t="s">
        <v>129</v>
      </c>
      <c r="D524" s="9" t="s">
        <v>737</v>
      </c>
      <c r="E524" s="9" t="s">
        <v>738</v>
      </c>
      <c r="F524" s="9" t="s">
        <v>983</v>
      </c>
      <c r="G524" s="9" t="s">
        <v>60</v>
      </c>
      <c r="H524" s="9" t="s">
        <v>1090</v>
      </c>
      <c r="I524" s="9"/>
      <c r="J524" s="9"/>
      <c r="K524" s="9" t="s">
        <v>57</v>
      </c>
      <c r="L524" s="9" t="s">
        <v>1247</v>
      </c>
      <c r="M524" s="9" t="s">
        <v>1248</v>
      </c>
      <c r="N524" s="131">
        <v>44719</v>
      </c>
      <c r="O524" s="131">
        <v>44833</v>
      </c>
      <c r="P524" s="131">
        <v>44833</v>
      </c>
      <c r="Q524" s="222">
        <v>80</v>
      </c>
      <c r="R524" s="132">
        <v>0</v>
      </c>
      <c r="S524" s="132">
        <v>80</v>
      </c>
      <c r="T524" s="9" t="s">
        <v>348</v>
      </c>
      <c r="U524" s="9" t="s">
        <v>117</v>
      </c>
      <c r="V524" s="9" t="s">
        <v>64</v>
      </c>
      <c r="W524" s="9" t="s">
        <v>44</v>
      </c>
      <c r="X524" s="131">
        <v>44827</v>
      </c>
      <c r="Y524" s="131">
        <v>44827</v>
      </c>
      <c r="Z524" s="9" t="s">
        <v>118</v>
      </c>
      <c r="AA524" s="133">
        <v>7.14</v>
      </c>
      <c r="AB524" s="9" t="s">
        <v>119</v>
      </c>
      <c r="AC524" s="133">
        <v>571.20000000000005</v>
      </c>
      <c r="AD524" s="9" t="s">
        <v>119</v>
      </c>
      <c r="AE524" s="9" t="s">
        <v>120</v>
      </c>
      <c r="AF524" s="133">
        <v>12.99</v>
      </c>
      <c r="AG524" s="134">
        <v>0.35</v>
      </c>
      <c r="AH524" s="9" t="s">
        <v>47</v>
      </c>
      <c r="AI524" s="134">
        <v>724.65</v>
      </c>
      <c r="AJ524" s="9" t="s">
        <v>48</v>
      </c>
      <c r="AK524" s="9" t="s">
        <v>1284</v>
      </c>
      <c r="AL524" s="9" t="s">
        <v>49</v>
      </c>
      <c r="AM524" s="9" t="s">
        <v>196</v>
      </c>
      <c r="AN524" s="9" t="s">
        <v>123</v>
      </c>
      <c r="AO524" s="9" t="s">
        <v>52</v>
      </c>
      <c r="AP524" s="9" t="s">
        <v>1250</v>
      </c>
      <c r="AQ524" s="9" t="s">
        <v>349</v>
      </c>
      <c r="AR524" s="9" t="s">
        <v>122</v>
      </c>
      <c r="AS524" s="142" t="str">
        <f>VLOOKUP(A524,'Roll-ups'!B:M,12,FALSE)</f>
        <v xml:space="preserve">CRICUT </v>
      </c>
      <c r="AT524" s="142" t="str">
        <f t="shared" si="26"/>
        <v>G10211</v>
      </c>
      <c r="AU524" t="str">
        <f>VLOOKUP(A524,'Roll-ups'!B:E,4,FALSE)</f>
        <v>FALL 1</v>
      </c>
    </row>
    <row r="525" spans="1:47" x14ac:dyDescent="0.15">
      <c r="A525" s="142">
        <f t="shared" si="24"/>
        <v>93573740848</v>
      </c>
      <c r="B525" s="142" t="str">
        <f t="shared" si="25"/>
        <v>4544765959</v>
      </c>
      <c r="C525" s="9" t="s">
        <v>129</v>
      </c>
      <c r="D525" s="9" t="s">
        <v>741</v>
      </c>
      <c r="E525" s="9" t="s">
        <v>742</v>
      </c>
      <c r="F525" s="9" t="s">
        <v>983</v>
      </c>
      <c r="G525" s="9" t="s">
        <v>61</v>
      </c>
      <c r="H525" s="9" t="s">
        <v>1090</v>
      </c>
      <c r="I525" s="9"/>
      <c r="J525" s="9"/>
      <c r="K525" s="9" t="s">
        <v>57</v>
      </c>
      <c r="L525" s="9" t="s">
        <v>1247</v>
      </c>
      <c r="M525" s="9" t="s">
        <v>1248</v>
      </c>
      <c r="N525" s="131">
        <v>44719</v>
      </c>
      <c r="O525" s="131">
        <v>44833</v>
      </c>
      <c r="P525" s="131">
        <v>44833</v>
      </c>
      <c r="Q525" s="222">
        <v>80</v>
      </c>
      <c r="R525" s="132">
        <v>0</v>
      </c>
      <c r="S525" s="132">
        <v>80</v>
      </c>
      <c r="T525" s="9" t="s">
        <v>348</v>
      </c>
      <c r="U525" s="9" t="s">
        <v>117</v>
      </c>
      <c r="V525" s="9" t="s">
        <v>64</v>
      </c>
      <c r="W525" s="9" t="s">
        <v>44</v>
      </c>
      <c r="X525" s="131">
        <v>44827</v>
      </c>
      <c r="Y525" s="131">
        <v>44827</v>
      </c>
      <c r="Z525" s="9" t="s">
        <v>118</v>
      </c>
      <c r="AA525" s="133">
        <v>5.49</v>
      </c>
      <c r="AB525" s="9" t="s">
        <v>119</v>
      </c>
      <c r="AC525" s="133">
        <v>439.2</v>
      </c>
      <c r="AD525" s="9" t="s">
        <v>119</v>
      </c>
      <c r="AE525" s="9" t="s">
        <v>120</v>
      </c>
      <c r="AF525" s="133">
        <v>9.99</v>
      </c>
      <c r="AG525" s="134">
        <v>0.45</v>
      </c>
      <c r="AH525" s="9" t="s">
        <v>47</v>
      </c>
      <c r="AI525" s="134">
        <v>26.55</v>
      </c>
      <c r="AJ525" s="9" t="s">
        <v>48</v>
      </c>
      <c r="AK525" s="9" t="s">
        <v>1291</v>
      </c>
      <c r="AL525" s="9" t="s">
        <v>49</v>
      </c>
      <c r="AM525" s="9" t="s">
        <v>196</v>
      </c>
      <c r="AN525" s="9" t="s">
        <v>123</v>
      </c>
      <c r="AO525" s="9" t="s">
        <v>52</v>
      </c>
      <c r="AP525" s="9" t="s">
        <v>1250</v>
      </c>
      <c r="AQ525" s="9" t="s">
        <v>349</v>
      </c>
      <c r="AR525" s="9" t="s">
        <v>54</v>
      </c>
      <c r="AS525" s="142" t="str">
        <f>VLOOKUP(A525,'Roll-ups'!B:M,12,FALSE)</f>
        <v xml:space="preserve">CRICUT </v>
      </c>
      <c r="AT525" s="142" t="str">
        <f t="shared" si="26"/>
        <v>G10211</v>
      </c>
      <c r="AU525" t="str">
        <f>VLOOKUP(A525,'Roll-ups'!B:E,4,FALSE)</f>
        <v>FALL 1</v>
      </c>
    </row>
    <row r="526" spans="1:47" x14ac:dyDescent="0.15">
      <c r="A526" s="142">
        <f t="shared" si="24"/>
        <v>93573725920</v>
      </c>
      <c r="B526" s="142" t="str">
        <f t="shared" si="25"/>
        <v>4544765959</v>
      </c>
      <c r="C526" s="9" t="s">
        <v>129</v>
      </c>
      <c r="D526" s="9" t="s">
        <v>735</v>
      </c>
      <c r="E526" s="9" t="s">
        <v>736</v>
      </c>
      <c r="F526" s="9" t="s">
        <v>983</v>
      </c>
      <c r="G526" s="9" t="s">
        <v>68</v>
      </c>
      <c r="H526" s="9" t="s">
        <v>1090</v>
      </c>
      <c r="I526" s="9"/>
      <c r="J526" s="9"/>
      <c r="K526" s="9" t="s">
        <v>57</v>
      </c>
      <c r="L526" s="9" t="s">
        <v>1247</v>
      </c>
      <c r="M526" s="9" t="s">
        <v>1248</v>
      </c>
      <c r="N526" s="131">
        <v>44719</v>
      </c>
      <c r="O526" s="131">
        <v>44833</v>
      </c>
      <c r="P526" s="131">
        <v>44833</v>
      </c>
      <c r="Q526" s="222">
        <v>80</v>
      </c>
      <c r="R526" s="132">
        <v>0</v>
      </c>
      <c r="S526" s="132">
        <v>80</v>
      </c>
      <c r="T526" s="9" t="s">
        <v>348</v>
      </c>
      <c r="U526" s="9" t="s">
        <v>117</v>
      </c>
      <c r="V526" s="9" t="s">
        <v>64</v>
      </c>
      <c r="W526" s="9" t="s">
        <v>44</v>
      </c>
      <c r="X526" s="131">
        <v>44827</v>
      </c>
      <c r="Y526" s="131">
        <v>44827</v>
      </c>
      <c r="Z526" s="9" t="s">
        <v>118</v>
      </c>
      <c r="AA526" s="133">
        <v>7.14</v>
      </c>
      <c r="AB526" s="9" t="s">
        <v>119</v>
      </c>
      <c r="AC526" s="133">
        <v>571.20000000000005</v>
      </c>
      <c r="AD526" s="9" t="s">
        <v>119</v>
      </c>
      <c r="AE526" s="9" t="s">
        <v>120</v>
      </c>
      <c r="AF526" s="133">
        <v>12.99</v>
      </c>
      <c r="AG526" s="134">
        <v>0.35</v>
      </c>
      <c r="AH526" s="9" t="s">
        <v>47</v>
      </c>
      <c r="AI526" s="134">
        <v>62.37</v>
      </c>
      <c r="AJ526" s="9" t="s">
        <v>48</v>
      </c>
      <c r="AK526" s="9" t="s">
        <v>1322</v>
      </c>
      <c r="AL526" s="9" t="s">
        <v>49</v>
      </c>
      <c r="AM526" s="9" t="s">
        <v>196</v>
      </c>
      <c r="AN526" s="9" t="s">
        <v>123</v>
      </c>
      <c r="AO526" s="9" t="s">
        <v>52</v>
      </c>
      <c r="AP526" s="9" t="s">
        <v>1250</v>
      </c>
      <c r="AQ526" s="9" t="s">
        <v>349</v>
      </c>
      <c r="AR526" s="9" t="s">
        <v>54</v>
      </c>
      <c r="AS526" s="142" t="str">
        <f>VLOOKUP(A526,'Roll-ups'!B:M,12,FALSE)</f>
        <v xml:space="preserve">CRICUT </v>
      </c>
      <c r="AT526" s="142" t="str">
        <f t="shared" si="26"/>
        <v>G10211</v>
      </c>
      <c r="AU526" t="str">
        <f>VLOOKUP(A526,'Roll-ups'!B:E,4,FALSE)</f>
        <v>FALL 1</v>
      </c>
    </row>
    <row r="527" spans="1:47" x14ac:dyDescent="0.15">
      <c r="A527" s="142">
        <f t="shared" si="24"/>
        <v>93573246791</v>
      </c>
      <c r="B527" s="142" t="str">
        <f t="shared" si="25"/>
        <v>4544765959</v>
      </c>
      <c r="C527" s="9" t="s">
        <v>129</v>
      </c>
      <c r="D527" s="9" t="s">
        <v>1318</v>
      </c>
      <c r="E527" s="9" t="s">
        <v>744</v>
      </c>
      <c r="F527" s="9" t="s">
        <v>983</v>
      </c>
      <c r="G527" s="9" t="s">
        <v>72</v>
      </c>
      <c r="H527" s="9" t="s">
        <v>1090</v>
      </c>
      <c r="I527" s="9"/>
      <c r="J527" s="9"/>
      <c r="K527" s="9" t="s">
        <v>57</v>
      </c>
      <c r="L527" s="9" t="s">
        <v>1247</v>
      </c>
      <c r="M527" s="9" t="s">
        <v>1248</v>
      </c>
      <c r="N527" s="131">
        <v>44719</v>
      </c>
      <c r="O527" s="131">
        <v>44833</v>
      </c>
      <c r="P527" s="131">
        <v>44833</v>
      </c>
      <c r="Q527" s="222">
        <v>80</v>
      </c>
      <c r="R527" s="132">
        <v>0</v>
      </c>
      <c r="S527" s="132">
        <v>80</v>
      </c>
      <c r="T527" s="9" t="s">
        <v>348</v>
      </c>
      <c r="U527" s="9" t="s">
        <v>117</v>
      </c>
      <c r="V527" s="9" t="s">
        <v>64</v>
      </c>
      <c r="W527" s="9" t="s">
        <v>44</v>
      </c>
      <c r="X527" s="131">
        <v>44827</v>
      </c>
      <c r="Y527" s="131">
        <v>44827</v>
      </c>
      <c r="Z527" s="9" t="s">
        <v>118</v>
      </c>
      <c r="AA527" s="133">
        <v>5.49</v>
      </c>
      <c r="AB527" s="9" t="s">
        <v>119</v>
      </c>
      <c r="AC527" s="133">
        <v>439.2</v>
      </c>
      <c r="AD527" s="9" t="s">
        <v>119</v>
      </c>
      <c r="AE527" s="9" t="s">
        <v>120</v>
      </c>
      <c r="AF527" s="133">
        <v>9.99</v>
      </c>
      <c r="AG527" s="134">
        <v>0.1</v>
      </c>
      <c r="AH527" s="9" t="s">
        <v>47</v>
      </c>
      <c r="AI527" s="134">
        <v>26.901</v>
      </c>
      <c r="AJ527" s="9" t="s">
        <v>48</v>
      </c>
      <c r="AK527" s="9" t="s">
        <v>1321</v>
      </c>
      <c r="AL527" s="9" t="s">
        <v>49</v>
      </c>
      <c r="AM527" s="9" t="s">
        <v>196</v>
      </c>
      <c r="AN527" s="9" t="s">
        <v>123</v>
      </c>
      <c r="AO527" s="9" t="s">
        <v>52</v>
      </c>
      <c r="AP527" s="9" t="s">
        <v>1250</v>
      </c>
      <c r="AQ527" s="9" t="s">
        <v>53</v>
      </c>
      <c r="AR527" s="9" t="s">
        <v>54</v>
      </c>
      <c r="AS527" s="142" t="str">
        <f>VLOOKUP(A527,'Roll-ups'!B:M,12,FALSE)</f>
        <v xml:space="preserve">CRICUT </v>
      </c>
      <c r="AT527" s="142" t="str">
        <f t="shared" si="26"/>
        <v>G10211</v>
      </c>
      <c r="AU527" t="str">
        <f>VLOOKUP(A527,'Roll-ups'!B:E,4,FALSE)</f>
        <v>FALL 1</v>
      </c>
    </row>
    <row r="528" spans="1:47" x14ac:dyDescent="0.15">
      <c r="A528" s="142">
        <f t="shared" si="24"/>
        <v>718813541299</v>
      </c>
      <c r="B528" s="142" t="str">
        <f t="shared" si="25"/>
        <v>4544740046</v>
      </c>
      <c r="C528" s="9" t="s">
        <v>129</v>
      </c>
      <c r="D528" s="9" t="s">
        <v>1304</v>
      </c>
      <c r="E528" s="9" t="s">
        <v>590</v>
      </c>
      <c r="F528" s="9" t="s">
        <v>1002</v>
      </c>
      <c r="G528" s="9" t="s">
        <v>39</v>
      </c>
      <c r="H528" s="9" t="s">
        <v>40</v>
      </c>
      <c r="I528" s="9"/>
      <c r="J528" s="9"/>
      <c r="K528" s="9" t="s">
        <v>57</v>
      </c>
      <c r="L528" s="9" t="s">
        <v>1100</v>
      </c>
      <c r="M528" s="9" t="s">
        <v>1101</v>
      </c>
      <c r="N528" s="131">
        <v>44715</v>
      </c>
      <c r="O528" s="131">
        <v>44798</v>
      </c>
      <c r="P528" s="131">
        <v>44798</v>
      </c>
      <c r="Q528" s="222">
        <v>78</v>
      </c>
      <c r="R528" s="132">
        <v>0</v>
      </c>
      <c r="S528" s="132">
        <v>78</v>
      </c>
      <c r="T528" s="9" t="s">
        <v>348</v>
      </c>
      <c r="U528" s="9" t="s">
        <v>117</v>
      </c>
      <c r="V528" s="9" t="s">
        <v>1102</v>
      </c>
      <c r="W528" s="9" t="s">
        <v>67</v>
      </c>
      <c r="X528" s="131">
        <v>44791</v>
      </c>
      <c r="Y528" s="131">
        <v>44791</v>
      </c>
      <c r="Z528" s="9" t="s">
        <v>118</v>
      </c>
      <c r="AA528" s="133">
        <v>9.4</v>
      </c>
      <c r="AB528" s="9" t="s">
        <v>46</v>
      </c>
      <c r="AC528" s="133">
        <v>733.2</v>
      </c>
      <c r="AD528" s="9" t="s">
        <v>46</v>
      </c>
      <c r="AE528" s="9" t="s">
        <v>1103</v>
      </c>
      <c r="AF528" s="133">
        <v>29.99</v>
      </c>
      <c r="AG528" s="134">
        <v>2.88</v>
      </c>
      <c r="AH528" s="9" t="s">
        <v>47</v>
      </c>
      <c r="AI528" s="134">
        <v>106.879</v>
      </c>
      <c r="AJ528" s="9" t="s">
        <v>48</v>
      </c>
      <c r="AK528" s="9" t="s">
        <v>1305</v>
      </c>
      <c r="AL528" s="9" t="s">
        <v>49</v>
      </c>
      <c r="AM528" s="9" t="s">
        <v>121</v>
      </c>
      <c r="AN528" s="9" t="s">
        <v>122</v>
      </c>
      <c r="AO528" s="9" t="s">
        <v>52</v>
      </c>
      <c r="AP528" s="9" t="s">
        <v>1105</v>
      </c>
      <c r="AQ528" s="9" t="s">
        <v>349</v>
      </c>
      <c r="AR528" s="9" t="s">
        <v>122</v>
      </c>
      <c r="AS528" s="142" t="str">
        <f>VLOOKUP(A528,'Roll-ups'!B:M,12,FALSE)</f>
        <v>CRAFTING</v>
      </c>
      <c r="AT528" s="142" t="str">
        <f t="shared" si="26"/>
        <v>G10211</v>
      </c>
      <c r="AU528" t="str">
        <f>VLOOKUP(A528,'Roll-ups'!B:E,4,FALSE)</f>
        <v>FALL 2 FLOWTHRU</v>
      </c>
    </row>
    <row r="529" spans="1:47" x14ac:dyDescent="0.15">
      <c r="A529" s="142">
        <f t="shared" si="24"/>
        <v>718813541305</v>
      </c>
      <c r="B529" s="142" t="str">
        <f t="shared" si="25"/>
        <v>4544740046</v>
      </c>
      <c r="C529" s="9" t="s">
        <v>129</v>
      </c>
      <c r="D529" s="9" t="s">
        <v>1302</v>
      </c>
      <c r="E529" s="9" t="s">
        <v>593</v>
      </c>
      <c r="F529" s="9" t="s">
        <v>1002</v>
      </c>
      <c r="G529" s="9" t="s">
        <v>58</v>
      </c>
      <c r="H529" s="9" t="s">
        <v>40</v>
      </c>
      <c r="I529" s="9"/>
      <c r="J529" s="9"/>
      <c r="K529" s="9" t="s">
        <v>57</v>
      </c>
      <c r="L529" s="9" t="s">
        <v>1100</v>
      </c>
      <c r="M529" s="9" t="s">
        <v>1101</v>
      </c>
      <c r="N529" s="131">
        <v>44715</v>
      </c>
      <c r="O529" s="131">
        <v>44798</v>
      </c>
      <c r="P529" s="131">
        <v>44798</v>
      </c>
      <c r="Q529" s="222">
        <v>78</v>
      </c>
      <c r="R529" s="132">
        <v>0</v>
      </c>
      <c r="S529" s="132">
        <v>78</v>
      </c>
      <c r="T529" s="9" t="s">
        <v>348</v>
      </c>
      <c r="U529" s="9" t="s">
        <v>117</v>
      </c>
      <c r="V529" s="9" t="s">
        <v>1102</v>
      </c>
      <c r="W529" s="9" t="s">
        <v>67</v>
      </c>
      <c r="X529" s="131">
        <v>44791</v>
      </c>
      <c r="Y529" s="131">
        <v>44791</v>
      </c>
      <c r="Z529" s="9" t="s">
        <v>118</v>
      </c>
      <c r="AA529" s="133">
        <v>9.4</v>
      </c>
      <c r="AB529" s="9" t="s">
        <v>46</v>
      </c>
      <c r="AC529" s="133">
        <v>733.2</v>
      </c>
      <c r="AD529" s="9" t="s">
        <v>46</v>
      </c>
      <c r="AE529" s="9" t="s">
        <v>1103</v>
      </c>
      <c r="AF529" s="133">
        <v>29.99</v>
      </c>
      <c r="AG529" s="134">
        <v>2.88</v>
      </c>
      <c r="AH529" s="9" t="s">
        <v>47</v>
      </c>
      <c r="AI529" s="134">
        <v>106.879</v>
      </c>
      <c r="AJ529" s="9" t="s">
        <v>48</v>
      </c>
      <c r="AK529" s="9" t="s">
        <v>1303</v>
      </c>
      <c r="AL529" s="9" t="s">
        <v>49</v>
      </c>
      <c r="AM529" s="9" t="s">
        <v>121</v>
      </c>
      <c r="AN529" s="9" t="s">
        <v>122</v>
      </c>
      <c r="AO529" s="9" t="s">
        <v>52</v>
      </c>
      <c r="AP529" s="9" t="s">
        <v>1105</v>
      </c>
      <c r="AQ529" s="9" t="s">
        <v>349</v>
      </c>
      <c r="AR529" s="9" t="s">
        <v>122</v>
      </c>
      <c r="AS529" s="142" t="str">
        <f>VLOOKUP(A529,'Roll-ups'!B:M,12,FALSE)</f>
        <v>CRAFTING</v>
      </c>
      <c r="AT529" s="142" t="str">
        <f t="shared" si="26"/>
        <v>G10211</v>
      </c>
      <c r="AU529" t="str">
        <f>VLOOKUP(A529,'Roll-ups'!B:E,4,FALSE)</f>
        <v>FALL 2 FLOWTHRU</v>
      </c>
    </row>
    <row r="530" spans="1:47" x14ac:dyDescent="0.15">
      <c r="A530" s="142">
        <f t="shared" si="24"/>
        <v>686010674129</v>
      </c>
      <c r="B530" s="142" t="str">
        <f t="shared" si="25"/>
        <v>4543725757</v>
      </c>
      <c r="C530" s="9" t="s">
        <v>200</v>
      </c>
      <c r="D530" s="9" t="s">
        <v>398</v>
      </c>
      <c r="E530" s="9" t="s">
        <v>399</v>
      </c>
      <c r="F530" s="9" t="s">
        <v>378</v>
      </c>
      <c r="G530" s="9" t="s">
        <v>65</v>
      </c>
      <c r="H530" s="9" t="s">
        <v>40</v>
      </c>
      <c r="I530" s="9"/>
      <c r="J530" s="9"/>
      <c r="K530" s="9" t="s">
        <v>41</v>
      </c>
      <c r="L530" s="9" t="s">
        <v>143</v>
      </c>
      <c r="M530" s="9" t="s">
        <v>144</v>
      </c>
      <c r="N530" s="131">
        <v>44579</v>
      </c>
      <c r="O530" s="131">
        <v>44713</v>
      </c>
      <c r="P530" s="131">
        <v>44713</v>
      </c>
      <c r="Q530" s="222">
        <v>864</v>
      </c>
      <c r="R530" s="132">
        <v>792</v>
      </c>
      <c r="S530" s="132">
        <v>72</v>
      </c>
      <c r="T530" s="9" t="s">
        <v>348</v>
      </c>
      <c r="U530" s="9" t="s">
        <v>42</v>
      </c>
      <c r="V530" s="9" t="s">
        <v>131</v>
      </c>
      <c r="W530" s="9" t="s">
        <v>44</v>
      </c>
      <c r="X530" s="131">
        <v>44664</v>
      </c>
      <c r="Y530" s="131">
        <v>44664</v>
      </c>
      <c r="Z530" s="9" t="s">
        <v>45</v>
      </c>
      <c r="AA530" s="133">
        <v>2.2000000000000002</v>
      </c>
      <c r="AB530" s="9" t="s">
        <v>46</v>
      </c>
      <c r="AC530" s="133">
        <v>1900.8</v>
      </c>
      <c r="AD530" s="9" t="s">
        <v>46</v>
      </c>
      <c r="AE530" s="9" t="s">
        <v>379</v>
      </c>
      <c r="AF530" s="133">
        <v>9.99</v>
      </c>
      <c r="AG530" s="134">
        <v>0.39700000000000002</v>
      </c>
      <c r="AH530" s="9" t="s">
        <v>47</v>
      </c>
      <c r="AI530" s="134">
        <v>39.606000000000002</v>
      </c>
      <c r="AJ530" s="9" t="s">
        <v>48</v>
      </c>
      <c r="AK530" s="9"/>
      <c r="AL530" s="9" t="s">
        <v>49</v>
      </c>
      <c r="AM530" s="9" t="s">
        <v>121</v>
      </c>
      <c r="AN530" s="9" t="s">
        <v>122</v>
      </c>
      <c r="AO530" s="9" t="s">
        <v>52</v>
      </c>
      <c r="AP530" s="9" t="s">
        <v>133</v>
      </c>
      <c r="AQ530" s="9" t="s">
        <v>349</v>
      </c>
      <c r="AR530" s="9" t="s">
        <v>54</v>
      </c>
      <c r="AS530" s="142" t="str">
        <f>VLOOKUP(A530,'Roll-ups'!B:M,12,FALSE)</f>
        <v xml:space="preserve">17 MONTH </v>
      </c>
      <c r="AT530" s="142" t="str">
        <f t="shared" si="26"/>
        <v>G10227</v>
      </c>
      <c r="AU530" t="str">
        <f>VLOOKUP(A530,'Roll-ups'!B:E,4,FALSE)</f>
        <v xml:space="preserve">BTS </v>
      </c>
    </row>
    <row r="531" spans="1:47" x14ac:dyDescent="0.15">
      <c r="A531" s="142">
        <f t="shared" si="24"/>
        <v>686010674020</v>
      </c>
      <c r="B531" s="142" t="str">
        <f t="shared" si="25"/>
        <v>4543725758</v>
      </c>
      <c r="C531" s="9" t="s">
        <v>200</v>
      </c>
      <c r="D531" s="9" t="s">
        <v>407</v>
      </c>
      <c r="E531" s="9" t="s">
        <v>408</v>
      </c>
      <c r="F531" s="9" t="s">
        <v>515</v>
      </c>
      <c r="G531" s="9" t="s">
        <v>65</v>
      </c>
      <c r="H531" s="9" t="s">
        <v>40</v>
      </c>
      <c r="I531" s="9"/>
      <c r="J531" s="9"/>
      <c r="K531" s="9" t="s">
        <v>56</v>
      </c>
      <c r="L531" s="9" t="s">
        <v>143</v>
      </c>
      <c r="M531" s="9" t="s">
        <v>144</v>
      </c>
      <c r="N531" s="131">
        <v>44579</v>
      </c>
      <c r="O531" s="131">
        <v>44713</v>
      </c>
      <c r="P531" s="131">
        <v>44713</v>
      </c>
      <c r="Q531" s="222">
        <v>180</v>
      </c>
      <c r="R531" s="132">
        <v>108</v>
      </c>
      <c r="S531" s="132">
        <v>72</v>
      </c>
      <c r="T531" s="9" t="s">
        <v>348</v>
      </c>
      <c r="U531" s="9" t="s">
        <v>42</v>
      </c>
      <c r="V531" s="9" t="s">
        <v>131</v>
      </c>
      <c r="W531" s="9" t="s">
        <v>44</v>
      </c>
      <c r="X531" s="131">
        <v>44664</v>
      </c>
      <c r="Y531" s="131">
        <v>44664</v>
      </c>
      <c r="Z531" s="9" t="s">
        <v>45</v>
      </c>
      <c r="AA531" s="133">
        <v>5.9</v>
      </c>
      <c r="AB531" s="9" t="s">
        <v>46</v>
      </c>
      <c r="AC531" s="133">
        <v>1062</v>
      </c>
      <c r="AD531" s="9" t="s">
        <v>46</v>
      </c>
      <c r="AE531" s="9" t="s">
        <v>379</v>
      </c>
      <c r="AF531" s="133">
        <v>27.99</v>
      </c>
      <c r="AG531" s="134">
        <v>1.08</v>
      </c>
      <c r="AH531" s="9" t="s">
        <v>47</v>
      </c>
      <c r="AI531" s="134">
        <v>108.163</v>
      </c>
      <c r="AJ531" s="9" t="s">
        <v>48</v>
      </c>
      <c r="AK531" s="9"/>
      <c r="AL531" s="9" t="s">
        <v>49</v>
      </c>
      <c r="AM531" s="9" t="s">
        <v>121</v>
      </c>
      <c r="AN531" s="9" t="s">
        <v>122</v>
      </c>
      <c r="AO531" s="9" t="s">
        <v>52</v>
      </c>
      <c r="AP531" s="9" t="s">
        <v>133</v>
      </c>
      <c r="AQ531" s="9" t="s">
        <v>349</v>
      </c>
      <c r="AR531" s="9" t="s">
        <v>54</v>
      </c>
      <c r="AS531" s="142" t="str">
        <f>VLOOKUP(A531,'Roll-ups'!B:M,12,FALSE)</f>
        <v xml:space="preserve">12 MONTH </v>
      </c>
      <c r="AT531" s="142" t="str">
        <f t="shared" si="26"/>
        <v>G10227</v>
      </c>
      <c r="AU531" t="str">
        <f>VLOOKUP(A531,'Roll-ups'!B:E,4,FALSE)</f>
        <v xml:space="preserve">BTS </v>
      </c>
    </row>
    <row r="532" spans="1:47" x14ac:dyDescent="0.15">
      <c r="A532" s="142">
        <f t="shared" si="24"/>
        <v>686010674143</v>
      </c>
      <c r="B532" s="142" t="str">
        <f t="shared" si="25"/>
        <v>4544102196</v>
      </c>
      <c r="C532" s="9" t="s">
        <v>200</v>
      </c>
      <c r="D532" s="9" t="s">
        <v>492</v>
      </c>
      <c r="E532" s="9" t="s">
        <v>264</v>
      </c>
      <c r="F532" s="9" t="s">
        <v>547</v>
      </c>
      <c r="G532" s="9" t="s">
        <v>39</v>
      </c>
      <c r="H532" s="9" t="s">
        <v>40</v>
      </c>
      <c r="I532" s="9"/>
      <c r="J532" s="9"/>
      <c r="K532" s="9" t="s">
        <v>56</v>
      </c>
      <c r="L532" s="9" t="s">
        <v>143</v>
      </c>
      <c r="M532" s="9" t="s">
        <v>144</v>
      </c>
      <c r="N532" s="131">
        <v>44606</v>
      </c>
      <c r="O532" s="131">
        <v>44746</v>
      </c>
      <c r="P532" s="131">
        <v>44746</v>
      </c>
      <c r="Q532" s="222">
        <v>72</v>
      </c>
      <c r="R532" s="132">
        <v>0</v>
      </c>
      <c r="S532" s="132">
        <v>72</v>
      </c>
      <c r="T532" s="9" t="s">
        <v>348</v>
      </c>
      <c r="U532" s="9" t="s">
        <v>42</v>
      </c>
      <c r="V532" s="9" t="s">
        <v>131</v>
      </c>
      <c r="W532" s="9" t="s">
        <v>44</v>
      </c>
      <c r="X532" s="131">
        <v>44697</v>
      </c>
      <c r="Y532" s="131">
        <v>44697</v>
      </c>
      <c r="Z532" s="9" t="s">
        <v>45</v>
      </c>
      <c r="AA532" s="133">
        <v>7.5</v>
      </c>
      <c r="AB532" s="9" t="s">
        <v>46</v>
      </c>
      <c r="AC532" s="133">
        <v>540</v>
      </c>
      <c r="AD532" s="9" t="s">
        <v>46</v>
      </c>
      <c r="AE532" s="9" t="s">
        <v>461</v>
      </c>
      <c r="AF532" s="133">
        <v>29.99</v>
      </c>
      <c r="AG532" s="134">
        <v>2.5350000000000001</v>
      </c>
      <c r="AH532" s="9" t="s">
        <v>47</v>
      </c>
      <c r="AI532" s="134">
        <v>284.61500000000001</v>
      </c>
      <c r="AJ532" s="9" t="s">
        <v>48</v>
      </c>
      <c r="AK532" s="9"/>
      <c r="AL532" s="9" t="s">
        <v>49</v>
      </c>
      <c r="AM532" s="9" t="s">
        <v>121</v>
      </c>
      <c r="AN532" s="9" t="s">
        <v>122</v>
      </c>
      <c r="AO532" s="9" t="s">
        <v>52</v>
      </c>
      <c r="AP532" s="9" t="s">
        <v>465</v>
      </c>
      <c r="AQ532" s="9" t="s">
        <v>349</v>
      </c>
      <c r="AR532" s="9" t="s">
        <v>122</v>
      </c>
      <c r="AS532" s="142" t="str">
        <f>VLOOKUP(A532,'Roll-ups'!B:M,12,FALSE)</f>
        <v xml:space="preserve">12 MONTH </v>
      </c>
      <c r="AT532" s="142" t="str">
        <f t="shared" si="26"/>
        <v>G10227</v>
      </c>
      <c r="AU532" t="str">
        <f>VLOOKUP(A532,'Roll-ups'!B:E,4,FALSE)</f>
        <v>FALL 1</v>
      </c>
    </row>
    <row r="533" spans="1:47" x14ac:dyDescent="0.15">
      <c r="A533" s="142">
        <f t="shared" si="24"/>
        <v>633356615460</v>
      </c>
      <c r="B533" s="142" t="str">
        <f t="shared" si="25"/>
        <v>4544740042</v>
      </c>
      <c r="C533" s="9" t="s">
        <v>129</v>
      </c>
      <c r="D533" s="9" t="s">
        <v>1115</v>
      </c>
      <c r="E533" s="9" t="s">
        <v>582</v>
      </c>
      <c r="F533" s="9" t="s">
        <v>994</v>
      </c>
      <c r="G533" s="9" t="s">
        <v>60</v>
      </c>
      <c r="H533" s="9" t="s">
        <v>40</v>
      </c>
      <c r="I533" s="9"/>
      <c r="J533" s="9"/>
      <c r="K533" s="9" t="s">
        <v>56</v>
      </c>
      <c r="L533" s="9" t="s">
        <v>1100</v>
      </c>
      <c r="M533" s="9" t="s">
        <v>1101</v>
      </c>
      <c r="N533" s="131">
        <v>44715</v>
      </c>
      <c r="O533" s="131">
        <v>44742</v>
      </c>
      <c r="P533" s="131">
        <v>44732</v>
      </c>
      <c r="Q533" s="222">
        <v>72</v>
      </c>
      <c r="R533" s="132">
        <v>0</v>
      </c>
      <c r="S533" s="132">
        <v>72</v>
      </c>
      <c r="T533" s="9" t="s">
        <v>348</v>
      </c>
      <c r="U533" s="9" t="s">
        <v>117</v>
      </c>
      <c r="V533" s="9" t="s">
        <v>1102</v>
      </c>
      <c r="W533" s="9" t="s">
        <v>67</v>
      </c>
      <c r="X533" s="131">
        <v>44725</v>
      </c>
      <c r="Y533" s="131">
        <v>44735</v>
      </c>
      <c r="Z533" s="9" t="s">
        <v>118</v>
      </c>
      <c r="AA533" s="133">
        <v>4.9000000000000004</v>
      </c>
      <c r="AB533" s="9" t="s">
        <v>46</v>
      </c>
      <c r="AC533" s="133">
        <v>352.8</v>
      </c>
      <c r="AD533" s="9" t="s">
        <v>46</v>
      </c>
      <c r="AE533" s="9" t="s">
        <v>1103</v>
      </c>
      <c r="AF533" s="133">
        <v>12.99</v>
      </c>
      <c r="AG533" s="134">
        <v>0.21</v>
      </c>
      <c r="AH533" s="9" t="s">
        <v>47</v>
      </c>
      <c r="AI533" s="134">
        <v>20.608000000000001</v>
      </c>
      <c r="AJ533" s="9" t="s">
        <v>48</v>
      </c>
      <c r="AK533" s="9" t="s">
        <v>1116</v>
      </c>
      <c r="AL533" s="9" t="s">
        <v>49</v>
      </c>
      <c r="AM533" s="9" t="s">
        <v>121</v>
      </c>
      <c r="AN533" s="9" t="s">
        <v>122</v>
      </c>
      <c r="AO533" s="9" t="s">
        <v>52</v>
      </c>
      <c r="AP533" s="9" t="s">
        <v>1105</v>
      </c>
      <c r="AQ533" s="9" t="s">
        <v>349</v>
      </c>
      <c r="AR533" s="9" t="s">
        <v>122</v>
      </c>
      <c r="AS533" s="142" t="str">
        <f>VLOOKUP(A533,'Roll-ups'!B:M,12,FALSE)</f>
        <v>CRAFTING</v>
      </c>
      <c r="AT533" s="142" t="str">
        <f t="shared" si="26"/>
        <v>G10211</v>
      </c>
      <c r="AU533" t="str">
        <f>VLOOKUP(A533,'Roll-ups'!B:E,4,FALSE)</f>
        <v>FALL 1</v>
      </c>
    </row>
    <row r="534" spans="1:47" x14ac:dyDescent="0.15">
      <c r="A534" s="142">
        <f t="shared" si="24"/>
        <v>633356615484</v>
      </c>
      <c r="B534" s="142" t="str">
        <f t="shared" si="25"/>
        <v>4544740042</v>
      </c>
      <c r="C534" s="9" t="s">
        <v>129</v>
      </c>
      <c r="D534" s="9" t="s">
        <v>1113</v>
      </c>
      <c r="E534" s="9" t="s">
        <v>584</v>
      </c>
      <c r="F534" s="9" t="s">
        <v>994</v>
      </c>
      <c r="G534" s="9" t="s">
        <v>61</v>
      </c>
      <c r="H534" s="9" t="s">
        <v>40</v>
      </c>
      <c r="I534" s="9"/>
      <c r="J534" s="9"/>
      <c r="K534" s="9" t="s">
        <v>56</v>
      </c>
      <c r="L534" s="9" t="s">
        <v>1100</v>
      </c>
      <c r="M534" s="9" t="s">
        <v>1101</v>
      </c>
      <c r="N534" s="131">
        <v>44715</v>
      </c>
      <c r="O534" s="131">
        <v>44742</v>
      </c>
      <c r="P534" s="131">
        <v>44732</v>
      </c>
      <c r="Q534" s="222">
        <v>72</v>
      </c>
      <c r="R534" s="132">
        <v>0</v>
      </c>
      <c r="S534" s="132">
        <v>72</v>
      </c>
      <c r="T534" s="9" t="s">
        <v>348</v>
      </c>
      <c r="U534" s="9" t="s">
        <v>117</v>
      </c>
      <c r="V534" s="9" t="s">
        <v>1102</v>
      </c>
      <c r="W534" s="9" t="s">
        <v>67</v>
      </c>
      <c r="X534" s="131">
        <v>44725</v>
      </c>
      <c r="Y534" s="131">
        <v>44735</v>
      </c>
      <c r="Z534" s="9" t="s">
        <v>118</v>
      </c>
      <c r="AA534" s="133">
        <v>5.6</v>
      </c>
      <c r="AB534" s="9" t="s">
        <v>46</v>
      </c>
      <c r="AC534" s="133">
        <v>403.2</v>
      </c>
      <c r="AD534" s="9" t="s">
        <v>46</v>
      </c>
      <c r="AE534" s="9" t="s">
        <v>1103</v>
      </c>
      <c r="AF534" s="133">
        <v>16.989999999999998</v>
      </c>
      <c r="AG534" s="134">
        <v>0.15</v>
      </c>
      <c r="AH534" s="9" t="s">
        <v>47</v>
      </c>
      <c r="AI534" s="134">
        <v>24.535</v>
      </c>
      <c r="AJ534" s="9" t="s">
        <v>48</v>
      </c>
      <c r="AK534" s="9" t="s">
        <v>1114</v>
      </c>
      <c r="AL534" s="9" t="s">
        <v>49</v>
      </c>
      <c r="AM534" s="9" t="s">
        <v>121</v>
      </c>
      <c r="AN534" s="9" t="s">
        <v>122</v>
      </c>
      <c r="AO534" s="9" t="s">
        <v>52</v>
      </c>
      <c r="AP534" s="9" t="s">
        <v>1105</v>
      </c>
      <c r="AQ534" s="9" t="s">
        <v>349</v>
      </c>
      <c r="AR534" s="9" t="s">
        <v>122</v>
      </c>
      <c r="AS534" s="142" t="str">
        <f>VLOOKUP(A534,'Roll-ups'!B:M,12,FALSE)</f>
        <v>CRAFTING</v>
      </c>
      <c r="AT534" s="142" t="str">
        <f t="shared" si="26"/>
        <v>G10211</v>
      </c>
      <c r="AU534" t="str">
        <f>VLOOKUP(A534,'Roll-ups'!B:E,4,FALSE)</f>
        <v>FALL 1</v>
      </c>
    </row>
    <row r="535" spans="1:47" x14ac:dyDescent="0.15">
      <c r="A535" s="142">
        <f t="shared" si="24"/>
        <v>633356614739</v>
      </c>
      <c r="B535" s="142" t="str">
        <f t="shared" si="25"/>
        <v>4544740043</v>
      </c>
      <c r="C535" s="9" t="s">
        <v>129</v>
      </c>
      <c r="D535" s="9" t="s">
        <v>1306</v>
      </c>
      <c r="E535" s="9" t="s">
        <v>574</v>
      </c>
      <c r="F535" s="9" t="s">
        <v>970</v>
      </c>
      <c r="G535" s="9" t="s">
        <v>107</v>
      </c>
      <c r="H535" s="9" t="s">
        <v>40</v>
      </c>
      <c r="I535" s="9"/>
      <c r="J535" s="9"/>
      <c r="K535" s="9" t="s">
        <v>57</v>
      </c>
      <c r="L535" s="9" t="s">
        <v>1100</v>
      </c>
      <c r="M535" s="9" t="s">
        <v>1101</v>
      </c>
      <c r="N535" s="131">
        <v>44715</v>
      </c>
      <c r="O535" s="131">
        <v>44742</v>
      </c>
      <c r="P535" s="131">
        <v>44732</v>
      </c>
      <c r="Q535" s="222">
        <v>72</v>
      </c>
      <c r="R535" s="132">
        <v>0</v>
      </c>
      <c r="S535" s="132">
        <v>72</v>
      </c>
      <c r="T535" s="9" t="s">
        <v>348</v>
      </c>
      <c r="U535" s="9" t="s">
        <v>117</v>
      </c>
      <c r="V535" s="9" t="s">
        <v>1102</v>
      </c>
      <c r="W535" s="9" t="s">
        <v>67</v>
      </c>
      <c r="X535" s="131">
        <v>44725</v>
      </c>
      <c r="Y535" s="131">
        <v>44735</v>
      </c>
      <c r="Z535" s="9" t="s">
        <v>118</v>
      </c>
      <c r="AA535" s="133">
        <v>12.4</v>
      </c>
      <c r="AB535" s="9" t="s">
        <v>46</v>
      </c>
      <c r="AC535" s="133">
        <v>892.8</v>
      </c>
      <c r="AD535" s="9" t="s">
        <v>46</v>
      </c>
      <c r="AE535" s="9" t="s">
        <v>1103</v>
      </c>
      <c r="AF535" s="133">
        <v>39.99</v>
      </c>
      <c r="AG535" s="134">
        <v>1.6</v>
      </c>
      <c r="AH535" s="9" t="s">
        <v>47</v>
      </c>
      <c r="AI535" s="134">
        <v>228.75</v>
      </c>
      <c r="AJ535" s="9" t="s">
        <v>48</v>
      </c>
      <c r="AK535" s="9" t="s">
        <v>1307</v>
      </c>
      <c r="AL535" s="9" t="s">
        <v>49</v>
      </c>
      <c r="AM535" s="9" t="s">
        <v>121</v>
      </c>
      <c r="AN535" s="9" t="s">
        <v>122</v>
      </c>
      <c r="AO535" s="9" t="s">
        <v>52</v>
      </c>
      <c r="AP535" s="9" t="s">
        <v>1105</v>
      </c>
      <c r="AQ535" s="9" t="s">
        <v>349</v>
      </c>
      <c r="AR535" s="9" t="s">
        <v>122</v>
      </c>
      <c r="AS535" s="142" t="str">
        <f>VLOOKUP(A535,'Roll-ups'!B:M,12,FALSE)</f>
        <v>CRAFTING</v>
      </c>
      <c r="AT535" s="142" t="str">
        <f t="shared" si="26"/>
        <v>G10211</v>
      </c>
      <c r="AU535" t="str">
        <f>VLOOKUP(A535,'Roll-ups'!B:E,4,FALSE)</f>
        <v>FALL 1</v>
      </c>
    </row>
    <row r="536" spans="1:47" x14ac:dyDescent="0.15">
      <c r="A536" s="142">
        <f t="shared" si="24"/>
        <v>633356605799</v>
      </c>
      <c r="B536" s="142" t="str">
        <f t="shared" si="25"/>
        <v>4544740043</v>
      </c>
      <c r="C536" s="9" t="s">
        <v>129</v>
      </c>
      <c r="D536" s="9" t="s">
        <v>1316</v>
      </c>
      <c r="E536" s="9" t="s">
        <v>572</v>
      </c>
      <c r="F536" s="9" t="s">
        <v>970</v>
      </c>
      <c r="G536" s="9" t="s">
        <v>60</v>
      </c>
      <c r="H536" s="9" t="s">
        <v>40</v>
      </c>
      <c r="I536" s="9"/>
      <c r="J536" s="9"/>
      <c r="K536" s="9" t="s">
        <v>57</v>
      </c>
      <c r="L536" s="9" t="s">
        <v>1100</v>
      </c>
      <c r="M536" s="9" t="s">
        <v>1101</v>
      </c>
      <c r="N536" s="131">
        <v>44715</v>
      </c>
      <c r="O536" s="131">
        <v>44742</v>
      </c>
      <c r="P536" s="131">
        <v>44732</v>
      </c>
      <c r="Q536" s="222">
        <v>72</v>
      </c>
      <c r="R536" s="132">
        <v>0</v>
      </c>
      <c r="S536" s="132">
        <v>72</v>
      </c>
      <c r="T536" s="9" t="s">
        <v>348</v>
      </c>
      <c r="U536" s="9" t="s">
        <v>117</v>
      </c>
      <c r="V536" s="9" t="s">
        <v>1102</v>
      </c>
      <c r="W536" s="9" t="s">
        <v>67</v>
      </c>
      <c r="X536" s="131">
        <v>44725</v>
      </c>
      <c r="Y536" s="131">
        <v>44735</v>
      </c>
      <c r="Z536" s="9" t="s">
        <v>118</v>
      </c>
      <c r="AA536" s="133">
        <v>41.3</v>
      </c>
      <c r="AB536" s="9" t="s">
        <v>46</v>
      </c>
      <c r="AC536" s="133">
        <v>2973.6</v>
      </c>
      <c r="AD536" s="9" t="s">
        <v>46</v>
      </c>
      <c r="AE536" s="9" t="s">
        <v>1103</v>
      </c>
      <c r="AF536" s="133">
        <v>119.99</v>
      </c>
      <c r="AG536" s="134">
        <v>66</v>
      </c>
      <c r="AH536" s="9" t="s">
        <v>47</v>
      </c>
      <c r="AI536" s="134">
        <v>120.95699999999999</v>
      </c>
      <c r="AJ536" s="9" t="s">
        <v>48</v>
      </c>
      <c r="AK536" s="9" t="s">
        <v>1317</v>
      </c>
      <c r="AL536" s="9" t="s">
        <v>49</v>
      </c>
      <c r="AM536" s="9" t="s">
        <v>121</v>
      </c>
      <c r="AN536" s="9" t="s">
        <v>122</v>
      </c>
      <c r="AO536" s="9" t="s">
        <v>52</v>
      </c>
      <c r="AP536" s="9" t="s">
        <v>1105</v>
      </c>
      <c r="AQ536" s="9" t="s">
        <v>349</v>
      </c>
      <c r="AR536" s="9" t="s">
        <v>122</v>
      </c>
      <c r="AS536" s="142" t="str">
        <f>VLOOKUP(A536,'Roll-ups'!B:M,12,FALSE)</f>
        <v>CRAFTING</v>
      </c>
      <c r="AT536" s="142" t="str">
        <f t="shared" si="26"/>
        <v>G10211</v>
      </c>
      <c r="AU536" t="str">
        <f>VLOOKUP(A536,'Roll-ups'!B:E,4,FALSE)</f>
        <v>FALL 1</v>
      </c>
    </row>
    <row r="537" spans="1:47" x14ac:dyDescent="0.15">
      <c r="A537" s="142">
        <f t="shared" si="24"/>
        <v>9781469423883</v>
      </c>
      <c r="B537" s="142" t="str">
        <f t="shared" si="25"/>
        <v>4544767823</v>
      </c>
      <c r="C537" s="9" t="s">
        <v>200</v>
      </c>
      <c r="D537" s="9" t="s">
        <v>282</v>
      </c>
      <c r="E537" s="9" t="s">
        <v>283</v>
      </c>
      <c r="F537" s="9" t="s">
        <v>516</v>
      </c>
      <c r="G537" s="9" t="s">
        <v>39</v>
      </c>
      <c r="H537" s="9" t="s">
        <v>40</v>
      </c>
      <c r="I537" s="9"/>
      <c r="J537" s="9"/>
      <c r="K537" s="9" t="s">
        <v>56</v>
      </c>
      <c r="L537" s="9" t="s">
        <v>347</v>
      </c>
      <c r="M537" s="9" t="s">
        <v>219</v>
      </c>
      <c r="N537" s="131">
        <v>44718</v>
      </c>
      <c r="O537" s="131">
        <v>44763</v>
      </c>
      <c r="P537" s="131">
        <v>44763</v>
      </c>
      <c r="Q537" s="222">
        <v>72</v>
      </c>
      <c r="R537" s="132">
        <v>0</v>
      </c>
      <c r="S537" s="132">
        <v>72</v>
      </c>
      <c r="T537" s="9" t="s">
        <v>348</v>
      </c>
      <c r="U537" s="9" t="s">
        <v>63</v>
      </c>
      <c r="V537" s="9" t="s">
        <v>64</v>
      </c>
      <c r="W537" s="9" t="s">
        <v>44</v>
      </c>
      <c r="X537" s="131"/>
      <c r="Y537" s="131"/>
      <c r="Z537" s="9"/>
      <c r="AA537" s="133">
        <v>10.4</v>
      </c>
      <c r="AB537" s="9" t="s">
        <v>119</v>
      </c>
      <c r="AC537" s="133">
        <v>748.8</v>
      </c>
      <c r="AD537" s="9" t="s">
        <v>119</v>
      </c>
      <c r="AE537" s="9" t="s">
        <v>120</v>
      </c>
      <c r="AF537" s="133">
        <v>25.99</v>
      </c>
      <c r="AG537" s="134">
        <v>0.85</v>
      </c>
      <c r="AH537" s="9" t="s">
        <v>47</v>
      </c>
      <c r="AI537" s="134">
        <v>18.760000000000002</v>
      </c>
      <c r="AJ537" s="9" t="s">
        <v>48</v>
      </c>
      <c r="AK537" s="9" t="s">
        <v>283</v>
      </c>
      <c r="AL537" s="9" t="s">
        <v>49</v>
      </c>
      <c r="AM537" s="9" t="s">
        <v>50</v>
      </c>
      <c r="AN537" s="9" t="s">
        <v>51</v>
      </c>
      <c r="AO537" s="9" t="s">
        <v>138</v>
      </c>
      <c r="AP537" s="9" t="s">
        <v>356</v>
      </c>
      <c r="AQ537" s="9" t="s">
        <v>349</v>
      </c>
      <c r="AR537" s="9" t="s">
        <v>51</v>
      </c>
      <c r="AS537" s="142" t="str">
        <f>VLOOKUP(A537,'Roll-ups'!B:M,12,FALSE)</f>
        <v xml:space="preserve">12 MONTH </v>
      </c>
      <c r="AT537" s="142" t="str">
        <f t="shared" si="26"/>
        <v>G10227</v>
      </c>
      <c r="AU537" t="str">
        <f>VLOOKUP(A537,'Roll-ups'!B:E,4,FALSE)</f>
        <v xml:space="preserve">FALL 1 FLOWTHROUGH </v>
      </c>
    </row>
    <row r="538" spans="1:47" x14ac:dyDescent="0.15">
      <c r="A538" s="142">
        <f t="shared" si="24"/>
        <v>9781469423876</v>
      </c>
      <c r="B538" s="142" t="str">
        <f t="shared" si="25"/>
        <v>4544767823</v>
      </c>
      <c r="C538" s="9" t="s">
        <v>200</v>
      </c>
      <c r="D538" s="9" t="s">
        <v>281</v>
      </c>
      <c r="E538" s="9" t="s">
        <v>548</v>
      </c>
      <c r="F538" s="9" t="s">
        <v>516</v>
      </c>
      <c r="G538" s="9" t="s">
        <v>55</v>
      </c>
      <c r="H538" s="9" t="s">
        <v>40</v>
      </c>
      <c r="I538" s="9"/>
      <c r="J538" s="9"/>
      <c r="K538" s="9" t="s">
        <v>56</v>
      </c>
      <c r="L538" s="9" t="s">
        <v>347</v>
      </c>
      <c r="M538" s="9" t="s">
        <v>219</v>
      </c>
      <c r="N538" s="131">
        <v>44718</v>
      </c>
      <c r="O538" s="131">
        <v>44763</v>
      </c>
      <c r="P538" s="131">
        <v>44763</v>
      </c>
      <c r="Q538" s="222">
        <v>72</v>
      </c>
      <c r="R538" s="132">
        <v>0</v>
      </c>
      <c r="S538" s="132">
        <v>72</v>
      </c>
      <c r="T538" s="9" t="s">
        <v>348</v>
      </c>
      <c r="U538" s="9" t="s">
        <v>63</v>
      </c>
      <c r="V538" s="9" t="s">
        <v>64</v>
      </c>
      <c r="W538" s="9" t="s">
        <v>44</v>
      </c>
      <c r="X538" s="131"/>
      <c r="Y538" s="131"/>
      <c r="Z538" s="9"/>
      <c r="AA538" s="133">
        <v>10.4</v>
      </c>
      <c r="AB538" s="9" t="s">
        <v>119</v>
      </c>
      <c r="AC538" s="133">
        <v>748.8</v>
      </c>
      <c r="AD538" s="9" t="s">
        <v>119</v>
      </c>
      <c r="AE538" s="9" t="s">
        <v>120</v>
      </c>
      <c r="AF538" s="133">
        <v>25.99</v>
      </c>
      <c r="AG538" s="134">
        <v>0.85</v>
      </c>
      <c r="AH538" s="9" t="s">
        <v>47</v>
      </c>
      <c r="AI538" s="134">
        <v>18.760000000000002</v>
      </c>
      <c r="AJ538" s="9" t="s">
        <v>48</v>
      </c>
      <c r="AK538" s="9" t="s">
        <v>548</v>
      </c>
      <c r="AL538" s="9" t="s">
        <v>49</v>
      </c>
      <c r="AM538" s="9" t="s">
        <v>50</v>
      </c>
      <c r="AN538" s="9" t="s">
        <v>51</v>
      </c>
      <c r="AO538" s="9" t="s">
        <v>138</v>
      </c>
      <c r="AP538" s="9" t="s">
        <v>356</v>
      </c>
      <c r="AQ538" s="9" t="s">
        <v>349</v>
      </c>
      <c r="AR538" s="9" t="s">
        <v>51</v>
      </c>
      <c r="AS538" s="142" t="str">
        <f>VLOOKUP(A538,'Roll-ups'!B:M,12,FALSE)</f>
        <v xml:space="preserve">12 MONTH </v>
      </c>
      <c r="AT538" s="142" t="str">
        <f t="shared" si="26"/>
        <v>G10227</v>
      </c>
      <c r="AU538" t="str">
        <f>VLOOKUP(A538,'Roll-ups'!B:E,4,FALSE)</f>
        <v xml:space="preserve">FALL 1 FLOWTHROUGH </v>
      </c>
    </row>
    <row r="539" spans="1:47" x14ac:dyDescent="0.15">
      <c r="A539" s="142">
        <f t="shared" si="24"/>
        <v>9781469424170</v>
      </c>
      <c r="B539" s="142" t="str">
        <f t="shared" si="25"/>
        <v>4544767823</v>
      </c>
      <c r="C539" s="9" t="s">
        <v>200</v>
      </c>
      <c r="D539" s="9" t="s">
        <v>275</v>
      </c>
      <c r="E539" s="9" t="s">
        <v>395</v>
      </c>
      <c r="F539" s="9" t="s">
        <v>516</v>
      </c>
      <c r="G539" s="9" t="s">
        <v>107</v>
      </c>
      <c r="H539" s="9" t="s">
        <v>40</v>
      </c>
      <c r="I539" s="9"/>
      <c r="J539" s="9"/>
      <c r="K539" s="9" t="s">
        <v>56</v>
      </c>
      <c r="L539" s="9" t="s">
        <v>347</v>
      </c>
      <c r="M539" s="9" t="s">
        <v>219</v>
      </c>
      <c r="N539" s="131">
        <v>44718</v>
      </c>
      <c r="O539" s="131">
        <v>44763</v>
      </c>
      <c r="P539" s="131">
        <v>44763</v>
      </c>
      <c r="Q539" s="222">
        <v>72</v>
      </c>
      <c r="R539" s="132">
        <v>0</v>
      </c>
      <c r="S539" s="132">
        <v>72</v>
      </c>
      <c r="T539" s="9" t="s">
        <v>348</v>
      </c>
      <c r="U539" s="9" t="s">
        <v>63</v>
      </c>
      <c r="V539" s="9" t="s">
        <v>64</v>
      </c>
      <c r="W539" s="9" t="s">
        <v>44</v>
      </c>
      <c r="X539" s="131"/>
      <c r="Y539" s="131"/>
      <c r="Z539" s="9"/>
      <c r="AA539" s="133">
        <v>10.4</v>
      </c>
      <c r="AB539" s="9" t="s">
        <v>119</v>
      </c>
      <c r="AC539" s="133">
        <v>748.8</v>
      </c>
      <c r="AD539" s="9" t="s">
        <v>119</v>
      </c>
      <c r="AE539" s="9" t="s">
        <v>120</v>
      </c>
      <c r="AF539" s="133">
        <v>25.99</v>
      </c>
      <c r="AG539" s="134">
        <v>0.85</v>
      </c>
      <c r="AH539" s="9" t="s">
        <v>47</v>
      </c>
      <c r="AI539" s="134">
        <v>18.760000000000002</v>
      </c>
      <c r="AJ539" s="9" t="s">
        <v>48</v>
      </c>
      <c r="AK539" s="9" t="s">
        <v>395</v>
      </c>
      <c r="AL539" s="9" t="s">
        <v>49</v>
      </c>
      <c r="AM539" s="9" t="s">
        <v>50</v>
      </c>
      <c r="AN539" s="9" t="s">
        <v>51</v>
      </c>
      <c r="AO539" s="9" t="s">
        <v>52</v>
      </c>
      <c r="AP539" s="9" t="s">
        <v>356</v>
      </c>
      <c r="AQ539" s="9" t="s">
        <v>349</v>
      </c>
      <c r="AR539" s="9" t="s">
        <v>51</v>
      </c>
      <c r="AS539" s="142" t="str">
        <f>VLOOKUP(A539,'Roll-ups'!B:M,12,FALSE)</f>
        <v xml:space="preserve">12 MONTH </v>
      </c>
      <c r="AT539" s="142" t="str">
        <f t="shared" si="26"/>
        <v>G10227</v>
      </c>
      <c r="AU539" t="str">
        <f>VLOOKUP(A539,'Roll-ups'!B:E,4,FALSE)</f>
        <v xml:space="preserve">FALL 1 FLOWTHROUGH </v>
      </c>
    </row>
    <row r="540" spans="1:47" x14ac:dyDescent="0.15">
      <c r="A540" s="142">
        <f t="shared" si="24"/>
        <v>9781469423715</v>
      </c>
      <c r="B540" s="142" t="str">
        <f t="shared" si="25"/>
        <v>4544767823</v>
      </c>
      <c r="C540" s="9" t="s">
        <v>200</v>
      </c>
      <c r="D540" s="9" t="s">
        <v>271</v>
      </c>
      <c r="E540" s="9" t="s">
        <v>490</v>
      </c>
      <c r="F540" s="9" t="s">
        <v>516</v>
      </c>
      <c r="G540" s="9" t="s">
        <v>65</v>
      </c>
      <c r="H540" s="9" t="s">
        <v>40</v>
      </c>
      <c r="I540" s="9"/>
      <c r="J540" s="9"/>
      <c r="K540" s="9" t="s">
        <v>56</v>
      </c>
      <c r="L540" s="9" t="s">
        <v>347</v>
      </c>
      <c r="M540" s="9" t="s">
        <v>219</v>
      </c>
      <c r="N540" s="131">
        <v>44718</v>
      </c>
      <c r="O540" s="131">
        <v>44763</v>
      </c>
      <c r="P540" s="131">
        <v>44763</v>
      </c>
      <c r="Q540" s="222">
        <v>72</v>
      </c>
      <c r="R540" s="132">
        <v>0</v>
      </c>
      <c r="S540" s="132">
        <v>72</v>
      </c>
      <c r="T540" s="9" t="s">
        <v>348</v>
      </c>
      <c r="U540" s="9" t="s">
        <v>63</v>
      </c>
      <c r="V540" s="9" t="s">
        <v>64</v>
      </c>
      <c r="W540" s="9" t="s">
        <v>44</v>
      </c>
      <c r="X540" s="131"/>
      <c r="Y540" s="131"/>
      <c r="Z540" s="9"/>
      <c r="AA540" s="133">
        <v>10.4</v>
      </c>
      <c r="AB540" s="9" t="s">
        <v>119</v>
      </c>
      <c r="AC540" s="133">
        <v>748.8</v>
      </c>
      <c r="AD540" s="9" t="s">
        <v>119</v>
      </c>
      <c r="AE540" s="9" t="s">
        <v>120</v>
      </c>
      <c r="AF540" s="133">
        <v>25.99</v>
      </c>
      <c r="AG540" s="134">
        <v>0.85</v>
      </c>
      <c r="AH540" s="9" t="s">
        <v>47</v>
      </c>
      <c r="AI540" s="134">
        <v>18.760000000000002</v>
      </c>
      <c r="AJ540" s="9" t="s">
        <v>48</v>
      </c>
      <c r="AK540" s="9" t="s">
        <v>490</v>
      </c>
      <c r="AL540" s="9" t="s">
        <v>49</v>
      </c>
      <c r="AM540" s="9" t="s">
        <v>50</v>
      </c>
      <c r="AN540" s="9" t="s">
        <v>51</v>
      </c>
      <c r="AO540" s="9" t="s">
        <v>52</v>
      </c>
      <c r="AP540" s="9" t="s">
        <v>356</v>
      </c>
      <c r="AQ540" s="9" t="s">
        <v>349</v>
      </c>
      <c r="AR540" s="9" t="s">
        <v>51</v>
      </c>
      <c r="AS540" s="142" t="str">
        <f>VLOOKUP(A540,'Roll-ups'!B:M,12,FALSE)</f>
        <v xml:space="preserve">12 MONTH </v>
      </c>
      <c r="AT540" s="142" t="str">
        <f t="shared" si="26"/>
        <v>G10227</v>
      </c>
      <c r="AU540" t="str">
        <f>VLOOKUP(A540,'Roll-ups'!B:E,4,FALSE)</f>
        <v xml:space="preserve">FALL 1 FLOWTHROUGH </v>
      </c>
    </row>
    <row r="541" spans="1:47" x14ac:dyDescent="0.15">
      <c r="A541" s="142">
        <f t="shared" si="24"/>
        <v>74101202175</v>
      </c>
      <c r="B541" s="142" t="str">
        <f t="shared" si="25"/>
        <v>4544630022</v>
      </c>
      <c r="C541" s="9" t="s">
        <v>129</v>
      </c>
      <c r="D541" s="9" t="s">
        <v>1402</v>
      </c>
      <c r="E541" s="9" t="s">
        <v>1403</v>
      </c>
      <c r="F541" s="9" t="s">
        <v>963</v>
      </c>
      <c r="G541" s="9" t="s">
        <v>71</v>
      </c>
      <c r="H541" s="9" t="s">
        <v>1090</v>
      </c>
      <c r="I541" s="9"/>
      <c r="J541" s="9"/>
      <c r="K541" s="9" t="s">
        <v>56</v>
      </c>
      <c r="L541" s="9" t="s">
        <v>134</v>
      </c>
      <c r="M541" s="9" t="s">
        <v>135</v>
      </c>
      <c r="N541" s="131">
        <v>44691</v>
      </c>
      <c r="O541" s="131">
        <v>44823</v>
      </c>
      <c r="P541" s="131">
        <v>44823</v>
      </c>
      <c r="Q541" s="222">
        <v>70</v>
      </c>
      <c r="R541" s="132">
        <v>0</v>
      </c>
      <c r="S541" s="132">
        <v>70</v>
      </c>
      <c r="T541" s="9" t="s">
        <v>348</v>
      </c>
      <c r="U541" s="9" t="s">
        <v>63</v>
      </c>
      <c r="V541" s="9" t="s">
        <v>64</v>
      </c>
      <c r="W541" s="9" t="s">
        <v>44</v>
      </c>
      <c r="X541" s="131"/>
      <c r="Y541" s="131"/>
      <c r="Z541" s="9"/>
      <c r="AA541" s="133">
        <v>109.2</v>
      </c>
      <c r="AB541" s="9" t="s">
        <v>119</v>
      </c>
      <c r="AC541" s="133">
        <v>7644</v>
      </c>
      <c r="AD541" s="9" t="s">
        <v>119</v>
      </c>
      <c r="AE541" s="9" t="s">
        <v>120</v>
      </c>
      <c r="AF541" s="133">
        <v>139.99</v>
      </c>
      <c r="AG541" s="134">
        <v>0.1</v>
      </c>
      <c r="AH541" s="9" t="s">
        <v>47</v>
      </c>
      <c r="AI541" s="134">
        <v>270.25099999999998</v>
      </c>
      <c r="AJ541" s="9" t="s">
        <v>48</v>
      </c>
      <c r="AK541" s="9" t="s">
        <v>1404</v>
      </c>
      <c r="AL541" s="9" t="s">
        <v>49</v>
      </c>
      <c r="AM541" s="9" t="s">
        <v>196</v>
      </c>
      <c r="AN541" s="9" t="s">
        <v>123</v>
      </c>
      <c r="AO541" s="9" t="s">
        <v>138</v>
      </c>
      <c r="AP541" s="9" t="s">
        <v>139</v>
      </c>
      <c r="AQ541" s="9" t="s">
        <v>125</v>
      </c>
      <c r="AR541" s="9" t="s">
        <v>123</v>
      </c>
      <c r="AS541" s="142" t="e">
        <f>VLOOKUP(A541,'Roll-ups'!B:M,12,FALSE)</f>
        <v>#N/A</v>
      </c>
      <c r="AT541" s="142" t="str">
        <f t="shared" si="26"/>
        <v>G10211</v>
      </c>
      <c r="AU541" t="e">
        <f>VLOOKUP(A541,'Roll-ups'!B:E,4,FALSE)</f>
        <v>#N/A</v>
      </c>
    </row>
    <row r="542" spans="1:47" x14ac:dyDescent="0.15">
      <c r="A542" s="142">
        <f t="shared" si="24"/>
        <v>74101206098</v>
      </c>
      <c r="B542" s="142" t="str">
        <f t="shared" si="25"/>
        <v>4544750393</v>
      </c>
      <c r="C542" s="9" t="s">
        <v>129</v>
      </c>
      <c r="D542" s="9" t="s">
        <v>1325</v>
      </c>
      <c r="E542" s="9" t="s">
        <v>761</v>
      </c>
      <c r="F542" s="9" t="s">
        <v>988</v>
      </c>
      <c r="G542" s="9" t="s">
        <v>39</v>
      </c>
      <c r="H542" s="9" t="s">
        <v>40</v>
      </c>
      <c r="I542" s="9"/>
      <c r="J542" s="9"/>
      <c r="K542" s="9" t="s">
        <v>57</v>
      </c>
      <c r="L542" s="9" t="s">
        <v>134</v>
      </c>
      <c r="M542" s="9" t="s">
        <v>135</v>
      </c>
      <c r="N542" s="131">
        <v>44721</v>
      </c>
      <c r="O542" s="131">
        <v>44732</v>
      </c>
      <c r="P542" s="131">
        <v>44732</v>
      </c>
      <c r="Q542" s="222">
        <v>70</v>
      </c>
      <c r="R542" s="132">
        <v>0</v>
      </c>
      <c r="S542" s="132">
        <v>70</v>
      </c>
      <c r="T542" s="9" t="s">
        <v>348</v>
      </c>
      <c r="U542" s="9" t="s">
        <v>63</v>
      </c>
      <c r="V542" s="9" t="s">
        <v>140</v>
      </c>
      <c r="W542" s="9" t="s">
        <v>44</v>
      </c>
      <c r="X542" s="131"/>
      <c r="Y542" s="131"/>
      <c r="Z542" s="9"/>
      <c r="AA542" s="133">
        <v>106.6</v>
      </c>
      <c r="AB542" s="9" t="s">
        <v>119</v>
      </c>
      <c r="AC542" s="133">
        <v>7462</v>
      </c>
      <c r="AD542" s="9" t="s">
        <v>119</v>
      </c>
      <c r="AE542" s="9" t="s">
        <v>120</v>
      </c>
      <c r="AF542" s="133">
        <v>129.99</v>
      </c>
      <c r="AG542" s="134">
        <v>0.8</v>
      </c>
      <c r="AH542" s="9" t="s">
        <v>47</v>
      </c>
      <c r="AI542" s="134">
        <v>57.401000000000003</v>
      </c>
      <c r="AJ542" s="9" t="s">
        <v>48</v>
      </c>
      <c r="AK542" s="9" t="s">
        <v>1326</v>
      </c>
      <c r="AL542" s="9" t="s">
        <v>49</v>
      </c>
      <c r="AM542" s="9" t="s">
        <v>121</v>
      </c>
      <c r="AN542" s="9" t="s">
        <v>122</v>
      </c>
      <c r="AO542" s="9" t="s">
        <v>52</v>
      </c>
      <c r="AP542" s="9" t="s">
        <v>139</v>
      </c>
      <c r="AQ542" s="9" t="s">
        <v>349</v>
      </c>
      <c r="AR542" s="9" t="s">
        <v>122</v>
      </c>
      <c r="AS542" s="142" t="str">
        <f>VLOOKUP(A542,'Roll-ups'!B:M,12,FALSE)</f>
        <v>FUJI</v>
      </c>
      <c r="AT542" s="142" t="str">
        <f t="shared" si="26"/>
        <v>G10211</v>
      </c>
      <c r="AU542" t="str">
        <f>VLOOKUP(A542,'Roll-ups'!B:E,4,FALSE)</f>
        <v>FALL 1</v>
      </c>
    </row>
    <row r="543" spans="1:47" x14ac:dyDescent="0.15">
      <c r="A543" s="142">
        <f t="shared" si="24"/>
        <v>93573246791</v>
      </c>
      <c r="B543" s="142" t="str">
        <f t="shared" si="25"/>
        <v>4544765963</v>
      </c>
      <c r="C543" s="9" t="s">
        <v>129</v>
      </c>
      <c r="D543" s="9" t="s">
        <v>1318</v>
      </c>
      <c r="E543" s="9" t="s">
        <v>744</v>
      </c>
      <c r="F543" s="9" t="s">
        <v>982</v>
      </c>
      <c r="G543" s="9" t="s">
        <v>75</v>
      </c>
      <c r="H543" s="9" t="s">
        <v>40</v>
      </c>
      <c r="I543" s="9"/>
      <c r="J543" s="9"/>
      <c r="K543" s="9" t="s">
        <v>57</v>
      </c>
      <c r="L543" s="9" t="s">
        <v>1247</v>
      </c>
      <c r="M543" s="9" t="s">
        <v>1248</v>
      </c>
      <c r="N543" s="131">
        <v>44719</v>
      </c>
      <c r="O543" s="131">
        <v>44732</v>
      </c>
      <c r="P543" s="131">
        <v>44732</v>
      </c>
      <c r="Q543" s="222">
        <v>68</v>
      </c>
      <c r="R543" s="132">
        <v>0</v>
      </c>
      <c r="S543" s="132">
        <v>68</v>
      </c>
      <c r="T543" s="9" t="s">
        <v>348</v>
      </c>
      <c r="U543" s="9" t="s">
        <v>117</v>
      </c>
      <c r="V543" s="9" t="s">
        <v>64</v>
      </c>
      <c r="W543" s="9" t="s">
        <v>44</v>
      </c>
      <c r="X543" s="131">
        <v>44726</v>
      </c>
      <c r="Y543" s="131">
        <v>44726</v>
      </c>
      <c r="Z543" s="9" t="s">
        <v>118</v>
      </c>
      <c r="AA543" s="133">
        <v>5.49</v>
      </c>
      <c r="AB543" s="9" t="s">
        <v>119</v>
      </c>
      <c r="AC543" s="133">
        <v>373.32</v>
      </c>
      <c r="AD543" s="9" t="s">
        <v>119</v>
      </c>
      <c r="AE543" s="9" t="s">
        <v>120</v>
      </c>
      <c r="AF543" s="133">
        <v>9.99</v>
      </c>
      <c r="AG543" s="134">
        <v>0.1</v>
      </c>
      <c r="AH543" s="9" t="s">
        <v>47</v>
      </c>
      <c r="AI543" s="134">
        <v>26.901</v>
      </c>
      <c r="AJ543" s="9" t="s">
        <v>48</v>
      </c>
      <c r="AK543" s="9" t="s">
        <v>1321</v>
      </c>
      <c r="AL543" s="9" t="s">
        <v>49</v>
      </c>
      <c r="AM543" s="9" t="s">
        <v>196</v>
      </c>
      <c r="AN543" s="9" t="s">
        <v>123</v>
      </c>
      <c r="AO543" s="9" t="s">
        <v>52</v>
      </c>
      <c r="AP543" s="9" t="s">
        <v>1250</v>
      </c>
      <c r="AQ543" s="9" t="s">
        <v>53</v>
      </c>
      <c r="AR543" s="9" t="s">
        <v>54</v>
      </c>
      <c r="AS543" s="142" t="str">
        <f>VLOOKUP(A543,'Roll-ups'!B:M,12,FALSE)</f>
        <v xml:space="preserve">CRICUT </v>
      </c>
      <c r="AT543" s="142" t="str">
        <f t="shared" si="26"/>
        <v>G10211</v>
      </c>
      <c r="AU543" t="str">
        <f>VLOOKUP(A543,'Roll-ups'!B:E,4,FALSE)</f>
        <v>FALL 1</v>
      </c>
    </row>
    <row r="544" spans="1:47" x14ac:dyDescent="0.15">
      <c r="A544" s="142">
        <f t="shared" si="24"/>
        <v>9369998155613</v>
      </c>
      <c r="B544" s="142" t="str">
        <f t="shared" si="25"/>
        <v>4544552132</v>
      </c>
      <c r="C544" s="9" t="s">
        <v>149</v>
      </c>
      <c r="D544" s="9" t="s">
        <v>1234</v>
      </c>
      <c r="E544" s="9" t="s">
        <v>935</v>
      </c>
      <c r="F544" s="9" t="s">
        <v>974</v>
      </c>
      <c r="G544" s="9" t="s">
        <v>58</v>
      </c>
      <c r="H544" s="9" t="s">
        <v>40</v>
      </c>
      <c r="I544" s="9"/>
      <c r="J544" s="9"/>
      <c r="K544" s="9" t="s">
        <v>56</v>
      </c>
      <c r="L544" s="9" t="s">
        <v>1235</v>
      </c>
      <c r="M544" s="9" t="s">
        <v>1236</v>
      </c>
      <c r="N544" s="131">
        <v>44686</v>
      </c>
      <c r="O544" s="131">
        <v>44747</v>
      </c>
      <c r="P544" s="131">
        <v>44747</v>
      </c>
      <c r="Q544" s="222">
        <v>64</v>
      </c>
      <c r="R544" s="132">
        <v>0</v>
      </c>
      <c r="S544" s="132">
        <v>64</v>
      </c>
      <c r="T544" s="9" t="s">
        <v>348</v>
      </c>
      <c r="U544" s="9" t="s">
        <v>42</v>
      </c>
      <c r="V544" s="9" t="s">
        <v>1237</v>
      </c>
      <c r="W544" s="9" t="s">
        <v>67</v>
      </c>
      <c r="X544" s="131">
        <v>44692</v>
      </c>
      <c r="Y544" s="131">
        <v>44692</v>
      </c>
      <c r="Z544" s="9" t="s">
        <v>45</v>
      </c>
      <c r="AA544" s="133">
        <v>6.8</v>
      </c>
      <c r="AB544" s="9" t="s">
        <v>119</v>
      </c>
      <c r="AC544" s="133">
        <v>435.2</v>
      </c>
      <c r="AD544" s="9" t="s">
        <v>119</v>
      </c>
      <c r="AE544" s="9" t="s">
        <v>120</v>
      </c>
      <c r="AF544" s="133">
        <v>22.7</v>
      </c>
      <c r="AG544" s="134">
        <v>1.4330000000000001</v>
      </c>
      <c r="AH544" s="9" t="s">
        <v>47</v>
      </c>
      <c r="AI544" s="134">
        <v>85.814999999999998</v>
      </c>
      <c r="AJ544" s="9" t="s">
        <v>48</v>
      </c>
      <c r="AK544" s="9"/>
      <c r="AL544" s="9" t="s">
        <v>49</v>
      </c>
      <c r="AM544" s="9" t="s">
        <v>121</v>
      </c>
      <c r="AN544" s="9" t="s">
        <v>122</v>
      </c>
      <c r="AO544" s="9" t="s">
        <v>52</v>
      </c>
      <c r="AP544" s="9" t="s">
        <v>1238</v>
      </c>
      <c r="AQ544" s="9" t="s">
        <v>349</v>
      </c>
      <c r="AR544" s="9" t="s">
        <v>122</v>
      </c>
      <c r="AS544" s="142" t="str">
        <f>VLOOKUP(A544,'Roll-ups'!B:M,12,FALSE)</f>
        <v>AFFIRMATION CARDS</v>
      </c>
      <c r="AT544" s="142" t="str">
        <f t="shared" si="26"/>
        <v>G10202</v>
      </c>
      <c r="AU544" t="str">
        <f>VLOOKUP(A544,'Roll-ups'!B:E,4,FALSE)</f>
        <v xml:space="preserve">FALL 1 FLOWTHRU </v>
      </c>
    </row>
    <row r="545" spans="1:47" x14ac:dyDescent="0.15">
      <c r="A545" s="142">
        <f t="shared" si="24"/>
        <v>9780645034035</v>
      </c>
      <c r="B545" s="142" t="str">
        <f t="shared" si="25"/>
        <v>4544552132</v>
      </c>
      <c r="C545" s="9" t="s">
        <v>149</v>
      </c>
      <c r="D545" s="9" t="s">
        <v>1268</v>
      </c>
      <c r="E545" s="9" t="s">
        <v>937</v>
      </c>
      <c r="F545" s="9" t="s">
        <v>974</v>
      </c>
      <c r="G545" s="9" t="s">
        <v>55</v>
      </c>
      <c r="H545" s="9" t="s">
        <v>40</v>
      </c>
      <c r="I545" s="9"/>
      <c r="J545" s="9"/>
      <c r="K545" s="9" t="s">
        <v>56</v>
      </c>
      <c r="L545" s="9" t="s">
        <v>1235</v>
      </c>
      <c r="M545" s="9" t="s">
        <v>1236</v>
      </c>
      <c r="N545" s="131">
        <v>44686</v>
      </c>
      <c r="O545" s="131">
        <v>44747</v>
      </c>
      <c r="P545" s="131">
        <v>44747</v>
      </c>
      <c r="Q545" s="222">
        <v>64</v>
      </c>
      <c r="R545" s="132">
        <v>0</v>
      </c>
      <c r="S545" s="132">
        <v>64</v>
      </c>
      <c r="T545" s="9" t="s">
        <v>348</v>
      </c>
      <c r="U545" s="9" t="s">
        <v>42</v>
      </c>
      <c r="V545" s="9" t="s">
        <v>1237</v>
      </c>
      <c r="W545" s="9" t="s">
        <v>67</v>
      </c>
      <c r="X545" s="131">
        <v>44692</v>
      </c>
      <c r="Y545" s="131">
        <v>44692</v>
      </c>
      <c r="Z545" s="9" t="s">
        <v>45</v>
      </c>
      <c r="AA545" s="133">
        <v>6.81</v>
      </c>
      <c r="AB545" s="9" t="s">
        <v>119</v>
      </c>
      <c r="AC545" s="133">
        <v>435.84</v>
      </c>
      <c r="AD545" s="9" t="s">
        <v>119</v>
      </c>
      <c r="AE545" s="9" t="s">
        <v>120</v>
      </c>
      <c r="AF545" s="133">
        <v>24.99</v>
      </c>
      <c r="AG545" s="134">
        <v>1.4330000000000001</v>
      </c>
      <c r="AH545" s="9" t="s">
        <v>47</v>
      </c>
      <c r="AI545" s="134">
        <v>85.814999999999998</v>
      </c>
      <c r="AJ545" s="9" t="s">
        <v>48</v>
      </c>
      <c r="AK545" s="9"/>
      <c r="AL545" s="9" t="s">
        <v>49</v>
      </c>
      <c r="AM545" s="9" t="s">
        <v>121</v>
      </c>
      <c r="AN545" s="9" t="s">
        <v>122</v>
      </c>
      <c r="AO545" s="9" t="s">
        <v>52</v>
      </c>
      <c r="AP545" s="9" t="s">
        <v>1238</v>
      </c>
      <c r="AQ545" s="9" t="s">
        <v>349</v>
      </c>
      <c r="AR545" s="9" t="s">
        <v>122</v>
      </c>
      <c r="AS545" s="142" t="str">
        <f>VLOOKUP(A545,'Roll-ups'!B:M,12,FALSE)</f>
        <v>AFFIRMATION CARDS</v>
      </c>
      <c r="AT545" s="142" t="str">
        <f t="shared" si="26"/>
        <v>G10202</v>
      </c>
      <c r="AU545" t="str">
        <f>VLOOKUP(A545,'Roll-ups'!B:E,4,FALSE)</f>
        <v xml:space="preserve">FALL 1 FLOWTHRU </v>
      </c>
    </row>
    <row r="546" spans="1:47" x14ac:dyDescent="0.15">
      <c r="A546" s="142">
        <f t="shared" si="24"/>
        <v>74101203400</v>
      </c>
      <c r="B546" s="142" t="str">
        <f t="shared" si="25"/>
        <v>4544630022</v>
      </c>
      <c r="C546" s="9" t="s">
        <v>129</v>
      </c>
      <c r="D546" s="9" t="s">
        <v>1393</v>
      </c>
      <c r="E546" s="9" t="s">
        <v>1394</v>
      </c>
      <c r="F546" s="9" t="s">
        <v>963</v>
      </c>
      <c r="G546" s="9" t="s">
        <v>65</v>
      </c>
      <c r="H546" s="9" t="s">
        <v>1090</v>
      </c>
      <c r="I546" s="9"/>
      <c r="J546" s="9"/>
      <c r="K546" s="9" t="s">
        <v>56</v>
      </c>
      <c r="L546" s="9" t="s">
        <v>134</v>
      </c>
      <c r="M546" s="9" t="s">
        <v>135</v>
      </c>
      <c r="N546" s="131">
        <v>44691</v>
      </c>
      <c r="O546" s="131">
        <v>44823</v>
      </c>
      <c r="P546" s="131">
        <v>44823</v>
      </c>
      <c r="Q546" s="222">
        <v>64</v>
      </c>
      <c r="R546" s="132">
        <v>0</v>
      </c>
      <c r="S546" s="132">
        <v>64</v>
      </c>
      <c r="T546" s="9" t="s">
        <v>348</v>
      </c>
      <c r="U546" s="9" t="s">
        <v>63</v>
      </c>
      <c r="V546" s="9" t="s">
        <v>64</v>
      </c>
      <c r="W546" s="9" t="s">
        <v>44</v>
      </c>
      <c r="X546" s="131"/>
      <c r="Y546" s="131"/>
      <c r="Z546" s="9"/>
      <c r="AA546" s="133">
        <v>131.25</v>
      </c>
      <c r="AB546" s="9" t="s">
        <v>119</v>
      </c>
      <c r="AC546" s="133">
        <v>8400</v>
      </c>
      <c r="AD546" s="9" t="s">
        <v>119</v>
      </c>
      <c r="AE546" s="9" t="s">
        <v>120</v>
      </c>
      <c r="AF546" s="133">
        <v>159.99</v>
      </c>
      <c r="AG546" s="134">
        <v>1.3</v>
      </c>
      <c r="AH546" s="9" t="s">
        <v>47</v>
      </c>
      <c r="AI546" s="134">
        <v>166.01599999999999</v>
      </c>
      <c r="AJ546" s="9" t="s">
        <v>48</v>
      </c>
      <c r="AK546" s="9" t="s">
        <v>1395</v>
      </c>
      <c r="AL546" s="9" t="s">
        <v>49</v>
      </c>
      <c r="AM546" s="9" t="s">
        <v>196</v>
      </c>
      <c r="AN546" s="9" t="s">
        <v>123</v>
      </c>
      <c r="AO546" s="9" t="s">
        <v>1198</v>
      </c>
      <c r="AP546" s="9" t="s">
        <v>139</v>
      </c>
      <c r="AQ546" s="9" t="s">
        <v>125</v>
      </c>
      <c r="AR546" s="9" t="s">
        <v>123</v>
      </c>
      <c r="AS546" s="142" t="e">
        <f>VLOOKUP(A546,'Roll-ups'!B:M,12,FALSE)</f>
        <v>#N/A</v>
      </c>
      <c r="AT546" s="142" t="str">
        <f t="shared" si="26"/>
        <v>G10211</v>
      </c>
      <c r="AU546" t="e">
        <f>VLOOKUP(A546,'Roll-ups'!B:E,4,FALSE)</f>
        <v>#N/A</v>
      </c>
    </row>
    <row r="547" spans="1:47" x14ac:dyDescent="0.15">
      <c r="A547" s="142">
        <f t="shared" si="24"/>
        <v>686010673962</v>
      </c>
      <c r="B547" s="142" t="str">
        <f t="shared" si="25"/>
        <v>4543725757</v>
      </c>
      <c r="C547" s="9" t="s">
        <v>200</v>
      </c>
      <c r="D547" s="9" t="s">
        <v>404</v>
      </c>
      <c r="E547" s="9" t="s">
        <v>405</v>
      </c>
      <c r="F547" s="9" t="s">
        <v>378</v>
      </c>
      <c r="G547" s="9" t="s">
        <v>107</v>
      </c>
      <c r="H547" s="9" t="s">
        <v>40</v>
      </c>
      <c r="I547" s="9"/>
      <c r="J547" s="9"/>
      <c r="K547" s="9" t="s">
        <v>41</v>
      </c>
      <c r="L547" s="9" t="s">
        <v>143</v>
      </c>
      <c r="M547" s="9" t="s">
        <v>144</v>
      </c>
      <c r="N547" s="131">
        <v>44579</v>
      </c>
      <c r="O547" s="131">
        <v>44713</v>
      </c>
      <c r="P547" s="131">
        <v>44713</v>
      </c>
      <c r="Q547" s="222">
        <v>852</v>
      </c>
      <c r="R547" s="132">
        <v>792</v>
      </c>
      <c r="S547" s="132">
        <v>60</v>
      </c>
      <c r="T547" s="9" t="s">
        <v>348</v>
      </c>
      <c r="U547" s="9" t="s">
        <v>42</v>
      </c>
      <c r="V547" s="9" t="s">
        <v>131</v>
      </c>
      <c r="W547" s="9" t="s">
        <v>44</v>
      </c>
      <c r="X547" s="131">
        <v>44664</v>
      </c>
      <c r="Y547" s="131">
        <v>44664</v>
      </c>
      <c r="Z547" s="9" t="s">
        <v>45</v>
      </c>
      <c r="AA547" s="133">
        <v>6.6</v>
      </c>
      <c r="AB547" s="9" t="s">
        <v>46</v>
      </c>
      <c r="AC547" s="133">
        <v>5623.2</v>
      </c>
      <c r="AD547" s="9" t="s">
        <v>46</v>
      </c>
      <c r="AE547" s="9" t="s">
        <v>379</v>
      </c>
      <c r="AF547" s="133">
        <v>29.99</v>
      </c>
      <c r="AG547" s="134">
        <v>0.94799999999999995</v>
      </c>
      <c r="AH547" s="9" t="s">
        <v>47</v>
      </c>
      <c r="AI547" s="134">
        <v>152.315</v>
      </c>
      <c r="AJ547" s="9" t="s">
        <v>48</v>
      </c>
      <c r="AK547" s="9"/>
      <c r="AL547" s="9" t="s">
        <v>49</v>
      </c>
      <c r="AM547" s="9" t="s">
        <v>121</v>
      </c>
      <c r="AN547" s="9" t="s">
        <v>122</v>
      </c>
      <c r="AO547" s="9" t="s">
        <v>52</v>
      </c>
      <c r="AP547" s="9" t="s">
        <v>133</v>
      </c>
      <c r="AQ547" s="9" t="s">
        <v>349</v>
      </c>
      <c r="AR547" s="9" t="s">
        <v>122</v>
      </c>
      <c r="AS547" s="142" t="str">
        <f>VLOOKUP(A547,'Roll-ups'!B:M,12,FALSE)</f>
        <v xml:space="preserve">17 MONTH </v>
      </c>
      <c r="AT547" s="142" t="str">
        <f t="shared" si="26"/>
        <v>G10227</v>
      </c>
      <c r="AU547" t="str">
        <f>VLOOKUP(A547,'Roll-ups'!B:E,4,FALSE)</f>
        <v xml:space="preserve">BTS </v>
      </c>
    </row>
    <row r="548" spans="1:47" x14ac:dyDescent="0.15">
      <c r="A548" s="142">
        <f t="shared" si="24"/>
        <v>74101030990</v>
      </c>
      <c r="B548" s="142" t="str">
        <f t="shared" si="25"/>
        <v>4544099564</v>
      </c>
      <c r="C548" s="9" t="s">
        <v>129</v>
      </c>
      <c r="D548" s="9" t="s">
        <v>1408</v>
      </c>
      <c r="E548" s="9" t="s">
        <v>1409</v>
      </c>
      <c r="F548" s="9" t="s">
        <v>975</v>
      </c>
      <c r="G548" s="9" t="s">
        <v>109</v>
      </c>
      <c r="H548" s="9" t="s">
        <v>1090</v>
      </c>
      <c r="I548" s="9"/>
      <c r="J548" s="9"/>
      <c r="K548" s="9" t="s">
        <v>56</v>
      </c>
      <c r="L548" s="9" t="s">
        <v>134</v>
      </c>
      <c r="M548" s="9" t="s">
        <v>135</v>
      </c>
      <c r="N548" s="131">
        <v>44603</v>
      </c>
      <c r="O548" s="131">
        <v>44732</v>
      </c>
      <c r="P548" s="131">
        <v>44732</v>
      </c>
      <c r="Q548" s="222">
        <v>60</v>
      </c>
      <c r="R548" s="132">
        <v>0</v>
      </c>
      <c r="S548" s="132">
        <v>60</v>
      </c>
      <c r="T548" s="9" t="s">
        <v>348</v>
      </c>
      <c r="U548" s="9" t="s">
        <v>63</v>
      </c>
      <c r="V548" s="9" t="s">
        <v>64</v>
      </c>
      <c r="W548" s="9" t="s">
        <v>44</v>
      </c>
      <c r="X548" s="131"/>
      <c r="Y548" s="131"/>
      <c r="Z548" s="9"/>
      <c r="AA548" s="133">
        <v>10.77</v>
      </c>
      <c r="AB548" s="9" t="s">
        <v>119</v>
      </c>
      <c r="AC548" s="133">
        <v>646.20000000000005</v>
      </c>
      <c r="AD548" s="9" t="s">
        <v>119</v>
      </c>
      <c r="AE548" s="9" t="s">
        <v>120</v>
      </c>
      <c r="AF548" s="133">
        <v>13.95</v>
      </c>
      <c r="AG548" s="134">
        <v>0.15</v>
      </c>
      <c r="AH548" s="9" t="s">
        <v>47</v>
      </c>
      <c r="AI548" s="134">
        <v>7.8</v>
      </c>
      <c r="AJ548" s="9" t="s">
        <v>48</v>
      </c>
      <c r="AK548" s="9"/>
      <c r="AL548" s="9" t="s">
        <v>49</v>
      </c>
      <c r="AM548" s="9" t="s">
        <v>196</v>
      </c>
      <c r="AN548" s="9" t="s">
        <v>123</v>
      </c>
      <c r="AO548" s="9" t="s">
        <v>1198</v>
      </c>
      <c r="AP548" s="9" t="s">
        <v>139</v>
      </c>
      <c r="AQ548" s="9" t="s">
        <v>1410</v>
      </c>
      <c r="AR548" s="9" t="s">
        <v>123</v>
      </c>
      <c r="AS548" s="142" t="e">
        <f>VLOOKUP(A548,'Roll-ups'!B:M,12,FALSE)</f>
        <v>#N/A</v>
      </c>
      <c r="AT548" s="142" t="str">
        <f t="shared" si="26"/>
        <v>G10211</v>
      </c>
      <c r="AU548" t="e">
        <f>VLOOKUP(A548,'Roll-ups'!B:E,4,FALSE)</f>
        <v>#N/A</v>
      </c>
    </row>
    <row r="549" spans="1:47" x14ac:dyDescent="0.15">
      <c r="A549" s="142">
        <f t="shared" si="24"/>
        <v>4547410370010</v>
      </c>
      <c r="B549" s="142" t="str">
        <f t="shared" si="25"/>
        <v>4544099564</v>
      </c>
      <c r="C549" s="9" t="s">
        <v>129</v>
      </c>
      <c r="D549" s="9" t="s">
        <v>1411</v>
      </c>
      <c r="E549" s="9" t="s">
        <v>1412</v>
      </c>
      <c r="F549" s="9" t="s">
        <v>975</v>
      </c>
      <c r="G549" s="9" t="s">
        <v>85</v>
      </c>
      <c r="H549" s="9" t="s">
        <v>1090</v>
      </c>
      <c r="I549" s="9"/>
      <c r="J549" s="9"/>
      <c r="K549" s="9" t="s">
        <v>56</v>
      </c>
      <c r="L549" s="9" t="s">
        <v>134</v>
      </c>
      <c r="M549" s="9" t="s">
        <v>135</v>
      </c>
      <c r="N549" s="131">
        <v>44603</v>
      </c>
      <c r="O549" s="131">
        <v>44732</v>
      </c>
      <c r="P549" s="131">
        <v>44732</v>
      </c>
      <c r="Q549" s="222">
        <v>60</v>
      </c>
      <c r="R549" s="132">
        <v>0</v>
      </c>
      <c r="S549" s="132">
        <v>60</v>
      </c>
      <c r="T549" s="9" t="s">
        <v>348</v>
      </c>
      <c r="U549" s="9" t="s">
        <v>63</v>
      </c>
      <c r="V549" s="9" t="s">
        <v>64</v>
      </c>
      <c r="W549" s="9" t="s">
        <v>44</v>
      </c>
      <c r="X549" s="131"/>
      <c r="Y549" s="131"/>
      <c r="Z549" s="9"/>
      <c r="AA549" s="133">
        <v>11.69</v>
      </c>
      <c r="AB549" s="9" t="s">
        <v>119</v>
      </c>
      <c r="AC549" s="133">
        <v>701.4</v>
      </c>
      <c r="AD549" s="9" t="s">
        <v>119</v>
      </c>
      <c r="AE549" s="9" t="s">
        <v>120</v>
      </c>
      <c r="AF549" s="133">
        <v>14.95</v>
      </c>
      <c r="AG549" s="134">
        <v>0.3</v>
      </c>
      <c r="AH549" s="9" t="s">
        <v>47</v>
      </c>
      <c r="AI549" s="134">
        <v>0.82199999999999995</v>
      </c>
      <c r="AJ549" s="9" t="s">
        <v>48</v>
      </c>
      <c r="AK549" s="9" t="s">
        <v>1413</v>
      </c>
      <c r="AL549" s="9" t="s">
        <v>49</v>
      </c>
      <c r="AM549" s="9" t="s">
        <v>196</v>
      </c>
      <c r="AN549" s="9" t="s">
        <v>123</v>
      </c>
      <c r="AO549" s="9" t="s">
        <v>138</v>
      </c>
      <c r="AP549" s="9" t="s">
        <v>139</v>
      </c>
      <c r="AQ549" s="9" t="s">
        <v>1414</v>
      </c>
      <c r="AR549" s="9" t="s">
        <v>123</v>
      </c>
      <c r="AS549" s="142" t="e">
        <f>VLOOKUP(A549,'Roll-ups'!B:M,12,FALSE)</f>
        <v>#N/A</v>
      </c>
      <c r="AT549" s="142" t="str">
        <f t="shared" si="26"/>
        <v>G10211</v>
      </c>
      <c r="AU549" t="e">
        <f>VLOOKUP(A549,'Roll-ups'!B:E,4,FALSE)</f>
        <v>#N/A</v>
      </c>
    </row>
    <row r="550" spans="1:47" x14ac:dyDescent="0.15">
      <c r="A550" s="142">
        <f t="shared" si="24"/>
        <v>4547410370010</v>
      </c>
      <c r="B550" s="142" t="str">
        <f t="shared" si="25"/>
        <v>4544630018</v>
      </c>
      <c r="C550" s="9" t="s">
        <v>129</v>
      </c>
      <c r="D550" s="9" t="s">
        <v>1411</v>
      </c>
      <c r="E550" s="9" t="s">
        <v>1412</v>
      </c>
      <c r="F550" s="9" t="s">
        <v>1006</v>
      </c>
      <c r="G550" s="9" t="s">
        <v>39</v>
      </c>
      <c r="H550" s="9" t="s">
        <v>1090</v>
      </c>
      <c r="I550" s="9"/>
      <c r="J550" s="9"/>
      <c r="K550" s="9" t="s">
        <v>56</v>
      </c>
      <c r="L550" s="9" t="s">
        <v>134</v>
      </c>
      <c r="M550" s="9" t="s">
        <v>135</v>
      </c>
      <c r="N550" s="131">
        <v>44691</v>
      </c>
      <c r="O550" s="131">
        <v>44790</v>
      </c>
      <c r="P550" s="131">
        <v>44790</v>
      </c>
      <c r="Q550" s="222">
        <v>60</v>
      </c>
      <c r="R550" s="132">
        <v>0</v>
      </c>
      <c r="S550" s="132">
        <v>60</v>
      </c>
      <c r="T550" s="9" t="s">
        <v>348</v>
      </c>
      <c r="U550" s="9" t="s">
        <v>63</v>
      </c>
      <c r="V550" s="9" t="s">
        <v>64</v>
      </c>
      <c r="W550" s="9" t="s">
        <v>44</v>
      </c>
      <c r="X550" s="131"/>
      <c r="Y550" s="131"/>
      <c r="Z550" s="9"/>
      <c r="AA550" s="133">
        <v>11.69</v>
      </c>
      <c r="AB550" s="9" t="s">
        <v>119</v>
      </c>
      <c r="AC550" s="133">
        <v>701.4</v>
      </c>
      <c r="AD550" s="9" t="s">
        <v>119</v>
      </c>
      <c r="AE550" s="9" t="s">
        <v>120</v>
      </c>
      <c r="AF550" s="133">
        <v>14.95</v>
      </c>
      <c r="AG550" s="134">
        <v>0.3</v>
      </c>
      <c r="AH550" s="9" t="s">
        <v>47</v>
      </c>
      <c r="AI550" s="134">
        <v>0.82199999999999995</v>
      </c>
      <c r="AJ550" s="9" t="s">
        <v>48</v>
      </c>
      <c r="AK550" s="9" t="s">
        <v>1413</v>
      </c>
      <c r="AL550" s="9" t="s">
        <v>49</v>
      </c>
      <c r="AM550" s="9" t="s">
        <v>196</v>
      </c>
      <c r="AN550" s="9" t="s">
        <v>123</v>
      </c>
      <c r="AO550" s="9" t="s">
        <v>138</v>
      </c>
      <c r="AP550" s="9" t="s">
        <v>139</v>
      </c>
      <c r="AQ550" s="9" t="s">
        <v>1414</v>
      </c>
      <c r="AR550" s="9" t="s">
        <v>123</v>
      </c>
      <c r="AS550" s="142" t="e">
        <f>VLOOKUP(A550,'Roll-ups'!B:M,12,FALSE)</f>
        <v>#N/A</v>
      </c>
      <c r="AT550" s="142" t="str">
        <f t="shared" si="26"/>
        <v>G10211</v>
      </c>
      <c r="AU550" t="e">
        <f>VLOOKUP(A550,'Roll-ups'!B:E,4,FALSE)</f>
        <v>#N/A</v>
      </c>
    </row>
    <row r="551" spans="1:47" x14ac:dyDescent="0.15">
      <c r="A551" s="142">
        <f t="shared" si="24"/>
        <v>4547410370010</v>
      </c>
      <c r="B551" s="142" t="str">
        <f t="shared" si="25"/>
        <v>4544630022</v>
      </c>
      <c r="C551" s="9" t="s">
        <v>129</v>
      </c>
      <c r="D551" s="9" t="s">
        <v>1411</v>
      </c>
      <c r="E551" s="9" t="s">
        <v>1412</v>
      </c>
      <c r="F551" s="9" t="s">
        <v>963</v>
      </c>
      <c r="G551" s="9" t="s">
        <v>62</v>
      </c>
      <c r="H551" s="9" t="s">
        <v>1090</v>
      </c>
      <c r="I551" s="9"/>
      <c r="J551" s="9"/>
      <c r="K551" s="9" t="s">
        <v>56</v>
      </c>
      <c r="L551" s="9" t="s">
        <v>134</v>
      </c>
      <c r="M551" s="9" t="s">
        <v>135</v>
      </c>
      <c r="N551" s="131">
        <v>44691</v>
      </c>
      <c r="O551" s="131">
        <v>44823</v>
      </c>
      <c r="P551" s="131">
        <v>44823</v>
      </c>
      <c r="Q551" s="222">
        <v>60</v>
      </c>
      <c r="R551" s="132">
        <v>0</v>
      </c>
      <c r="S551" s="132">
        <v>60</v>
      </c>
      <c r="T551" s="9" t="s">
        <v>348</v>
      </c>
      <c r="U551" s="9" t="s">
        <v>63</v>
      </c>
      <c r="V551" s="9" t="s">
        <v>64</v>
      </c>
      <c r="W551" s="9" t="s">
        <v>44</v>
      </c>
      <c r="X551" s="131"/>
      <c r="Y551" s="131"/>
      <c r="Z551" s="9"/>
      <c r="AA551" s="133">
        <v>11.69</v>
      </c>
      <c r="AB551" s="9" t="s">
        <v>119</v>
      </c>
      <c r="AC551" s="133">
        <v>701.4</v>
      </c>
      <c r="AD551" s="9" t="s">
        <v>119</v>
      </c>
      <c r="AE551" s="9" t="s">
        <v>120</v>
      </c>
      <c r="AF551" s="133">
        <v>14.95</v>
      </c>
      <c r="AG551" s="134">
        <v>0.3</v>
      </c>
      <c r="AH551" s="9" t="s">
        <v>47</v>
      </c>
      <c r="AI551" s="134">
        <v>0.82199999999999995</v>
      </c>
      <c r="AJ551" s="9" t="s">
        <v>48</v>
      </c>
      <c r="AK551" s="9" t="s">
        <v>1413</v>
      </c>
      <c r="AL551" s="9" t="s">
        <v>49</v>
      </c>
      <c r="AM551" s="9" t="s">
        <v>196</v>
      </c>
      <c r="AN551" s="9" t="s">
        <v>123</v>
      </c>
      <c r="AO551" s="9" t="s">
        <v>138</v>
      </c>
      <c r="AP551" s="9" t="s">
        <v>139</v>
      </c>
      <c r="AQ551" s="9" t="s">
        <v>1414</v>
      </c>
      <c r="AR551" s="9" t="s">
        <v>123</v>
      </c>
      <c r="AS551" s="142" t="e">
        <f>VLOOKUP(A551,'Roll-ups'!B:M,12,FALSE)</f>
        <v>#N/A</v>
      </c>
      <c r="AT551" s="142" t="str">
        <f t="shared" si="26"/>
        <v>G10211</v>
      </c>
      <c r="AU551" t="e">
        <f>VLOOKUP(A551,'Roll-ups'!B:E,4,FALSE)</f>
        <v>#N/A</v>
      </c>
    </row>
    <row r="552" spans="1:47" x14ac:dyDescent="0.15">
      <c r="A552" s="142">
        <f t="shared" si="24"/>
        <v>74101030990</v>
      </c>
      <c r="B552" s="142" t="str">
        <f t="shared" si="25"/>
        <v>4544630022</v>
      </c>
      <c r="C552" s="9" t="s">
        <v>129</v>
      </c>
      <c r="D552" s="9" t="s">
        <v>1408</v>
      </c>
      <c r="E552" s="9" t="s">
        <v>1409</v>
      </c>
      <c r="F552" s="9" t="s">
        <v>963</v>
      </c>
      <c r="G552" s="9" t="s">
        <v>70</v>
      </c>
      <c r="H552" s="9" t="s">
        <v>1090</v>
      </c>
      <c r="I552" s="9"/>
      <c r="J552" s="9"/>
      <c r="K552" s="9" t="s">
        <v>56</v>
      </c>
      <c r="L552" s="9" t="s">
        <v>134</v>
      </c>
      <c r="M552" s="9" t="s">
        <v>135</v>
      </c>
      <c r="N552" s="131">
        <v>44691</v>
      </c>
      <c r="O552" s="131">
        <v>44823</v>
      </c>
      <c r="P552" s="131">
        <v>44823</v>
      </c>
      <c r="Q552" s="222">
        <v>60</v>
      </c>
      <c r="R552" s="132">
        <v>0</v>
      </c>
      <c r="S552" s="132">
        <v>60</v>
      </c>
      <c r="T552" s="9" t="s">
        <v>348</v>
      </c>
      <c r="U552" s="9" t="s">
        <v>63</v>
      </c>
      <c r="V552" s="9" t="s">
        <v>64</v>
      </c>
      <c r="W552" s="9" t="s">
        <v>44</v>
      </c>
      <c r="X552" s="131"/>
      <c r="Y552" s="131"/>
      <c r="Z552" s="9"/>
      <c r="AA552" s="133">
        <v>10.77</v>
      </c>
      <c r="AB552" s="9" t="s">
        <v>119</v>
      </c>
      <c r="AC552" s="133">
        <v>646.20000000000005</v>
      </c>
      <c r="AD552" s="9" t="s">
        <v>119</v>
      </c>
      <c r="AE552" s="9" t="s">
        <v>120</v>
      </c>
      <c r="AF552" s="133">
        <v>13.95</v>
      </c>
      <c r="AG552" s="134">
        <v>0.15</v>
      </c>
      <c r="AH552" s="9" t="s">
        <v>47</v>
      </c>
      <c r="AI552" s="134">
        <v>7.8</v>
      </c>
      <c r="AJ552" s="9" t="s">
        <v>48</v>
      </c>
      <c r="AK552" s="9"/>
      <c r="AL552" s="9" t="s">
        <v>49</v>
      </c>
      <c r="AM552" s="9" t="s">
        <v>196</v>
      </c>
      <c r="AN552" s="9" t="s">
        <v>123</v>
      </c>
      <c r="AO552" s="9" t="s">
        <v>1198</v>
      </c>
      <c r="AP552" s="9" t="s">
        <v>139</v>
      </c>
      <c r="AQ552" s="9" t="s">
        <v>1410</v>
      </c>
      <c r="AR552" s="9" t="s">
        <v>123</v>
      </c>
      <c r="AS552" s="142" t="e">
        <f>VLOOKUP(A552,'Roll-ups'!B:M,12,FALSE)</f>
        <v>#N/A</v>
      </c>
      <c r="AT552" s="142" t="str">
        <f t="shared" si="26"/>
        <v>G10211</v>
      </c>
      <c r="AU552" t="e">
        <f>VLOOKUP(A552,'Roll-ups'!B:E,4,FALSE)</f>
        <v>#N/A</v>
      </c>
    </row>
    <row r="553" spans="1:47" x14ac:dyDescent="0.15">
      <c r="A553" s="142">
        <f t="shared" si="24"/>
        <v>633356615309</v>
      </c>
      <c r="B553" s="142" t="str">
        <f t="shared" si="25"/>
        <v>4544740042</v>
      </c>
      <c r="C553" s="9" t="s">
        <v>129</v>
      </c>
      <c r="D553" s="9" t="s">
        <v>1125</v>
      </c>
      <c r="E553" s="9" t="s">
        <v>576</v>
      </c>
      <c r="F553" s="9" t="s">
        <v>994</v>
      </c>
      <c r="G553" s="9" t="s">
        <v>59</v>
      </c>
      <c r="H553" s="9" t="s">
        <v>40</v>
      </c>
      <c r="I553" s="9"/>
      <c r="J553" s="9"/>
      <c r="K553" s="9" t="s">
        <v>56</v>
      </c>
      <c r="L553" s="9" t="s">
        <v>1100</v>
      </c>
      <c r="M553" s="9" t="s">
        <v>1101</v>
      </c>
      <c r="N553" s="131">
        <v>44715</v>
      </c>
      <c r="O553" s="131">
        <v>44742</v>
      </c>
      <c r="P553" s="131">
        <v>44732</v>
      </c>
      <c r="Q553" s="222">
        <v>60</v>
      </c>
      <c r="R553" s="132">
        <v>0</v>
      </c>
      <c r="S553" s="132">
        <v>60</v>
      </c>
      <c r="T553" s="9" t="s">
        <v>348</v>
      </c>
      <c r="U553" s="9" t="s">
        <v>117</v>
      </c>
      <c r="V553" s="9" t="s">
        <v>1102</v>
      </c>
      <c r="W553" s="9" t="s">
        <v>67</v>
      </c>
      <c r="X553" s="131">
        <v>44725</v>
      </c>
      <c r="Y553" s="131">
        <v>44735</v>
      </c>
      <c r="Z553" s="9" t="s">
        <v>118</v>
      </c>
      <c r="AA553" s="133">
        <v>120</v>
      </c>
      <c r="AB553" s="9" t="s">
        <v>46</v>
      </c>
      <c r="AC553" s="133">
        <v>7200</v>
      </c>
      <c r="AD553" s="9" t="s">
        <v>46</v>
      </c>
      <c r="AE553" s="9" t="s">
        <v>1103</v>
      </c>
      <c r="AF553" s="133">
        <v>249.99</v>
      </c>
      <c r="AG553" s="134">
        <v>1.17</v>
      </c>
      <c r="AH553" s="9" t="s">
        <v>47</v>
      </c>
      <c r="AI553" s="134">
        <v>147.15100000000001</v>
      </c>
      <c r="AJ553" s="9" t="s">
        <v>48</v>
      </c>
      <c r="AK553" s="9" t="s">
        <v>1126</v>
      </c>
      <c r="AL553" s="9" t="s">
        <v>49</v>
      </c>
      <c r="AM553" s="9" t="s">
        <v>121</v>
      </c>
      <c r="AN553" s="9" t="s">
        <v>122</v>
      </c>
      <c r="AO553" s="9" t="s">
        <v>52</v>
      </c>
      <c r="AP553" s="9" t="s">
        <v>1105</v>
      </c>
      <c r="AQ553" s="9" t="s">
        <v>349</v>
      </c>
      <c r="AR553" s="9" t="s">
        <v>122</v>
      </c>
      <c r="AS553" s="142" t="str">
        <f>VLOOKUP(A553,'Roll-ups'!B:M,12,FALSE)</f>
        <v>CRAFTING</v>
      </c>
      <c r="AT553" s="142" t="str">
        <f t="shared" si="26"/>
        <v>G10211</v>
      </c>
      <c r="AU553" t="str">
        <f>VLOOKUP(A553,'Roll-ups'!B:E,4,FALSE)</f>
        <v>FALL 1</v>
      </c>
    </row>
    <row r="554" spans="1:47" x14ac:dyDescent="0.15">
      <c r="A554" s="142">
        <f t="shared" si="24"/>
        <v>633356620877</v>
      </c>
      <c r="B554" s="142" t="str">
        <f t="shared" si="25"/>
        <v>4544740042</v>
      </c>
      <c r="C554" s="9" t="s">
        <v>129</v>
      </c>
      <c r="D554" s="9" t="s">
        <v>1289</v>
      </c>
      <c r="E554" s="9" t="s">
        <v>586</v>
      </c>
      <c r="F554" s="9" t="s">
        <v>994</v>
      </c>
      <c r="G554" s="9" t="s">
        <v>68</v>
      </c>
      <c r="H554" s="9" t="s">
        <v>40</v>
      </c>
      <c r="I554" s="9"/>
      <c r="J554" s="9"/>
      <c r="K554" s="9" t="s">
        <v>56</v>
      </c>
      <c r="L554" s="9" t="s">
        <v>1100</v>
      </c>
      <c r="M554" s="9" t="s">
        <v>1101</v>
      </c>
      <c r="N554" s="131">
        <v>44715</v>
      </c>
      <c r="O554" s="131">
        <v>44742</v>
      </c>
      <c r="P554" s="131">
        <v>44732</v>
      </c>
      <c r="Q554" s="222">
        <v>60</v>
      </c>
      <c r="R554" s="132">
        <v>0</v>
      </c>
      <c r="S554" s="132">
        <v>60</v>
      </c>
      <c r="T554" s="9" t="s">
        <v>348</v>
      </c>
      <c r="U554" s="9" t="s">
        <v>117</v>
      </c>
      <c r="V554" s="9" t="s">
        <v>1102</v>
      </c>
      <c r="W554" s="9" t="s">
        <v>67</v>
      </c>
      <c r="X554" s="131">
        <v>44725</v>
      </c>
      <c r="Y554" s="131">
        <v>44735</v>
      </c>
      <c r="Z554" s="9" t="s">
        <v>118</v>
      </c>
      <c r="AA554" s="133">
        <v>3.8</v>
      </c>
      <c r="AB554" s="9" t="s">
        <v>46</v>
      </c>
      <c r="AC554" s="133">
        <v>228</v>
      </c>
      <c r="AD554" s="9" t="s">
        <v>46</v>
      </c>
      <c r="AE554" s="9" t="s">
        <v>1103</v>
      </c>
      <c r="AF554" s="133">
        <v>12.99</v>
      </c>
      <c r="AG554" s="134">
        <v>6.2E-2</v>
      </c>
      <c r="AH554" s="9" t="s">
        <v>47</v>
      </c>
      <c r="AI554" s="134">
        <v>34.256</v>
      </c>
      <c r="AJ554" s="9" t="s">
        <v>48</v>
      </c>
      <c r="AK554" s="9" t="s">
        <v>1290</v>
      </c>
      <c r="AL554" s="9" t="s">
        <v>49</v>
      </c>
      <c r="AM554" s="9" t="s">
        <v>121</v>
      </c>
      <c r="AN554" s="9" t="s">
        <v>122</v>
      </c>
      <c r="AO554" s="9" t="s">
        <v>52</v>
      </c>
      <c r="AP554" s="9" t="s">
        <v>1105</v>
      </c>
      <c r="AQ554" s="9" t="s">
        <v>349</v>
      </c>
      <c r="AR554" s="9" t="s">
        <v>122</v>
      </c>
      <c r="AS554" s="142" t="str">
        <f>VLOOKUP(A554,'Roll-ups'!B:M,12,FALSE)</f>
        <v>CRAFTING</v>
      </c>
      <c r="AT554" s="142" t="str">
        <f t="shared" si="26"/>
        <v>G10211</v>
      </c>
      <c r="AU554" t="str">
        <f>VLOOKUP(A554,'Roll-ups'!B:E,4,FALSE)</f>
        <v>FALL 1</v>
      </c>
    </row>
    <row r="555" spans="1:47" x14ac:dyDescent="0.15">
      <c r="A555" s="142">
        <f t="shared" si="24"/>
        <v>93573532979</v>
      </c>
      <c r="B555" s="142" t="str">
        <f t="shared" si="25"/>
        <v>4544765958</v>
      </c>
      <c r="C555" s="9" t="s">
        <v>129</v>
      </c>
      <c r="D555" s="9" t="s">
        <v>1285</v>
      </c>
      <c r="E555" s="9" t="s">
        <v>728</v>
      </c>
      <c r="F555" s="9" t="s">
        <v>977</v>
      </c>
      <c r="G555" s="9" t="s">
        <v>58</v>
      </c>
      <c r="H555" s="9" t="s">
        <v>1090</v>
      </c>
      <c r="I555" s="9"/>
      <c r="J555" s="9"/>
      <c r="K555" s="9" t="s">
        <v>41</v>
      </c>
      <c r="L555" s="9" t="s">
        <v>1247</v>
      </c>
      <c r="M555" s="9" t="s">
        <v>1248</v>
      </c>
      <c r="N555" s="131">
        <v>44719</v>
      </c>
      <c r="O555" s="131">
        <v>44820</v>
      </c>
      <c r="P555" s="131">
        <v>44820</v>
      </c>
      <c r="Q555" s="222">
        <v>60</v>
      </c>
      <c r="R555" s="132">
        <v>0</v>
      </c>
      <c r="S555" s="132">
        <v>60</v>
      </c>
      <c r="T555" s="9" t="s">
        <v>348</v>
      </c>
      <c r="U555" s="9" t="s">
        <v>117</v>
      </c>
      <c r="V555" s="9" t="s">
        <v>64</v>
      </c>
      <c r="W555" s="9" t="s">
        <v>44</v>
      </c>
      <c r="X555" s="131">
        <v>44813</v>
      </c>
      <c r="Y555" s="131">
        <v>44817</v>
      </c>
      <c r="Z555" s="9" t="s">
        <v>118</v>
      </c>
      <c r="AA555" s="133">
        <v>8.24</v>
      </c>
      <c r="AB555" s="9" t="s">
        <v>119</v>
      </c>
      <c r="AC555" s="133">
        <v>494.4</v>
      </c>
      <c r="AD555" s="9" t="s">
        <v>119</v>
      </c>
      <c r="AE555" s="9" t="s">
        <v>120</v>
      </c>
      <c r="AF555" s="133">
        <v>14.99</v>
      </c>
      <c r="AG555" s="134">
        <v>0.01</v>
      </c>
      <c r="AH555" s="9" t="s">
        <v>47</v>
      </c>
      <c r="AI555" s="134">
        <v>0.9</v>
      </c>
      <c r="AJ555" s="9" t="s">
        <v>48</v>
      </c>
      <c r="AK555" s="9" t="s">
        <v>1286</v>
      </c>
      <c r="AL555" s="9" t="s">
        <v>49</v>
      </c>
      <c r="AM555" s="9" t="s">
        <v>196</v>
      </c>
      <c r="AN555" s="9" t="s">
        <v>123</v>
      </c>
      <c r="AO555" s="9" t="s">
        <v>52</v>
      </c>
      <c r="AP555" s="9" t="s">
        <v>1250</v>
      </c>
      <c r="AQ555" s="9" t="s">
        <v>53</v>
      </c>
      <c r="AR555" s="9" t="s">
        <v>128</v>
      </c>
      <c r="AS555" s="142" t="str">
        <f>VLOOKUP(A555,'Roll-ups'!B:M,12,FALSE)</f>
        <v xml:space="preserve">CRICUT </v>
      </c>
      <c r="AT555" s="142" t="str">
        <f t="shared" si="26"/>
        <v>G10211</v>
      </c>
      <c r="AU555" t="str">
        <f>VLOOKUP(A555,'Roll-ups'!B:E,4,FALSE)</f>
        <v>FALL 1</v>
      </c>
    </row>
    <row r="556" spans="1:47" x14ac:dyDescent="0.15">
      <c r="A556" s="142">
        <f t="shared" si="24"/>
        <v>718813541299</v>
      </c>
      <c r="B556" s="142" t="str">
        <f t="shared" si="25"/>
        <v>4544740045</v>
      </c>
      <c r="C556" s="9" t="s">
        <v>129</v>
      </c>
      <c r="D556" s="9" t="s">
        <v>1304</v>
      </c>
      <c r="E556" s="9" t="s">
        <v>590</v>
      </c>
      <c r="F556" s="9" t="s">
        <v>1003</v>
      </c>
      <c r="G556" s="9" t="s">
        <v>39</v>
      </c>
      <c r="H556" s="9" t="s">
        <v>40</v>
      </c>
      <c r="I556" s="9"/>
      <c r="J556" s="9"/>
      <c r="K556" s="9" t="s">
        <v>56</v>
      </c>
      <c r="L556" s="9" t="s">
        <v>1100</v>
      </c>
      <c r="M556" s="9" t="s">
        <v>1101</v>
      </c>
      <c r="N556" s="131">
        <v>44715</v>
      </c>
      <c r="O556" s="131">
        <v>44798</v>
      </c>
      <c r="P556" s="131">
        <v>44798</v>
      </c>
      <c r="Q556" s="222">
        <v>54</v>
      </c>
      <c r="R556" s="132">
        <v>0</v>
      </c>
      <c r="S556" s="132">
        <v>54</v>
      </c>
      <c r="T556" s="9" t="s">
        <v>348</v>
      </c>
      <c r="U556" s="9" t="s">
        <v>117</v>
      </c>
      <c r="V556" s="9" t="s">
        <v>1102</v>
      </c>
      <c r="W556" s="9" t="s">
        <v>67</v>
      </c>
      <c r="X556" s="131">
        <v>44791</v>
      </c>
      <c r="Y556" s="131">
        <v>44791</v>
      </c>
      <c r="Z556" s="9" t="s">
        <v>118</v>
      </c>
      <c r="AA556" s="133">
        <v>9.4</v>
      </c>
      <c r="AB556" s="9" t="s">
        <v>46</v>
      </c>
      <c r="AC556" s="133">
        <v>507.6</v>
      </c>
      <c r="AD556" s="9" t="s">
        <v>46</v>
      </c>
      <c r="AE556" s="9" t="s">
        <v>1103</v>
      </c>
      <c r="AF556" s="133">
        <v>29.99</v>
      </c>
      <c r="AG556" s="134">
        <v>2.88</v>
      </c>
      <c r="AH556" s="9" t="s">
        <v>47</v>
      </c>
      <c r="AI556" s="134">
        <v>106.879</v>
      </c>
      <c r="AJ556" s="9" t="s">
        <v>48</v>
      </c>
      <c r="AK556" s="9" t="s">
        <v>1305</v>
      </c>
      <c r="AL556" s="9" t="s">
        <v>49</v>
      </c>
      <c r="AM556" s="9" t="s">
        <v>121</v>
      </c>
      <c r="AN556" s="9" t="s">
        <v>122</v>
      </c>
      <c r="AO556" s="9" t="s">
        <v>52</v>
      </c>
      <c r="AP556" s="9" t="s">
        <v>1105</v>
      </c>
      <c r="AQ556" s="9" t="s">
        <v>349</v>
      </c>
      <c r="AR556" s="9" t="s">
        <v>122</v>
      </c>
      <c r="AS556" s="142" t="str">
        <f>VLOOKUP(A556,'Roll-ups'!B:M,12,FALSE)</f>
        <v>CRAFTING</v>
      </c>
      <c r="AT556" s="142" t="str">
        <f t="shared" si="26"/>
        <v>G10211</v>
      </c>
      <c r="AU556" t="str">
        <f>VLOOKUP(A556,'Roll-ups'!B:E,4,FALSE)</f>
        <v>FALL 2 FLOWTHRU</v>
      </c>
    </row>
    <row r="557" spans="1:47" x14ac:dyDescent="0.15">
      <c r="A557" s="142">
        <f t="shared" si="24"/>
        <v>718813541305</v>
      </c>
      <c r="B557" s="142" t="str">
        <f t="shared" si="25"/>
        <v>4544740045</v>
      </c>
      <c r="C557" s="9" t="s">
        <v>129</v>
      </c>
      <c r="D557" s="9" t="s">
        <v>1302</v>
      </c>
      <c r="E557" s="9" t="s">
        <v>593</v>
      </c>
      <c r="F557" s="9" t="s">
        <v>1003</v>
      </c>
      <c r="G557" s="9" t="s">
        <v>58</v>
      </c>
      <c r="H557" s="9" t="s">
        <v>40</v>
      </c>
      <c r="I557" s="9"/>
      <c r="J557" s="9"/>
      <c r="K557" s="9" t="s">
        <v>56</v>
      </c>
      <c r="L557" s="9" t="s">
        <v>1100</v>
      </c>
      <c r="M557" s="9" t="s">
        <v>1101</v>
      </c>
      <c r="N557" s="131">
        <v>44715</v>
      </c>
      <c r="O557" s="131">
        <v>44798</v>
      </c>
      <c r="P557" s="131">
        <v>44798</v>
      </c>
      <c r="Q557" s="222">
        <v>54</v>
      </c>
      <c r="R557" s="132">
        <v>0</v>
      </c>
      <c r="S557" s="132">
        <v>54</v>
      </c>
      <c r="T557" s="9" t="s">
        <v>348</v>
      </c>
      <c r="U557" s="9" t="s">
        <v>117</v>
      </c>
      <c r="V557" s="9" t="s">
        <v>1102</v>
      </c>
      <c r="W557" s="9" t="s">
        <v>67</v>
      </c>
      <c r="X557" s="131">
        <v>44791</v>
      </c>
      <c r="Y557" s="131">
        <v>44791</v>
      </c>
      <c r="Z557" s="9" t="s">
        <v>118</v>
      </c>
      <c r="AA557" s="133">
        <v>9.4</v>
      </c>
      <c r="AB557" s="9" t="s">
        <v>46</v>
      </c>
      <c r="AC557" s="133">
        <v>507.6</v>
      </c>
      <c r="AD557" s="9" t="s">
        <v>46</v>
      </c>
      <c r="AE557" s="9" t="s">
        <v>1103</v>
      </c>
      <c r="AF557" s="133">
        <v>29.99</v>
      </c>
      <c r="AG557" s="134">
        <v>2.88</v>
      </c>
      <c r="AH557" s="9" t="s">
        <v>47</v>
      </c>
      <c r="AI557" s="134">
        <v>106.879</v>
      </c>
      <c r="AJ557" s="9" t="s">
        <v>48</v>
      </c>
      <c r="AK557" s="9" t="s">
        <v>1303</v>
      </c>
      <c r="AL557" s="9" t="s">
        <v>49</v>
      </c>
      <c r="AM557" s="9" t="s">
        <v>121</v>
      </c>
      <c r="AN557" s="9" t="s">
        <v>122</v>
      </c>
      <c r="AO557" s="9" t="s">
        <v>52</v>
      </c>
      <c r="AP557" s="9" t="s">
        <v>1105</v>
      </c>
      <c r="AQ557" s="9" t="s">
        <v>349</v>
      </c>
      <c r="AR557" s="9" t="s">
        <v>122</v>
      </c>
      <c r="AS557" s="142" t="str">
        <f>VLOOKUP(A557,'Roll-ups'!B:M,12,FALSE)</f>
        <v>CRAFTING</v>
      </c>
      <c r="AT557" s="142" t="str">
        <f t="shared" si="26"/>
        <v>G10211</v>
      </c>
      <c r="AU557" t="str">
        <f>VLOOKUP(A557,'Roll-ups'!B:E,4,FALSE)</f>
        <v>FALL 2 FLOWTHRU</v>
      </c>
    </row>
    <row r="558" spans="1:47" x14ac:dyDescent="0.15">
      <c r="A558" s="142">
        <f t="shared" si="24"/>
        <v>74101202441</v>
      </c>
      <c r="B558" s="142" t="str">
        <f t="shared" si="25"/>
        <v>4544630021</v>
      </c>
      <c r="C558" s="9" t="s">
        <v>129</v>
      </c>
      <c r="D558" s="9" t="s">
        <v>1387</v>
      </c>
      <c r="E558" s="9" t="s">
        <v>1388</v>
      </c>
      <c r="F558" s="9" t="s">
        <v>978</v>
      </c>
      <c r="G558" s="9" t="s">
        <v>71</v>
      </c>
      <c r="H558" s="9" t="s">
        <v>1090</v>
      </c>
      <c r="I558" s="9"/>
      <c r="J558" s="9"/>
      <c r="K558" s="9" t="s">
        <v>41</v>
      </c>
      <c r="L558" s="9" t="s">
        <v>134</v>
      </c>
      <c r="M558" s="9" t="s">
        <v>135</v>
      </c>
      <c r="N558" s="131">
        <v>44691</v>
      </c>
      <c r="O558" s="131">
        <v>44823</v>
      </c>
      <c r="P558" s="131">
        <v>44823</v>
      </c>
      <c r="Q558" s="222">
        <v>50</v>
      </c>
      <c r="R558" s="132">
        <v>0</v>
      </c>
      <c r="S558" s="132">
        <v>50</v>
      </c>
      <c r="T558" s="9" t="s">
        <v>348</v>
      </c>
      <c r="U558" s="9" t="s">
        <v>63</v>
      </c>
      <c r="V558" s="9" t="s">
        <v>64</v>
      </c>
      <c r="W558" s="9" t="s">
        <v>44</v>
      </c>
      <c r="X558" s="131"/>
      <c r="Y558" s="131"/>
      <c r="Z558" s="9"/>
      <c r="AA558" s="133">
        <v>81.99</v>
      </c>
      <c r="AB558" s="9" t="s">
        <v>119</v>
      </c>
      <c r="AC558" s="133">
        <v>4099.5</v>
      </c>
      <c r="AD558" s="9" t="s">
        <v>119</v>
      </c>
      <c r="AE558" s="9" t="s">
        <v>120</v>
      </c>
      <c r="AF558" s="133">
        <v>99.99</v>
      </c>
      <c r="AG558" s="134">
        <v>0.9</v>
      </c>
      <c r="AH558" s="9" t="s">
        <v>47</v>
      </c>
      <c r="AI558" s="134">
        <v>73.861999999999995</v>
      </c>
      <c r="AJ558" s="9" t="s">
        <v>48</v>
      </c>
      <c r="AK558" s="9" t="s">
        <v>1389</v>
      </c>
      <c r="AL558" s="9" t="s">
        <v>49</v>
      </c>
      <c r="AM558" s="9" t="s">
        <v>196</v>
      </c>
      <c r="AN558" s="9" t="s">
        <v>123</v>
      </c>
      <c r="AO558" s="9" t="s">
        <v>52</v>
      </c>
      <c r="AP558" s="9" t="s">
        <v>139</v>
      </c>
      <c r="AQ558" s="9" t="s">
        <v>125</v>
      </c>
      <c r="AR558" s="9" t="s">
        <v>124</v>
      </c>
      <c r="AS558" s="142" t="e">
        <f>VLOOKUP(A558,'Roll-ups'!B:M,12,FALSE)</f>
        <v>#N/A</v>
      </c>
      <c r="AT558" s="142" t="str">
        <f t="shared" si="26"/>
        <v>G10211</v>
      </c>
      <c r="AU558" t="e">
        <f>VLOOKUP(A558,'Roll-ups'!B:E,4,FALSE)</f>
        <v>#N/A</v>
      </c>
    </row>
    <row r="559" spans="1:47" x14ac:dyDescent="0.15">
      <c r="A559" s="142">
        <f t="shared" si="24"/>
        <v>5060717344052</v>
      </c>
      <c r="B559" s="142" t="str">
        <f t="shared" si="25"/>
        <v>4544711742</v>
      </c>
      <c r="C559" s="9" t="s">
        <v>129</v>
      </c>
      <c r="D559" s="9" t="s">
        <v>1270</v>
      </c>
      <c r="E559" s="9" t="s">
        <v>891</v>
      </c>
      <c r="F559" s="9" t="s">
        <v>986</v>
      </c>
      <c r="G559" s="9" t="s">
        <v>62</v>
      </c>
      <c r="H559" s="9" t="s">
        <v>40</v>
      </c>
      <c r="I559" s="9"/>
      <c r="J559" s="9"/>
      <c r="K559" s="9" t="s">
        <v>56</v>
      </c>
      <c r="L559" s="9" t="s">
        <v>1161</v>
      </c>
      <c r="M559" s="9" t="s">
        <v>1162</v>
      </c>
      <c r="N559" s="131">
        <v>44708</v>
      </c>
      <c r="O559" s="131">
        <v>44754</v>
      </c>
      <c r="P559" s="131">
        <v>44754</v>
      </c>
      <c r="Q559" s="222">
        <v>50</v>
      </c>
      <c r="R559" s="132">
        <v>0</v>
      </c>
      <c r="S559" s="132">
        <v>50</v>
      </c>
      <c r="T559" s="9" t="s">
        <v>348</v>
      </c>
      <c r="U559" s="9" t="s">
        <v>42</v>
      </c>
      <c r="V559" s="9" t="s">
        <v>1163</v>
      </c>
      <c r="W559" s="9" t="s">
        <v>67</v>
      </c>
      <c r="X559" s="131">
        <v>44701</v>
      </c>
      <c r="Y559" s="131">
        <v>44727</v>
      </c>
      <c r="Z559" s="9" t="s">
        <v>45</v>
      </c>
      <c r="AA559" s="133">
        <v>5</v>
      </c>
      <c r="AB559" s="9" t="s">
        <v>148</v>
      </c>
      <c r="AC559" s="133">
        <v>250</v>
      </c>
      <c r="AD559" s="9" t="s">
        <v>148</v>
      </c>
      <c r="AE559" s="9" t="s">
        <v>1164</v>
      </c>
      <c r="AF559" s="133">
        <v>29.99</v>
      </c>
      <c r="AG559" s="134">
        <v>0.441</v>
      </c>
      <c r="AH559" s="9" t="s">
        <v>47</v>
      </c>
      <c r="AI559" s="134">
        <v>48.819000000000003</v>
      </c>
      <c r="AJ559" s="9" t="s">
        <v>48</v>
      </c>
      <c r="AK559" s="9"/>
      <c r="AL559" s="9" t="s">
        <v>49</v>
      </c>
      <c r="AM559" s="9" t="s">
        <v>121</v>
      </c>
      <c r="AN559" s="9" t="s">
        <v>122</v>
      </c>
      <c r="AO559" s="9" t="s">
        <v>52</v>
      </c>
      <c r="AP559" s="9" t="s">
        <v>863</v>
      </c>
      <c r="AQ559" s="9" t="s">
        <v>349</v>
      </c>
      <c r="AR559" s="9" t="s">
        <v>122</v>
      </c>
      <c r="AS559" s="142" t="str">
        <f>VLOOKUP(A559,'Roll-ups'!B:M,12,FALSE)</f>
        <v xml:space="preserve">PARTY DÉCOR </v>
      </c>
      <c r="AT559" s="142" t="str">
        <f t="shared" si="26"/>
        <v>G10211</v>
      </c>
      <c r="AU559" t="str">
        <f>VLOOKUP(A559,'Roll-ups'!B:E,4,FALSE)</f>
        <v>FALL 2</v>
      </c>
    </row>
    <row r="560" spans="1:47" x14ac:dyDescent="0.15">
      <c r="A560" s="142">
        <f t="shared" si="24"/>
        <v>5060717344069</v>
      </c>
      <c r="B560" s="142" t="str">
        <f t="shared" si="25"/>
        <v>4544711742</v>
      </c>
      <c r="C560" s="9" t="s">
        <v>129</v>
      </c>
      <c r="D560" s="9" t="s">
        <v>1271</v>
      </c>
      <c r="E560" s="9" t="s">
        <v>897</v>
      </c>
      <c r="F560" s="9" t="s">
        <v>986</v>
      </c>
      <c r="G560" s="9" t="s">
        <v>58</v>
      </c>
      <c r="H560" s="9" t="s">
        <v>40</v>
      </c>
      <c r="I560" s="9"/>
      <c r="J560" s="9"/>
      <c r="K560" s="9" t="s">
        <v>56</v>
      </c>
      <c r="L560" s="9" t="s">
        <v>1161</v>
      </c>
      <c r="M560" s="9" t="s">
        <v>1162</v>
      </c>
      <c r="N560" s="131">
        <v>44708</v>
      </c>
      <c r="O560" s="131">
        <v>44754</v>
      </c>
      <c r="P560" s="131">
        <v>44754</v>
      </c>
      <c r="Q560" s="222">
        <v>50</v>
      </c>
      <c r="R560" s="132">
        <v>0</v>
      </c>
      <c r="S560" s="132">
        <v>50</v>
      </c>
      <c r="T560" s="9" t="s">
        <v>348</v>
      </c>
      <c r="U560" s="9" t="s">
        <v>42</v>
      </c>
      <c r="V560" s="9" t="s">
        <v>1163</v>
      </c>
      <c r="W560" s="9" t="s">
        <v>67</v>
      </c>
      <c r="X560" s="131">
        <v>44701</v>
      </c>
      <c r="Y560" s="131">
        <v>44727</v>
      </c>
      <c r="Z560" s="9" t="s">
        <v>45</v>
      </c>
      <c r="AA560" s="133">
        <v>5</v>
      </c>
      <c r="AB560" s="9" t="s">
        <v>148</v>
      </c>
      <c r="AC560" s="133">
        <v>250</v>
      </c>
      <c r="AD560" s="9" t="s">
        <v>148</v>
      </c>
      <c r="AE560" s="9" t="s">
        <v>1164</v>
      </c>
      <c r="AF560" s="133">
        <v>29.99</v>
      </c>
      <c r="AG560" s="134">
        <v>0.441</v>
      </c>
      <c r="AH560" s="9" t="s">
        <v>47</v>
      </c>
      <c r="AI560" s="134">
        <v>48.819000000000003</v>
      </c>
      <c r="AJ560" s="9" t="s">
        <v>48</v>
      </c>
      <c r="AK560" s="9"/>
      <c r="AL560" s="9" t="s">
        <v>49</v>
      </c>
      <c r="AM560" s="9" t="s">
        <v>121</v>
      </c>
      <c r="AN560" s="9" t="s">
        <v>122</v>
      </c>
      <c r="AO560" s="9" t="s">
        <v>52</v>
      </c>
      <c r="AP560" s="9" t="s">
        <v>863</v>
      </c>
      <c r="AQ560" s="9" t="s">
        <v>349</v>
      </c>
      <c r="AR560" s="9" t="s">
        <v>122</v>
      </c>
      <c r="AS560" s="142" t="str">
        <f>VLOOKUP(A560,'Roll-ups'!B:M,12,FALSE)</f>
        <v xml:space="preserve">PARTY DÉCOR </v>
      </c>
      <c r="AT560" s="142" t="str">
        <f t="shared" si="26"/>
        <v>G10211</v>
      </c>
      <c r="AU560" t="str">
        <f>VLOOKUP(A560,'Roll-ups'!B:E,4,FALSE)</f>
        <v>FALL 2</v>
      </c>
    </row>
    <row r="561" spans="1:47" x14ac:dyDescent="0.15">
      <c r="A561" s="142">
        <f t="shared" si="24"/>
        <v>5060717349750</v>
      </c>
      <c r="B561" s="142" t="str">
        <f t="shared" si="25"/>
        <v>4544711742</v>
      </c>
      <c r="C561" s="9" t="s">
        <v>129</v>
      </c>
      <c r="D561" s="9" t="s">
        <v>1269</v>
      </c>
      <c r="E561" s="9" t="s">
        <v>917</v>
      </c>
      <c r="F561" s="9" t="s">
        <v>986</v>
      </c>
      <c r="G561" s="9" t="s">
        <v>110</v>
      </c>
      <c r="H561" s="9" t="s">
        <v>40</v>
      </c>
      <c r="I561" s="9"/>
      <c r="J561" s="9"/>
      <c r="K561" s="9" t="s">
        <v>56</v>
      </c>
      <c r="L561" s="9" t="s">
        <v>1161</v>
      </c>
      <c r="M561" s="9" t="s">
        <v>1162</v>
      </c>
      <c r="N561" s="131">
        <v>44708</v>
      </c>
      <c r="O561" s="131">
        <v>44754</v>
      </c>
      <c r="P561" s="131">
        <v>44754</v>
      </c>
      <c r="Q561" s="222">
        <v>50</v>
      </c>
      <c r="R561" s="132">
        <v>0</v>
      </c>
      <c r="S561" s="132">
        <v>50</v>
      </c>
      <c r="T561" s="9" t="s">
        <v>348</v>
      </c>
      <c r="U561" s="9" t="s">
        <v>42</v>
      </c>
      <c r="V561" s="9" t="s">
        <v>1163</v>
      </c>
      <c r="W561" s="9" t="s">
        <v>67</v>
      </c>
      <c r="X561" s="131">
        <v>44701</v>
      </c>
      <c r="Y561" s="131">
        <v>44727</v>
      </c>
      <c r="Z561" s="9" t="s">
        <v>45</v>
      </c>
      <c r="AA561" s="133">
        <v>5</v>
      </c>
      <c r="AB561" s="9" t="s">
        <v>148</v>
      </c>
      <c r="AC561" s="133">
        <v>250</v>
      </c>
      <c r="AD561" s="9" t="s">
        <v>148</v>
      </c>
      <c r="AE561" s="9" t="s">
        <v>1164</v>
      </c>
      <c r="AF561" s="133">
        <v>29.99</v>
      </c>
      <c r="AG561" s="134">
        <v>0.441</v>
      </c>
      <c r="AH561" s="9" t="s">
        <v>47</v>
      </c>
      <c r="AI561" s="134">
        <v>48.819000000000003</v>
      </c>
      <c r="AJ561" s="9" t="s">
        <v>48</v>
      </c>
      <c r="AK561" s="9"/>
      <c r="AL561" s="9" t="s">
        <v>49</v>
      </c>
      <c r="AM561" s="9" t="s">
        <v>121</v>
      </c>
      <c r="AN561" s="9" t="s">
        <v>122</v>
      </c>
      <c r="AO561" s="9" t="s">
        <v>52</v>
      </c>
      <c r="AP561" s="9" t="s">
        <v>863</v>
      </c>
      <c r="AQ561" s="9" t="s">
        <v>349</v>
      </c>
      <c r="AR561" s="9" t="s">
        <v>122</v>
      </c>
      <c r="AS561" s="142" t="str">
        <f>VLOOKUP(A561,'Roll-ups'!B:M,12,FALSE)</f>
        <v xml:space="preserve">PARTY DÉCOR </v>
      </c>
      <c r="AT561" s="142" t="str">
        <f t="shared" si="26"/>
        <v>G10211</v>
      </c>
      <c r="AU561" t="str">
        <f>VLOOKUP(A561,'Roll-ups'!B:E,4,FALSE)</f>
        <v>FALL 2</v>
      </c>
    </row>
    <row r="562" spans="1:47" x14ac:dyDescent="0.15">
      <c r="A562" s="142">
        <f t="shared" si="24"/>
        <v>9781525610950</v>
      </c>
      <c r="B562" s="142" t="str">
        <f t="shared" si="25"/>
        <v>4544753180</v>
      </c>
      <c r="C562" s="9" t="s">
        <v>200</v>
      </c>
      <c r="D562" s="9" t="s">
        <v>312</v>
      </c>
      <c r="E562" s="9" t="s">
        <v>425</v>
      </c>
      <c r="F562" s="9" t="s">
        <v>525</v>
      </c>
      <c r="G562" s="9" t="s">
        <v>39</v>
      </c>
      <c r="H562" s="9" t="s">
        <v>40</v>
      </c>
      <c r="I562" s="9"/>
      <c r="J562" s="9"/>
      <c r="K562" s="9" t="s">
        <v>56</v>
      </c>
      <c r="L562" s="9" t="s">
        <v>347</v>
      </c>
      <c r="M562" s="9" t="s">
        <v>219</v>
      </c>
      <c r="N562" s="131">
        <v>44718</v>
      </c>
      <c r="O562" s="131">
        <v>44756</v>
      </c>
      <c r="P562" s="131">
        <v>44746</v>
      </c>
      <c r="Q562" s="222">
        <v>50</v>
      </c>
      <c r="R562" s="132">
        <v>0</v>
      </c>
      <c r="S562" s="132">
        <v>50</v>
      </c>
      <c r="T562" s="9" t="s">
        <v>348</v>
      </c>
      <c r="U562" s="9" t="s">
        <v>63</v>
      </c>
      <c r="V562" s="9" t="s">
        <v>64</v>
      </c>
      <c r="W562" s="9" t="s">
        <v>44</v>
      </c>
      <c r="X562" s="131"/>
      <c r="Y562" s="131"/>
      <c r="Z562" s="9"/>
      <c r="AA562" s="133">
        <v>8.8000000000000007</v>
      </c>
      <c r="AB562" s="9" t="s">
        <v>119</v>
      </c>
      <c r="AC562" s="133">
        <v>440</v>
      </c>
      <c r="AD562" s="9" t="s">
        <v>119</v>
      </c>
      <c r="AE562" s="9" t="s">
        <v>120</v>
      </c>
      <c r="AF562" s="133">
        <v>21.99</v>
      </c>
      <c r="AG562" s="134">
        <v>0.6</v>
      </c>
      <c r="AH562" s="9" t="s">
        <v>47</v>
      </c>
      <c r="AI562" s="134">
        <v>20.16</v>
      </c>
      <c r="AJ562" s="9" t="s">
        <v>48</v>
      </c>
      <c r="AK562" s="9" t="s">
        <v>425</v>
      </c>
      <c r="AL562" s="9" t="s">
        <v>49</v>
      </c>
      <c r="AM562" s="9" t="s">
        <v>50</v>
      </c>
      <c r="AN562" s="9" t="s">
        <v>51</v>
      </c>
      <c r="AO562" s="9" t="s">
        <v>52</v>
      </c>
      <c r="AP562" s="9" t="s">
        <v>215</v>
      </c>
      <c r="AQ562" s="9" t="s">
        <v>349</v>
      </c>
      <c r="AR562" s="9" t="s">
        <v>51</v>
      </c>
      <c r="AS562" s="142" t="str">
        <f>VLOOKUP(A562,'Roll-ups'!B:M,12,FALSE)</f>
        <v xml:space="preserve">12 MONTH </v>
      </c>
      <c r="AT562" s="142" t="str">
        <f t="shared" si="26"/>
        <v>G10227</v>
      </c>
      <c r="AU562" t="str">
        <f>VLOOKUP(A562,'Roll-ups'!B:E,4,FALSE)</f>
        <v xml:space="preserve">FALL 1 FLOWTHROUGH </v>
      </c>
    </row>
    <row r="563" spans="1:47" x14ac:dyDescent="0.15">
      <c r="A563" s="142">
        <f t="shared" si="24"/>
        <v>9781525610721</v>
      </c>
      <c r="B563" s="142" t="str">
        <f t="shared" si="25"/>
        <v>4544753180</v>
      </c>
      <c r="C563" s="9" t="s">
        <v>200</v>
      </c>
      <c r="D563" s="9" t="s">
        <v>513</v>
      </c>
      <c r="E563" s="9" t="s">
        <v>514</v>
      </c>
      <c r="F563" s="9" t="s">
        <v>525</v>
      </c>
      <c r="G563" s="9" t="s">
        <v>58</v>
      </c>
      <c r="H563" s="9" t="s">
        <v>40</v>
      </c>
      <c r="I563" s="9"/>
      <c r="J563" s="9"/>
      <c r="K563" s="9" t="s">
        <v>56</v>
      </c>
      <c r="L563" s="9" t="s">
        <v>347</v>
      </c>
      <c r="M563" s="9" t="s">
        <v>219</v>
      </c>
      <c r="N563" s="131">
        <v>44718</v>
      </c>
      <c r="O563" s="131">
        <v>44756</v>
      </c>
      <c r="P563" s="131">
        <v>44746</v>
      </c>
      <c r="Q563" s="222">
        <v>50</v>
      </c>
      <c r="R563" s="132">
        <v>0</v>
      </c>
      <c r="S563" s="132">
        <v>50</v>
      </c>
      <c r="T563" s="9" t="s">
        <v>348</v>
      </c>
      <c r="U563" s="9" t="s">
        <v>63</v>
      </c>
      <c r="V563" s="9" t="s">
        <v>64</v>
      </c>
      <c r="W563" s="9" t="s">
        <v>44</v>
      </c>
      <c r="X563" s="131"/>
      <c r="Y563" s="131"/>
      <c r="Z563" s="9"/>
      <c r="AA563" s="133">
        <v>8.8000000000000007</v>
      </c>
      <c r="AB563" s="9" t="s">
        <v>119</v>
      </c>
      <c r="AC563" s="133">
        <v>440</v>
      </c>
      <c r="AD563" s="9" t="s">
        <v>119</v>
      </c>
      <c r="AE563" s="9" t="s">
        <v>120</v>
      </c>
      <c r="AF563" s="133">
        <v>21.99</v>
      </c>
      <c r="AG563" s="134">
        <v>0.6</v>
      </c>
      <c r="AH563" s="9" t="s">
        <v>47</v>
      </c>
      <c r="AI563" s="134">
        <v>20.16</v>
      </c>
      <c r="AJ563" s="9" t="s">
        <v>48</v>
      </c>
      <c r="AK563" s="9" t="s">
        <v>514</v>
      </c>
      <c r="AL563" s="9" t="s">
        <v>49</v>
      </c>
      <c r="AM563" s="9" t="s">
        <v>50</v>
      </c>
      <c r="AN563" s="9" t="s">
        <v>51</v>
      </c>
      <c r="AO563" s="9" t="s">
        <v>52</v>
      </c>
      <c r="AP563" s="9" t="s">
        <v>215</v>
      </c>
      <c r="AQ563" s="9" t="s">
        <v>349</v>
      </c>
      <c r="AR563" s="9" t="s">
        <v>51</v>
      </c>
      <c r="AS563" s="142" t="str">
        <f>VLOOKUP(A563,'Roll-ups'!B:M,12,FALSE)</f>
        <v xml:space="preserve">12 MONTH </v>
      </c>
      <c r="AT563" s="142" t="str">
        <f t="shared" si="26"/>
        <v>G10227</v>
      </c>
      <c r="AU563" t="str">
        <f>VLOOKUP(A563,'Roll-ups'!B:E,4,FALSE)</f>
        <v xml:space="preserve">FALL 1 FLOWTHROUGH </v>
      </c>
    </row>
    <row r="564" spans="1:47" x14ac:dyDescent="0.15">
      <c r="A564" s="142">
        <f t="shared" si="24"/>
        <v>9781525610738</v>
      </c>
      <c r="B564" s="142" t="str">
        <f t="shared" si="25"/>
        <v>4544753180</v>
      </c>
      <c r="C564" s="9" t="s">
        <v>200</v>
      </c>
      <c r="D564" s="9" t="s">
        <v>520</v>
      </c>
      <c r="E564" s="9" t="s">
        <v>521</v>
      </c>
      <c r="F564" s="9" t="s">
        <v>525</v>
      </c>
      <c r="G564" s="9" t="s">
        <v>55</v>
      </c>
      <c r="H564" s="9" t="s">
        <v>40</v>
      </c>
      <c r="I564" s="9"/>
      <c r="J564" s="9"/>
      <c r="K564" s="9" t="s">
        <v>56</v>
      </c>
      <c r="L564" s="9" t="s">
        <v>347</v>
      </c>
      <c r="M564" s="9" t="s">
        <v>219</v>
      </c>
      <c r="N564" s="131">
        <v>44718</v>
      </c>
      <c r="O564" s="131">
        <v>44756</v>
      </c>
      <c r="P564" s="131">
        <v>44746</v>
      </c>
      <c r="Q564" s="222">
        <v>50</v>
      </c>
      <c r="R564" s="132">
        <v>0</v>
      </c>
      <c r="S564" s="132">
        <v>50</v>
      </c>
      <c r="T564" s="9" t="s">
        <v>348</v>
      </c>
      <c r="U564" s="9" t="s">
        <v>63</v>
      </c>
      <c r="V564" s="9" t="s">
        <v>64</v>
      </c>
      <c r="W564" s="9" t="s">
        <v>44</v>
      </c>
      <c r="X564" s="131"/>
      <c r="Y564" s="131"/>
      <c r="Z564" s="9"/>
      <c r="AA564" s="133">
        <v>8.8000000000000007</v>
      </c>
      <c r="AB564" s="9" t="s">
        <v>119</v>
      </c>
      <c r="AC564" s="133">
        <v>440</v>
      </c>
      <c r="AD564" s="9" t="s">
        <v>119</v>
      </c>
      <c r="AE564" s="9" t="s">
        <v>120</v>
      </c>
      <c r="AF564" s="133">
        <v>21.99</v>
      </c>
      <c r="AG564" s="134">
        <v>0.6</v>
      </c>
      <c r="AH564" s="9" t="s">
        <v>47</v>
      </c>
      <c r="AI564" s="134">
        <v>20.16</v>
      </c>
      <c r="AJ564" s="9" t="s">
        <v>48</v>
      </c>
      <c r="AK564" s="9" t="s">
        <v>521</v>
      </c>
      <c r="AL564" s="9" t="s">
        <v>49</v>
      </c>
      <c r="AM564" s="9" t="s">
        <v>50</v>
      </c>
      <c r="AN564" s="9" t="s">
        <v>51</v>
      </c>
      <c r="AO564" s="9" t="s">
        <v>52</v>
      </c>
      <c r="AP564" s="9" t="s">
        <v>215</v>
      </c>
      <c r="AQ564" s="9" t="s">
        <v>349</v>
      </c>
      <c r="AR564" s="9" t="s">
        <v>51</v>
      </c>
      <c r="AS564" s="142" t="str">
        <f>VLOOKUP(A564,'Roll-ups'!B:M,12,FALSE)</f>
        <v xml:space="preserve">12 MONTH </v>
      </c>
      <c r="AT564" s="142" t="str">
        <f t="shared" si="26"/>
        <v>G10227</v>
      </c>
      <c r="AU564" t="str">
        <f>VLOOKUP(A564,'Roll-ups'!B:E,4,FALSE)</f>
        <v xml:space="preserve">FALL 1 FLOWTHROUGH </v>
      </c>
    </row>
    <row r="565" spans="1:47" x14ac:dyDescent="0.15">
      <c r="A565" s="142">
        <f t="shared" si="24"/>
        <v>9781525610875</v>
      </c>
      <c r="B565" s="142" t="str">
        <f t="shared" si="25"/>
        <v>4544753180</v>
      </c>
      <c r="C565" s="9" t="s">
        <v>200</v>
      </c>
      <c r="D565" s="9" t="s">
        <v>522</v>
      </c>
      <c r="E565" s="9" t="s">
        <v>523</v>
      </c>
      <c r="F565" s="9" t="s">
        <v>525</v>
      </c>
      <c r="G565" s="9" t="s">
        <v>107</v>
      </c>
      <c r="H565" s="9" t="s">
        <v>40</v>
      </c>
      <c r="I565" s="9"/>
      <c r="J565" s="9"/>
      <c r="K565" s="9" t="s">
        <v>56</v>
      </c>
      <c r="L565" s="9" t="s">
        <v>347</v>
      </c>
      <c r="M565" s="9" t="s">
        <v>219</v>
      </c>
      <c r="N565" s="131">
        <v>44718</v>
      </c>
      <c r="O565" s="131">
        <v>44756</v>
      </c>
      <c r="P565" s="131">
        <v>44746</v>
      </c>
      <c r="Q565" s="222">
        <v>50</v>
      </c>
      <c r="R565" s="132">
        <v>0</v>
      </c>
      <c r="S565" s="132">
        <v>50</v>
      </c>
      <c r="T565" s="9" t="s">
        <v>348</v>
      </c>
      <c r="U565" s="9" t="s">
        <v>63</v>
      </c>
      <c r="V565" s="9" t="s">
        <v>64</v>
      </c>
      <c r="W565" s="9" t="s">
        <v>44</v>
      </c>
      <c r="X565" s="131"/>
      <c r="Y565" s="131"/>
      <c r="Z565" s="9"/>
      <c r="AA565" s="133">
        <v>8.8000000000000007</v>
      </c>
      <c r="AB565" s="9" t="s">
        <v>119</v>
      </c>
      <c r="AC565" s="133">
        <v>440</v>
      </c>
      <c r="AD565" s="9" t="s">
        <v>119</v>
      </c>
      <c r="AE565" s="9" t="s">
        <v>120</v>
      </c>
      <c r="AF565" s="133">
        <v>21.99</v>
      </c>
      <c r="AG565" s="134">
        <v>0.6</v>
      </c>
      <c r="AH565" s="9" t="s">
        <v>47</v>
      </c>
      <c r="AI565" s="134">
        <v>20.16</v>
      </c>
      <c r="AJ565" s="9" t="s">
        <v>48</v>
      </c>
      <c r="AK565" s="9" t="s">
        <v>523</v>
      </c>
      <c r="AL565" s="9" t="s">
        <v>49</v>
      </c>
      <c r="AM565" s="9" t="s">
        <v>50</v>
      </c>
      <c r="AN565" s="9" t="s">
        <v>51</v>
      </c>
      <c r="AO565" s="9" t="s">
        <v>52</v>
      </c>
      <c r="AP565" s="9" t="s">
        <v>215</v>
      </c>
      <c r="AQ565" s="9" t="s">
        <v>349</v>
      </c>
      <c r="AR565" s="9" t="s">
        <v>51</v>
      </c>
      <c r="AS565" s="142" t="str">
        <f>VLOOKUP(A565,'Roll-ups'!B:M,12,FALSE)</f>
        <v xml:space="preserve">12 MONTH </v>
      </c>
      <c r="AT565" s="142" t="str">
        <f t="shared" si="26"/>
        <v>G10227</v>
      </c>
      <c r="AU565" t="str">
        <f>VLOOKUP(A565,'Roll-ups'!B:E,4,FALSE)</f>
        <v xml:space="preserve">FALL 1 FLOWTHROUGH </v>
      </c>
    </row>
    <row r="566" spans="1:47" x14ac:dyDescent="0.15">
      <c r="A566" s="142">
        <f t="shared" si="24"/>
        <v>9781525610868</v>
      </c>
      <c r="B566" s="142" t="str">
        <f t="shared" si="25"/>
        <v>4544753180</v>
      </c>
      <c r="C566" s="9" t="s">
        <v>200</v>
      </c>
      <c r="D566" s="9" t="s">
        <v>423</v>
      </c>
      <c r="E566" s="9" t="s">
        <v>424</v>
      </c>
      <c r="F566" s="9" t="s">
        <v>525</v>
      </c>
      <c r="G566" s="9" t="s">
        <v>71</v>
      </c>
      <c r="H566" s="9" t="s">
        <v>40</v>
      </c>
      <c r="I566" s="9"/>
      <c r="J566" s="9"/>
      <c r="K566" s="9" t="s">
        <v>56</v>
      </c>
      <c r="L566" s="9" t="s">
        <v>347</v>
      </c>
      <c r="M566" s="9" t="s">
        <v>219</v>
      </c>
      <c r="N566" s="131">
        <v>44718</v>
      </c>
      <c r="O566" s="131">
        <v>44756</v>
      </c>
      <c r="P566" s="131">
        <v>44746</v>
      </c>
      <c r="Q566" s="222">
        <v>50</v>
      </c>
      <c r="R566" s="132">
        <v>0</v>
      </c>
      <c r="S566" s="132">
        <v>50</v>
      </c>
      <c r="T566" s="9" t="s">
        <v>348</v>
      </c>
      <c r="U566" s="9" t="s">
        <v>63</v>
      </c>
      <c r="V566" s="9" t="s">
        <v>64</v>
      </c>
      <c r="W566" s="9" t="s">
        <v>44</v>
      </c>
      <c r="X566" s="131"/>
      <c r="Y566" s="131"/>
      <c r="Z566" s="9"/>
      <c r="AA566" s="133">
        <v>8.8000000000000007</v>
      </c>
      <c r="AB566" s="9" t="s">
        <v>119</v>
      </c>
      <c r="AC566" s="133">
        <v>440</v>
      </c>
      <c r="AD566" s="9" t="s">
        <v>119</v>
      </c>
      <c r="AE566" s="9" t="s">
        <v>120</v>
      </c>
      <c r="AF566" s="133">
        <v>21.99</v>
      </c>
      <c r="AG566" s="134">
        <v>0.6</v>
      </c>
      <c r="AH566" s="9" t="s">
        <v>47</v>
      </c>
      <c r="AI566" s="134">
        <v>20.16</v>
      </c>
      <c r="AJ566" s="9" t="s">
        <v>48</v>
      </c>
      <c r="AK566" s="9" t="s">
        <v>424</v>
      </c>
      <c r="AL566" s="9" t="s">
        <v>49</v>
      </c>
      <c r="AM566" s="9" t="s">
        <v>50</v>
      </c>
      <c r="AN566" s="9" t="s">
        <v>51</v>
      </c>
      <c r="AO566" s="9" t="s">
        <v>52</v>
      </c>
      <c r="AP566" s="9" t="s">
        <v>215</v>
      </c>
      <c r="AQ566" s="9" t="s">
        <v>349</v>
      </c>
      <c r="AR566" s="9" t="s">
        <v>51</v>
      </c>
      <c r="AS566" s="142" t="str">
        <f>VLOOKUP(A566,'Roll-ups'!B:M,12,FALSE)</f>
        <v xml:space="preserve">12 MONTH </v>
      </c>
      <c r="AT566" s="142" t="str">
        <f t="shared" si="26"/>
        <v>G10227</v>
      </c>
      <c r="AU566" t="str">
        <f>VLOOKUP(A566,'Roll-ups'!B:E,4,FALSE)</f>
        <v xml:space="preserve">FALL 1 FLOWTHROUGH </v>
      </c>
    </row>
    <row r="567" spans="1:47" x14ac:dyDescent="0.15">
      <c r="A567" s="142">
        <f t="shared" si="24"/>
        <v>9781525610837</v>
      </c>
      <c r="B567" s="142" t="str">
        <f t="shared" si="25"/>
        <v>4544753180</v>
      </c>
      <c r="C567" s="9" t="s">
        <v>200</v>
      </c>
      <c r="D567" s="9" t="s">
        <v>536</v>
      </c>
      <c r="E567" s="9" t="s">
        <v>537</v>
      </c>
      <c r="F567" s="9" t="s">
        <v>525</v>
      </c>
      <c r="G567" s="9" t="s">
        <v>60</v>
      </c>
      <c r="H567" s="9" t="s">
        <v>40</v>
      </c>
      <c r="I567" s="9"/>
      <c r="J567" s="9"/>
      <c r="K567" s="9" t="s">
        <v>56</v>
      </c>
      <c r="L567" s="9" t="s">
        <v>347</v>
      </c>
      <c r="M567" s="9" t="s">
        <v>219</v>
      </c>
      <c r="N567" s="131">
        <v>44718</v>
      </c>
      <c r="O567" s="131">
        <v>44756</v>
      </c>
      <c r="P567" s="131">
        <v>44746</v>
      </c>
      <c r="Q567" s="222">
        <v>50</v>
      </c>
      <c r="R567" s="132">
        <v>0</v>
      </c>
      <c r="S567" s="132">
        <v>50</v>
      </c>
      <c r="T567" s="9" t="s">
        <v>348</v>
      </c>
      <c r="U567" s="9" t="s">
        <v>63</v>
      </c>
      <c r="V567" s="9" t="s">
        <v>64</v>
      </c>
      <c r="W567" s="9" t="s">
        <v>44</v>
      </c>
      <c r="X567" s="131"/>
      <c r="Y567" s="131"/>
      <c r="Z567" s="9"/>
      <c r="AA567" s="133">
        <v>8.8000000000000007</v>
      </c>
      <c r="AB567" s="9" t="s">
        <v>119</v>
      </c>
      <c r="AC567" s="133">
        <v>440</v>
      </c>
      <c r="AD567" s="9" t="s">
        <v>119</v>
      </c>
      <c r="AE567" s="9" t="s">
        <v>120</v>
      </c>
      <c r="AF567" s="133">
        <v>21.99</v>
      </c>
      <c r="AG567" s="134">
        <v>0.6</v>
      </c>
      <c r="AH567" s="9" t="s">
        <v>47</v>
      </c>
      <c r="AI567" s="134">
        <v>20.16</v>
      </c>
      <c r="AJ567" s="9" t="s">
        <v>48</v>
      </c>
      <c r="AK567" s="9" t="s">
        <v>537</v>
      </c>
      <c r="AL567" s="9" t="s">
        <v>49</v>
      </c>
      <c r="AM567" s="9" t="s">
        <v>50</v>
      </c>
      <c r="AN567" s="9" t="s">
        <v>51</v>
      </c>
      <c r="AO567" s="9" t="s">
        <v>52</v>
      </c>
      <c r="AP567" s="9" t="s">
        <v>215</v>
      </c>
      <c r="AQ567" s="9" t="s">
        <v>349</v>
      </c>
      <c r="AR567" s="9" t="s">
        <v>51</v>
      </c>
      <c r="AS567" s="142" t="str">
        <f>VLOOKUP(A567,'Roll-ups'!B:M,12,FALSE)</f>
        <v xml:space="preserve">12 MONTH </v>
      </c>
      <c r="AT567" s="142" t="str">
        <f t="shared" si="26"/>
        <v>G10227</v>
      </c>
      <c r="AU567" t="str">
        <f>VLOOKUP(A567,'Roll-ups'!B:E,4,FALSE)</f>
        <v xml:space="preserve">FALL 1 FLOWTHROUGH </v>
      </c>
    </row>
    <row r="568" spans="1:47" x14ac:dyDescent="0.15">
      <c r="A568" s="142">
        <f t="shared" si="24"/>
        <v>9781525610592</v>
      </c>
      <c r="B568" s="142" t="str">
        <f t="shared" si="25"/>
        <v>4544753180</v>
      </c>
      <c r="C568" s="9" t="s">
        <v>200</v>
      </c>
      <c r="D568" s="9" t="s">
        <v>497</v>
      </c>
      <c r="E568" s="9" t="s">
        <v>498</v>
      </c>
      <c r="F568" s="9" t="s">
        <v>525</v>
      </c>
      <c r="G568" s="9" t="s">
        <v>68</v>
      </c>
      <c r="H568" s="9" t="s">
        <v>40</v>
      </c>
      <c r="I568" s="9"/>
      <c r="J568" s="9"/>
      <c r="K568" s="9" t="s">
        <v>56</v>
      </c>
      <c r="L568" s="9" t="s">
        <v>347</v>
      </c>
      <c r="M568" s="9" t="s">
        <v>219</v>
      </c>
      <c r="N568" s="131">
        <v>44718</v>
      </c>
      <c r="O568" s="131">
        <v>44756</v>
      </c>
      <c r="P568" s="131">
        <v>44746</v>
      </c>
      <c r="Q568" s="222">
        <v>50</v>
      </c>
      <c r="R568" s="132">
        <v>0</v>
      </c>
      <c r="S568" s="132">
        <v>50</v>
      </c>
      <c r="T568" s="9" t="s">
        <v>348</v>
      </c>
      <c r="U568" s="9" t="s">
        <v>63</v>
      </c>
      <c r="V568" s="9" t="s">
        <v>64</v>
      </c>
      <c r="W568" s="9" t="s">
        <v>44</v>
      </c>
      <c r="X568" s="131"/>
      <c r="Y568" s="131"/>
      <c r="Z568" s="9"/>
      <c r="AA568" s="133">
        <v>8.8000000000000007</v>
      </c>
      <c r="AB568" s="9" t="s">
        <v>119</v>
      </c>
      <c r="AC568" s="133">
        <v>440</v>
      </c>
      <c r="AD568" s="9" t="s">
        <v>119</v>
      </c>
      <c r="AE568" s="9" t="s">
        <v>120</v>
      </c>
      <c r="AF568" s="133">
        <v>21.99</v>
      </c>
      <c r="AG568" s="134">
        <v>0.6</v>
      </c>
      <c r="AH568" s="9" t="s">
        <v>47</v>
      </c>
      <c r="AI568" s="134">
        <v>20.16</v>
      </c>
      <c r="AJ568" s="9" t="s">
        <v>48</v>
      </c>
      <c r="AK568" s="9" t="s">
        <v>498</v>
      </c>
      <c r="AL568" s="9" t="s">
        <v>49</v>
      </c>
      <c r="AM568" s="9" t="s">
        <v>50</v>
      </c>
      <c r="AN568" s="9" t="s">
        <v>51</v>
      </c>
      <c r="AO568" s="9" t="s">
        <v>52</v>
      </c>
      <c r="AP568" s="9" t="s">
        <v>215</v>
      </c>
      <c r="AQ568" s="9" t="s">
        <v>349</v>
      </c>
      <c r="AR568" s="9" t="s">
        <v>51</v>
      </c>
      <c r="AS568" s="142" t="str">
        <f>VLOOKUP(A568,'Roll-ups'!B:M,12,FALSE)</f>
        <v xml:space="preserve">12 MONTH </v>
      </c>
      <c r="AT568" s="142" t="str">
        <f t="shared" si="26"/>
        <v>G10227</v>
      </c>
      <c r="AU568" t="str">
        <f>VLOOKUP(A568,'Roll-ups'!B:E,4,FALSE)</f>
        <v xml:space="preserve">FALL 1 FLOWTHROUGH </v>
      </c>
    </row>
    <row r="569" spans="1:47" x14ac:dyDescent="0.15">
      <c r="A569" s="142">
        <f t="shared" si="24"/>
        <v>9781525610462</v>
      </c>
      <c r="B569" s="142" t="str">
        <f t="shared" si="25"/>
        <v>4544753180</v>
      </c>
      <c r="C569" s="9" t="s">
        <v>200</v>
      </c>
      <c r="D569" s="9" t="s">
        <v>290</v>
      </c>
      <c r="E569" s="9" t="s">
        <v>512</v>
      </c>
      <c r="F569" s="9" t="s">
        <v>525</v>
      </c>
      <c r="G569" s="9" t="s">
        <v>70</v>
      </c>
      <c r="H569" s="9" t="s">
        <v>40</v>
      </c>
      <c r="I569" s="9"/>
      <c r="J569" s="9"/>
      <c r="K569" s="9" t="s">
        <v>56</v>
      </c>
      <c r="L569" s="9" t="s">
        <v>347</v>
      </c>
      <c r="M569" s="9" t="s">
        <v>219</v>
      </c>
      <c r="N569" s="131">
        <v>44718</v>
      </c>
      <c r="O569" s="131">
        <v>44756</v>
      </c>
      <c r="P569" s="131">
        <v>44746</v>
      </c>
      <c r="Q569" s="222">
        <v>50</v>
      </c>
      <c r="R569" s="132">
        <v>0</v>
      </c>
      <c r="S569" s="132">
        <v>50</v>
      </c>
      <c r="T569" s="9" t="s">
        <v>348</v>
      </c>
      <c r="U569" s="9" t="s">
        <v>63</v>
      </c>
      <c r="V569" s="9" t="s">
        <v>64</v>
      </c>
      <c r="W569" s="9" t="s">
        <v>44</v>
      </c>
      <c r="X569" s="131"/>
      <c r="Y569" s="131"/>
      <c r="Z569" s="9"/>
      <c r="AA569" s="133">
        <v>4.8</v>
      </c>
      <c r="AB569" s="9" t="s">
        <v>119</v>
      </c>
      <c r="AC569" s="133">
        <v>240</v>
      </c>
      <c r="AD569" s="9" t="s">
        <v>119</v>
      </c>
      <c r="AE569" s="9" t="s">
        <v>120</v>
      </c>
      <c r="AF569" s="133">
        <v>11.99</v>
      </c>
      <c r="AG569" s="134">
        <v>0.17</v>
      </c>
      <c r="AH569" s="9" t="s">
        <v>47</v>
      </c>
      <c r="AI569" s="134">
        <v>5.88</v>
      </c>
      <c r="AJ569" s="9" t="s">
        <v>48</v>
      </c>
      <c r="AK569" s="9" t="s">
        <v>512</v>
      </c>
      <c r="AL569" s="9" t="s">
        <v>49</v>
      </c>
      <c r="AM569" s="9" t="s">
        <v>50</v>
      </c>
      <c r="AN569" s="9" t="s">
        <v>51</v>
      </c>
      <c r="AO569" s="9" t="s">
        <v>52</v>
      </c>
      <c r="AP569" s="9" t="s">
        <v>215</v>
      </c>
      <c r="AQ569" s="9" t="s">
        <v>349</v>
      </c>
      <c r="AR569" s="9" t="s">
        <v>51</v>
      </c>
      <c r="AS569" s="142" t="str">
        <f>VLOOKUP(A569,'Roll-ups'!B:M,12,FALSE)</f>
        <v xml:space="preserve">12 MONTH </v>
      </c>
      <c r="AT569" s="142" t="str">
        <f t="shared" si="26"/>
        <v>G10227</v>
      </c>
      <c r="AU569" t="str">
        <f>VLOOKUP(A569,'Roll-ups'!B:E,4,FALSE)</f>
        <v xml:space="preserve">FALL 1 FLOWTHROUGH </v>
      </c>
    </row>
    <row r="570" spans="1:47" x14ac:dyDescent="0.15">
      <c r="A570" s="142">
        <f t="shared" si="24"/>
        <v>9781525611001</v>
      </c>
      <c r="B570" s="142" t="str">
        <f t="shared" si="25"/>
        <v>4544753183</v>
      </c>
      <c r="C570" s="9" t="s">
        <v>200</v>
      </c>
      <c r="D570" s="9" t="s">
        <v>336</v>
      </c>
      <c r="E570" s="9" t="s">
        <v>462</v>
      </c>
      <c r="F570" s="9" t="s">
        <v>501</v>
      </c>
      <c r="G570" s="9" t="s">
        <v>59</v>
      </c>
      <c r="H570" s="9" t="s">
        <v>40</v>
      </c>
      <c r="I570" s="9"/>
      <c r="J570" s="9"/>
      <c r="K570" s="9" t="s">
        <v>56</v>
      </c>
      <c r="L570" s="9" t="s">
        <v>347</v>
      </c>
      <c r="M570" s="9" t="s">
        <v>219</v>
      </c>
      <c r="N570" s="131">
        <v>44718</v>
      </c>
      <c r="O570" s="131">
        <v>44753</v>
      </c>
      <c r="P570" s="131">
        <v>44753</v>
      </c>
      <c r="Q570" s="222">
        <v>50</v>
      </c>
      <c r="R570" s="132">
        <v>0</v>
      </c>
      <c r="S570" s="132">
        <v>50</v>
      </c>
      <c r="T570" s="9" t="s">
        <v>348</v>
      </c>
      <c r="U570" s="9" t="s">
        <v>63</v>
      </c>
      <c r="V570" s="9" t="s">
        <v>64</v>
      </c>
      <c r="W570" s="9" t="s">
        <v>44</v>
      </c>
      <c r="X570" s="131"/>
      <c r="Y570" s="131"/>
      <c r="Z570" s="9"/>
      <c r="AA570" s="133">
        <v>8.8000000000000007</v>
      </c>
      <c r="AB570" s="9" t="s">
        <v>119</v>
      </c>
      <c r="AC570" s="133">
        <v>440</v>
      </c>
      <c r="AD570" s="9" t="s">
        <v>119</v>
      </c>
      <c r="AE570" s="9" t="s">
        <v>120</v>
      </c>
      <c r="AF570" s="133">
        <v>21.99</v>
      </c>
      <c r="AG570" s="134">
        <v>0.6</v>
      </c>
      <c r="AH570" s="9" t="s">
        <v>47</v>
      </c>
      <c r="AI570" s="134">
        <v>20.16</v>
      </c>
      <c r="AJ570" s="9" t="s">
        <v>48</v>
      </c>
      <c r="AK570" s="9" t="s">
        <v>462</v>
      </c>
      <c r="AL570" s="9" t="s">
        <v>49</v>
      </c>
      <c r="AM570" s="9" t="s">
        <v>50</v>
      </c>
      <c r="AN570" s="9" t="s">
        <v>51</v>
      </c>
      <c r="AO570" s="9" t="s">
        <v>52</v>
      </c>
      <c r="AP570" s="9" t="s">
        <v>215</v>
      </c>
      <c r="AQ570" s="9" t="s">
        <v>349</v>
      </c>
      <c r="AR570" s="9" t="s">
        <v>51</v>
      </c>
      <c r="AS570" s="142" t="str">
        <f>VLOOKUP(A570,'Roll-ups'!B:M,12,FALSE)</f>
        <v xml:space="preserve">12 MONTH </v>
      </c>
      <c r="AT570" s="142" t="str">
        <f t="shared" si="26"/>
        <v>G10227</v>
      </c>
      <c r="AU570" t="str">
        <f>VLOOKUP(A570,'Roll-ups'!B:E,4,FALSE)</f>
        <v xml:space="preserve">FALL 1 FLOWTHROUGH </v>
      </c>
    </row>
    <row r="571" spans="1:47" x14ac:dyDescent="0.15">
      <c r="A571" s="142">
        <f t="shared" si="24"/>
        <v>9781525610660</v>
      </c>
      <c r="B571" s="142" t="str">
        <f t="shared" si="25"/>
        <v>4544753183</v>
      </c>
      <c r="C571" s="9" t="s">
        <v>200</v>
      </c>
      <c r="D571" s="9" t="s">
        <v>300</v>
      </c>
      <c r="E571" s="9" t="s">
        <v>482</v>
      </c>
      <c r="F571" s="9" t="s">
        <v>501</v>
      </c>
      <c r="G571" s="9" t="s">
        <v>107</v>
      </c>
      <c r="H571" s="9" t="s">
        <v>40</v>
      </c>
      <c r="I571" s="9"/>
      <c r="J571" s="9"/>
      <c r="K571" s="9" t="s">
        <v>56</v>
      </c>
      <c r="L571" s="9" t="s">
        <v>347</v>
      </c>
      <c r="M571" s="9" t="s">
        <v>219</v>
      </c>
      <c r="N571" s="131">
        <v>44718</v>
      </c>
      <c r="O571" s="131">
        <v>44753</v>
      </c>
      <c r="P571" s="131">
        <v>44753</v>
      </c>
      <c r="Q571" s="222">
        <v>50</v>
      </c>
      <c r="R571" s="132">
        <v>0</v>
      </c>
      <c r="S571" s="132">
        <v>50</v>
      </c>
      <c r="T571" s="9" t="s">
        <v>348</v>
      </c>
      <c r="U571" s="9" t="s">
        <v>63</v>
      </c>
      <c r="V571" s="9" t="s">
        <v>64</v>
      </c>
      <c r="W571" s="9" t="s">
        <v>44</v>
      </c>
      <c r="X571" s="131"/>
      <c r="Y571" s="131"/>
      <c r="Z571" s="9"/>
      <c r="AA571" s="133">
        <v>8.8000000000000007</v>
      </c>
      <c r="AB571" s="9" t="s">
        <v>119</v>
      </c>
      <c r="AC571" s="133">
        <v>440</v>
      </c>
      <c r="AD571" s="9" t="s">
        <v>119</v>
      </c>
      <c r="AE571" s="9" t="s">
        <v>120</v>
      </c>
      <c r="AF571" s="133">
        <v>21.99</v>
      </c>
      <c r="AG571" s="134">
        <v>0.6</v>
      </c>
      <c r="AH571" s="9" t="s">
        <v>47</v>
      </c>
      <c r="AI571" s="134">
        <v>20.16</v>
      </c>
      <c r="AJ571" s="9" t="s">
        <v>48</v>
      </c>
      <c r="AK571" s="9" t="s">
        <v>482</v>
      </c>
      <c r="AL571" s="9" t="s">
        <v>49</v>
      </c>
      <c r="AM571" s="9" t="s">
        <v>50</v>
      </c>
      <c r="AN571" s="9" t="s">
        <v>51</v>
      </c>
      <c r="AO571" s="9" t="s">
        <v>52</v>
      </c>
      <c r="AP571" s="9" t="s">
        <v>215</v>
      </c>
      <c r="AQ571" s="9" t="s">
        <v>349</v>
      </c>
      <c r="AR571" s="9" t="s">
        <v>51</v>
      </c>
      <c r="AS571" s="142" t="str">
        <f>VLOOKUP(A571,'Roll-ups'!B:M,12,FALSE)</f>
        <v xml:space="preserve">12 MONTH </v>
      </c>
      <c r="AT571" s="142" t="str">
        <f t="shared" si="26"/>
        <v>G10227</v>
      </c>
      <c r="AU571" t="str">
        <f>VLOOKUP(A571,'Roll-ups'!B:E,4,FALSE)</f>
        <v xml:space="preserve">FALL 1 FLOWTHROUGH </v>
      </c>
    </row>
    <row r="572" spans="1:47" x14ac:dyDescent="0.15">
      <c r="A572" s="142">
        <f t="shared" si="24"/>
        <v>9781525610967</v>
      </c>
      <c r="B572" s="142" t="str">
        <f t="shared" si="25"/>
        <v>4544753183</v>
      </c>
      <c r="C572" s="9" t="s">
        <v>200</v>
      </c>
      <c r="D572" s="9" t="s">
        <v>334</v>
      </c>
      <c r="E572" s="9" t="s">
        <v>495</v>
      </c>
      <c r="F572" s="9" t="s">
        <v>501</v>
      </c>
      <c r="G572" s="9" t="s">
        <v>71</v>
      </c>
      <c r="H572" s="9" t="s">
        <v>40</v>
      </c>
      <c r="I572" s="9"/>
      <c r="J572" s="9"/>
      <c r="K572" s="9" t="s">
        <v>56</v>
      </c>
      <c r="L572" s="9" t="s">
        <v>347</v>
      </c>
      <c r="M572" s="9" t="s">
        <v>219</v>
      </c>
      <c r="N572" s="131">
        <v>44718</v>
      </c>
      <c r="O572" s="131">
        <v>44753</v>
      </c>
      <c r="P572" s="131">
        <v>44753</v>
      </c>
      <c r="Q572" s="222">
        <v>50</v>
      </c>
      <c r="R572" s="132">
        <v>0</v>
      </c>
      <c r="S572" s="132">
        <v>50</v>
      </c>
      <c r="T572" s="9" t="s">
        <v>348</v>
      </c>
      <c r="U572" s="9" t="s">
        <v>63</v>
      </c>
      <c r="V572" s="9" t="s">
        <v>64</v>
      </c>
      <c r="W572" s="9" t="s">
        <v>44</v>
      </c>
      <c r="X572" s="131"/>
      <c r="Y572" s="131"/>
      <c r="Z572" s="9"/>
      <c r="AA572" s="133">
        <v>8.8000000000000007</v>
      </c>
      <c r="AB572" s="9" t="s">
        <v>119</v>
      </c>
      <c r="AC572" s="133">
        <v>440</v>
      </c>
      <c r="AD572" s="9" t="s">
        <v>119</v>
      </c>
      <c r="AE572" s="9" t="s">
        <v>120</v>
      </c>
      <c r="AF572" s="133">
        <v>21.99</v>
      </c>
      <c r="AG572" s="134">
        <v>0.6</v>
      </c>
      <c r="AH572" s="9" t="s">
        <v>47</v>
      </c>
      <c r="AI572" s="134">
        <v>20.16</v>
      </c>
      <c r="AJ572" s="9" t="s">
        <v>48</v>
      </c>
      <c r="AK572" s="9" t="s">
        <v>495</v>
      </c>
      <c r="AL572" s="9" t="s">
        <v>49</v>
      </c>
      <c r="AM572" s="9" t="s">
        <v>50</v>
      </c>
      <c r="AN572" s="9" t="s">
        <v>51</v>
      </c>
      <c r="AO572" s="9" t="s">
        <v>52</v>
      </c>
      <c r="AP572" s="9" t="s">
        <v>215</v>
      </c>
      <c r="AQ572" s="9" t="s">
        <v>349</v>
      </c>
      <c r="AR572" s="9" t="s">
        <v>51</v>
      </c>
      <c r="AS572" s="142" t="str">
        <f>VLOOKUP(A572,'Roll-ups'!B:M,12,FALSE)</f>
        <v xml:space="preserve">12 MONTH </v>
      </c>
      <c r="AT572" s="142" t="str">
        <f t="shared" si="26"/>
        <v>G10227</v>
      </c>
      <c r="AU572" t="str">
        <f>VLOOKUP(A572,'Roll-ups'!B:E,4,FALSE)</f>
        <v xml:space="preserve">FALL 1 FLOWTHROUGH </v>
      </c>
    </row>
    <row r="573" spans="1:47" x14ac:dyDescent="0.15">
      <c r="A573" s="142">
        <f t="shared" si="24"/>
        <v>9781525610677</v>
      </c>
      <c r="B573" s="142" t="str">
        <f t="shared" si="25"/>
        <v>4544753183</v>
      </c>
      <c r="C573" s="9" t="s">
        <v>200</v>
      </c>
      <c r="D573" s="9" t="s">
        <v>301</v>
      </c>
      <c r="E573" s="9" t="s">
        <v>486</v>
      </c>
      <c r="F573" s="9" t="s">
        <v>501</v>
      </c>
      <c r="G573" s="9" t="s">
        <v>60</v>
      </c>
      <c r="H573" s="9" t="s">
        <v>40</v>
      </c>
      <c r="I573" s="9"/>
      <c r="J573" s="9"/>
      <c r="K573" s="9" t="s">
        <v>56</v>
      </c>
      <c r="L573" s="9" t="s">
        <v>347</v>
      </c>
      <c r="M573" s="9" t="s">
        <v>219</v>
      </c>
      <c r="N573" s="131">
        <v>44718</v>
      </c>
      <c r="O573" s="131">
        <v>44753</v>
      </c>
      <c r="P573" s="131">
        <v>44753</v>
      </c>
      <c r="Q573" s="222">
        <v>50</v>
      </c>
      <c r="R573" s="132">
        <v>0</v>
      </c>
      <c r="S573" s="132">
        <v>50</v>
      </c>
      <c r="T573" s="9" t="s">
        <v>348</v>
      </c>
      <c r="U573" s="9" t="s">
        <v>63</v>
      </c>
      <c r="V573" s="9" t="s">
        <v>64</v>
      </c>
      <c r="W573" s="9" t="s">
        <v>44</v>
      </c>
      <c r="X573" s="131"/>
      <c r="Y573" s="131"/>
      <c r="Z573" s="9"/>
      <c r="AA573" s="133">
        <v>8.8000000000000007</v>
      </c>
      <c r="AB573" s="9" t="s">
        <v>119</v>
      </c>
      <c r="AC573" s="133">
        <v>440</v>
      </c>
      <c r="AD573" s="9" t="s">
        <v>119</v>
      </c>
      <c r="AE573" s="9" t="s">
        <v>120</v>
      </c>
      <c r="AF573" s="133">
        <v>21.99</v>
      </c>
      <c r="AG573" s="134">
        <v>0.6</v>
      </c>
      <c r="AH573" s="9" t="s">
        <v>47</v>
      </c>
      <c r="AI573" s="134">
        <v>20.16</v>
      </c>
      <c r="AJ573" s="9" t="s">
        <v>48</v>
      </c>
      <c r="AK573" s="9" t="s">
        <v>486</v>
      </c>
      <c r="AL573" s="9" t="s">
        <v>49</v>
      </c>
      <c r="AM573" s="9" t="s">
        <v>50</v>
      </c>
      <c r="AN573" s="9" t="s">
        <v>51</v>
      </c>
      <c r="AO573" s="9" t="s">
        <v>52</v>
      </c>
      <c r="AP573" s="9" t="s">
        <v>215</v>
      </c>
      <c r="AQ573" s="9" t="s">
        <v>349</v>
      </c>
      <c r="AR573" s="9" t="s">
        <v>51</v>
      </c>
      <c r="AS573" s="142" t="str">
        <f>VLOOKUP(A573,'Roll-ups'!B:M,12,FALSE)</f>
        <v xml:space="preserve">12 MONTH </v>
      </c>
      <c r="AT573" s="142" t="str">
        <f t="shared" si="26"/>
        <v>G10227</v>
      </c>
      <c r="AU573" t="str">
        <f>VLOOKUP(A573,'Roll-ups'!B:E,4,FALSE)</f>
        <v xml:space="preserve">FALL 1 FLOWTHROUGH </v>
      </c>
    </row>
    <row r="574" spans="1:47" x14ac:dyDescent="0.15">
      <c r="A574" s="142">
        <f t="shared" si="24"/>
        <v>9781525610769</v>
      </c>
      <c r="B574" s="142" t="str">
        <f t="shared" si="25"/>
        <v>4544753183</v>
      </c>
      <c r="C574" s="9" t="s">
        <v>200</v>
      </c>
      <c r="D574" s="9" t="s">
        <v>328</v>
      </c>
      <c r="E574" s="9" t="s">
        <v>475</v>
      </c>
      <c r="F574" s="9" t="s">
        <v>501</v>
      </c>
      <c r="G574" s="9" t="s">
        <v>61</v>
      </c>
      <c r="H574" s="9" t="s">
        <v>40</v>
      </c>
      <c r="I574" s="9"/>
      <c r="J574" s="9"/>
      <c r="K574" s="9" t="s">
        <v>56</v>
      </c>
      <c r="L574" s="9" t="s">
        <v>347</v>
      </c>
      <c r="M574" s="9" t="s">
        <v>219</v>
      </c>
      <c r="N574" s="131">
        <v>44718</v>
      </c>
      <c r="O574" s="131">
        <v>44753</v>
      </c>
      <c r="P574" s="131">
        <v>44753</v>
      </c>
      <c r="Q574" s="222">
        <v>50</v>
      </c>
      <c r="R574" s="132">
        <v>0</v>
      </c>
      <c r="S574" s="132">
        <v>50</v>
      </c>
      <c r="T574" s="9" t="s">
        <v>348</v>
      </c>
      <c r="U574" s="9" t="s">
        <v>63</v>
      </c>
      <c r="V574" s="9" t="s">
        <v>64</v>
      </c>
      <c r="W574" s="9" t="s">
        <v>44</v>
      </c>
      <c r="X574" s="131"/>
      <c r="Y574" s="131"/>
      <c r="Z574" s="9"/>
      <c r="AA574" s="133">
        <v>8.8000000000000007</v>
      </c>
      <c r="AB574" s="9" t="s">
        <v>119</v>
      </c>
      <c r="AC574" s="133">
        <v>440</v>
      </c>
      <c r="AD574" s="9" t="s">
        <v>119</v>
      </c>
      <c r="AE574" s="9" t="s">
        <v>120</v>
      </c>
      <c r="AF574" s="133">
        <v>21.99</v>
      </c>
      <c r="AG574" s="134">
        <v>0.6</v>
      </c>
      <c r="AH574" s="9" t="s">
        <v>47</v>
      </c>
      <c r="AI574" s="134">
        <v>20.16</v>
      </c>
      <c r="AJ574" s="9" t="s">
        <v>48</v>
      </c>
      <c r="AK574" s="9" t="s">
        <v>475</v>
      </c>
      <c r="AL574" s="9" t="s">
        <v>49</v>
      </c>
      <c r="AM574" s="9" t="s">
        <v>50</v>
      </c>
      <c r="AN574" s="9" t="s">
        <v>51</v>
      </c>
      <c r="AO574" s="9" t="s">
        <v>52</v>
      </c>
      <c r="AP574" s="9" t="s">
        <v>215</v>
      </c>
      <c r="AQ574" s="9" t="s">
        <v>349</v>
      </c>
      <c r="AR574" s="9" t="s">
        <v>51</v>
      </c>
      <c r="AS574" s="142" t="str">
        <f>VLOOKUP(A574,'Roll-ups'!B:M,12,FALSE)</f>
        <v xml:space="preserve">12 MONTH </v>
      </c>
      <c r="AT574" s="142" t="str">
        <f t="shared" si="26"/>
        <v>G10227</v>
      </c>
      <c r="AU574" t="str">
        <f>VLOOKUP(A574,'Roll-ups'!B:E,4,FALSE)</f>
        <v xml:space="preserve">FALL 1 FLOWTHROUGH </v>
      </c>
    </row>
    <row r="575" spans="1:47" x14ac:dyDescent="0.15">
      <c r="A575" s="142">
        <f t="shared" si="24"/>
        <v>9781525610882</v>
      </c>
      <c r="B575" s="142" t="str">
        <f t="shared" si="25"/>
        <v>4544753183</v>
      </c>
      <c r="C575" s="9" t="s">
        <v>200</v>
      </c>
      <c r="D575" s="9" t="s">
        <v>333</v>
      </c>
      <c r="E575" s="9" t="s">
        <v>540</v>
      </c>
      <c r="F575" s="9" t="s">
        <v>501</v>
      </c>
      <c r="G575" s="9" t="s">
        <v>70</v>
      </c>
      <c r="H575" s="9" t="s">
        <v>40</v>
      </c>
      <c r="I575" s="9"/>
      <c r="J575" s="9"/>
      <c r="K575" s="9" t="s">
        <v>56</v>
      </c>
      <c r="L575" s="9" t="s">
        <v>347</v>
      </c>
      <c r="M575" s="9" t="s">
        <v>219</v>
      </c>
      <c r="N575" s="131">
        <v>44718</v>
      </c>
      <c r="O575" s="131">
        <v>44753</v>
      </c>
      <c r="P575" s="131">
        <v>44753</v>
      </c>
      <c r="Q575" s="222">
        <v>50</v>
      </c>
      <c r="R575" s="132">
        <v>0</v>
      </c>
      <c r="S575" s="132">
        <v>50</v>
      </c>
      <c r="T575" s="9" t="s">
        <v>348</v>
      </c>
      <c r="U575" s="9" t="s">
        <v>63</v>
      </c>
      <c r="V575" s="9" t="s">
        <v>64</v>
      </c>
      <c r="W575" s="9" t="s">
        <v>44</v>
      </c>
      <c r="X575" s="131"/>
      <c r="Y575" s="131"/>
      <c r="Z575" s="9"/>
      <c r="AA575" s="133">
        <v>8.8000000000000007</v>
      </c>
      <c r="AB575" s="9" t="s">
        <v>119</v>
      </c>
      <c r="AC575" s="133">
        <v>440</v>
      </c>
      <c r="AD575" s="9" t="s">
        <v>119</v>
      </c>
      <c r="AE575" s="9" t="s">
        <v>120</v>
      </c>
      <c r="AF575" s="133">
        <v>21.99</v>
      </c>
      <c r="AG575" s="134">
        <v>0.6</v>
      </c>
      <c r="AH575" s="9" t="s">
        <v>47</v>
      </c>
      <c r="AI575" s="134">
        <v>20.16</v>
      </c>
      <c r="AJ575" s="9" t="s">
        <v>48</v>
      </c>
      <c r="AK575" s="9" t="s">
        <v>540</v>
      </c>
      <c r="AL575" s="9" t="s">
        <v>49</v>
      </c>
      <c r="AM575" s="9" t="s">
        <v>50</v>
      </c>
      <c r="AN575" s="9" t="s">
        <v>51</v>
      </c>
      <c r="AO575" s="9" t="s">
        <v>52</v>
      </c>
      <c r="AP575" s="9" t="s">
        <v>215</v>
      </c>
      <c r="AQ575" s="9" t="s">
        <v>349</v>
      </c>
      <c r="AR575" s="9" t="s">
        <v>51</v>
      </c>
      <c r="AS575" s="142" t="str">
        <f>VLOOKUP(A575,'Roll-ups'!B:M,12,FALSE)</f>
        <v xml:space="preserve">12 MONTH </v>
      </c>
      <c r="AT575" s="142" t="str">
        <f t="shared" si="26"/>
        <v>G10227</v>
      </c>
      <c r="AU575" t="str">
        <f>VLOOKUP(A575,'Roll-ups'!B:E,4,FALSE)</f>
        <v xml:space="preserve">FALL 1 FLOWTHROUGH </v>
      </c>
    </row>
    <row r="576" spans="1:47" x14ac:dyDescent="0.15">
      <c r="A576" s="142">
        <f t="shared" si="24"/>
        <v>9781525610820</v>
      </c>
      <c r="B576" s="142" t="str">
        <f t="shared" si="25"/>
        <v>4544753183</v>
      </c>
      <c r="C576" s="9" t="s">
        <v>200</v>
      </c>
      <c r="D576" s="9" t="s">
        <v>442</v>
      </c>
      <c r="E576" s="9" t="s">
        <v>443</v>
      </c>
      <c r="F576" s="9" t="s">
        <v>501</v>
      </c>
      <c r="G576" s="9" t="s">
        <v>66</v>
      </c>
      <c r="H576" s="9" t="s">
        <v>40</v>
      </c>
      <c r="I576" s="9"/>
      <c r="J576" s="9"/>
      <c r="K576" s="9" t="s">
        <v>56</v>
      </c>
      <c r="L576" s="9" t="s">
        <v>347</v>
      </c>
      <c r="M576" s="9" t="s">
        <v>219</v>
      </c>
      <c r="N576" s="131">
        <v>44718</v>
      </c>
      <c r="O576" s="131">
        <v>44753</v>
      </c>
      <c r="P576" s="131">
        <v>44753</v>
      </c>
      <c r="Q576" s="222">
        <v>50</v>
      </c>
      <c r="R576" s="132">
        <v>0</v>
      </c>
      <c r="S576" s="132">
        <v>50</v>
      </c>
      <c r="T576" s="9" t="s">
        <v>348</v>
      </c>
      <c r="U576" s="9" t="s">
        <v>63</v>
      </c>
      <c r="V576" s="9" t="s">
        <v>64</v>
      </c>
      <c r="W576" s="9" t="s">
        <v>44</v>
      </c>
      <c r="X576" s="131"/>
      <c r="Y576" s="131"/>
      <c r="Z576" s="9"/>
      <c r="AA576" s="133">
        <v>8.8000000000000007</v>
      </c>
      <c r="AB576" s="9" t="s">
        <v>119</v>
      </c>
      <c r="AC576" s="133">
        <v>440</v>
      </c>
      <c r="AD576" s="9" t="s">
        <v>119</v>
      </c>
      <c r="AE576" s="9" t="s">
        <v>120</v>
      </c>
      <c r="AF576" s="133">
        <v>21.99</v>
      </c>
      <c r="AG576" s="134">
        <v>0.6</v>
      </c>
      <c r="AH576" s="9" t="s">
        <v>47</v>
      </c>
      <c r="AI576" s="134">
        <v>20.16</v>
      </c>
      <c r="AJ576" s="9" t="s">
        <v>48</v>
      </c>
      <c r="AK576" s="9" t="s">
        <v>443</v>
      </c>
      <c r="AL576" s="9" t="s">
        <v>49</v>
      </c>
      <c r="AM576" s="9" t="s">
        <v>50</v>
      </c>
      <c r="AN576" s="9" t="s">
        <v>51</v>
      </c>
      <c r="AO576" s="9" t="s">
        <v>52</v>
      </c>
      <c r="AP576" s="9" t="s">
        <v>215</v>
      </c>
      <c r="AQ576" s="9" t="s">
        <v>349</v>
      </c>
      <c r="AR576" s="9" t="s">
        <v>51</v>
      </c>
      <c r="AS576" s="142" t="str">
        <f>VLOOKUP(A576,'Roll-ups'!B:M,12,FALSE)</f>
        <v xml:space="preserve">12 MONTH </v>
      </c>
      <c r="AT576" s="142" t="str">
        <f t="shared" si="26"/>
        <v>G10227</v>
      </c>
      <c r="AU576" t="str">
        <f>VLOOKUP(A576,'Roll-ups'!B:E,4,FALSE)</f>
        <v xml:space="preserve">FALL 1 FLOWTHROUGH </v>
      </c>
    </row>
    <row r="577" spans="1:47" x14ac:dyDescent="0.15">
      <c r="A577" s="142">
        <f t="shared" si="24"/>
        <v>9781525610455</v>
      </c>
      <c r="B577" s="142" t="str">
        <f t="shared" si="25"/>
        <v>4544753183</v>
      </c>
      <c r="C577" s="9" t="s">
        <v>200</v>
      </c>
      <c r="D577" s="9" t="s">
        <v>470</v>
      </c>
      <c r="E577" s="9" t="s">
        <v>471</v>
      </c>
      <c r="F577" s="9" t="s">
        <v>501</v>
      </c>
      <c r="G577" s="9" t="s">
        <v>76</v>
      </c>
      <c r="H577" s="9" t="s">
        <v>40</v>
      </c>
      <c r="I577" s="9"/>
      <c r="J577" s="9"/>
      <c r="K577" s="9" t="s">
        <v>56</v>
      </c>
      <c r="L577" s="9" t="s">
        <v>347</v>
      </c>
      <c r="M577" s="9" t="s">
        <v>219</v>
      </c>
      <c r="N577" s="131">
        <v>44718</v>
      </c>
      <c r="O577" s="131">
        <v>44753</v>
      </c>
      <c r="P577" s="131">
        <v>44753</v>
      </c>
      <c r="Q577" s="222">
        <v>50</v>
      </c>
      <c r="R577" s="132">
        <v>0</v>
      </c>
      <c r="S577" s="132">
        <v>50</v>
      </c>
      <c r="T577" s="9" t="s">
        <v>348</v>
      </c>
      <c r="U577" s="9" t="s">
        <v>63</v>
      </c>
      <c r="V577" s="9" t="s">
        <v>64</v>
      </c>
      <c r="W577" s="9" t="s">
        <v>44</v>
      </c>
      <c r="X577" s="131"/>
      <c r="Y577" s="131"/>
      <c r="Z577" s="9"/>
      <c r="AA577" s="133">
        <v>4.8</v>
      </c>
      <c r="AB577" s="9" t="s">
        <v>119</v>
      </c>
      <c r="AC577" s="133">
        <v>240</v>
      </c>
      <c r="AD577" s="9" t="s">
        <v>119</v>
      </c>
      <c r="AE577" s="9" t="s">
        <v>120</v>
      </c>
      <c r="AF577" s="133">
        <v>11.99</v>
      </c>
      <c r="AG577" s="134">
        <v>0.17</v>
      </c>
      <c r="AH577" s="9" t="s">
        <v>47</v>
      </c>
      <c r="AI577" s="134">
        <v>5.88</v>
      </c>
      <c r="AJ577" s="9" t="s">
        <v>48</v>
      </c>
      <c r="AK577" s="9" t="s">
        <v>471</v>
      </c>
      <c r="AL577" s="9" t="s">
        <v>49</v>
      </c>
      <c r="AM577" s="9" t="s">
        <v>50</v>
      </c>
      <c r="AN577" s="9" t="s">
        <v>51</v>
      </c>
      <c r="AO577" s="9" t="s">
        <v>52</v>
      </c>
      <c r="AP577" s="9" t="s">
        <v>215</v>
      </c>
      <c r="AQ577" s="9" t="s">
        <v>349</v>
      </c>
      <c r="AR577" s="9" t="s">
        <v>51</v>
      </c>
      <c r="AS577" s="142" t="str">
        <f>VLOOKUP(A577,'Roll-ups'!B:M,12,FALSE)</f>
        <v xml:space="preserve">12 MONTH </v>
      </c>
      <c r="AT577" s="142" t="str">
        <f t="shared" si="26"/>
        <v>G10227</v>
      </c>
      <c r="AU577" t="str">
        <f>VLOOKUP(A577,'Roll-ups'!B:E,4,FALSE)</f>
        <v xml:space="preserve">FALL 1 FLOWTHROUGH </v>
      </c>
    </row>
    <row r="578" spans="1:47" x14ac:dyDescent="0.15">
      <c r="A578" s="142">
        <f t="shared" si="24"/>
        <v>9781525610585</v>
      </c>
      <c r="B578" s="142" t="str">
        <f t="shared" si="25"/>
        <v>4544753183</v>
      </c>
      <c r="C578" s="9" t="s">
        <v>200</v>
      </c>
      <c r="D578" s="9" t="s">
        <v>510</v>
      </c>
      <c r="E578" s="9" t="s">
        <v>511</v>
      </c>
      <c r="F578" s="9" t="s">
        <v>501</v>
      </c>
      <c r="G578" s="9" t="s">
        <v>69</v>
      </c>
      <c r="H578" s="9" t="s">
        <v>40</v>
      </c>
      <c r="I578" s="9"/>
      <c r="J578" s="9"/>
      <c r="K578" s="9" t="s">
        <v>56</v>
      </c>
      <c r="L578" s="9" t="s">
        <v>347</v>
      </c>
      <c r="M578" s="9" t="s">
        <v>219</v>
      </c>
      <c r="N578" s="131">
        <v>44718</v>
      </c>
      <c r="O578" s="131">
        <v>44753</v>
      </c>
      <c r="P578" s="131">
        <v>44753</v>
      </c>
      <c r="Q578" s="222">
        <v>50</v>
      </c>
      <c r="R578" s="132">
        <v>0</v>
      </c>
      <c r="S578" s="132">
        <v>50</v>
      </c>
      <c r="T578" s="9" t="s">
        <v>348</v>
      </c>
      <c r="U578" s="9" t="s">
        <v>63</v>
      </c>
      <c r="V578" s="9" t="s">
        <v>64</v>
      </c>
      <c r="W578" s="9" t="s">
        <v>44</v>
      </c>
      <c r="X578" s="131"/>
      <c r="Y578" s="131"/>
      <c r="Z578" s="9"/>
      <c r="AA578" s="133">
        <v>8.8000000000000007</v>
      </c>
      <c r="AB578" s="9" t="s">
        <v>119</v>
      </c>
      <c r="AC578" s="133">
        <v>440</v>
      </c>
      <c r="AD578" s="9" t="s">
        <v>119</v>
      </c>
      <c r="AE578" s="9" t="s">
        <v>120</v>
      </c>
      <c r="AF578" s="133">
        <v>21.99</v>
      </c>
      <c r="AG578" s="134">
        <v>0.6</v>
      </c>
      <c r="AH578" s="9" t="s">
        <v>47</v>
      </c>
      <c r="AI578" s="134">
        <v>20.16</v>
      </c>
      <c r="AJ578" s="9" t="s">
        <v>48</v>
      </c>
      <c r="AK578" s="9" t="s">
        <v>511</v>
      </c>
      <c r="AL578" s="9" t="s">
        <v>49</v>
      </c>
      <c r="AM578" s="9" t="s">
        <v>50</v>
      </c>
      <c r="AN578" s="9" t="s">
        <v>51</v>
      </c>
      <c r="AO578" s="9" t="s">
        <v>52</v>
      </c>
      <c r="AP578" s="9" t="s">
        <v>215</v>
      </c>
      <c r="AQ578" s="9" t="s">
        <v>349</v>
      </c>
      <c r="AR578" s="9" t="s">
        <v>51</v>
      </c>
      <c r="AS578" s="142" t="str">
        <f>VLOOKUP(A578,'Roll-ups'!B:M,12,FALSE)</f>
        <v xml:space="preserve">12 MONTH </v>
      </c>
      <c r="AT578" s="142" t="str">
        <f t="shared" si="26"/>
        <v>G10227</v>
      </c>
      <c r="AU578" t="str">
        <f>VLOOKUP(A578,'Roll-ups'!B:E,4,FALSE)</f>
        <v xml:space="preserve">FALL 1 FLOWTHROUGH </v>
      </c>
    </row>
    <row r="579" spans="1:47" x14ac:dyDescent="0.15">
      <c r="A579" s="142">
        <f t="shared" ref="A579:A642" si="27">E579*1</f>
        <v>9781975448929</v>
      </c>
      <c r="B579" s="142" t="str">
        <f t="shared" ref="B579:B642" si="28">F579</f>
        <v>4544767817</v>
      </c>
      <c r="C579" s="9" t="s">
        <v>200</v>
      </c>
      <c r="D579" s="9" t="s">
        <v>314</v>
      </c>
      <c r="E579" s="9" t="s">
        <v>392</v>
      </c>
      <c r="F579" s="9" t="s">
        <v>539</v>
      </c>
      <c r="G579" s="9" t="s">
        <v>58</v>
      </c>
      <c r="H579" s="9" t="s">
        <v>40</v>
      </c>
      <c r="I579" s="9"/>
      <c r="J579" s="9"/>
      <c r="K579" s="9" t="s">
        <v>56</v>
      </c>
      <c r="L579" s="9" t="s">
        <v>347</v>
      </c>
      <c r="M579" s="9" t="s">
        <v>219</v>
      </c>
      <c r="N579" s="131">
        <v>44718</v>
      </c>
      <c r="O579" s="131">
        <v>44749</v>
      </c>
      <c r="P579" s="131">
        <v>44749</v>
      </c>
      <c r="Q579" s="222">
        <v>50</v>
      </c>
      <c r="R579" s="132">
        <v>0</v>
      </c>
      <c r="S579" s="132">
        <v>50</v>
      </c>
      <c r="T579" s="9" t="s">
        <v>348</v>
      </c>
      <c r="U579" s="9" t="s">
        <v>63</v>
      </c>
      <c r="V579" s="9" t="s">
        <v>64</v>
      </c>
      <c r="W579" s="9" t="s">
        <v>44</v>
      </c>
      <c r="X579" s="131"/>
      <c r="Y579" s="131"/>
      <c r="Z579" s="9"/>
      <c r="AA579" s="133">
        <v>8.8000000000000007</v>
      </c>
      <c r="AB579" s="9" t="s">
        <v>119</v>
      </c>
      <c r="AC579" s="133">
        <v>440</v>
      </c>
      <c r="AD579" s="9" t="s">
        <v>119</v>
      </c>
      <c r="AE579" s="9" t="s">
        <v>120</v>
      </c>
      <c r="AF579" s="133">
        <v>21.99</v>
      </c>
      <c r="AG579" s="134">
        <v>0.6</v>
      </c>
      <c r="AH579" s="9" t="s">
        <v>47</v>
      </c>
      <c r="AI579" s="134">
        <v>20.16</v>
      </c>
      <c r="AJ579" s="9" t="s">
        <v>48</v>
      </c>
      <c r="AK579" s="9" t="s">
        <v>392</v>
      </c>
      <c r="AL579" s="9" t="s">
        <v>49</v>
      </c>
      <c r="AM579" s="9" t="s">
        <v>50</v>
      </c>
      <c r="AN579" s="9" t="s">
        <v>51</v>
      </c>
      <c r="AO579" s="9" t="s">
        <v>52</v>
      </c>
      <c r="AP579" s="9" t="s">
        <v>352</v>
      </c>
      <c r="AQ579" s="9" t="s">
        <v>349</v>
      </c>
      <c r="AR579" s="9" t="s">
        <v>51</v>
      </c>
      <c r="AS579" s="142" t="str">
        <f>VLOOKUP(A579,'Roll-ups'!B:M,12,FALSE)</f>
        <v xml:space="preserve">12 MONTH </v>
      </c>
      <c r="AT579" s="142" t="str">
        <f t="shared" ref="AT579:AT642" si="29">C579</f>
        <v>G10227</v>
      </c>
      <c r="AU579" t="str">
        <f>VLOOKUP(A579,'Roll-ups'!B:E,4,FALSE)</f>
        <v xml:space="preserve">FALL 1 FLOWTHROUGH </v>
      </c>
    </row>
    <row r="580" spans="1:47" x14ac:dyDescent="0.15">
      <c r="A580" s="142">
        <f t="shared" si="27"/>
        <v>9781664810259</v>
      </c>
      <c r="B580" s="142" t="str">
        <f t="shared" si="28"/>
        <v>4544767823</v>
      </c>
      <c r="C580" s="9" t="s">
        <v>200</v>
      </c>
      <c r="D580" s="9" t="s">
        <v>284</v>
      </c>
      <c r="E580" s="9" t="s">
        <v>549</v>
      </c>
      <c r="F580" s="9" t="s">
        <v>516</v>
      </c>
      <c r="G580" s="9" t="s">
        <v>71</v>
      </c>
      <c r="H580" s="9" t="s">
        <v>40</v>
      </c>
      <c r="I580" s="9"/>
      <c r="J580" s="9"/>
      <c r="K580" s="9" t="s">
        <v>56</v>
      </c>
      <c r="L580" s="9" t="s">
        <v>347</v>
      </c>
      <c r="M580" s="9" t="s">
        <v>219</v>
      </c>
      <c r="N580" s="131">
        <v>44718</v>
      </c>
      <c r="O580" s="131">
        <v>44763</v>
      </c>
      <c r="P580" s="131">
        <v>44763</v>
      </c>
      <c r="Q580" s="222">
        <v>50</v>
      </c>
      <c r="R580" s="132">
        <v>0</v>
      </c>
      <c r="S580" s="132">
        <v>50</v>
      </c>
      <c r="T580" s="9" t="s">
        <v>348</v>
      </c>
      <c r="U580" s="9" t="s">
        <v>63</v>
      </c>
      <c r="V580" s="9" t="s">
        <v>64</v>
      </c>
      <c r="W580" s="9" t="s">
        <v>44</v>
      </c>
      <c r="X580" s="131"/>
      <c r="Y580" s="131"/>
      <c r="Z580" s="9"/>
      <c r="AA580" s="133">
        <v>8.8000000000000007</v>
      </c>
      <c r="AB580" s="9" t="s">
        <v>119</v>
      </c>
      <c r="AC580" s="133">
        <v>440</v>
      </c>
      <c r="AD580" s="9" t="s">
        <v>119</v>
      </c>
      <c r="AE580" s="9" t="s">
        <v>120</v>
      </c>
      <c r="AF580" s="133">
        <v>21.99</v>
      </c>
      <c r="AG580" s="134">
        <v>0.56000000000000005</v>
      </c>
      <c r="AH580" s="9" t="s">
        <v>47</v>
      </c>
      <c r="AI580" s="134">
        <v>34.515999999999998</v>
      </c>
      <c r="AJ580" s="9" t="s">
        <v>48</v>
      </c>
      <c r="AK580" s="9" t="s">
        <v>549</v>
      </c>
      <c r="AL580" s="9" t="s">
        <v>49</v>
      </c>
      <c r="AM580" s="9" t="s">
        <v>50</v>
      </c>
      <c r="AN580" s="9" t="s">
        <v>51</v>
      </c>
      <c r="AO580" s="9" t="s">
        <v>138</v>
      </c>
      <c r="AP580" s="9" t="s">
        <v>354</v>
      </c>
      <c r="AQ580" s="9" t="s">
        <v>349</v>
      </c>
      <c r="AR580" s="9" t="s">
        <v>51</v>
      </c>
      <c r="AS580" s="142" t="str">
        <f>VLOOKUP(A580,'Roll-ups'!B:M,12,FALSE)</f>
        <v xml:space="preserve">12 MONTH </v>
      </c>
      <c r="AT580" s="142" t="str">
        <f t="shared" si="29"/>
        <v>G10227</v>
      </c>
      <c r="AU580" t="str">
        <f>VLOOKUP(A580,'Roll-ups'!B:E,4,FALSE)</f>
        <v xml:space="preserve">FALL 1 FLOWTHROUGH </v>
      </c>
    </row>
    <row r="581" spans="1:47" x14ac:dyDescent="0.15">
      <c r="A581" s="142">
        <f t="shared" si="27"/>
        <v>686010673979</v>
      </c>
      <c r="B581" s="142" t="str">
        <f t="shared" si="28"/>
        <v>4543725758</v>
      </c>
      <c r="C581" s="9" t="s">
        <v>200</v>
      </c>
      <c r="D581" s="9" t="s">
        <v>438</v>
      </c>
      <c r="E581" s="9" t="s">
        <v>439</v>
      </c>
      <c r="F581" s="9" t="s">
        <v>515</v>
      </c>
      <c r="G581" s="9" t="s">
        <v>70</v>
      </c>
      <c r="H581" s="9" t="s">
        <v>40</v>
      </c>
      <c r="I581" s="9"/>
      <c r="J581" s="9"/>
      <c r="K581" s="9" t="s">
        <v>56</v>
      </c>
      <c r="L581" s="9" t="s">
        <v>143</v>
      </c>
      <c r="M581" s="9" t="s">
        <v>144</v>
      </c>
      <c r="N581" s="131">
        <v>44579</v>
      </c>
      <c r="O581" s="131">
        <v>44713</v>
      </c>
      <c r="P581" s="131">
        <v>44713</v>
      </c>
      <c r="Q581" s="222">
        <v>216</v>
      </c>
      <c r="R581" s="132">
        <v>168</v>
      </c>
      <c r="S581" s="132">
        <v>48</v>
      </c>
      <c r="T581" s="9" t="s">
        <v>348</v>
      </c>
      <c r="U581" s="9" t="s">
        <v>42</v>
      </c>
      <c r="V581" s="9" t="s">
        <v>131</v>
      </c>
      <c r="W581" s="9" t="s">
        <v>44</v>
      </c>
      <c r="X581" s="131">
        <v>44664</v>
      </c>
      <c r="Y581" s="131">
        <v>44664</v>
      </c>
      <c r="Z581" s="9" t="s">
        <v>45</v>
      </c>
      <c r="AA581" s="133">
        <v>7.05</v>
      </c>
      <c r="AB581" s="9" t="s">
        <v>46</v>
      </c>
      <c r="AC581" s="133">
        <v>1522.8</v>
      </c>
      <c r="AD581" s="9" t="s">
        <v>46</v>
      </c>
      <c r="AE581" s="9" t="s">
        <v>379</v>
      </c>
      <c r="AF581" s="133">
        <v>31.99</v>
      </c>
      <c r="AG581" s="134">
        <v>1.4550000000000001</v>
      </c>
      <c r="AH581" s="9" t="s">
        <v>47</v>
      </c>
      <c r="AI581" s="134">
        <v>230.67</v>
      </c>
      <c r="AJ581" s="9" t="s">
        <v>48</v>
      </c>
      <c r="AK581" s="9"/>
      <c r="AL581" s="9" t="s">
        <v>49</v>
      </c>
      <c r="AM581" s="9" t="s">
        <v>121</v>
      </c>
      <c r="AN581" s="9" t="s">
        <v>122</v>
      </c>
      <c r="AO581" s="9" t="s">
        <v>52</v>
      </c>
      <c r="AP581" s="9" t="s">
        <v>133</v>
      </c>
      <c r="AQ581" s="9" t="s">
        <v>349</v>
      </c>
      <c r="AR581" s="9" t="s">
        <v>54</v>
      </c>
      <c r="AS581" s="142" t="str">
        <f>VLOOKUP(A581,'Roll-ups'!B:M,12,FALSE)</f>
        <v xml:space="preserve">17 MONTH </v>
      </c>
      <c r="AT581" s="142" t="str">
        <f t="shared" si="29"/>
        <v>G10227</v>
      </c>
      <c r="AU581" t="str">
        <f>VLOOKUP(A581,'Roll-ups'!B:E,4,FALSE)</f>
        <v xml:space="preserve">BTS </v>
      </c>
    </row>
    <row r="582" spans="1:47" x14ac:dyDescent="0.15">
      <c r="A582" s="142">
        <f t="shared" si="27"/>
        <v>74101946598</v>
      </c>
      <c r="B582" s="142" t="str">
        <f t="shared" si="28"/>
        <v>4544099564</v>
      </c>
      <c r="C582" s="9" t="s">
        <v>129</v>
      </c>
      <c r="D582" s="9" t="s">
        <v>1415</v>
      </c>
      <c r="E582" s="9" t="s">
        <v>1416</v>
      </c>
      <c r="F582" s="9" t="s">
        <v>975</v>
      </c>
      <c r="G582" s="9" t="s">
        <v>39</v>
      </c>
      <c r="H582" s="9" t="s">
        <v>1090</v>
      </c>
      <c r="I582" s="9"/>
      <c r="J582" s="9"/>
      <c r="K582" s="9" t="s">
        <v>56</v>
      </c>
      <c r="L582" s="9" t="s">
        <v>134</v>
      </c>
      <c r="M582" s="9" t="s">
        <v>135</v>
      </c>
      <c r="N582" s="131">
        <v>44603</v>
      </c>
      <c r="O582" s="131">
        <v>44732</v>
      </c>
      <c r="P582" s="131">
        <v>44732</v>
      </c>
      <c r="Q582" s="222">
        <v>48</v>
      </c>
      <c r="R582" s="132">
        <v>0</v>
      </c>
      <c r="S582" s="132">
        <v>48</v>
      </c>
      <c r="T582" s="9" t="s">
        <v>348</v>
      </c>
      <c r="U582" s="9" t="s">
        <v>63</v>
      </c>
      <c r="V582" s="9" t="s">
        <v>64</v>
      </c>
      <c r="W582" s="9" t="s">
        <v>44</v>
      </c>
      <c r="X582" s="131"/>
      <c r="Y582" s="131"/>
      <c r="Z582" s="9"/>
      <c r="AA582" s="133">
        <v>79.2</v>
      </c>
      <c r="AB582" s="9" t="s">
        <v>119</v>
      </c>
      <c r="AC582" s="133">
        <v>3801.6</v>
      </c>
      <c r="AD582" s="9" t="s">
        <v>119</v>
      </c>
      <c r="AE582" s="9" t="s">
        <v>120</v>
      </c>
      <c r="AF582" s="133">
        <v>99.99</v>
      </c>
      <c r="AG582" s="134">
        <v>2.1</v>
      </c>
      <c r="AH582" s="9" t="s">
        <v>47</v>
      </c>
      <c r="AI582" s="134">
        <v>183.488</v>
      </c>
      <c r="AJ582" s="9" t="s">
        <v>48</v>
      </c>
      <c r="AK582" s="9" t="s">
        <v>1417</v>
      </c>
      <c r="AL582" s="9" t="s">
        <v>49</v>
      </c>
      <c r="AM582" s="9" t="s">
        <v>196</v>
      </c>
      <c r="AN582" s="9" t="s">
        <v>123</v>
      </c>
      <c r="AO582" s="9" t="s">
        <v>138</v>
      </c>
      <c r="AP582" s="9" t="s">
        <v>139</v>
      </c>
      <c r="AQ582" s="9" t="s">
        <v>125</v>
      </c>
      <c r="AR582" s="9" t="s">
        <v>123</v>
      </c>
      <c r="AS582" s="142" t="e">
        <f>VLOOKUP(A582,'Roll-ups'!B:M,12,FALSE)</f>
        <v>#N/A</v>
      </c>
      <c r="AT582" s="142" t="str">
        <f t="shared" si="29"/>
        <v>G10211</v>
      </c>
      <c r="AU582" t="e">
        <f>VLOOKUP(A582,'Roll-ups'!B:E,4,FALSE)</f>
        <v>#N/A</v>
      </c>
    </row>
    <row r="583" spans="1:47" x14ac:dyDescent="0.15">
      <c r="A583" s="142">
        <f t="shared" si="27"/>
        <v>5060538150771</v>
      </c>
      <c r="B583" s="142" t="str">
        <f t="shared" si="28"/>
        <v>4544618270</v>
      </c>
      <c r="C583" s="9" t="s">
        <v>149</v>
      </c>
      <c r="D583" s="9" t="s">
        <v>173</v>
      </c>
      <c r="E583" s="9" t="s">
        <v>1244</v>
      </c>
      <c r="F583" s="9" t="s">
        <v>1004</v>
      </c>
      <c r="G583" s="9" t="s">
        <v>39</v>
      </c>
      <c r="H583" s="9" t="s">
        <v>1090</v>
      </c>
      <c r="I583" s="9"/>
      <c r="J583" s="9"/>
      <c r="K583" s="9" t="s">
        <v>56</v>
      </c>
      <c r="L583" s="9" t="s">
        <v>1245</v>
      </c>
      <c r="M583" s="9" t="s">
        <v>946</v>
      </c>
      <c r="N583" s="131">
        <v>44707</v>
      </c>
      <c r="O583" s="131">
        <v>44767</v>
      </c>
      <c r="P583" s="131">
        <v>44767</v>
      </c>
      <c r="Q583" s="222">
        <v>48</v>
      </c>
      <c r="R583" s="132">
        <v>0</v>
      </c>
      <c r="S583" s="132">
        <v>48</v>
      </c>
      <c r="T583" s="9" t="s">
        <v>348</v>
      </c>
      <c r="U583" s="9" t="s">
        <v>63</v>
      </c>
      <c r="V583" s="9" t="s">
        <v>64</v>
      </c>
      <c r="W583" s="9" t="s">
        <v>67</v>
      </c>
      <c r="X583" s="131"/>
      <c r="Y583" s="131"/>
      <c r="Z583" s="9"/>
      <c r="AA583" s="133">
        <v>10.14</v>
      </c>
      <c r="AB583" s="9" t="s">
        <v>119</v>
      </c>
      <c r="AC583" s="133">
        <v>486.72</v>
      </c>
      <c r="AD583" s="9" t="s">
        <v>119</v>
      </c>
      <c r="AE583" s="9" t="s">
        <v>120</v>
      </c>
      <c r="AF583" s="133">
        <v>28.99</v>
      </c>
      <c r="AG583" s="134">
        <v>0.1</v>
      </c>
      <c r="AH583" s="9" t="s">
        <v>47</v>
      </c>
      <c r="AI583" s="134">
        <v>16.64</v>
      </c>
      <c r="AJ583" s="9" t="s">
        <v>48</v>
      </c>
      <c r="AK583" s="9"/>
      <c r="AL583" s="9" t="s">
        <v>49</v>
      </c>
      <c r="AM583" s="9" t="s">
        <v>196</v>
      </c>
      <c r="AN583" s="9" t="s">
        <v>123</v>
      </c>
      <c r="AO583" s="9" t="s">
        <v>52</v>
      </c>
      <c r="AP583" s="9" t="s">
        <v>1246</v>
      </c>
      <c r="AQ583" s="9" t="s">
        <v>53</v>
      </c>
      <c r="AR583" s="9" t="s">
        <v>51</v>
      </c>
      <c r="AS583" s="142" t="str">
        <f>VLOOKUP(A583,'Roll-ups'!B:M,12,FALSE)</f>
        <v>CORE</v>
      </c>
      <c r="AT583" s="142" t="str">
        <f t="shared" si="29"/>
        <v>G10202</v>
      </c>
      <c r="AU583" t="str">
        <f>VLOOKUP(A583,'Roll-ups'!B:E,4,FALSE)</f>
        <v>FALL 1</v>
      </c>
    </row>
    <row r="584" spans="1:47" x14ac:dyDescent="0.15">
      <c r="A584" s="142">
        <f t="shared" si="27"/>
        <v>633356614739</v>
      </c>
      <c r="B584" s="142" t="str">
        <f t="shared" si="28"/>
        <v>4544740042</v>
      </c>
      <c r="C584" s="9" t="s">
        <v>129</v>
      </c>
      <c r="D584" s="9" t="s">
        <v>1306</v>
      </c>
      <c r="E584" s="9" t="s">
        <v>574</v>
      </c>
      <c r="F584" s="9" t="s">
        <v>994</v>
      </c>
      <c r="G584" s="9" t="s">
        <v>62</v>
      </c>
      <c r="H584" s="9" t="s">
        <v>40</v>
      </c>
      <c r="I584" s="9"/>
      <c r="J584" s="9"/>
      <c r="K584" s="9" t="s">
        <v>56</v>
      </c>
      <c r="L584" s="9" t="s">
        <v>1100</v>
      </c>
      <c r="M584" s="9" t="s">
        <v>1101</v>
      </c>
      <c r="N584" s="131">
        <v>44715</v>
      </c>
      <c r="O584" s="131">
        <v>44742</v>
      </c>
      <c r="P584" s="131">
        <v>44732</v>
      </c>
      <c r="Q584" s="222">
        <v>48</v>
      </c>
      <c r="R584" s="132">
        <v>0</v>
      </c>
      <c r="S584" s="132">
        <v>48</v>
      </c>
      <c r="T584" s="9" t="s">
        <v>348</v>
      </c>
      <c r="U584" s="9" t="s">
        <v>117</v>
      </c>
      <c r="V584" s="9" t="s">
        <v>1102</v>
      </c>
      <c r="W584" s="9" t="s">
        <v>67</v>
      </c>
      <c r="X584" s="131">
        <v>44725</v>
      </c>
      <c r="Y584" s="131">
        <v>44735</v>
      </c>
      <c r="Z584" s="9" t="s">
        <v>118</v>
      </c>
      <c r="AA584" s="133">
        <v>12.4</v>
      </c>
      <c r="AB584" s="9" t="s">
        <v>46</v>
      </c>
      <c r="AC584" s="133">
        <v>595.20000000000005</v>
      </c>
      <c r="AD584" s="9" t="s">
        <v>46</v>
      </c>
      <c r="AE584" s="9" t="s">
        <v>1103</v>
      </c>
      <c r="AF584" s="133">
        <v>39.99</v>
      </c>
      <c r="AG584" s="134">
        <v>1.6</v>
      </c>
      <c r="AH584" s="9" t="s">
        <v>47</v>
      </c>
      <c r="AI584" s="134">
        <v>228.75</v>
      </c>
      <c r="AJ584" s="9" t="s">
        <v>48</v>
      </c>
      <c r="AK584" s="9" t="s">
        <v>1307</v>
      </c>
      <c r="AL584" s="9" t="s">
        <v>49</v>
      </c>
      <c r="AM584" s="9" t="s">
        <v>121</v>
      </c>
      <c r="AN584" s="9" t="s">
        <v>122</v>
      </c>
      <c r="AO584" s="9" t="s">
        <v>52</v>
      </c>
      <c r="AP584" s="9" t="s">
        <v>1105</v>
      </c>
      <c r="AQ584" s="9" t="s">
        <v>349</v>
      </c>
      <c r="AR584" s="9" t="s">
        <v>122</v>
      </c>
      <c r="AS584" s="142" t="str">
        <f>VLOOKUP(A584,'Roll-ups'!B:M,12,FALSE)</f>
        <v>CRAFTING</v>
      </c>
      <c r="AT584" s="142" t="str">
        <f t="shared" si="29"/>
        <v>G10211</v>
      </c>
      <c r="AU584" t="str">
        <f>VLOOKUP(A584,'Roll-ups'!B:E,4,FALSE)</f>
        <v>FALL 1</v>
      </c>
    </row>
    <row r="585" spans="1:47" x14ac:dyDescent="0.15">
      <c r="A585" s="142">
        <f t="shared" si="27"/>
        <v>633356712787</v>
      </c>
      <c r="B585" s="142" t="str">
        <f t="shared" si="28"/>
        <v>4544740042</v>
      </c>
      <c r="C585" s="9" t="s">
        <v>129</v>
      </c>
      <c r="D585" s="9" t="s">
        <v>1108</v>
      </c>
      <c r="E585" s="9" t="s">
        <v>588</v>
      </c>
      <c r="F585" s="9" t="s">
        <v>994</v>
      </c>
      <c r="G585" s="9" t="s">
        <v>70</v>
      </c>
      <c r="H585" s="9" t="s">
        <v>40</v>
      </c>
      <c r="I585" s="9"/>
      <c r="J585" s="9"/>
      <c r="K585" s="9" t="s">
        <v>56</v>
      </c>
      <c r="L585" s="9" t="s">
        <v>1100</v>
      </c>
      <c r="M585" s="9" t="s">
        <v>1101</v>
      </c>
      <c r="N585" s="131">
        <v>44715</v>
      </c>
      <c r="O585" s="131">
        <v>44742</v>
      </c>
      <c r="P585" s="131">
        <v>44732</v>
      </c>
      <c r="Q585" s="222">
        <v>48</v>
      </c>
      <c r="R585" s="132">
        <v>0</v>
      </c>
      <c r="S585" s="132">
        <v>48</v>
      </c>
      <c r="T585" s="9" t="s">
        <v>348</v>
      </c>
      <c r="U585" s="9" t="s">
        <v>117</v>
      </c>
      <c r="V585" s="9" t="s">
        <v>1102</v>
      </c>
      <c r="W585" s="9" t="s">
        <v>67</v>
      </c>
      <c r="X585" s="131">
        <v>44725</v>
      </c>
      <c r="Y585" s="131">
        <v>44735</v>
      </c>
      <c r="Z585" s="9" t="s">
        <v>118</v>
      </c>
      <c r="AA585" s="133">
        <v>13.9</v>
      </c>
      <c r="AB585" s="9" t="s">
        <v>46</v>
      </c>
      <c r="AC585" s="133">
        <v>667.2</v>
      </c>
      <c r="AD585" s="9" t="s">
        <v>46</v>
      </c>
      <c r="AE585" s="9" t="s">
        <v>1103</v>
      </c>
      <c r="AF585" s="133">
        <v>39.99</v>
      </c>
      <c r="AG585" s="134">
        <v>0.73</v>
      </c>
      <c r="AH585" s="9" t="s">
        <v>47</v>
      </c>
      <c r="AI585" s="134">
        <v>46.265999999999998</v>
      </c>
      <c r="AJ585" s="9" t="s">
        <v>48</v>
      </c>
      <c r="AK585" s="9" t="s">
        <v>1109</v>
      </c>
      <c r="AL585" s="9" t="s">
        <v>49</v>
      </c>
      <c r="AM585" s="9" t="s">
        <v>121</v>
      </c>
      <c r="AN585" s="9" t="s">
        <v>122</v>
      </c>
      <c r="AO585" s="9" t="s">
        <v>52</v>
      </c>
      <c r="AP585" s="9" t="s">
        <v>1105</v>
      </c>
      <c r="AQ585" s="9" t="s">
        <v>349</v>
      </c>
      <c r="AR585" s="9" t="s">
        <v>122</v>
      </c>
      <c r="AS585" s="142" t="str">
        <f>VLOOKUP(A585,'Roll-ups'!B:M,12,FALSE)</f>
        <v>CRAFTING</v>
      </c>
      <c r="AT585" s="142" t="str">
        <f t="shared" si="29"/>
        <v>G10211</v>
      </c>
      <c r="AU585" t="str">
        <f>VLOOKUP(A585,'Roll-ups'!B:E,4,FALSE)</f>
        <v>FALL 1</v>
      </c>
    </row>
    <row r="586" spans="1:47" x14ac:dyDescent="0.15">
      <c r="A586" s="142">
        <f t="shared" si="27"/>
        <v>93573915017</v>
      </c>
      <c r="B586" s="142" t="str">
        <f t="shared" si="28"/>
        <v>4544765962</v>
      </c>
      <c r="C586" s="9" t="s">
        <v>129</v>
      </c>
      <c r="D586" s="9" t="s">
        <v>739</v>
      </c>
      <c r="E586" s="9" t="s">
        <v>740</v>
      </c>
      <c r="F586" s="9" t="s">
        <v>967</v>
      </c>
      <c r="G586" s="9" t="s">
        <v>89</v>
      </c>
      <c r="H586" s="9" t="s">
        <v>40</v>
      </c>
      <c r="I586" s="9"/>
      <c r="J586" s="9"/>
      <c r="K586" s="9" t="s">
        <v>41</v>
      </c>
      <c r="L586" s="9" t="s">
        <v>1247</v>
      </c>
      <c r="M586" s="9" t="s">
        <v>1248</v>
      </c>
      <c r="N586" s="131">
        <v>44719</v>
      </c>
      <c r="O586" s="131">
        <v>44729</v>
      </c>
      <c r="P586" s="131">
        <v>44729</v>
      </c>
      <c r="Q586" s="222">
        <v>48</v>
      </c>
      <c r="R586" s="132">
        <v>0</v>
      </c>
      <c r="S586" s="132">
        <v>48</v>
      </c>
      <c r="T586" s="9" t="s">
        <v>348</v>
      </c>
      <c r="U586" s="9" t="s">
        <v>117</v>
      </c>
      <c r="V586" s="9" t="s">
        <v>64</v>
      </c>
      <c r="W586" s="9" t="s">
        <v>44</v>
      </c>
      <c r="X586" s="131">
        <v>44722</v>
      </c>
      <c r="Y586" s="131">
        <v>44726</v>
      </c>
      <c r="Z586" s="9" t="s">
        <v>118</v>
      </c>
      <c r="AA586" s="133">
        <v>7.14</v>
      </c>
      <c r="AB586" s="9" t="s">
        <v>119</v>
      </c>
      <c r="AC586" s="133">
        <v>342.72</v>
      </c>
      <c r="AD586" s="9" t="s">
        <v>119</v>
      </c>
      <c r="AE586" s="9" t="s">
        <v>120</v>
      </c>
      <c r="AF586" s="133">
        <v>12.99</v>
      </c>
      <c r="AG586" s="134">
        <v>0.35</v>
      </c>
      <c r="AH586" s="9" t="s">
        <v>47</v>
      </c>
      <c r="AI586" s="134">
        <v>62.37</v>
      </c>
      <c r="AJ586" s="9" t="s">
        <v>48</v>
      </c>
      <c r="AK586" s="9" t="s">
        <v>1282</v>
      </c>
      <c r="AL586" s="9" t="s">
        <v>49</v>
      </c>
      <c r="AM586" s="9" t="s">
        <v>196</v>
      </c>
      <c r="AN586" s="9" t="s">
        <v>123</v>
      </c>
      <c r="AO586" s="9" t="s">
        <v>52</v>
      </c>
      <c r="AP586" s="9" t="s">
        <v>1250</v>
      </c>
      <c r="AQ586" s="9" t="s">
        <v>53</v>
      </c>
      <c r="AR586" s="9" t="s">
        <v>54</v>
      </c>
      <c r="AS586" s="142" t="str">
        <f>VLOOKUP(A586,'Roll-ups'!B:M,12,FALSE)</f>
        <v xml:space="preserve">CRICUT </v>
      </c>
      <c r="AT586" s="142" t="str">
        <f t="shared" si="29"/>
        <v>G10211</v>
      </c>
      <c r="AU586" t="str">
        <f>VLOOKUP(A586,'Roll-ups'!B:E,4,FALSE)</f>
        <v>FALL 1</v>
      </c>
    </row>
    <row r="587" spans="1:47" x14ac:dyDescent="0.15">
      <c r="A587" s="142">
        <f t="shared" si="27"/>
        <v>9781469423753</v>
      </c>
      <c r="B587" s="142" t="str">
        <f t="shared" si="28"/>
        <v>4544767823</v>
      </c>
      <c r="C587" s="9" t="s">
        <v>200</v>
      </c>
      <c r="D587" s="9" t="s">
        <v>272</v>
      </c>
      <c r="E587" s="9" t="s">
        <v>394</v>
      </c>
      <c r="F587" s="9" t="s">
        <v>516</v>
      </c>
      <c r="G587" s="9" t="s">
        <v>70</v>
      </c>
      <c r="H587" s="9" t="s">
        <v>40</v>
      </c>
      <c r="I587" s="9"/>
      <c r="J587" s="9"/>
      <c r="K587" s="9" t="s">
        <v>56</v>
      </c>
      <c r="L587" s="9" t="s">
        <v>347</v>
      </c>
      <c r="M587" s="9" t="s">
        <v>219</v>
      </c>
      <c r="N587" s="131">
        <v>44718</v>
      </c>
      <c r="O587" s="131">
        <v>44763</v>
      </c>
      <c r="P587" s="131">
        <v>44763</v>
      </c>
      <c r="Q587" s="222">
        <v>48</v>
      </c>
      <c r="R587" s="132">
        <v>0</v>
      </c>
      <c r="S587" s="132">
        <v>48</v>
      </c>
      <c r="T587" s="9" t="s">
        <v>348</v>
      </c>
      <c r="U587" s="9" t="s">
        <v>63</v>
      </c>
      <c r="V587" s="9" t="s">
        <v>64</v>
      </c>
      <c r="W587" s="9" t="s">
        <v>44</v>
      </c>
      <c r="X587" s="131"/>
      <c r="Y587" s="131"/>
      <c r="Z587" s="9"/>
      <c r="AA587" s="133">
        <v>10.4</v>
      </c>
      <c r="AB587" s="9" t="s">
        <v>119</v>
      </c>
      <c r="AC587" s="133">
        <v>499.2</v>
      </c>
      <c r="AD587" s="9" t="s">
        <v>119</v>
      </c>
      <c r="AE587" s="9" t="s">
        <v>120</v>
      </c>
      <c r="AF587" s="133">
        <v>25.99</v>
      </c>
      <c r="AG587" s="134">
        <v>0.85</v>
      </c>
      <c r="AH587" s="9" t="s">
        <v>47</v>
      </c>
      <c r="AI587" s="134">
        <v>18.760000000000002</v>
      </c>
      <c r="AJ587" s="9" t="s">
        <v>48</v>
      </c>
      <c r="AK587" s="9" t="s">
        <v>394</v>
      </c>
      <c r="AL587" s="9" t="s">
        <v>49</v>
      </c>
      <c r="AM587" s="9" t="s">
        <v>50</v>
      </c>
      <c r="AN587" s="9" t="s">
        <v>51</v>
      </c>
      <c r="AO587" s="9" t="s">
        <v>52</v>
      </c>
      <c r="AP587" s="9" t="s">
        <v>356</v>
      </c>
      <c r="AQ587" s="9" t="s">
        <v>349</v>
      </c>
      <c r="AR587" s="9" t="s">
        <v>51</v>
      </c>
      <c r="AS587" s="142" t="str">
        <f>VLOOKUP(A587,'Roll-ups'!B:M,12,FALSE)</f>
        <v xml:space="preserve">12 MONTH </v>
      </c>
      <c r="AT587" s="142" t="str">
        <f t="shared" si="29"/>
        <v>G10227</v>
      </c>
      <c r="AU587" t="str">
        <f>VLOOKUP(A587,'Roll-ups'!B:E,4,FALSE)</f>
        <v xml:space="preserve">FALL 1 FLOWTHROUGH </v>
      </c>
    </row>
    <row r="588" spans="1:47" x14ac:dyDescent="0.15">
      <c r="A588" s="142">
        <f t="shared" si="27"/>
        <v>93573558955</v>
      </c>
      <c r="B588" s="142" t="str">
        <f t="shared" si="28"/>
        <v>4544765962</v>
      </c>
      <c r="C588" s="9" t="s">
        <v>129</v>
      </c>
      <c r="D588" s="9" t="s">
        <v>1334</v>
      </c>
      <c r="E588" s="9" t="s">
        <v>702</v>
      </c>
      <c r="F588" s="9" t="s">
        <v>967</v>
      </c>
      <c r="G588" s="9" t="s">
        <v>68</v>
      </c>
      <c r="H588" s="9" t="s">
        <v>40</v>
      </c>
      <c r="I588" s="9"/>
      <c r="J588" s="9"/>
      <c r="K588" s="9" t="s">
        <v>41</v>
      </c>
      <c r="L588" s="9" t="s">
        <v>1247</v>
      </c>
      <c r="M588" s="9" t="s">
        <v>1248</v>
      </c>
      <c r="N588" s="131">
        <v>44719</v>
      </c>
      <c r="O588" s="131">
        <v>44729</v>
      </c>
      <c r="P588" s="131">
        <v>44729</v>
      </c>
      <c r="Q588" s="222">
        <v>46</v>
      </c>
      <c r="R588" s="132">
        <v>0</v>
      </c>
      <c r="S588" s="132">
        <v>46</v>
      </c>
      <c r="T588" s="9" t="s">
        <v>348</v>
      </c>
      <c r="U588" s="9" t="s">
        <v>117</v>
      </c>
      <c r="V588" s="9" t="s">
        <v>64</v>
      </c>
      <c r="W588" s="9" t="s">
        <v>44</v>
      </c>
      <c r="X588" s="131">
        <v>44722</v>
      </c>
      <c r="Y588" s="131">
        <v>44726</v>
      </c>
      <c r="Z588" s="9" t="s">
        <v>118</v>
      </c>
      <c r="AA588" s="133">
        <v>0.01</v>
      </c>
      <c r="AB588" s="9" t="s">
        <v>119</v>
      </c>
      <c r="AC588" s="133">
        <v>0.46</v>
      </c>
      <c r="AD588" s="9" t="s">
        <v>119</v>
      </c>
      <c r="AE588" s="9" t="s">
        <v>120</v>
      </c>
      <c r="AF588" s="133">
        <v>1</v>
      </c>
      <c r="AG588" s="134">
        <v>4.41</v>
      </c>
      <c r="AH588" s="9" t="s">
        <v>47</v>
      </c>
      <c r="AI588" s="134">
        <v>615.13400000000001</v>
      </c>
      <c r="AJ588" s="9" t="s">
        <v>48</v>
      </c>
      <c r="AK588" s="9"/>
      <c r="AL588" s="9" t="s">
        <v>49</v>
      </c>
      <c r="AM588" s="9" t="s">
        <v>126</v>
      </c>
      <c r="AN588" s="9" t="s">
        <v>127</v>
      </c>
      <c r="AO588" s="9" t="s">
        <v>52</v>
      </c>
      <c r="AP588" s="9" t="s">
        <v>1250</v>
      </c>
      <c r="AQ588" s="9" t="s">
        <v>349</v>
      </c>
      <c r="AR588" s="9" t="s">
        <v>127</v>
      </c>
      <c r="AS588" s="142" t="str">
        <f>VLOOKUP(A588,'Roll-ups'!B:M,12,FALSE)</f>
        <v xml:space="preserve">CRICUT </v>
      </c>
      <c r="AT588" s="142" t="str">
        <f t="shared" si="29"/>
        <v>G10211</v>
      </c>
      <c r="AU588" t="str">
        <f>VLOOKUP(A588,'Roll-ups'!B:E,4,FALSE)</f>
        <v>FALL 1</v>
      </c>
    </row>
    <row r="589" spans="1:47" x14ac:dyDescent="0.15">
      <c r="A589" s="142">
        <f t="shared" si="27"/>
        <v>882709658559</v>
      </c>
      <c r="B589" s="142" t="str">
        <f t="shared" si="28"/>
        <v>4543672110</v>
      </c>
      <c r="C589" s="9" t="s">
        <v>200</v>
      </c>
      <c r="D589" s="9" t="s">
        <v>446</v>
      </c>
      <c r="E589" s="9" t="s">
        <v>447</v>
      </c>
      <c r="F589" s="9" t="s">
        <v>550</v>
      </c>
      <c r="G589" s="9" t="s">
        <v>39</v>
      </c>
      <c r="H589" s="9" t="s">
        <v>40</v>
      </c>
      <c r="I589" s="9"/>
      <c r="J589" s="9"/>
      <c r="K589" s="9" t="s">
        <v>56</v>
      </c>
      <c r="L589" s="9" t="s">
        <v>449</v>
      </c>
      <c r="M589" s="9" t="s">
        <v>450</v>
      </c>
      <c r="N589" s="131">
        <v>44547</v>
      </c>
      <c r="O589" s="131">
        <v>44760</v>
      </c>
      <c r="P589" s="131">
        <v>44719</v>
      </c>
      <c r="Q589" s="222">
        <v>44</v>
      </c>
      <c r="R589" s="132">
        <v>0</v>
      </c>
      <c r="S589" s="132">
        <v>44</v>
      </c>
      <c r="T589" s="9" t="s">
        <v>348</v>
      </c>
      <c r="U589" s="9" t="s">
        <v>42</v>
      </c>
      <c r="V589" s="9" t="s">
        <v>131</v>
      </c>
      <c r="W589" s="9" t="s">
        <v>44</v>
      </c>
      <c r="X589" s="131">
        <v>44670</v>
      </c>
      <c r="Y589" s="131">
        <v>44715</v>
      </c>
      <c r="Z589" s="9" t="s">
        <v>45</v>
      </c>
      <c r="AA589" s="133">
        <v>17.600000000000001</v>
      </c>
      <c r="AB589" s="9" t="s">
        <v>46</v>
      </c>
      <c r="AC589" s="133">
        <v>774.4</v>
      </c>
      <c r="AD589" s="9" t="s">
        <v>46</v>
      </c>
      <c r="AE589" s="9" t="s">
        <v>451</v>
      </c>
      <c r="AF589" s="133">
        <v>60</v>
      </c>
      <c r="AG589" s="134">
        <v>5.5119999999999996</v>
      </c>
      <c r="AH589" s="9" t="s">
        <v>47</v>
      </c>
      <c r="AI589" s="134">
        <v>1426.88</v>
      </c>
      <c r="AJ589" s="9" t="s">
        <v>48</v>
      </c>
      <c r="AK589" s="9"/>
      <c r="AL589" s="9" t="s">
        <v>49</v>
      </c>
      <c r="AM589" s="9" t="s">
        <v>121</v>
      </c>
      <c r="AN589" s="9" t="s">
        <v>122</v>
      </c>
      <c r="AO589" s="9" t="s">
        <v>52</v>
      </c>
      <c r="AP589" s="9" t="s">
        <v>133</v>
      </c>
      <c r="AQ589" s="9" t="s">
        <v>349</v>
      </c>
      <c r="AR589" s="9" t="s">
        <v>122</v>
      </c>
      <c r="AS589" s="142" t="str">
        <f>VLOOKUP(A589,'Roll-ups'!B:M,12,FALSE)</f>
        <v>CORE</v>
      </c>
      <c r="AT589" s="142" t="str">
        <f t="shared" si="29"/>
        <v>G10227</v>
      </c>
      <c r="AU589" t="str">
        <f>VLOOKUP(A589,'Roll-ups'!B:E,4,FALSE)</f>
        <v xml:space="preserve">FALL 1 FLOWTHROUGH </v>
      </c>
    </row>
    <row r="590" spans="1:47" x14ac:dyDescent="0.15">
      <c r="A590" s="142">
        <f t="shared" si="27"/>
        <v>93573630286</v>
      </c>
      <c r="B590" s="142" t="str">
        <f t="shared" si="28"/>
        <v>4544765963</v>
      </c>
      <c r="C590" s="9" t="s">
        <v>129</v>
      </c>
      <c r="D590" s="9" t="s">
        <v>1329</v>
      </c>
      <c r="E590" s="9" t="s">
        <v>750</v>
      </c>
      <c r="F590" s="9" t="s">
        <v>982</v>
      </c>
      <c r="G590" s="9" t="s">
        <v>82</v>
      </c>
      <c r="H590" s="9" t="s">
        <v>40</v>
      </c>
      <c r="I590" s="9"/>
      <c r="J590" s="9"/>
      <c r="K590" s="9" t="s">
        <v>57</v>
      </c>
      <c r="L590" s="9" t="s">
        <v>1247</v>
      </c>
      <c r="M590" s="9" t="s">
        <v>1248</v>
      </c>
      <c r="N590" s="131">
        <v>44719</v>
      </c>
      <c r="O590" s="131">
        <v>44732</v>
      </c>
      <c r="P590" s="131">
        <v>44732</v>
      </c>
      <c r="Q590" s="222">
        <v>41</v>
      </c>
      <c r="R590" s="132">
        <v>0</v>
      </c>
      <c r="S590" s="132">
        <v>41</v>
      </c>
      <c r="T590" s="9" t="s">
        <v>348</v>
      </c>
      <c r="U590" s="9" t="s">
        <v>117</v>
      </c>
      <c r="V590" s="9" t="s">
        <v>64</v>
      </c>
      <c r="W590" s="9" t="s">
        <v>44</v>
      </c>
      <c r="X590" s="131">
        <v>44726</v>
      </c>
      <c r="Y590" s="131">
        <v>44726</v>
      </c>
      <c r="Z590" s="9" t="s">
        <v>118</v>
      </c>
      <c r="AA590" s="133">
        <v>2.36</v>
      </c>
      <c r="AB590" s="9" t="s">
        <v>119</v>
      </c>
      <c r="AC590" s="133">
        <v>96.76</v>
      </c>
      <c r="AD590" s="9" t="s">
        <v>119</v>
      </c>
      <c r="AE590" s="9" t="s">
        <v>120</v>
      </c>
      <c r="AF590" s="133">
        <v>7.99</v>
      </c>
      <c r="AG590" s="134">
        <v>0.1</v>
      </c>
      <c r="AH590" s="9" t="s">
        <v>47</v>
      </c>
      <c r="AI590" s="134">
        <v>25.62</v>
      </c>
      <c r="AJ590" s="9" t="s">
        <v>48</v>
      </c>
      <c r="AK590" s="9" t="s">
        <v>1330</v>
      </c>
      <c r="AL590" s="9" t="s">
        <v>49</v>
      </c>
      <c r="AM590" s="9" t="s">
        <v>196</v>
      </c>
      <c r="AN590" s="9" t="s">
        <v>123</v>
      </c>
      <c r="AO590" s="9" t="s">
        <v>52</v>
      </c>
      <c r="AP590" s="9" t="s">
        <v>1250</v>
      </c>
      <c r="AQ590" s="9" t="s">
        <v>53</v>
      </c>
      <c r="AR590" s="9" t="s">
        <v>54</v>
      </c>
      <c r="AS590" s="142" t="str">
        <f>VLOOKUP(A590,'Roll-ups'!B:M,12,FALSE)</f>
        <v xml:space="preserve">CRICUT </v>
      </c>
      <c r="AT590" s="142" t="str">
        <f t="shared" si="29"/>
        <v>G10211</v>
      </c>
      <c r="AU590" t="str">
        <f>VLOOKUP(A590,'Roll-ups'!B:E,4,FALSE)</f>
        <v>FALL 1</v>
      </c>
    </row>
    <row r="591" spans="1:47" x14ac:dyDescent="0.15">
      <c r="A591" s="142">
        <f t="shared" si="27"/>
        <v>74101202175</v>
      </c>
      <c r="B591" s="142" t="str">
        <f t="shared" si="28"/>
        <v>4544099564</v>
      </c>
      <c r="C591" s="9" t="s">
        <v>129</v>
      </c>
      <c r="D591" s="9" t="s">
        <v>1418</v>
      </c>
      <c r="E591" s="9" t="s">
        <v>1403</v>
      </c>
      <c r="F591" s="9" t="s">
        <v>975</v>
      </c>
      <c r="G591" s="9" t="s">
        <v>108</v>
      </c>
      <c r="H591" s="9" t="s">
        <v>1090</v>
      </c>
      <c r="I591" s="9"/>
      <c r="J591" s="9"/>
      <c r="K591" s="9" t="s">
        <v>56</v>
      </c>
      <c r="L591" s="9" t="s">
        <v>134</v>
      </c>
      <c r="M591" s="9" t="s">
        <v>135</v>
      </c>
      <c r="N591" s="131">
        <v>44603</v>
      </c>
      <c r="O591" s="131">
        <v>44732</v>
      </c>
      <c r="P591" s="131">
        <v>44732</v>
      </c>
      <c r="Q591" s="222">
        <v>40</v>
      </c>
      <c r="R591" s="132">
        <v>0</v>
      </c>
      <c r="S591" s="132">
        <v>40</v>
      </c>
      <c r="T591" s="9" t="s">
        <v>348</v>
      </c>
      <c r="U591" s="9" t="s">
        <v>63</v>
      </c>
      <c r="V591" s="9" t="s">
        <v>64</v>
      </c>
      <c r="W591" s="9" t="s">
        <v>44</v>
      </c>
      <c r="X591" s="131"/>
      <c r="Y591" s="131"/>
      <c r="Z591" s="9"/>
      <c r="AA591" s="133">
        <v>109.2</v>
      </c>
      <c r="AB591" s="9" t="s">
        <v>119</v>
      </c>
      <c r="AC591" s="133">
        <v>4368</v>
      </c>
      <c r="AD591" s="9" t="s">
        <v>119</v>
      </c>
      <c r="AE591" s="9" t="s">
        <v>120</v>
      </c>
      <c r="AF591" s="133">
        <v>139.99</v>
      </c>
      <c r="AG591" s="134">
        <v>0.1</v>
      </c>
      <c r="AH591" s="9" t="s">
        <v>47</v>
      </c>
      <c r="AI591" s="134">
        <v>270.25099999999998</v>
      </c>
      <c r="AJ591" s="9" t="s">
        <v>48</v>
      </c>
      <c r="AK591" s="9" t="s">
        <v>1404</v>
      </c>
      <c r="AL591" s="9" t="s">
        <v>49</v>
      </c>
      <c r="AM591" s="9" t="s">
        <v>196</v>
      </c>
      <c r="AN591" s="9" t="s">
        <v>123</v>
      </c>
      <c r="AO591" s="9" t="s">
        <v>138</v>
      </c>
      <c r="AP591" s="9" t="s">
        <v>139</v>
      </c>
      <c r="AQ591" s="9" t="s">
        <v>125</v>
      </c>
      <c r="AR591" s="9" t="s">
        <v>123</v>
      </c>
      <c r="AS591" s="142" t="e">
        <f>VLOOKUP(A591,'Roll-ups'!B:M,12,FALSE)</f>
        <v>#N/A</v>
      </c>
      <c r="AT591" s="142" t="str">
        <f t="shared" si="29"/>
        <v>G10211</v>
      </c>
      <c r="AU591" t="e">
        <f>VLOOKUP(A591,'Roll-ups'!B:E,4,FALSE)</f>
        <v>#N/A</v>
      </c>
    </row>
    <row r="592" spans="1:47" x14ac:dyDescent="0.15">
      <c r="A592" s="142">
        <f t="shared" si="27"/>
        <v>74101202175</v>
      </c>
      <c r="B592" s="142" t="str">
        <f t="shared" si="28"/>
        <v>4544630018</v>
      </c>
      <c r="C592" s="9" t="s">
        <v>129</v>
      </c>
      <c r="D592" s="9" t="s">
        <v>1402</v>
      </c>
      <c r="E592" s="9" t="s">
        <v>1403</v>
      </c>
      <c r="F592" s="9" t="s">
        <v>1006</v>
      </c>
      <c r="G592" s="9" t="s">
        <v>58</v>
      </c>
      <c r="H592" s="9" t="s">
        <v>1090</v>
      </c>
      <c r="I592" s="9"/>
      <c r="J592" s="9"/>
      <c r="K592" s="9" t="s">
        <v>56</v>
      </c>
      <c r="L592" s="9" t="s">
        <v>134</v>
      </c>
      <c r="M592" s="9" t="s">
        <v>135</v>
      </c>
      <c r="N592" s="131">
        <v>44691</v>
      </c>
      <c r="O592" s="131">
        <v>44790</v>
      </c>
      <c r="P592" s="131">
        <v>44790</v>
      </c>
      <c r="Q592" s="222">
        <v>40</v>
      </c>
      <c r="R592" s="132">
        <v>0</v>
      </c>
      <c r="S592" s="132">
        <v>40</v>
      </c>
      <c r="T592" s="9" t="s">
        <v>348</v>
      </c>
      <c r="U592" s="9" t="s">
        <v>63</v>
      </c>
      <c r="V592" s="9" t="s">
        <v>64</v>
      </c>
      <c r="W592" s="9" t="s">
        <v>44</v>
      </c>
      <c r="X592" s="131"/>
      <c r="Y592" s="131"/>
      <c r="Z592" s="9"/>
      <c r="AA592" s="133">
        <v>109.2</v>
      </c>
      <c r="AB592" s="9" t="s">
        <v>119</v>
      </c>
      <c r="AC592" s="133">
        <v>4368</v>
      </c>
      <c r="AD592" s="9" t="s">
        <v>119</v>
      </c>
      <c r="AE592" s="9" t="s">
        <v>120</v>
      </c>
      <c r="AF592" s="133">
        <v>139.99</v>
      </c>
      <c r="AG592" s="134">
        <v>0.1</v>
      </c>
      <c r="AH592" s="9" t="s">
        <v>47</v>
      </c>
      <c r="AI592" s="134">
        <v>270.25099999999998</v>
      </c>
      <c r="AJ592" s="9" t="s">
        <v>48</v>
      </c>
      <c r="AK592" s="9" t="s">
        <v>1404</v>
      </c>
      <c r="AL592" s="9" t="s">
        <v>49</v>
      </c>
      <c r="AM592" s="9" t="s">
        <v>196</v>
      </c>
      <c r="AN592" s="9" t="s">
        <v>123</v>
      </c>
      <c r="AO592" s="9" t="s">
        <v>138</v>
      </c>
      <c r="AP592" s="9" t="s">
        <v>139</v>
      </c>
      <c r="AQ592" s="9" t="s">
        <v>125</v>
      </c>
      <c r="AR592" s="9" t="s">
        <v>123</v>
      </c>
      <c r="AS592" s="142" t="e">
        <f>VLOOKUP(A592,'Roll-ups'!B:M,12,FALSE)</f>
        <v>#N/A</v>
      </c>
      <c r="AT592" s="142" t="str">
        <f t="shared" si="29"/>
        <v>G10211</v>
      </c>
      <c r="AU592" t="e">
        <f>VLOOKUP(A592,'Roll-ups'!B:E,4,FALSE)</f>
        <v>#N/A</v>
      </c>
    </row>
    <row r="593" spans="1:47" x14ac:dyDescent="0.15">
      <c r="A593" s="142">
        <f t="shared" si="27"/>
        <v>74101202304</v>
      </c>
      <c r="B593" s="142" t="str">
        <f t="shared" si="28"/>
        <v>4544630022</v>
      </c>
      <c r="C593" s="9" t="s">
        <v>129</v>
      </c>
      <c r="D593" s="9" t="s">
        <v>1405</v>
      </c>
      <c r="E593" s="9" t="s">
        <v>1406</v>
      </c>
      <c r="F593" s="9" t="s">
        <v>963</v>
      </c>
      <c r="G593" s="9" t="s">
        <v>55</v>
      </c>
      <c r="H593" s="9" t="s">
        <v>1090</v>
      </c>
      <c r="I593" s="9"/>
      <c r="J593" s="9"/>
      <c r="K593" s="9" t="s">
        <v>56</v>
      </c>
      <c r="L593" s="9" t="s">
        <v>134</v>
      </c>
      <c r="M593" s="9" t="s">
        <v>135</v>
      </c>
      <c r="N593" s="131">
        <v>44691</v>
      </c>
      <c r="O593" s="131">
        <v>44823</v>
      </c>
      <c r="P593" s="131">
        <v>44823</v>
      </c>
      <c r="Q593" s="222">
        <v>40</v>
      </c>
      <c r="R593" s="132">
        <v>0</v>
      </c>
      <c r="S593" s="132">
        <v>40</v>
      </c>
      <c r="T593" s="9" t="s">
        <v>348</v>
      </c>
      <c r="U593" s="9" t="s">
        <v>63</v>
      </c>
      <c r="V593" s="9" t="s">
        <v>64</v>
      </c>
      <c r="W593" s="9" t="s">
        <v>44</v>
      </c>
      <c r="X593" s="131"/>
      <c r="Y593" s="131"/>
      <c r="Z593" s="9"/>
      <c r="AA593" s="133">
        <v>81.99</v>
      </c>
      <c r="AB593" s="9" t="s">
        <v>119</v>
      </c>
      <c r="AC593" s="133">
        <v>3279.6</v>
      </c>
      <c r="AD593" s="9" t="s">
        <v>119</v>
      </c>
      <c r="AE593" s="9" t="s">
        <v>120</v>
      </c>
      <c r="AF593" s="133">
        <v>99.99</v>
      </c>
      <c r="AG593" s="134">
        <v>0.9</v>
      </c>
      <c r="AH593" s="9" t="s">
        <v>47</v>
      </c>
      <c r="AI593" s="134">
        <v>73.861999999999995</v>
      </c>
      <c r="AJ593" s="9" t="s">
        <v>48</v>
      </c>
      <c r="AK593" s="9" t="s">
        <v>1407</v>
      </c>
      <c r="AL593" s="9" t="s">
        <v>49</v>
      </c>
      <c r="AM593" s="9" t="s">
        <v>196</v>
      </c>
      <c r="AN593" s="9" t="s">
        <v>123</v>
      </c>
      <c r="AO593" s="9" t="s">
        <v>1198</v>
      </c>
      <c r="AP593" s="9" t="s">
        <v>139</v>
      </c>
      <c r="AQ593" s="9" t="s">
        <v>125</v>
      </c>
      <c r="AR593" s="9" t="s">
        <v>123</v>
      </c>
      <c r="AS593" s="142" t="e">
        <f>VLOOKUP(A593,'Roll-ups'!B:M,12,FALSE)</f>
        <v>#N/A</v>
      </c>
      <c r="AT593" s="142" t="str">
        <f t="shared" si="29"/>
        <v>G10211</v>
      </c>
      <c r="AU593" t="e">
        <f>VLOOKUP(A593,'Roll-ups'!B:E,4,FALSE)</f>
        <v>#N/A</v>
      </c>
    </row>
    <row r="594" spans="1:47" x14ac:dyDescent="0.15">
      <c r="A594" s="142">
        <f t="shared" si="27"/>
        <v>93573532979</v>
      </c>
      <c r="B594" s="142" t="str">
        <f t="shared" si="28"/>
        <v>4544765959</v>
      </c>
      <c r="C594" s="9" t="s">
        <v>129</v>
      </c>
      <c r="D594" s="9" t="s">
        <v>1285</v>
      </c>
      <c r="E594" s="9" t="s">
        <v>728</v>
      </c>
      <c r="F594" s="9" t="s">
        <v>983</v>
      </c>
      <c r="G594" s="9" t="s">
        <v>107</v>
      </c>
      <c r="H594" s="9" t="s">
        <v>1090</v>
      </c>
      <c r="I594" s="9"/>
      <c r="J594" s="9"/>
      <c r="K594" s="9" t="s">
        <v>57</v>
      </c>
      <c r="L594" s="9" t="s">
        <v>1247</v>
      </c>
      <c r="M594" s="9" t="s">
        <v>1248</v>
      </c>
      <c r="N594" s="131">
        <v>44719</v>
      </c>
      <c r="O594" s="131">
        <v>44833</v>
      </c>
      <c r="P594" s="131">
        <v>44833</v>
      </c>
      <c r="Q594" s="222">
        <v>40</v>
      </c>
      <c r="R594" s="132">
        <v>0</v>
      </c>
      <c r="S594" s="132">
        <v>40</v>
      </c>
      <c r="T594" s="9" t="s">
        <v>348</v>
      </c>
      <c r="U594" s="9" t="s">
        <v>117</v>
      </c>
      <c r="V594" s="9" t="s">
        <v>64</v>
      </c>
      <c r="W594" s="9" t="s">
        <v>44</v>
      </c>
      <c r="X594" s="131">
        <v>44827</v>
      </c>
      <c r="Y594" s="131">
        <v>44827</v>
      </c>
      <c r="Z594" s="9" t="s">
        <v>118</v>
      </c>
      <c r="AA594" s="133">
        <v>8.24</v>
      </c>
      <c r="AB594" s="9" t="s">
        <v>119</v>
      </c>
      <c r="AC594" s="133">
        <v>329.6</v>
      </c>
      <c r="AD594" s="9" t="s">
        <v>119</v>
      </c>
      <c r="AE594" s="9" t="s">
        <v>120</v>
      </c>
      <c r="AF594" s="133">
        <v>14.99</v>
      </c>
      <c r="AG594" s="134">
        <v>0.01</v>
      </c>
      <c r="AH594" s="9" t="s">
        <v>47</v>
      </c>
      <c r="AI594" s="134">
        <v>0.9</v>
      </c>
      <c r="AJ594" s="9" t="s">
        <v>48</v>
      </c>
      <c r="AK594" s="9" t="s">
        <v>1286</v>
      </c>
      <c r="AL594" s="9" t="s">
        <v>49</v>
      </c>
      <c r="AM594" s="9" t="s">
        <v>196</v>
      </c>
      <c r="AN594" s="9" t="s">
        <v>123</v>
      </c>
      <c r="AO594" s="9" t="s">
        <v>52</v>
      </c>
      <c r="AP594" s="9" t="s">
        <v>1250</v>
      </c>
      <c r="AQ594" s="9" t="s">
        <v>53</v>
      </c>
      <c r="AR594" s="9" t="s">
        <v>128</v>
      </c>
      <c r="AS594" s="142" t="str">
        <f>VLOOKUP(A594,'Roll-ups'!B:M,12,FALSE)</f>
        <v xml:space="preserve">CRICUT </v>
      </c>
      <c r="AT594" s="142" t="str">
        <f t="shared" si="29"/>
        <v>G10211</v>
      </c>
      <c r="AU594" t="str">
        <f>VLOOKUP(A594,'Roll-ups'!B:E,4,FALSE)</f>
        <v>FALL 1</v>
      </c>
    </row>
    <row r="595" spans="1:47" x14ac:dyDescent="0.15">
      <c r="A595" s="142">
        <f t="shared" si="27"/>
        <v>93573479113</v>
      </c>
      <c r="B595" s="142" t="str">
        <f t="shared" si="28"/>
        <v>4544618243</v>
      </c>
      <c r="C595" s="9" t="s">
        <v>129</v>
      </c>
      <c r="D595" s="9" t="s">
        <v>1257</v>
      </c>
      <c r="E595" s="9" t="s">
        <v>724</v>
      </c>
      <c r="F595" s="9" t="s">
        <v>1018</v>
      </c>
      <c r="G595" s="9" t="s">
        <v>71</v>
      </c>
      <c r="H595" s="9" t="s">
        <v>40</v>
      </c>
      <c r="I595" s="9"/>
      <c r="J595" s="9"/>
      <c r="K595" s="9" t="s">
        <v>41</v>
      </c>
      <c r="L595" s="9" t="s">
        <v>1247</v>
      </c>
      <c r="M595" s="9" t="s">
        <v>1248</v>
      </c>
      <c r="N595" s="131">
        <v>44697</v>
      </c>
      <c r="O595" s="131">
        <v>44729</v>
      </c>
      <c r="P595" s="131">
        <v>44729</v>
      </c>
      <c r="Q595" s="222">
        <v>403</v>
      </c>
      <c r="R595" s="132">
        <v>366</v>
      </c>
      <c r="S595" s="132">
        <v>37</v>
      </c>
      <c r="T595" s="9" t="s">
        <v>348</v>
      </c>
      <c r="U595" s="9" t="s">
        <v>117</v>
      </c>
      <c r="V595" s="9" t="s">
        <v>64</v>
      </c>
      <c r="W595" s="9" t="s">
        <v>44</v>
      </c>
      <c r="X595" s="131">
        <v>44726</v>
      </c>
      <c r="Y595" s="131">
        <v>44726</v>
      </c>
      <c r="Z595" s="9" t="s">
        <v>118</v>
      </c>
      <c r="AA595" s="133">
        <v>8.24</v>
      </c>
      <c r="AB595" s="9" t="s">
        <v>119</v>
      </c>
      <c r="AC595" s="133">
        <v>3320.72</v>
      </c>
      <c r="AD595" s="9" t="s">
        <v>119</v>
      </c>
      <c r="AE595" s="9" t="s">
        <v>120</v>
      </c>
      <c r="AF595" s="133">
        <v>14.99</v>
      </c>
      <c r="AG595" s="134">
        <v>0.19</v>
      </c>
      <c r="AH595" s="9" t="s">
        <v>47</v>
      </c>
      <c r="AI595" s="134">
        <v>441.32</v>
      </c>
      <c r="AJ595" s="9" t="s">
        <v>48</v>
      </c>
      <c r="AK595" s="9"/>
      <c r="AL595" s="9" t="s">
        <v>49</v>
      </c>
      <c r="AM595" s="9" t="s">
        <v>126</v>
      </c>
      <c r="AN595" s="9" t="s">
        <v>127</v>
      </c>
      <c r="AO595" s="9" t="s">
        <v>52</v>
      </c>
      <c r="AP595" s="9" t="s">
        <v>1250</v>
      </c>
      <c r="AQ595" s="9" t="s">
        <v>349</v>
      </c>
      <c r="AR595" s="9" t="s">
        <v>128</v>
      </c>
      <c r="AS595" s="142" t="str">
        <f>VLOOKUP(A595,'Roll-ups'!B:M,12,FALSE)</f>
        <v xml:space="preserve">CRICUT </v>
      </c>
      <c r="AT595" s="142" t="str">
        <f t="shared" si="29"/>
        <v>G10211</v>
      </c>
      <c r="AU595" t="str">
        <f>VLOOKUP(A595,'Roll-ups'!B:E,4,FALSE)</f>
        <v>FALL 1</v>
      </c>
    </row>
    <row r="596" spans="1:47" x14ac:dyDescent="0.15">
      <c r="A596" s="142">
        <f t="shared" si="27"/>
        <v>686010673986</v>
      </c>
      <c r="B596" s="142" t="str">
        <f t="shared" si="28"/>
        <v>4543725758</v>
      </c>
      <c r="C596" s="9" t="s">
        <v>200</v>
      </c>
      <c r="D596" s="9" t="s">
        <v>400</v>
      </c>
      <c r="E596" s="9" t="s">
        <v>401</v>
      </c>
      <c r="F596" s="9" t="s">
        <v>515</v>
      </c>
      <c r="G596" s="9" t="s">
        <v>55</v>
      </c>
      <c r="H596" s="9" t="s">
        <v>40</v>
      </c>
      <c r="I596" s="9"/>
      <c r="J596" s="9"/>
      <c r="K596" s="9" t="s">
        <v>56</v>
      </c>
      <c r="L596" s="9" t="s">
        <v>143</v>
      </c>
      <c r="M596" s="9" t="s">
        <v>144</v>
      </c>
      <c r="N596" s="131">
        <v>44579</v>
      </c>
      <c r="O596" s="131">
        <v>44713</v>
      </c>
      <c r="P596" s="131">
        <v>44713</v>
      </c>
      <c r="Q596" s="222">
        <v>108</v>
      </c>
      <c r="R596" s="132">
        <v>72</v>
      </c>
      <c r="S596" s="132">
        <v>36</v>
      </c>
      <c r="T596" s="9" t="s">
        <v>348</v>
      </c>
      <c r="U596" s="9" t="s">
        <v>42</v>
      </c>
      <c r="V596" s="9" t="s">
        <v>131</v>
      </c>
      <c r="W596" s="9" t="s">
        <v>44</v>
      </c>
      <c r="X596" s="131">
        <v>44664</v>
      </c>
      <c r="Y596" s="131">
        <v>44664</v>
      </c>
      <c r="Z596" s="9" t="s">
        <v>45</v>
      </c>
      <c r="AA596" s="133">
        <v>5.9</v>
      </c>
      <c r="AB596" s="9" t="s">
        <v>46</v>
      </c>
      <c r="AC596" s="133">
        <v>637.20000000000005</v>
      </c>
      <c r="AD596" s="9" t="s">
        <v>46</v>
      </c>
      <c r="AE596" s="9" t="s">
        <v>379</v>
      </c>
      <c r="AF596" s="133">
        <v>27.99</v>
      </c>
      <c r="AG596" s="134">
        <v>1.08</v>
      </c>
      <c r="AH596" s="9" t="s">
        <v>47</v>
      </c>
      <c r="AI596" s="134">
        <v>108.163</v>
      </c>
      <c r="AJ596" s="9" t="s">
        <v>48</v>
      </c>
      <c r="AK596" s="9"/>
      <c r="AL596" s="9" t="s">
        <v>49</v>
      </c>
      <c r="AM596" s="9" t="s">
        <v>121</v>
      </c>
      <c r="AN596" s="9" t="s">
        <v>122</v>
      </c>
      <c r="AO596" s="9" t="s">
        <v>52</v>
      </c>
      <c r="AP596" s="9" t="s">
        <v>145</v>
      </c>
      <c r="AQ596" s="9" t="s">
        <v>349</v>
      </c>
      <c r="AR596" s="9" t="s">
        <v>54</v>
      </c>
      <c r="AS596" s="142" t="str">
        <f>VLOOKUP(A596,'Roll-ups'!B:M,12,FALSE)</f>
        <v xml:space="preserve">17 MONTH </v>
      </c>
      <c r="AT596" s="142" t="str">
        <f t="shared" si="29"/>
        <v>G10227</v>
      </c>
      <c r="AU596" t="str">
        <f>VLOOKUP(A596,'Roll-ups'!B:E,4,FALSE)</f>
        <v xml:space="preserve">BTS </v>
      </c>
    </row>
    <row r="597" spans="1:47" x14ac:dyDescent="0.15">
      <c r="A597" s="142">
        <f t="shared" si="27"/>
        <v>686010673955</v>
      </c>
      <c r="B597" s="142" t="str">
        <f t="shared" si="28"/>
        <v>4543725758</v>
      </c>
      <c r="C597" s="9" t="s">
        <v>200</v>
      </c>
      <c r="D597" s="9" t="s">
        <v>402</v>
      </c>
      <c r="E597" s="9" t="s">
        <v>403</v>
      </c>
      <c r="F597" s="9" t="s">
        <v>515</v>
      </c>
      <c r="G597" s="9" t="s">
        <v>66</v>
      </c>
      <c r="H597" s="9" t="s">
        <v>40</v>
      </c>
      <c r="I597" s="9"/>
      <c r="J597" s="9"/>
      <c r="K597" s="9" t="s">
        <v>56</v>
      </c>
      <c r="L597" s="9" t="s">
        <v>143</v>
      </c>
      <c r="M597" s="9" t="s">
        <v>144</v>
      </c>
      <c r="N597" s="131">
        <v>44579</v>
      </c>
      <c r="O597" s="131">
        <v>44713</v>
      </c>
      <c r="P597" s="131">
        <v>44713</v>
      </c>
      <c r="Q597" s="222">
        <v>180</v>
      </c>
      <c r="R597" s="132">
        <v>144</v>
      </c>
      <c r="S597" s="132">
        <v>36</v>
      </c>
      <c r="T597" s="9" t="s">
        <v>348</v>
      </c>
      <c r="U597" s="9" t="s">
        <v>42</v>
      </c>
      <c r="V597" s="9" t="s">
        <v>131</v>
      </c>
      <c r="W597" s="9" t="s">
        <v>44</v>
      </c>
      <c r="X597" s="131">
        <v>44664</v>
      </c>
      <c r="Y597" s="131">
        <v>44664</v>
      </c>
      <c r="Z597" s="9" t="s">
        <v>45</v>
      </c>
      <c r="AA597" s="133">
        <v>6.6</v>
      </c>
      <c r="AB597" s="9" t="s">
        <v>46</v>
      </c>
      <c r="AC597" s="133">
        <v>1188</v>
      </c>
      <c r="AD597" s="9" t="s">
        <v>46</v>
      </c>
      <c r="AE597" s="9" t="s">
        <v>379</v>
      </c>
      <c r="AF597" s="133">
        <v>29.99</v>
      </c>
      <c r="AG597" s="134">
        <v>0.94799999999999995</v>
      </c>
      <c r="AH597" s="9" t="s">
        <v>47</v>
      </c>
      <c r="AI597" s="134">
        <v>152.315</v>
      </c>
      <c r="AJ597" s="9" t="s">
        <v>48</v>
      </c>
      <c r="AK597" s="9"/>
      <c r="AL597" s="9" t="s">
        <v>49</v>
      </c>
      <c r="AM597" s="9" t="s">
        <v>121</v>
      </c>
      <c r="AN597" s="9" t="s">
        <v>122</v>
      </c>
      <c r="AO597" s="9" t="s">
        <v>52</v>
      </c>
      <c r="AP597" s="9" t="s">
        <v>145</v>
      </c>
      <c r="AQ597" s="9" t="s">
        <v>349</v>
      </c>
      <c r="AR597" s="9" t="s">
        <v>54</v>
      </c>
      <c r="AS597" s="142" t="str">
        <f>VLOOKUP(A597,'Roll-ups'!B:M,12,FALSE)</f>
        <v xml:space="preserve">17 MONTH </v>
      </c>
      <c r="AT597" s="142" t="str">
        <f t="shared" si="29"/>
        <v>G10227</v>
      </c>
      <c r="AU597" t="str">
        <f>VLOOKUP(A597,'Roll-ups'!B:E,4,FALSE)</f>
        <v xml:space="preserve">BTS </v>
      </c>
    </row>
    <row r="598" spans="1:47" x14ac:dyDescent="0.15">
      <c r="A598" s="142">
        <f t="shared" si="27"/>
        <v>755979959308</v>
      </c>
      <c r="B598" s="142" t="str">
        <f t="shared" si="28"/>
        <v>4544155566</v>
      </c>
      <c r="C598" s="9" t="s">
        <v>129</v>
      </c>
      <c r="D598" s="9" t="s">
        <v>1026</v>
      </c>
      <c r="E598" s="9" t="s">
        <v>778</v>
      </c>
      <c r="F598" s="9" t="s">
        <v>954</v>
      </c>
      <c r="G598" s="9" t="s">
        <v>62</v>
      </c>
      <c r="H598" s="9" t="s">
        <v>40</v>
      </c>
      <c r="I598" s="9"/>
      <c r="J598" s="9"/>
      <c r="K598" s="9" t="s">
        <v>57</v>
      </c>
      <c r="L598" s="9" t="s">
        <v>130</v>
      </c>
      <c r="M598" s="9" t="s">
        <v>1023</v>
      </c>
      <c r="N598" s="131">
        <v>44620</v>
      </c>
      <c r="O598" s="131">
        <v>44713</v>
      </c>
      <c r="P598" s="131">
        <v>44713</v>
      </c>
      <c r="Q598" s="222">
        <v>792</v>
      </c>
      <c r="R598" s="132">
        <v>756</v>
      </c>
      <c r="S598" s="132">
        <v>36</v>
      </c>
      <c r="T598" s="9" t="s">
        <v>348</v>
      </c>
      <c r="U598" s="9" t="s">
        <v>42</v>
      </c>
      <c r="V598" s="9" t="s">
        <v>131</v>
      </c>
      <c r="W598" s="9" t="s">
        <v>44</v>
      </c>
      <c r="X598" s="131">
        <v>44683</v>
      </c>
      <c r="Y598" s="131">
        <v>44683</v>
      </c>
      <c r="Z598" s="9" t="s">
        <v>45</v>
      </c>
      <c r="AA598" s="133">
        <v>1.73</v>
      </c>
      <c r="AB598" s="9" t="s">
        <v>46</v>
      </c>
      <c r="AC598" s="133">
        <v>1370.16</v>
      </c>
      <c r="AD598" s="9" t="s">
        <v>46</v>
      </c>
      <c r="AE598" s="9" t="s">
        <v>1024</v>
      </c>
      <c r="AF598" s="133">
        <v>6.5</v>
      </c>
      <c r="AG598" s="134">
        <v>1.587</v>
      </c>
      <c r="AH598" s="9" t="s">
        <v>47</v>
      </c>
      <c r="AI598" s="134">
        <v>423.80099999999999</v>
      </c>
      <c r="AJ598" s="9" t="s">
        <v>48</v>
      </c>
      <c r="AK598" s="9" t="s">
        <v>1027</v>
      </c>
      <c r="AL598" s="9" t="s">
        <v>49</v>
      </c>
      <c r="AM598" s="9" t="s">
        <v>121</v>
      </c>
      <c r="AN598" s="9" t="s">
        <v>122</v>
      </c>
      <c r="AO598" s="9" t="s">
        <v>52</v>
      </c>
      <c r="AP598" s="9" t="s">
        <v>133</v>
      </c>
      <c r="AQ598" s="9" t="s">
        <v>349</v>
      </c>
      <c r="AR598" s="9" t="s">
        <v>122</v>
      </c>
      <c r="AS598" s="142" t="str">
        <f>VLOOKUP(A598,'Roll-ups'!B:M,12,FALSE)</f>
        <v xml:space="preserve">PARTY DÉCOR </v>
      </c>
      <c r="AT598" s="142" t="str">
        <f t="shared" si="29"/>
        <v>G10211</v>
      </c>
      <c r="AU598" t="str">
        <f>VLOOKUP(A598,'Roll-ups'!B:E,4,FALSE)</f>
        <v>FALL 1</v>
      </c>
    </row>
    <row r="599" spans="1:47" x14ac:dyDescent="0.15">
      <c r="A599" s="142">
        <f t="shared" si="27"/>
        <v>74101946598</v>
      </c>
      <c r="B599" s="142" t="str">
        <f t="shared" si="28"/>
        <v>4544630018</v>
      </c>
      <c r="C599" s="9" t="s">
        <v>129</v>
      </c>
      <c r="D599" s="9" t="s">
        <v>1415</v>
      </c>
      <c r="E599" s="9" t="s">
        <v>1416</v>
      </c>
      <c r="F599" s="9" t="s">
        <v>1006</v>
      </c>
      <c r="G599" s="9" t="s">
        <v>55</v>
      </c>
      <c r="H599" s="9" t="s">
        <v>1090</v>
      </c>
      <c r="I599" s="9"/>
      <c r="J599" s="9"/>
      <c r="K599" s="9" t="s">
        <v>56</v>
      </c>
      <c r="L599" s="9" t="s">
        <v>134</v>
      </c>
      <c r="M599" s="9" t="s">
        <v>135</v>
      </c>
      <c r="N599" s="131">
        <v>44691</v>
      </c>
      <c r="O599" s="131">
        <v>44790</v>
      </c>
      <c r="P599" s="131">
        <v>44790</v>
      </c>
      <c r="Q599" s="222">
        <v>36</v>
      </c>
      <c r="R599" s="132">
        <v>0</v>
      </c>
      <c r="S599" s="132">
        <v>36</v>
      </c>
      <c r="T599" s="9" t="s">
        <v>348</v>
      </c>
      <c r="U599" s="9" t="s">
        <v>63</v>
      </c>
      <c r="V599" s="9" t="s">
        <v>64</v>
      </c>
      <c r="W599" s="9" t="s">
        <v>44</v>
      </c>
      <c r="X599" s="131"/>
      <c r="Y599" s="131"/>
      <c r="Z599" s="9"/>
      <c r="AA599" s="133">
        <v>79.2</v>
      </c>
      <c r="AB599" s="9" t="s">
        <v>119</v>
      </c>
      <c r="AC599" s="133">
        <v>2851.2</v>
      </c>
      <c r="AD599" s="9" t="s">
        <v>119</v>
      </c>
      <c r="AE599" s="9" t="s">
        <v>120</v>
      </c>
      <c r="AF599" s="133">
        <v>99.99</v>
      </c>
      <c r="AG599" s="134">
        <v>2.1</v>
      </c>
      <c r="AH599" s="9" t="s">
        <v>47</v>
      </c>
      <c r="AI599" s="134">
        <v>183.488</v>
      </c>
      <c r="AJ599" s="9" t="s">
        <v>48</v>
      </c>
      <c r="AK599" s="9" t="s">
        <v>1417</v>
      </c>
      <c r="AL599" s="9" t="s">
        <v>49</v>
      </c>
      <c r="AM599" s="9" t="s">
        <v>196</v>
      </c>
      <c r="AN599" s="9" t="s">
        <v>123</v>
      </c>
      <c r="AO599" s="9" t="s">
        <v>138</v>
      </c>
      <c r="AP599" s="9" t="s">
        <v>139</v>
      </c>
      <c r="AQ599" s="9" t="s">
        <v>125</v>
      </c>
      <c r="AR599" s="9" t="s">
        <v>123</v>
      </c>
      <c r="AS599" s="142" t="e">
        <f>VLOOKUP(A599,'Roll-ups'!B:M,12,FALSE)</f>
        <v>#N/A</v>
      </c>
      <c r="AT599" s="142" t="str">
        <f t="shared" si="29"/>
        <v>G10211</v>
      </c>
      <c r="AU599" t="e">
        <f>VLOOKUP(A599,'Roll-ups'!B:E,4,FALSE)</f>
        <v>#N/A</v>
      </c>
    </row>
    <row r="600" spans="1:47" x14ac:dyDescent="0.15">
      <c r="A600" s="142">
        <f t="shared" si="27"/>
        <v>633356600718</v>
      </c>
      <c r="B600" s="142" t="str">
        <f t="shared" si="28"/>
        <v>4544740042</v>
      </c>
      <c r="C600" s="9" t="s">
        <v>129</v>
      </c>
      <c r="D600" s="9" t="s">
        <v>1123</v>
      </c>
      <c r="E600" s="9" t="s">
        <v>565</v>
      </c>
      <c r="F600" s="9" t="s">
        <v>994</v>
      </c>
      <c r="G600" s="9" t="s">
        <v>39</v>
      </c>
      <c r="H600" s="9" t="s">
        <v>40</v>
      </c>
      <c r="I600" s="9"/>
      <c r="J600" s="9"/>
      <c r="K600" s="9" t="s">
        <v>56</v>
      </c>
      <c r="L600" s="9" t="s">
        <v>1100</v>
      </c>
      <c r="M600" s="9" t="s">
        <v>1101</v>
      </c>
      <c r="N600" s="131">
        <v>44715</v>
      </c>
      <c r="O600" s="131">
        <v>44742</v>
      </c>
      <c r="P600" s="131">
        <v>44732</v>
      </c>
      <c r="Q600" s="222">
        <v>36</v>
      </c>
      <c r="R600" s="132">
        <v>0</v>
      </c>
      <c r="S600" s="132">
        <v>36</v>
      </c>
      <c r="T600" s="9" t="s">
        <v>348</v>
      </c>
      <c r="U600" s="9" t="s">
        <v>117</v>
      </c>
      <c r="V600" s="9" t="s">
        <v>1102</v>
      </c>
      <c r="W600" s="9" t="s">
        <v>67</v>
      </c>
      <c r="X600" s="131">
        <v>44725</v>
      </c>
      <c r="Y600" s="131">
        <v>44735</v>
      </c>
      <c r="Z600" s="9" t="s">
        <v>118</v>
      </c>
      <c r="AA600" s="133">
        <v>13</v>
      </c>
      <c r="AB600" s="9" t="s">
        <v>46</v>
      </c>
      <c r="AC600" s="133">
        <v>468</v>
      </c>
      <c r="AD600" s="9" t="s">
        <v>46</v>
      </c>
      <c r="AE600" s="9" t="s">
        <v>1103</v>
      </c>
      <c r="AF600" s="133">
        <v>49.99</v>
      </c>
      <c r="AG600" s="134">
        <v>1.81</v>
      </c>
      <c r="AH600" s="9" t="s">
        <v>47</v>
      </c>
      <c r="AI600" s="134">
        <v>260.17399999999998</v>
      </c>
      <c r="AJ600" s="9" t="s">
        <v>48</v>
      </c>
      <c r="AK600" s="9" t="s">
        <v>1124</v>
      </c>
      <c r="AL600" s="9" t="s">
        <v>49</v>
      </c>
      <c r="AM600" s="9" t="s">
        <v>121</v>
      </c>
      <c r="AN600" s="9" t="s">
        <v>122</v>
      </c>
      <c r="AO600" s="9" t="s">
        <v>52</v>
      </c>
      <c r="AP600" s="9" t="s">
        <v>1105</v>
      </c>
      <c r="AQ600" s="9" t="s">
        <v>349</v>
      </c>
      <c r="AR600" s="9" t="s">
        <v>122</v>
      </c>
      <c r="AS600" s="142" t="str">
        <f>VLOOKUP(A600,'Roll-ups'!B:M,12,FALSE)</f>
        <v>CRAFTING</v>
      </c>
      <c r="AT600" s="142" t="str">
        <f t="shared" si="29"/>
        <v>G10211</v>
      </c>
      <c r="AU600" t="str">
        <f>VLOOKUP(A600,'Roll-ups'!B:E,4,FALSE)</f>
        <v>FALL 1</v>
      </c>
    </row>
    <row r="601" spans="1:47" x14ac:dyDescent="0.15">
      <c r="A601" s="142">
        <f t="shared" si="27"/>
        <v>633356605799</v>
      </c>
      <c r="B601" s="142" t="str">
        <f t="shared" si="28"/>
        <v>4544740042</v>
      </c>
      <c r="C601" s="9" t="s">
        <v>129</v>
      </c>
      <c r="D601" s="9" t="s">
        <v>1316</v>
      </c>
      <c r="E601" s="9" t="s">
        <v>572</v>
      </c>
      <c r="F601" s="9" t="s">
        <v>994</v>
      </c>
      <c r="G601" s="9" t="s">
        <v>55</v>
      </c>
      <c r="H601" s="9" t="s">
        <v>40</v>
      </c>
      <c r="I601" s="9"/>
      <c r="J601" s="9"/>
      <c r="K601" s="9" t="s">
        <v>56</v>
      </c>
      <c r="L601" s="9" t="s">
        <v>1100</v>
      </c>
      <c r="M601" s="9" t="s">
        <v>1101</v>
      </c>
      <c r="N601" s="131">
        <v>44715</v>
      </c>
      <c r="O601" s="131">
        <v>44742</v>
      </c>
      <c r="P601" s="131">
        <v>44732</v>
      </c>
      <c r="Q601" s="222">
        <v>36</v>
      </c>
      <c r="R601" s="132">
        <v>0</v>
      </c>
      <c r="S601" s="132">
        <v>36</v>
      </c>
      <c r="T601" s="9" t="s">
        <v>348</v>
      </c>
      <c r="U601" s="9" t="s">
        <v>117</v>
      </c>
      <c r="V601" s="9" t="s">
        <v>1102</v>
      </c>
      <c r="W601" s="9" t="s">
        <v>67</v>
      </c>
      <c r="X601" s="131">
        <v>44725</v>
      </c>
      <c r="Y601" s="131">
        <v>44735</v>
      </c>
      <c r="Z601" s="9" t="s">
        <v>118</v>
      </c>
      <c r="AA601" s="133">
        <v>41.3</v>
      </c>
      <c r="AB601" s="9" t="s">
        <v>46</v>
      </c>
      <c r="AC601" s="133">
        <v>1486.8</v>
      </c>
      <c r="AD601" s="9" t="s">
        <v>46</v>
      </c>
      <c r="AE601" s="9" t="s">
        <v>1103</v>
      </c>
      <c r="AF601" s="133">
        <v>119.99</v>
      </c>
      <c r="AG601" s="134">
        <v>66</v>
      </c>
      <c r="AH601" s="9" t="s">
        <v>47</v>
      </c>
      <c r="AI601" s="134">
        <v>120.95699999999999</v>
      </c>
      <c r="AJ601" s="9" t="s">
        <v>48</v>
      </c>
      <c r="AK601" s="9" t="s">
        <v>1317</v>
      </c>
      <c r="AL601" s="9" t="s">
        <v>49</v>
      </c>
      <c r="AM601" s="9" t="s">
        <v>121</v>
      </c>
      <c r="AN601" s="9" t="s">
        <v>122</v>
      </c>
      <c r="AO601" s="9" t="s">
        <v>52</v>
      </c>
      <c r="AP601" s="9" t="s">
        <v>1105</v>
      </c>
      <c r="AQ601" s="9" t="s">
        <v>349</v>
      </c>
      <c r="AR601" s="9" t="s">
        <v>122</v>
      </c>
      <c r="AS601" s="142" t="str">
        <f>VLOOKUP(A601,'Roll-ups'!B:M,12,FALSE)</f>
        <v>CRAFTING</v>
      </c>
      <c r="AT601" s="142" t="str">
        <f t="shared" si="29"/>
        <v>G10211</v>
      </c>
      <c r="AU601" t="str">
        <f>VLOOKUP(A601,'Roll-ups'!B:E,4,FALSE)</f>
        <v>FALL 1</v>
      </c>
    </row>
    <row r="602" spans="1:47" x14ac:dyDescent="0.15">
      <c r="A602" s="142">
        <f t="shared" si="27"/>
        <v>633356615415</v>
      </c>
      <c r="B602" s="142" t="str">
        <f t="shared" si="28"/>
        <v>4544740042</v>
      </c>
      <c r="C602" s="9" t="s">
        <v>129</v>
      </c>
      <c r="D602" s="9" t="s">
        <v>1099</v>
      </c>
      <c r="E602" s="9" t="s">
        <v>578</v>
      </c>
      <c r="F602" s="9" t="s">
        <v>994</v>
      </c>
      <c r="G602" s="9" t="s">
        <v>107</v>
      </c>
      <c r="H602" s="9" t="s">
        <v>40</v>
      </c>
      <c r="I602" s="9"/>
      <c r="J602" s="9"/>
      <c r="K602" s="9" t="s">
        <v>56</v>
      </c>
      <c r="L602" s="9" t="s">
        <v>1100</v>
      </c>
      <c r="M602" s="9" t="s">
        <v>1101</v>
      </c>
      <c r="N602" s="131">
        <v>44715</v>
      </c>
      <c r="O602" s="131">
        <v>44742</v>
      </c>
      <c r="P602" s="131">
        <v>44732</v>
      </c>
      <c r="Q602" s="222">
        <v>36</v>
      </c>
      <c r="R602" s="132">
        <v>0</v>
      </c>
      <c r="S602" s="132">
        <v>36</v>
      </c>
      <c r="T602" s="9" t="s">
        <v>348</v>
      </c>
      <c r="U602" s="9" t="s">
        <v>117</v>
      </c>
      <c r="V602" s="9" t="s">
        <v>1102</v>
      </c>
      <c r="W602" s="9" t="s">
        <v>67</v>
      </c>
      <c r="X602" s="131">
        <v>44725</v>
      </c>
      <c r="Y602" s="131">
        <v>44735</v>
      </c>
      <c r="Z602" s="9" t="s">
        <v>118</v>
      </c>
      <c r="AA602" s="133">
        <v>8.3000000000000007</v>
      </c>
      <c r="AB602" s="9" t="s">
        <v>46</v>
      </c>
      <c r="AC602" s="133">
        <v>298.8</v>
      </c>
      <c r="AD602" s="9" t="s">
        <v>46</v>
      </c>
      <c r="AE602" s="9" t="s">
        <v>1103</v>
      </c>
      <c r="AF602" s="133">
        <v>19.989999999999998</v>
      </c>
      <c r="AG602" s="134">
        <v>0.26</v>
      </c>
      <c r="AH602" s="9" t="s">
        <v>47</v>
      </c>
      <c r="AI602" s="134">
        <v>51.542999999999999</v>
      </c>
      <c r="AJ602" s="9" t="s">
        <v>48</v>
      </c>
      <c r="AK602" s="9" t="s">
        <v>1104</v>
      </c>
      <c r="AL602" s="9" t="s">
        <v>49</v>
      </c>
      <c r="AM602" s="9" t="s">
        <v>121</v>
      </c>
      <c r="AN602" s="9" t="s">
        <v>122</v>
      </c>
      <c r="AO602" s="9" t="s">
        <v>52</v>
      </c>
      <c r="AP602" s="9" t="s">
        <v>1105</v>
      </c>
      <c r="AQ602" s="9" t="s">
        <v>349</v>
      </c>
      <c r="AR602" s="9" t="s">
        <v>122</v>
      </c>
      <c r="AS602" s="142" t="str">
        <f>VLOOKUP(A602,'Roll-ups'!B:M,12,FALSE)</f>
        <v>CRAFTING</v>
      </c>
      <c r="AT602" s="142" t="str">
        <f t="shared" si="29"/>
        <v>G10211</v>
      </c>
      <c r="AU602" t="str">
        <f>VLOOKUP(A602,'Roll-ups'!B:E,4,FALSE)</f>
        <v>FALL 1</v>
      </c>
    </row>
    <row r="603" spans="1:47" x14ac:dyDescent="0.15">
      <c r="A603" s="142">
        <f t="shared" si="27"/>
        <v>633356615422</v>
      </c>
      <c r="B603" s="142" t="str">
        <f t="shared" si="28"/>
        <v>4544740042</v>
      </c>
      <c r="C603" s="9" t="s">
        <v>129</v>
      </c>
      <c r="D603" s="9" t="s">
        <v>1106</v>
      </c>
      <c r="E603" s="9" t="s">
        <v>580</v>
      </c>
      <c r="F603" s="9" t="s">
        <v>994</v>
      </c>
      <c r="G603" s="9" t="s">
        <v>71</v>
      </c>
      <c r="H603" s="9" t="s">
        <v>40</v>
      </c>
      <c r="I603" s="9"/>
      <c r="J603" s="9"/>
      <c r="K603" s="9" t="s">
        <v>56</v>
      </c>
      <c r="L603" s="9" t="s">
        <v>1100</v>
      </c>
      <c r="M603" s="9" t="s">
        <v>1101</v>
      </c>
      <c r="N603" s="131">
        <v>44715</v>
      </c>
      <c r="O603" s="131">
        <v>44742</v>
      </c>
      <c r="P603" s="131">
        <v>44732</v>
      </c>
      <c r="Q603" s="222">
        <v>36</v>
      </c>
      <c r="R603" s="132">
        <v>0</v>
      </c>
      <c r="S603" s="132">
        <v>36</v>
      </c>
      <c r="T603" s="9" t="s">
        <v>348</v>
      </c>
      <c r="U603" s="9" t="s">
        <v>117</v>
      </c>
      <c r="V603" s="9" t="s">
        <v>1102</v>
      </c>
      <c r="W603" s="9" t="s">
        <v>67</v>
      </c>
      <c r="X603" s="131">
        <v>44725</v>
      </c>
      <c r="Y603" s="131">
        <v>44735</v>
      </c>
      <c r="Z603" s="9" t="s">
        <v>118</v>
      </c>
      <c r="AA603" s="133">
        <v>8.3000000000000007</v>
      </c>
      <c r="AB603" s="9" t="s">
        <v>46</v>
      </c>
      <c r="AC603" s="133">
        <v>298.8</v>
      </c>
      <c r="AD603" s="9" t="s">
        <v>46</v>
      </c>
      <c r="AE603" s="9" t="s">
        <v>1103</v>
      </c>
      <c r="AF603" s="133">
        <v>19.989999999999998</v>
      </c>
      <c r="AG603" s="134">
        <v>0.23</v>
      </c>
      <c r="AH603" s="9" t="s">
        <v>47</v>
      </c>
      <c r="AI603" s="134">
        <v>77.445999999999998</v>
      </c>
      <c r="AJ603" s="9" t="s">
        <v>48</v>
      </c>
      <c r="AK603" s="9" t="s">
        <v>1107</v>
      </c>
      <c r="AL603" s="9" t="s">
        <v>49</v>
      </c>
      <c r="AM603" s="9" t="s">
        <v>121</v>
      </c>
      <c r="AN603" s="9" t="s">
        <v>122</v>
      </c>
      <c r="AO603" s="9" t="s">
        <v>52</v>
      </c>
      <c r="AP603" s="9" t="s">
        <v>1105</v>
      </c>
      <c r="AQ603" s="9" t="s">
        <v>349</v>
      </c>
      <c r="AR603" s="9" t="s">
        <v>122</v>
      </c>
      <c r="AS603" s="142" t="str">
        <f>VLOOKUP(A603,'Roll-ups'!B:M,12,FALSE)</f>
        <v>CRAFTING</v>
      </c>
      <c r="AT603" s="142" t="str">
        <f t="shared" si="29"/>
        <v>G10211</v>
      </c>
      <c r="AU603" t="str">
        <f>VLOOKUP(A603,'Roll-ups'!B:E,4,FALSE)</f>
        <v>FALL 1</v>
      </c>
    </row>
    <row r="604" spans="1:47" x14ac:dyDescent="0.15">
      <c r="A604" s="142">
        <f t="shared" si="27"/>
        <v>93573743863</v>
      </c>
      <c r="B604" s="142" t="str">
        <f t="shared" si="28"/>
        <v>4544765962</v>
      </c>
      <c r="C604" s="9" t="s">
        <v>129</v>
      </c>
      <c r="D604" s="9" t="s">
        <v>1337</v>
      </c>
      <c r="E604" s="9" t="s">
        <v>754</v>
      </c>
      <c r="F604" s="9" t="s">
        <v>967</v>
      </c>
      <c r="G604" s="9" t="s">
        <v>107</v>
      </c>
      <c r="H604" s="9" t="s">
        <v>40</v>
      </c>
      <c r="I604" s="9"/>
      <c r="J604" s="9"/>
      <c r="K604" s="9" t="s">
        <v>41</v>
      </c>
      <c r="L604" s="9" t="s">
        <v>1247</v>
      </c>
      <c r="M604" s="9" t="s">
        <v>1248</v>
      </c>
      <c r="N604" s="131">
        <v>44719</v>
      </c>
      <c r="O604" s="131">
        <v>44729</v>
      </c>
      <c r="P604" s="131">
        <v>44729</v>
      </c>
      <c r="Q604" s="222">
        <v>36</v>
      </c>
      <c r="R604" s="132">
        <v>0</v>
      </c>
      <c r="S604" s="132">
        <v>36</v>
      </c>
      <c r="T604" s="9" t="s">
        <v>348</v>
      </c>
      <c r="U604" s="9" t="s">
        <v>117</v>
      </c>
      <c r="V604" s="9" t="s">
        <v>64</v>
      </c>
      <c r="W604" s="9" t="s">
        <v>44</v>
      </c>
      <c r="X604" s="131">
        <v>44722</v>
      </c>
      <c r="Y604" s="131">
        <v>44726</v>
      </c>
      <c r="Z604" s="9" t="s">
        <v>118</v>
      </c>
      <c r="AA604" s="133">
        <v>0.01</v>
      </c>
      <c r="AB604" s="9" t="s">
        <v>119</v>
      </c>
      <c r="AC604" s="133">
        <v>0.36</v>
      </c>
      <c r="AD604" s="9" t="s">
        <v>119</v>
      </c>
      <c r="AE604" s="9" t="s">
        <v>120</v>
      </c>
      <c r="AF604" s="133">
        <v>1</v>
      </c>
      <c r="AG604" s="134">
        <v>21.45</v>
      </c>
      <c r="AH604" s="9" t="s">
        <v>47</v>
      </c>
      <c r="AI604" s="134">
        <v>4331.25</v>
      </c>
      <c r="AJ604" s="9" t="s">
        <v>48</v>
      </c>
      <c r="AK604" s="9" t="s">
        <v>1338</v>
      </c>
      <c r="AL604" s="9" t="s">
        <v>49</v>
      </c>
      <c r="AM604" s="9" t="s">
        <v>121</v>
      </c>
      <c r="AN604" s="9" t="s">
        <v>122</v>
      </c>
      <c r="AO604" s="9" t="s">
        <v>52</v>
      </c>
      <c r="AP604" s="9" t="s">
        <v>1250</v>
      </c>
      <c r="AQ604" s="9" t="s">
        <v>53</v>
      </c>
      <c r="AR604" s="9" t="s">
        <v>122</v>
      </c>
      <c r="AS604" s="142" t="str">
        <f>VLOOKUP(A604,'Roll-ups'!B:M,12,FALSE)</f>
        <v xml:space="preserve">CRICUT </v>
      </c>
      <c r="AT604" s="142" t="str">
        <f t="shared" si="29"/>
        <v>G10211</v>
      </c>
      <c r="AU604" t="str">
        <f>VLOOKUP(A604,'Roll-ups'!B:E,4,FALSE)</f>
        <v>FALL 1</v>
      </c>
    </row>
    <row r="605" spans="1:47" x14ac:dyDescent="0.15">
      <c r="A605" s="142">
        <f t="shared" si="27"/>
        <v>74101203431</v>
      </c>
      <c r="B605" s="142" t="str">
        <f t="shared" si="28"/>
        <v>4544630018</v>
      </c>
      <c r="C605" s="9" t="s">
        <v>129</v>
      </c>
      <c r="D605" s="9" t="s">
        <v>766</v>
      </c>
      <c r="E605" s="9" t="s">
        <v>180</v>
      </c>
      <c r="F605" s="9" t="s">
        <v>1006</v>
      </c>
      <c r="G605" s="9" t="s">
        <v>62</v>
      </c>
      <c r="H605" s="9" t="s">
        <v>1090</v>
      </c>
      <c r="I605" s="9"/>
      <c r="J605" s="9"/>
      <c r="K605" s="9" t="s">
        <v>56</v>
      </c>
      <c r="L605" s="9" t="s">
        <v>134</v>
      </c>
      <c r="M605" s="9" t="s">
        <v>135</v>
      </c>
      <c r="N605" s="131">
        <v>44691</v>
      </c>
      <c r="O605" s="131">
        <v>44790</v>
      </c>
      <c r="P605" s="131">
        <v>44790</v>
      </c>
      <c r="Q605" s="222">
        <v>33</v>
      </c>
      <c r="R605" s="132">
        <v>0</v>
      </c>
      <c r="S605" s="132">
        <v>33</v>
      </c>
      <c r="T605" s="9" t="s">
        <v>348</v>
      </c>
      <c r="U605" s="9" t="s">
        <v>63</v>
      </c>
      <c r="V605" s="9" t="s">
        <v>64</v>
      </c>
      <c r="W605" s="9" t="s">
        <v>44</v>
      </c>
      <c r="X605" s="131"/>
      <c r="Y605" s="131"/>
      <c r="Z605" s="9"/>
      <c r="AA605" s="133">
        <v>131.25</v>
      </c>
      <c r="AB605" s="9" t="s">
        <v>119</v>
      </c>
      <c r="AC605" s="133">
        <v>4331.25</v>
      </c>
      <c r="AD605" s="9" t="s">
        <v>119</v>
      </c>
      <c r="AE605" s="9" t="s">
        <v>120</v>
      </c>
      <c r="AF605" s="133">
        <v>159.99</v>
      </c>
      <c r="AG605" s="134">
        <v>1.3</v>
      </c>
      <c r="AH605" s="9" t="s">
        <v>47</v>
      </c>
      <c r="AI605" s="134">
        <v>166.01599999999999</v>
      </c>
      <c r="AJ605" s="9" t="s">
        <v>48</v>
      </c>
      <c r="AK605" s="9" t="s">
        <v>1186</v>
      </c>
      <c r="AL605" s="9" t="s">
        <v>49</v>
      </c>
      <c r="AM605" s="9" t="s">
        <v>196</v>
      </c>
      <c r="AN605" s="9" t="s">
        <v>123</v>
      </c>
      <c r="AO605" s="9" t="s">
        <v>52</v>
      </c>
      <c r="AP605" s="9" t="s">
        <v>139</v>
      </c>
      <c r="AQ605" s="9" t="s">
        <v>125</v>
      </c>
      <c r="AR605" s="9" t="s">
        <v>123</v>
      </c>
      <c r="AS605" s="142" t="str">
        <f>VLOOKUP(A605,'Roll-ups'!B:M,12,FALSE)</f>
        <v xml:space="preserve">PARTY DÉCOR </v>
      </c>
      <c r="AT605" s="142" t="str">
        <f t="shared" si="29"/>
        <v>G10211</v>
      </c>
      <c r="AU605" t="str">
        <f>VLOOKUP(A605,'Roll-ups'!B:E,4,FALSE)</f>
        <v>FALL 1</v>
      </c>
    </row>
    <row r="606" spans="1:47" x14ac:dyDescent="0.15">
      <c r="A606" s="142">
        <f t="shared" si="27"/>
        <v>93573558955</v>
      </c>
      <c r="B606" s="142" t="str">
        <f t="shared" si="28"/>
        <v>4544765963</v>
      </c>
      <c r="C606" s="9" t="s">
        <v>129</v>
      </c>
      <c r="D606" s="9" t="s">
        <v>1334</v>
      </c>
      <c r="E606" s="9" t="s">
        <v>702</v>
      </c>
      <c r="F606" s="9" t="s">
        <v>982</v>
      </c>
      <c r="G606" s="9" t="s">
        <v>71</v>
      </c>
      <c r="H606" s="9" t="s">
        <v>40</v>
      </c>
      <c r="I606" s="9"/>
      <c r="J606" s="9"/>
      <c r="K606" s="9" t="s">
        <v>57</v>
      </c>
      <c r="L606" s="9" t="s">
        <v>1247</v>
      </c>
      <c r="M606" s="9" t="s">
        <v>1248</v>
      </c>
      <c r="N606" s="131">
        <v>44719</v>
      </c>
      <c r="O606" s="131">
        <v>44732</v>
      </c>
      <c r="P606" s="131">
        <v>44732</v>
      </c>
      <c r="Q606" s="222">
        <v>31</v>
      </c>
      <c r="R606" s="132">
        <v>0</v>
      </c>
      <c r="S606" s="132">
        <v>31</v>
      </c>
      <c r="T606" s="9" t="s">
        <v>348</v>
      </c>
      <c r="U606" s="9" t="s">
        <v>117</v>
      </c>
      <c r="V606" s="9" t="s">
        <v>64</v>
      </c>
      <c r="W606" s="9" t="s">
        <v>44</v>
      </c>
      <c r="X606" s="131">
        <v>44726</v>
      </c>
      <c r="Y606" s="131">
        <v>44726</v>
      </c>
      <c r="Z606" s="9" t="s">
        <v>118</v>
      </c>
      <c r="AA606" s="133">
        <v>0.01</v>
      </c>
      <c r="AB606" s="9" t="s">
        <v>119</v>
      </c>
      <c r="AC606" s="133">
        <v>0.31</v>
      </c>
      <c r="AD606" s="9" t="s">
        <v>119</v>
      </c>
      <c r="AE606" s="9" t="s">
        <v>120</v>
      </c>
      <c r="AF606" s="133">
        <v>1</v>
      </c>
      <c r="AG606" s="134">
        <v>4.41</v>
      </c>
      <c r="AH606" s="9" t="s">
        <v>47</v>
      </c>
      <c r="AI606" s="134">
        <v>615.13400000000001</v>
      </c>
      <c r="AJ606" s="9" t="s">
        <v>48</v>
      </c>
      <c r="AK606" s="9"/>
      <c r="AL606" s="9" t="s">
        <v>49</v>
      </c>
      <c r="AM606" s="9" t="s">
        <v>126</v>
      </c>
      <c r="AN606" s="9" t="s">
        <v>127</v>
      </c>
      <c r="AO606" s="9" t="s">
        <v>52</v>
      </c>
      <c r="AP606" s="9" t="s">
        <v>1250</v>
      </c>
      <c r="AQ606" s="9" t="s">
        <v>349</v>
      </c>
      <c r="AR606" s="9" t="s">
        <v>127</v>
      </c>
      <c r="AS606" s="142" t="str">
        <f>VLOOKUP(A606,'Roll-ups'!B:M,12,FALSE)</f>
        <v xml:space="preserve">CRICUT </v>
      </c>
      <c r="AT606" s="142" t="str">
        <f t="shared" si="29"/>
        <v>G10211</v>
      </c>
      <c r="AU606" t="str">
        <f>VLOOKUP(A606,'Roll-ups'!B:E,4,FALSE)</f>
        <v>FALL 1</v>
      </c>
    </row>
    <row r="607" spans="1:47" x14ac:dyDescent="0.15">
      <c r="A607" s="142">
        <f t="shared" si="27"/>
        <v>93573743863</v>
      </c>
      <c r="B607" s="142" t="str">
        <f t="shared" si="28"/>
        <v>4544765963</v>
      </c>
      <c r="C607" s="9" t="s">
        <v>129</v>
      </c>
      <c r="D607" s="9" t="s">
        <v>1337</v>
      </c>
      <c r="E607" s="9" t="s">
        <v>754</v>
      </c>
      <c r="F607" s="9" t="s">
        <v>982</v>
      </c>
      <c r="G607" s="9" t="s">
        <v>68</v>
      </c>
      <c r="H607" s="9" t="s">
        <v>40</v>
      </c>
      <c r="I607" s="9"/>
      <c r="J607" s="9"/>
      <c r="K607" s="9" t="s">
        <v>57</v>
      </c>
      <c r="L607" s="9" t="s">
        <v>1247</v>
      </c>
      <c r="M607" s="9" t="s">
        <v>1248</v>
      </c>
      <c r="N607" s="131">
        <v>44719</v>
      </c>
      <c r="O607" s="131">
        <v>44732</v>
      </c>
      <c r="P607" s="131">
        <v>44732</v>
      </c>
      <c r="Q607" s="222">
        <v>27</v>
      </c>
      <c r="R607" s="132">
        <v>0</v>
      </c>
      <c r="S607" s="132">
        <v>27</v>
      </c>
      <c r="T607" s="9" t="s">
        <v>348</v>
      </c>
      <c r="U607" s="9" t="s">
        <v>117</v>
      </c>
      <c r="V607" s="9" t="s">
        <v>64</v>
      </c>
      <c r="W607" s="9" t="s">
        <v>44</v>
      </c>
      <c r="X607" s="131">
        <v>44726</v>
      </c>
      <c r="Y607" s="131">
        <v>44726</v>
      </c>
      <c r="Z607" s="9" t="s">
        <v>118</v>
      </c>
      <c r="AA607" s="133">
        <v>0.01</v>
      </c>
      <c r="AB607" s="9" t="s">
        <v>119</v>
      </c>
      <c r="AC607" s="133">
        <v>0.27</v>
      </c>
      <c r="AD607" s="9" t="s">
        <v>119</v>
      </c>
      <c r="AE607" s="9" t="s">
        <v>120</v>
      </c>
      <c r="AF607" s="133">
        <v>1</v>
      </c>
      <c r="AG607" s="134">
        <v>21.45</v>
      </c>
      <c r="AH607" s="9" t="s">
        <v>47</v>
      </c>
      <c r="AI607" s="134">
        <v>4331.25</v>
      </c>
      <c r="AJ607" s="9" t="s">
        <v>48</v>
      </c>
      <c r="AK607" s="9" t="s">
        <v>1338</v>
      </c>
      <c r="AL607" s="9" t="s">
        <v>49</v>
      </c>
      <c r="AM607" s="9" t="s">
        <v>121</v>
      </c>
      <c r="AN607" s="9" t="s">
        <v>122</v>
      </c>
      <c r="AO607" s="9" t="s">
        <v>52</v>
      </c>
      <c r="AP607" s="9" t="s">
        <v>1250</v>
      </c>
      <c r="AQ607" s="9" t="s">
        <v>53</v>
      </c>
      <c r="AR607" s="9" t="s">
        <v>122</v>
      </c>
      <c r="AS607" s="142" t="str">
        <f>VLOOKUP(A607,'Roll-ups'!B:M,12,FALSE)</f>
        <v xml:space="preserve">CRICUT </v>
      </c>
      <c r="AT607" s="142" t="str">
        <f t="shared" si="29"/>
        <v>G10211</v>
      </c>
      <c r="AU607" t="str">
        <f>VLOOKUP(A607,'Roll-ups'!B:E,4,FALSE)</f>
        <v>FALL 1</v>
      </c>
    </row>
    <row r="608" spans="1:47" x14ac:dyDescent="0.15">
      <c r="A608" s="142">
        <f t="shared" si="27"/>
        <v>686010674075</v>
      </c>
      <c r="B608" s="142" t="str">
        <f t="shared" si="28"/>
        <v>4543725757</v>
      </c>
      <c r="C608" s="9" t="s">
        <v>200</v>
      </c>
      <c r="D608" s="9" t="s">
        <v>456</v>
      </c>
      <c r="E608" s="9" t="s">
        <v>457</v>
      </c>
      <c r="F608" s="9" t="s">
        <v>378</v>
      </c>
      <c r="G608" s="9" t="s">
        <v>66</v>
      </c>
      <c r="H608" s="9" t="s">
        <v>40</v>
      </c>
      <c r="I608" s="9"/>
      <c r="J608" s="9"/>
      <c r="K608" s="9" t="s">
        <v>41</v>
      </c>
      <c r="L608" s="9" t="s">
        <v>143</v>
      </c>
      <c r="M608" s="9" t="s">
        <v>144</v>
      </c>
      <c r="N608" s="131">
        <v>44579</v>
      </c>
      <c r="O608" s="131">
        <v>44713</v>
      </c>
      <c r="P608" s="131">
        <v>44713</v>
      </c>
      <c r="Q608" s="222">
        <v>576</v>
      </c>
      <c r="R608" s="132">
        <v>552</v>
      </c>
      <c r="S608" s="132">
        <v>24</v>
      </c>
      <c r="T608" s="9" t="s">
        <v>348</v>
      </c>
      <c r="U608" s="9" t="s">
        <v>42</v>
      </c>
      <c r="V608" s="9" t="s">
        <v>131</v>
      </c>
      <c r="W608" s="9" t="s">
        <v>44</v>
      </c>
      <c r="X608" s="131">
        <v>44664</v>
      </c>
      <c r="Y608" s="131">
        <v>44664</v>
      </c>
      <c r="Z608" s="9" t="s">
        <v>45</v>
      </c>
      <c r="AA608" s="133">
        <v>4.8499999999999996</v>
      </c>
      <c r="AB608" s="9" t="s">
        <v>46</v>
      </c>
      <c r="AC608" s="133">
        <v>2793.6</v>
      </c>
      <c r="AD608" s="9" t="s">
        <v>46</v>
      </c>
      <c r="AE608" s="9" t="s">
        <v>379</v>
      </c>
      <c r="AF608" s="133">
        <v>19.989999999999998</v>
      </c>
      <c r="AG608" s="134">
        <v>0.72799999999999998</v>
      </c>
      <c r="AH608" s="9" t="s">
        <v>47</v>
      </c>
      <c r="AI608" s="134">
        <v>102.93600000000001</v>
      </c>
      <c r="AJ608" s="9" t="s">
        <v>48</v>
      </c>
      <c r="AK608" s="9"/>
      <c r="AL608" s="9" t="s">
        <v>49</v>
      </c>
      <c r="AM608" s="9" t="s">
        <v>121</v>
      </c>
      <c r="AN608" s="9" t="s">
        <v>122</v>
      </c>
      <c r="AO608" s="9" t="s">
        <v>52</v>
      </c>
      <c r="AP608" s="9" t="s">
        <v>145</v>
      </c>
      <c r="AQ608" s="9" t="s">
        <v>349</v>
      </c>
      <c r="AR608" s="9" t="s">
        <v>54</v>
      </c>
      <c r="AS608" s="142" t="str">
        <f>VLOOKUP(A608,'Roll-ups'!B:M,12,FALSE)</f>
        <v xml:space="preserve">17 MONTH </v>
      </c>
      <c r="AT608" s="142" t="str">
        <f t="shared" si="29"/>
        <v>G10227</v>
      </c>
      <c r="AU608" t="str">
        <f>VLOOKUP(A608,'Roll-ups'!B:E,4,FALSE)</f>
        <v xml:space="preserve">BTS </v>
      </c>
    </row>
    <row r="609" spans="1:47" x14ac:dyDescent="0.15">
      <c r="A609" s="142">
        <f t="shared" si="27"/>
        <v>686010674082</v>
      </c>
      <c r="B609" s="142" t="str">
        <f t="shared" si="28"/>
        <v>4543725758</v>
      </c>
      <c r="C609" s="9" t="s">
        <v>200</v>
      </c>
      <c r="D609" s="9" t="s">
        <v>411</v>
      </c>
      <c r="E609" s="9" t="s">
        <v>412</v>
      </c>
      <c r="F609" s="9" t="s">
        <v>515</v>
      </c>
      <c r="G609" s="9" t="s">
        <v>107</v>
      </c>
      <c r="H609" s="9" t="s">
        <v>40</v>
      </c>
      <c r="I609" s="9"/>
      <c r="J609" s="9"/>
      <c r="K609" s="9" t="s">
        <v>56</v>
      </c>
      <c r="L609" s="9" t="s">
        <v>143</v>
      </c>
      <c r="M609" s="9" t="s">
        <v>144</v>
      </c>
      <c r="N609" s="131">
        <v>44579</v>
      </c>
      <c r="O609" s="131">
        <v>44713</v>
      </c>
      <c r="P609" s="131">
        <v>44713</v>
      </c>
      <c r="Q609" s="222">
        <v>72</v>
      </c>
      <c r="R609" s="132">
        <v>48</v>
      </c>
      <c r="S609" s="132">
        <v>24</v>
      </c>
      <c r="T609" s="9" t="s">
        <v>348</v>
      </c>
      <c r="U609" s="9" t="s">
        <v>42</v>
      </c>
      <c r="V609" s="9" t="s">
        <v>131</v>
      </c>
      <c r="W609" s="9" t="s">
        <v>44</v>
      </c>
      <c r="X609" s="131">
        <v>44664</v>
      </c>
      <c r="Y609" s="131">
        <v>44664</v>
      </c>
      <c r="Z609" s="9" t="s">
        <v>45</v>
      </c>
      <c r="AA609" s="133">
        <v>4.25</v>
      </c>
      <c r="AB609" s="9" t="s">
        <v>46</v>
      </c>
      <c r="AC609" s="133">
        <v>306</v>
      </c>
      <c r="AD609" s="9" t="s">
        <v>46</v>
      </c>
      <c r="AE609" s="9" t="s">
        <v>379</v>
      </c>
      <c r="AF609" s="133">
        <v>19.989999999999998</v>
      </c>
      <c r="AG609" s="134">
        <v>0.92600000000000005</v>
      </c>
      <c r="AH609" s="9" t="s">
        <v>47</v>
      </c>
      <c r="AI609" s="134">
        <v>86.834000000000003</v>
      </c>
      <c r="AJ609" s="9" t="s">
        <v>48</v>
      </c>
      <c r="AK609" s="9"/>
      <c r="AL609" s="9" t="s">
        <v>49</v>
      </c>
      <c r="AM609" s="9" t="s">
        <v>121</v>
      </c>
      <c r="AN609" s="9" t="s">
        <v>122</v>
      </c>
      <c r="AO609" s="9" t="s">
        <v>52</v>
      </c>
      <c r="AP609" s="9" t="s">
        <v>133</v>
      </c>
      <c r="AQ609" s="9" t="s">
        <v>349</v>
      </c>
      <c r="AR609" s="9" t="s">
        <v>54</v>
      </c>
      <c r="AS609" s="142" t="str">
        <f>VLOOKUP(A609,'Roll-ups'!B:M,12,FALSE)</f>
        <v xml:space="preserve">17 MONTH </v>
      </c>
      <c r="AT609" s="142" t="str">
        <f t="shared" si="29"/>
        <v>G10227</v>
      </c>
      <c r="AU609" t="str">
        <f>VLOOKUP(A609,'Roll-ups'!B:E,4,FALSE)</f>
        <v xml:space="preserve">BTS </v>
      </c>
    </row>
    <row r="610" spans="1:47" x14ac:dyDescent="0.15">
      <c r="A610" s="142">
        <f t="shared" si="27"/>
        <v>686010674075</v>
      </c>
      <c r="B610" s="142" t="str">
        <f t="shared" si="28"/>
        <v>4543725758</v>
      </c>
      <c r="C610" s="9" t="s">
        <v>200</v>
      </c>
      <c r="D610" s="9" t="s">
        <v>456</v>
      </c>
      <c r="E610" s="9" t="s">
        <v>457</v>
      </c>
      <c r="F610" s="9" t="s">
        <v>515</v>
      </c>
      <c r="G610" s="9" t="s">
        <v>71</v>
      </c>
      <c r="H610" s="9" t="s">
        <v>40</v>
      </c>
      <c r="I610" s="9"/>
      <c r="J610" s="9"/>
      <c r="K610" s="9" t="s">
        <v>56</v>
      </c>
      <c r="L610" s="9" t="s">
        <v>143</v>
      </c>
      <c r="M610" s="9" t="s">
        <v>144</v>
      </c>
      <c r="N610" s="131">
        <v>44579</v>
      </c>
      <c r="O610" s="131">
        <v>44713</v>
      </c>
      <c r="P610" s="131">
        <v>44713</v>
      </c>
      <c r="Q610" s="222">
        <v>144</v>
      </c>
      <c r="R610" s="132">
        <v>120</v>
      </c>
      <c r="S610" s="132">
        <v>24</v>
      </c>
      <c r="T610" s="9" t="s">
        <v>348</v>
      </c>
      <c r="U610" s="9" t="s">
        <v>42</v>
      </c>
      <c r="V610" s="9" t="s">
        <v>131</v>
      </c>
      <c r="W610" s="9" t="s">
        <v>44</v>
      </c>
      <c r="X610" s="131">
        <v>44664</v>
      </c>
      <c r="Y610" s="131">
        <v>44664</v>
      </c>
      <c r="Z610" s="9" t="s">
        <v>45</v>
      </c>
      <c r="AA610" s="133">
        <v>4.8499999999999996</v>
      </c>
      <c r="AB610" s="9" t="s">
        <v>46</v>
      </c>
      <c r="AC610" s="133">
        <v>698.4</v>
      </c>
      <c r="AD610" s="9" t="s">
        <v>46</v>
      </c>
      <c r="AE610" s="9" t="s">
        <v>379</v>
      </c>
      <c r="AF610" s="133">
        <v>19.989999999999998</v>
      </c>
      <c r="AG610" s="134">
        <v>0.72799999999999998</v>
      </c>
      <c r="AH610" s="9" t="s">
        <v>47</v>
      </c>
      <c r="AI610" s="134">
        <v>102.93600000000001</v>
      </c>
      <c r="AJ610" s="9" t="s">
        <v>48</v>
      </c>
      <c r="AK610" s="9"/>
      <c r="AL610" s="9" t="s">
        <v>49</v>
      </c>
      <c r="AM610" s="9" t="s">
        <v>121</v>
      </c>
      <c r="AN610" s="9" t="s">
        <v>122</v>
      </c>
      <c r="AO610" s="9" t="s">
        <v>52</v>
      </c>
      <c r="AP610" s="9" t="s">
        <v>145</v>
      </c>
      <c r="AQ610" s="9" t="s">
        <v>349</v>
      </c>
      <c r="AR610" s="9" t="s">
        <v>54</v>
      </c>
      <c r="AS610" s="142" t="str">
        <f>VLOOKUP(A610,'Roll-ups'!B:M,12,FALSE)</f>
        <v xml:space="preserve">17 MONTH </v>
      </c>
      <c r="AT610" s="142" t="str">
        <f t="shared" si="29"/>
        <v>G10227</v>
      </c>
      <c r="AU610" t="str">
        <f>VLOOKUP(A610,'Roll-ups'!B:E,4,FALSE)</f>
        <v xml:space="preserve">BTS </v>
      </c>
    </row>
    <row r="611" spans="1:47" x14ac:dyDescent="0.15">
      <c r="A611" s="142">
        <f t="shared" si="27"/>
        <v>686010674068</v>
      </c>
      <c r="B611" s="142" t="str">
        <f t="shared" si="28"/>
        <v>4543725758</v>
      </c>
      <c r="C611" s="9" t="s">
        <v>200</v>
      </c>
      <c r="D611" s="9" t="s">
        <v>380</v>
      </c>
      <c r="E611" s="9" t="s">
        <v>381</v>
      </c>
      <c r="F611" s="9" t="s">
        <v>515</v>
      </c>
      <c r="G611" s="9" t="s">
        <v>60</v>
      </c>
      <c r="H611" s="9" t="s">
        <v>40</v>
      </c>
      <c r="I611" s="9"/>
      <c r="J611" s="9"/>
      <c r="K611" s="9" t="s">
        <v>56</v>
      </c>
      <c r="L611" s="9" t="s">
        <v>143</v>
      </c>
      <c r="M611" s="9" t="s">
        <v>144</v>
      </c>
      <c r="N611" s="131">
        <v>44579</v>
      </c>
      <c r="O611" s="131">
        <v>44713</v>
      </c>
      <c r="P611" s="131">
        <v>44713</v>
      </c>
      <c r="Q611" s="222">
        <v>144</v>
      </c>
      <c r="R611" s="132">
        <v>120</v>
      </c>
      <c r="S611" s="132">
        <v>24</v>
      </c>
      <c r="T611" s="9" t="s">
        <v>348</v>
      </c>
      <c r="U611" s="9" t="s">
        <v>42</v>
      </c>
      <c r="V611" s="9" t="s">
        <v>131</v>
      </c>
      <c r="W611" s="9" t="s">
        <v>44</v>
      </c>
      <c r="X611" s="131">
        <v>44664</v>
      </c>
      <c r="Y611" s="131">
        <v>44664</v>
      </c>
      <c r="Z611" s="9" t="s">
        <v>45</v>
      </c>
      <c r="AA611" s="133">
        <v>3.5</v>
      </c>
      <c r="AB611" s="9" t="s">
        <v>46</v>
      </c>
      <c r="AC611" s="133">
        <v>504</v>
      </c>
      <c r="AD611" s="9" t="s">
        <v>46</v>
      </c>
      <c r="AE611" s="9" t="s">
        <v>379</v>
      </c>
      <c r="AF611" s="133">
        <v>15.99</v>
      </c>
      <c r="AG611" s="134">
        <v>0.63900000000000001</v>
      </c>
      <c r="AH611" s="9" t="s">
        <v>47</v>
      </c>
      <c r="AI611" s="134">
        <v>81.195999999999998</v>
      </c>
      <c r="AJ611" s="9" t="s">
        <v>48</v>
      </c>
      <c r="AK611" s="9"/>
      <c r="AL611" s="9" t="s">
        <v>49</v>
      </c>
      <c r="AM611" s="9" t="s">
        <v>121</v>
      </c>
      <c r="AN611" s="9" t="s">
        <v>122</v>
      </c>
      <c r="AO611" s="9" t="s">
        <v>52</v>
      </c>
      <c r="AP611" s="9" t="s">
        <v>133</v>
      </c>
      <c r="AQ611" s="9" t="s">
        <v>349</v>
      </c>
      <c r="AR611" s="9" t="s">
        <v>54</v>
      </c>
      <c r="AS611" s="142" t="str">
        <f>VLOOKUP(A611,'Roll-ups'!B:M,12,FALSE)</f>
        <v xml:space="preserve">17 MONTH </v>
      </c>
      <c r="AT611" s="142" t="str">
        <f t="shared" si="29"/>
        <v>G10227</v>
      </c>
      <c r="AU611" t="str">
        <f>VLOOKUP(A611,'Roll-ups'!B:E,4,FALSE)</f>
        <v xml:space="preserve">BTS </v>
      </c>
    </row>
    <row r="612" spans="1:47" x14ac:dyDescent="0.15">
      <c r="A612" s="142">
        <f t="shared" si="27"/>
        <v>9781469424682</v>
      </c>
      <c r="B612" s="142" t="str">
        <f t="shared" si="28"/>
        <v>4544767823</v>
      </c>
      <c r="C612" s="9" t="s">
        <v>200</v>
      </c>
      <c r="D612" s="9" t="s">
        <v>488</v>
      </c>
      <c r="E612" s="9" t="s">
        <v>489</v>
      </c>
      <c r="F612" s="9" t="s">
        <v>516</v>
      </c>
      <c r="G612" s="9" t="s">
        <v>62</v>
      </c>
      <c r="H612" s="9" t="s">
        <v>40</v>
      </c>
      <c r="I612" s="9"/>
      <c r="J612" s="9"/>
      <c r="K612" s="9" t="s">
        <v>56</v>
      </c>
      <c r="L612" s="9" t="s">
        <v>347</v>
      </c>
      <c r="M612" s="9" t="s">
        <v>219</v>
      </c>
      <c r="N612" s="131">
        <v>44718</v>
      </c>
      <c r="O612" s="131">
        <v>44763</v>
      </c>
      <c r="P612" s="131">
        <v>44763</v>
      </c>
      <c r="Q612" s="222">
        <v>24</v>
      </c>
      <c r="R612" s="132">
        <v>0</v>
      </c>
      <c r="S612" s="132">
        <v>24</v>
      </c>
      <c r="T612" s="9" t="s">
        <v>348</v>
      </c>
      <c r="U612" s="9" t="s">
        <v>63</v>
      </c>
      <c r="V612" s="9" t="s">
        <v>64</v>
      </c>
      <c r="W612" s="9" t="s">
        <v>44</v>
      </c>
      <c r="X612" s="131"/>
      <c r="Y612" s="131"/>
      <c r="Z612" s="9"/>
      <c r="AA612" s="133">
        <v>10</v>
      </c>
      <c r="AB612" s="9" t="s">
        <v>119</v>
      </c>
      <c r="AC612" s="133">
        <v>240</v>
      </c>
      <c r="AD612" s="9" t="s">
        <v>119</v>
      </c>
      <c r="AE612" s="9" t="s">
        <v>120</v>
      </c>
      <c r="AF612" s="133">
        <v>24.99</v>
      </c>
      <c r="AG612" s="134">
        <v>0.97</v>
      </c>
      <c r="AH612" s="9" t="s">
        <v>47</v>
      </c>
      <c r="AI612" s="134">
        <v>61.92</v>
      </c>
      <c r="AJ612" s="9" t="s">
        <v>48</v>
      </c>
      <c r="AK612" s="9" t="s">
        <v>489</v>
      </c>
      <c r="AL612" s="9" t="s">
        <v>49</v>
      </c>
      <c r="AM612" s="9" t="s">
        <v>50</v>
      </c>
      <c r="AN612" s="9" t="s">
        <v>51</v>
      </c>
      <c r="AO612" s="9" t="s">
        <v>52</v>
      </c>
      <c r="AP612" s="9" t="s">
        <v>356</v>
      </c>
      <c r="AQ612" s="9" t="s">
        <v>349</v>
      </c>
      <c r="AR612" s="9" t="s">
        <v>51</v>
      </c>
      <c r="AS612" s="142" t="str">
        <f>VLOOKUP(A612,'Roll-ups'!B:M,12,FALSE)</f>
        <v xml:space="preserve">12 MONTH </v>
      </c>
      <c r="AT612" s="142" t="str">
        <f t="shared" si="29"/>
        <v>G10227</v>
      </c>
      <c r="AU612" t="str">
        <f>VLOOKUP(A612,'Roll-ups'!B:E,4,FALSE)</f>
        <v xml:space="preserve">FALL 1 FLOWTHROUGH </v>
      </c>
    </row>
    <row r="613" spans="1:47" x14ac:dyDescent="0.15">
      <c r="A613" s="142">
        <f t="shared" si="27"/>
        <v>93573675638</v>
      </c>
      <c r="B613" s="142" t="str">
        <f t="shared" si="28"/>
        <v>4544618243</v>
      </c>
      <c r="C613" s="9" t="s">
        <v>129</v>
      </c>
      <c r="D613" s="9" t="s">
        <v>1256</v>
      </c>
      <c r="E613" s="9" t="s">
        <v>726</v>
      </c>
      <c r="F613" s="9" t="s">
        <v>1018</v>
      </c>
      <c r="G613" s="9" t="s">
        <v>65</v>
      </c>
      <c r="H613" s="9" t="s">
        <v>40</v>
      </c>
      <c r="I613" s="9"/>
      <c r="J613" s="9"/>
      <c r="K613" s="9" t="s">
        <v>41</v>
      </c>
      <c r="L613" s="9" t="s">
        <v>1247</v>
      </c>
      <c r="M613" s="9" t="s">
        <v>1248</v>
      </c>
      <c r="N613" s="131">
        <v>44697</v>
      </c>
      <c r="O613" s="131">
        <v>44729</v>
      </c>
      <c r="P613" s="131">
        <v>44729</v>
      </c>
      <c r="Q613" s="222">
        <v>403</v>
      </c>
      <c r="R613" s="132">
        <v>381</v>
      </c>
      <c r="S613" s="132">
        <v>22</v>
      </c>
      <c r="T613" s="9" t="s">
        <v>348</v>
      </c>
      <c r="U613" s="9" t="s">
        <v>117</v>
      </c>
      <c r="V613" s="9" t="s">
        <v>64</v>
      </c>
      <c r="W613" s="9" t="s">
        <v>44</v>
      </c>
      <c r="X613" s="131">
        <v>44726</v>
      </c>
      <c r="Y613" s="131">
        <v>44726</v>
      </c>
      <c r="Z613" s="9" t="s">
        <v>118</v>
      </c>
      <c r="AA613" s="133">
        <v>8.24</v>
      </c>
      <c r="AB613" s="9" t="s">
        <v>119</v>
      </c>
      <c r="AC613" s="133">
        <v>3320.72</v>
      </c>
      <c r="AD613" s="9" t="s">
        <v>119</v>
      </c>
      <c r="AE613" s="9" t="s">
        <v>120</v>
      </c>
      <c r="AF613" s="133">
        <v>14.99</v>
      </c>
      <c r="AG613" s="134">
        <v>0.17</v>
      </c>
      <c r="AH613" s="9" t="s">
        <v>47</v>
      </c>
      <c r="AI613" s="134">
        <v>441.32</v>
      </c>
      <c r="AJ613" s="9" t="s">
        <v>48</v>
      </c>
      <c r="AK613" s="9"/>
      <c r="AL613" s="9" t="s">
        <v>49</v>
      </c>
      <c r="AM613" s="9" t="s">
        <v>126</v>
      </c>
      <c r="AN613" s="9" t="s">
        <v>127</v>
      </c>
      <c r="AO613" s="9" t="s">
        <v>52</v>
      </c>
      <c r="AP613" s="9" t="s">
        <v>1250</v>
      </c>
      <c r="AQ613" s="9" t="s">
        <v>349</v>
      </c>
      <c r="AR613" s="9" t="s">
        <v>128</v>
      </c>
      <c r="AS613" s="142" t="str">
        <f>VLOOKUP(A613,'Roll-ups'!B:M,12,FALSE)</f>
        <v xml:space="preserve">CRICUT </v>
      </c>
      <c r="AT613" s="142" t="str">
        <f t="shared" si="29"/>
        <v>G10211</v>
      </c>
      <c r="AU613" t="str">
        <f>VLOOKUP(A613,'Roll-ups'!B:E,4,FALSE)</f>
        <v>FALL 1</v>
      </c>
    </row>
    <row r="614" spans="1:47" x14ac:dyDescent="0.15">
      <c r="A614" s="142">
        <f t="shared" si="27"/>
        <v>74101162547</v>
      </c>
      <c r="B614" s="142" t="str">
        <f t="shared" si="28"/>
        <v>4544630022</v>
      </c>
      <c r="C614" s="9" t="s">
        <v>129</v>
      </c>
      <c r="D614" s="9" t="s">
        <v>1419</v>
      </c>
      <c r="E614" s="9" t="s">
        <v>1420</v>
      </c>
      <c r="F614" s="9" t="s">
        <v>963</v>
      </c>
      <c r="G614" s="9" t="s">
        <v>61</v>
      </c>
      <c r="H614" s="9" t="s">
        <v>1090</v>
      </c>
      <c r="I614" s="9"/>
      <c r="J614" s="9"/>
      <c r="K614" s="9" t="s">
        <v>56</v>
      </c>
      <c r="L614" s="9" t="s">
        <v>134</v>
      </c>
      <c r="M614" s="9" t="s">
        <v>135</v>
      </c>
      <c r="N614" s="131">
        <v>44691</v>
      </c>
      <c r="O614" s="131">
        <v>44823</v>
      </c>
      <c r="P614" s="131">
        <v>44823</v>
      </c>
      <c r="Q614" s="222">
        <v>20</v>
      </c>
      <c r="R614" s="132">
        <v>0</v>
      </c>
      <c r="S614" s="132">
        <v>20</v>
      </c>
      <c r="T614" s="9" t="s">
        <v>348</v>
      </c>
      <c r="U614" s="9" t="s">
        <v>63</v>
      </c>
      <c r="V614" s="9" t="s">
        <v>64</v>
      </c>
      <c r="W614" s="9" t="s">
        <v>44</v>
      </c>
      <c r="X614" s="131"/>
      <c r="Y614" s="131"/>
      <c r="Z614" s="9"/>
      <c r="AA614" s="133">
        <v>109.2</v>
      </c>
      <c r="AB614" s="9" t="s">
        <v>119</v>
      </c>
      <c r="AC614" s="133">
        <v>2184</v>
      </c>
      <c r="AD614" s="9" t="s">
        <v>119</v>
      </c>
      <c r="AE614" s="9" t="s">
        <v>120</v>
      </c>
      <c r="AF614" s="133">
        <v>139.94999999999999</v>
      </c>
      <c r="AG614" s="134">
        <v>2.2999999999999998</v>
      </c>
      <c r="AH614" s="9" t="s">
        <v>47</v>
      </c>
      <c r="AI614" s="134">
        <v>442.19400000000002</v>
      </c>
      <c r="AJ614" s="9" t="s">
        <v>48</v>
      </c>
      <c r="AK614" s="9" t="s">
        <v>1421</v>
      </c>
      <c r="AL614" s="9" t="s">
        <v>49</v>
      </c>
      <c r="AM614" s="9" t="s">
        <v>196</v>
      </c>
      <c r="AN614" s="9" t="s">
        <v>123</v>
      </c>
      <c r="AO614" s="9" t="s">
        <v>138</v>
      </c>
      <c r="AP614" s="9" t="s">
        <v>139</v>
      </c>
      <c r="AQ614" s="9" t="s">
        <v>1410</v>
      </c>
      <c r="AR614" s="9" t="s">
        <v>123</v>
      </c>
      <c r="AS614" s="142" t="e">
        <f>VLOOKUP(A614,'Roll-ups'!B:M,12,FALSE)</f>
        <v>#N/A</v>
      </c>
      <c r="AT614" s="142" t="str">
        <f t="shared" si="29"/>
        <v>G10211</v>
      </c>
      <c r="AU614" t="e">
        <f>VLOOKUP(A614,'Roll-ups'!B:E,4,FALSE)</f>
        <v>#N/A</v>
      </c>
    </row>
    <row r="615" spans="1:47" x14ac:dyDescent="0.15">
      <c r="A615" s="142">
        <f t="shared" si="27"/>
        <v>9781525610301</v>
      </c>
      <c r="B615" s="142" t="str">
        <f t="shared" si="28"/>
        <v>4544753180</v>
      </c>
      <c r="C615" s="9" t="s">
        <v>200</v>
      </c>
      <c r="D615" s="9" t="s">
        <v>526</v>
      </c>
      <c r="E615" s="9" t="s">
        <v>527</v>
      </c>
      <c r="F615" s="9" t="s">
        <v>525</v>
      </c>
      <c r="G615" s="9" t="s">
        <v>61</v>
      </c>
      <c r="H615" s="9" t="s">
        <v>40</v>
      </c>
      <c r="I615" s="9"/>
      <c r="J615" s="9"/>
      <c r="K615" s="9" t="s">
        <v>56</v>
      </c>
      <c r="L615" s="9" t="s">
        <v>347</v>
      </c>
      <c r="M615" s="9" t="s">
        <v>219</v>
      </c>
      <c r="N615" s="131">
        <v>44718</v>
      </c>
      <c r="O615" s="131">
        <v>44756</v>
      </c>
      <c r="P615" s="131">
        <v>44746</v>
      </c>
      <c r="Q615" s="222">
        <v>20</v>
      </c>
      <c r="R615" s="132">
        <v>0</v>
      </c>
      <c r="S615" s="132">
        <v>20</v>
      </c>
      <c r="T615" s="9" t="s">
        <v>348</v>
      </c>
      <c r="U615" s="9" t="s">
        <v>63</v>
      </c>
      <c r="V615" s="9" t="s">
        <v>64</v>
      </c>
      <c r="W615" s="9" t="s">
        <v>44</v>
      </c>
      <c r="X615" s="131"/>
      <c r="Y615" s="131"/>
      <c r="Z615" s="9"/>
      <c r="AA615" s="133">
        <v>4.8</v>
      </c>
      <c r="AB615" s="9" t="s">
        <v>119</v>
      </c>
      <c r="AC615" s="133">
        <v>96</v>
      </c>
      <c r="AD615" s="9" t="s">
        <v>119</v>
      </c>
      <c r="AE615" s="9" t="s">
        <v>120</v>
      </c>
      <c r="AF615" s="133">
        <v>11.99</v>
      </c>
      <c r="AG615" s="134">
        <v>0.17</v>
      </c>
      <c r="AH615" s="9" t="s">
        <v>47</v>
      </c>
      <c r="AI615" s="134">
        <v>5.88</v>
      </c>
      <c r="AJ615" s="9" t="s">
        <v>48</v>
      </c>
      <c r="AK615" s="9" t="s">
        <v>527</v>
      </c>
      <c r="AL615" s="9" t="s">
        <v>49</v>
      </c>
      <c r="AM615" s="9" t="s">
        <v>50</v>
      </c>
      <c r="AN615" s="9" t="s">
        <v>51</v>
      </c>
      <c r="AO615" s="9" t="s">
        <v>52</v>
      </c>
      <c r="AP615" s="9" t="s">
        <v>215</v>
      </c>
      <c r="AQ615" s="9" t="s">
        <v>349</v>
      </c>
      <c r="AR615" s="9" t="s">
        <v>51</v>
      </c>
      <c r="AS615" s="142" t="str">
        <f>VLOOKUP(A615,'Roll-ups'!B:M,12,FALSE)</f>
        <v xml:space="preserve">12 MONTH </v>
      </c>
      <c r="AT615" s="142" t="str">
        <f t="shared" si="29"/>
        <v>G10227</v>
      </c>
      <c r="AU615" t="str">
        <f>VLOOKUP(A615,'Roll-ups'!B:E,4,FALSE)</f>
        <v xml:space="preserve">FALL 1 FLOWTHROUGH </v>
      </c>
    </row>
    <row r="616" spans="1:47" x14ac:dyDescent="0.15">
      <c r="A616" s="142">
        <f t="shared" si="27"/>
        <v>686010674006</v>
      </c>
      <c r="B616" s="142" t="str">
        <f t="shared" si="28"/>
        <v>4543725757</v>
      </c>
      <c r="C616" s="9" t="s">
        <v>200</v>
      </c>
      <c r="D616" s="9" t="s">
        <v>385</v>
      </c>
      <c r="E616" s="9" t="s">
        <v>386</v>
      </c>
      <c r="F616" s="9" t="s">
        <v>378</v>
      </c>
      <c r="G616" s="9" t="s">
        <v>58</v>
      </c>
      <c r="H616" s="9" t="s">
        <v>40</v>
      </c>
      <c r="I616" s="9"/>
      <c r="J616" s="9"/>
      <c r="K616" s="9" t="s">
        <v>41</v>
      </c>
      <c r="L616" s="9" t="s">
        <v>143</v>
      </c>
      <c r="M616" s="9" t="s">
        <v>144</v>
      </c>
      <c r="N616" s="131">
        <v>44579</v>
      </c>
      <c r="O616" s="131">
        <v>44713</v>
      </c>
      <c r="P616" s="131">
        <v>44713</v>
      </c>
      <c r="Q616" s="222">
        <v>900</v>
      </c>
      <c r="R616" s="132">
        <v>882</v>
      </c>
      <c r="S616" s="132">
        <v>18</v>
      </c>
      <c r="T616" s="9" t="s">
        <v>348</v>
      </c>
      <c r="U616" s="9" t="s">
        <v>42</v>
      </c>
      <c r="V616" s="9" t="s">
        <v>131</v>
      </c>
      <c r="W616" s="9" t="s">
        <v>44</v>
      </c>
      <c r="X616" s="131">
        <v>44664</v>
      </c>
      <c r="Y616" s="131">
        <v>44664</v>
      </c>
      <c r="Z616" s="9" t="s">
        <v>45</v>
      </c>
      <c r="AA616" s="133">
        <v>5.9</v>
      </c>
      <c r="AB616" s="9" t="s">
        <v>46</v>
      </c>
      <c r="AC616" s="133">
        <v>5310</v>
      </c>
      <c r="AD616" s="9" t="s">
        <v>46</v>
      </c>
      <c r="AE616" s="9" t="s">
        <v>379</v>
      </c>
      <c r="AF616" s="133">
        <v>27.99</v>
      </c>
      <c r="AG616" s="134">
        <v>1.08</v>
      </c>
      <c r="AH616" s="9" t="s">
        <v>47</v>
      </c>
      <c r="AI616" s="134">
        <v>108.163</v>
      </c>
      <c r="AJ616" s="9" t="s">
        <v>48</v>
      </c>
      <c r="AK616" s="9"/>
      <c r="AL616" s="9" t="s">
        <v>49</v>
      </c>
      <c r="AM616" s="9" t="s">
        <v>121</v>
      </c>
      <c r="AN616" s="9" t="s">
        <v>122</v>
      </c>
      <c r="AO616" s="9" t="s">
        <v>52</v>
      </c>
      <c r="AP616" s="9" t="s">
        <v>145</v>
      </c>
      <c r="AQ616" s="9" t="s">
        <v>349</v>
      </c>
      <c r="AR616" s="9" t="s">
        <v>54</v>
      </c>
      <c r="AS616" s="142" t="str">
        <f>VLOOKUP(A616,'Roll-ups'!B:M,12,FALSE)</f>
        <v xml:space="preserve">17 MONTH </v>
      </c>
      <c r="AT616" s="142" t="str">
        <f t="shared" si="29"/>
        <v>G10227</v>
      </c>
      <c r="AU616" t="str">
        <f>VLOOKUP(A616,'Roll-ups'!B:E,4,FALSE)</f>
        <v xml:space="preserve">BTS </v>
      </c>
    </row>
    <row r="617" spans="1:47" x14ac:dyDescent="0.15">
      <c r="A617" s="142">
        <f t="shared" si="27"/>
        <v>686010673986</v>
      </c>
      <c r="B617" s="142" t="str">
        <f t="shared" si="28"/>
        <v>4543725757</v>
      </c>
      <c r="C617" s="9" t="s">
        <v>200</v>
      </c>
      <c r="D617" s="9" t="s">
        <v>400</v>
      </c>
      <c r="E617" s="9" t="s">
        <v>401</v>
      </c>
      <c r="F617" s="9" t="s">
        <v>378</v>
      </c>
      <c r="G617" s="9" t="s">
        <v>55</v>
      </c>
      <c r="H617" s="9" t="s">
        <v>40</v>
      </c>
      <c r="I617" s="9"/>
      <c r="J617" s="9"/>
      <c r="K617" s="9" t="s">
        <v>41</v>
      </c>
      <c r="L617" s="9" t="s">
        <v>143</v>
      </c>
      <c r="M617" s="9" t="s">
        <v>144</v>
      </c>
      <c r="N617" s="131">
        <v>44579</v>
      </c>
      <c r="O617" s="131">
        <v>44713</v>
      </c>
      <c r="P617" s="131">
        <v>44713</v>
      </c>
      <c r="Q617" s="222">
        <v>864</v>
      </c>
      <c r="R617" s="132">
        <v>846</v>
      </c>
      <c r="S617" s="132">
        <v>18</v>
      </c>
      <c r="T617" s="9" t="s">
        <v>348</v>
      </c>
      <c r="U617" s="9" t="s">
        <v>42</v>
      </c>
      <c r="V617" s="9" t="s">
        <v>131</v>
      </c>
      <c r="W617" s="9" t="s">
        <v>44</v>
      </c>
      <c r="X617" s="131">
        <v>44664</v>
      </c>
      <c r="Y617" s="131">
        <v>44664</v>
      </c>
      <c r="Z617" s="9" t="s">
        <v>45</v>
      </c>
      <c r="AA617" s="133">
        <v>5.9</v>
      </c>
      <c r="AB617" s="9" t="s">
        <v>46</v>
      </c>
      <c r="AC617" s="133">
        <v>5097.6000000000004</v>
      </c>
      <c r="AD617" s="9" t="s">
        <v>46</v>
      </c>
      <c r="AE617" s="9" t="s">
        <v>379</v>
      </c>
      <c r="AF617" s="133">
        <v>27.99</v>
      </c>
      <c r="AG617" s="134">
        <v>1.08</v>
      </c>
      <c r="AH617" s="9" t="s">
        <v>47</v>
      </c>
      <c r="AI617" s="134">
        <v>108.163</v>
      </c>
      <c r="AJ617" s="9" t="s">
        <v>48</v>
      </c>
      <c r="AK617" s="9"/>
      <c r="AL617" s="9" t="s">
        <v>49</v>
      </c>
      <c r="AM617" s="9" t="s">
        <v>121</v>
      </c>
      <c r="AN617" s="9" t="s">
        <v>122</v>
      </c>
      <c r="AO617" s="9" t="s">
        <v>52</v>
      </c>
      <c r="AP617" s="9" t="s">
        <v>145</v>
      </c>
      <c r="AQ617" s="9" t="s">
        <v>349</v>
      </c>
      <c r="AR617" s="9" t="s">
        <v>54</v>
      </c>
      <c r="AS617" s="142" t="str">
        <f>VLOOKUP(A617,'Roll-ups'!B:M,12,FALSE)</f>
        <v xml:space="preserve">17 MONTH </v>
      </c>
      <c r="AT617" s="142" t="str">
        <f t="shared" si="29"/>
        <v>G10227</v>
      </c>
      <c r="AU617" t="str">
        <f>VLOOKUP(A617,'Roll-ups'!B:E,4,FALSE)</f>
        <v xml:space="preserve">BTS </v>
      </c>
    </row>
    <row r="618" spans="1:47" x14ac:dyDescent="0.15">
      <c r="A618" s="142">
        <f t="shared" si="27"/>
        <v>686010674136</v>
      </c>
      <c r="B618" s="142" t="str">
        <f t="shared" si="28"/>
        <v>4543725757</v>
      </c>
      <c r="C618" s="9" t="s">
        <v>200</v>
      </c>
      <c r="D618" s="9" t="s">
        <v>397</v>
      </c>
      <c r="E618" s="9" t="s">
        <v>242</v>
      </c>
      <c r="F618" s="9" t="s">
        <v>378</v>
      </c>
      <c r="G618" s="9" t="s">
        <v>75</v>
      </c>
      <c r="H618" s="9" t="s">
        <v>40</v>
      </c>
      <c r="I618" s="9"/>
      <c r="J618" s="9"/>
      <c r="K618" s="9" t="s">
        <v>41</v>
      </c>
      <c r="L618" s="9" t="s">
        <v>143</v>
      </c>
      <c r="M618" s="9" t="s">
        <v>144</v>
      </c>
      <c r="N618" s="131">
        <v>44579</v>
      </c>
      <c r="O618" s="131">
        <v>44713</v>
      </c>
      <c r="P618" s="131">
        <v>44713</v>
      </c>
      <c r="Q618" s="222">
        <v>864</v>
      </c>
      <c r="R618" s="132">
        <v>846</v>
      </c>
      <c r="S618" s="132">
        <v>18</v>
      </c>
      <c r="T618" s="9" t="s">
        <v>348</v>
      </c>
      <c r="U618" s="9" t="s">
        <v>42</v>
      </c>
      <c r="V618" s="9" t="s">
        <v>131</v>
      </c>
      <c r="W618" s="9" t="s">
        <v>44</v>
      </c>
      <c r="X618" s="131">
        <v>44664</v>
      </c>
      <c r="Y618" s="131">
        <v>44664</v>
      </c>
      <c r="Z618" s="9" t="s">
        <v>45</v>
      </c>
      <c r="AA618" s="133">
        <v>5.9</v>
      </c>
      <c r="AB618" s="9" t="s">
        <v>46</v>
      </c>
      <c r="AC618" s="133">
        <v>5097.6000000000004</v>
      </c>
      <c r="AD618" s="9" t="s">
        <v>46</v>
      </c>
      <c r="AE618" s="9" t="s">
        <v>379</v>
      </c>
      <c r="AF618" s="133">
        <v>24.99</v>
      </c>
      <c r="AG618" s="134">
        <v>1.08</v>
      </c>
      <c r="AH618" s="9" t="s">
        <v>47</v>
      </c>
      <c r="AI618" s="134">
        <v>108.163</v>
      </c>
      <c r="AJ618" s="9" t="s">
        <v>48</v>
      </c>
      <c r="AK618" s="9"/>
      <c r="AL618" s="9" t="s">
        <v>49</v>
      </c>
      <c r="AM618" s="9" t="s">
        <v>121</v>
      </c>
      <c r="AN618" s="9" t="s">
        <v>122</v>
      </c>
      <c r="AO618" s="9" t="s">
        <v>52</v>
      </c>
      <c r="AP618" s="9" t="s">
        <v>145</v>
      </c>
      <c r="AQ618" s="9" t="s">
        <v>349</v>
      </c>
      <c r="AR618" s="9" t="s">
        <v>54</v>
      </c>
      <c r="AS618" s="142" t="str">
        <f>VLOOKUP(A618,'Roll-ups'!B:M,12,FALSE)</f>
        <v xml:space="preserve">17 MONTH </v>
      </c>
      <c r="AT618" s="142" t="str">
        <f t="shared" si="29"/>
        <v>G10227</v>
      </c>
      <c r="AU618" t="str">
        <f>VLOOKUP(A618,'Roll-ups'!B:E,4,FALSE)</f>
        <v xml:space="preserve">BTS </v>
      </c>
    </row>
    <row r="619" spans="1:47" x14ac:dyDescent="0.15">
      <c r="A619" s="142">
        <f t="shared" si="27"/>
        <v>93573095603</v>
      </c>
      <c r="B619" s="142" t="str">
        <f t="shared" si="28"/>
        <v>4544618243</v>
      </c>
      <c r="C619" s="9" t="s">
        <v>129</v>
      </c>
      <c r="D619" s="9" t="s">
        <v>1279</v>
      </c>
      <c r="E619" s="9" t="s">
        <v>696</v>
      </c>
      <c r="F619" s="9" t="s">
        <v>1018</v>
      </c>
      <c r="G619" s="9" t="s">
        <v>60</v>
      </c>
      <c r="H619" s="9" t="s">
        <v>40</v>
      </c>
      <c r="I619" s="9"/>
      <c r="J619" s="9"/>
      <c r="K619" s="9" t="s">
        <v>41</v>
      </c>
      <c r="L619" s="9" t="s">
        <v>1247</v>
      </c>
      <c r="M619" s="9" t="s">
        <v>1248</v>
      </c>
      <c r="N619" s="131">
        <v>44697</v>
      </c>
      <c r="O619" s="131">
        <v>44729</v>
      </c>
      <c r="P619" s="131">
        <v>44729</v>
      </c>
      <c r="Q619" s="222">
        <v>313</v>
      </c>
      <c r="R619" s="132">
        <v>297</v>
      </c>
      <c r="S619" s="132">
        <v>16</v>
      </c>
      <c r="T619" s="9" t="s">
        <v>348</v>
      </c>
      <c r="U619" s="9" t="s">
        <v>117</v>
      </c>
      <c r="V619" s="9" t="s">
        <v>64</v>
      </c>
      <c r="W619" s="9" t="s">
        <v>44</v>
      </c>
      <c r="X619" s="131">
        <v>44726</v>
      </c>
      <c r="Y619" s="131">
        <v>44726</v>
      </c>
      <c r="Z619" s="9" t="s">
        <v>118</v>
      </c>
      <c r="AA619" s="133">
        <v>139.99</v>
      </c>
      <c r="AB619" s="9" t="s">
        <v>119</v>
      </c>
      <c r="AC619" s="133">
        <v>43816.87</v>
      </c>
      <c r="AD619" s="9" t="s">
        <v>119</v>
      </c>
      <c r="AE619" s="9" t="s">
        <v>120</v>
      </c>
      <c r="AF619" s="133">
        <v>199.99</v>
      </c>
      <c r="AG619" s="134">
        <v>1.73</v>
      </c>
      <c r="AH619" s="9" t="s">
        <v>47</v>
      </c>
      <c r="AI619" s="134">
        <v>90.912000000000006</v>
      </c>
      <c r="AJ619" s="9" t="s">
        <v>48</v>
      </c>
      <c r="AK619" s="9"/>
      <c r="AL619" s="9" t="s">
        <v>49</v>
      </c>
      <c r="AM619" s="9" t="s">
        <v>126</v>
      </c>
      <c r="AN619" s="9" t="s">
        <v>127</v>
      </c>
      <c r="AO619" s="9" t="s">
        <v>52</v>
      </c>
      <c r="AP619" s="9" t="s">
        <v>1250</v>
      </c>
      <c r="AQ619" s="9" t="s">
        <v>349</v>
      </c>
      <c r="AR619" s="9" t="s">
        <v>127</v>
      </c>
      <c r="AS619" s="142" t="str">
        <f>VLOOKUP(A619,'Roll-ups'!B:M,12,FALSE)</f>
        <v xml:space="preserve">CRICUT </v>
      </c>
      <c r="AT619" s="142" t="str">
        <f t="shared" si="29"/>
        <v>G10211</v>
      </c>
      <c r="AU619" t="str">
        <f>VLOOKUP(A619,'Roll-ups'!B:E,4,FALSE)</f>
        <v>FALL 1</v>
      </c>
    </row>
    <row r="620" spans="1:47" x14ac:dyDescent="0.15">
      <c r="A620" s="142">
        <f t="shared" si="27"/>
        <v>93573066702</v>
      </c>
      <c r="B620" s="142" t="str">
        <f t="shared" si="28"/>
        <v>4544740643</v>
      </c>
      <c r="C620" s="9" t="s">
        <v>129</v>
      </c>
      <c r="D620" s="9" t="s">
        <v>1340</v>
      </c>
      <c r="E620" s="9" t="s">
        <v>691</v>
      </c>
      <c r="F620" s="9" t="s">
        <v>1008</v>
      </c>
      <c r="G620" s="9" t="s">
        <v>39</v>
      </c>
      <c r="H620" s="9" t="s">
        <v>40</v>
      </c>
      <c r="I620" s="9"/>
      <c r="J620" s="9"/>
      <c r="K620" s="9" t="s">
        <v>41</v>
      </c>
      <c r="L620" s="9" t="s">
        <v>1247</v>
      </c>
      <c r="M620" s="9" t="s">
        <v>1248</v>
      </c>
      <c r="N620" s="131">
        <v>44720</v>
      </c>
      <c r="O620" s="131">
        <v>44778</v>
      </c>
      <c r="P620" s="131">
        <v>44778</v>
      </c>
      <c r="Q620" s="222">
        <v>14</v>
      </c>
      <c r="R620" s="132">
        <v>0</v>
      </c>
      <c r="S620" s="132">
        <v>14</v>
      </c>
      <c r="T620" s="9" t="s">
        <v>348</v>
      </c>
      <c r="U620" s="9" t="s">
        <v>117</v>
      </c>
      <c r="V620" s="9" t="s">
        <v>64</v>
      </c>
      <c r="W620" s="9" t="s">
        <v>44</v>
      </c>
      <c r="X620" s="131">
        <v>44775</v>
      </c>
      <c r="Y620" s="131">
        <v>44775</v>
      </c>
      <c r="Z620" s="9" t="s">
        <v>118</v>
      </c>
      <c r="AA620" s="133">
        <v>195.99</v>
      </c>
      <c r="AB620" s="9" t="s">
        <v>119</v>
      </c>
      <c r="AC620" s="133">
        <v>2743.86</v>
      </c>
      <c r="AD620" s="9" t="s">
        <v>119</v>
      </c>
      <c r="AE620" s="9" t="s">
        <v>120</v>
      </c>
      <c r="AF620" s="133">
        <v>279.99</v>
      </c>
      <c r="AG620" s="134">
        <v>15.12</v>
      </c>
      <c r="AH620" s="9" t="s">
        <v>47</v>
      </c>
      <c r="AI620" s="134">
        <v>2653.6060000000002</v>
      </c>
      <c r="AJ620" s="9" t="s">
        <v>48</v>
      </c>
      <c r="AK620" s="9"/>
      <c r="AL620" s="9" t="s">
        <v>49</v>
      </c>
      <c r="AM620" s="9" t="s">
        <v>126</v>
      </c>
      <c r="AN620" s="9" t="s">
        <v>127</v>
      </c>
      <c r="AO620" s="9" t="s">
        <v>52</v>
      </c>
      <c r="AP620" s="9" t="s">
        <v>1250</v>
      </c>
      <c r="AQ620" s="9" t="s">
        <v>349</v>
      </c>
      <c r="AR620" s="9" t="s">
        <v>127</v>
      </c>
      <c r="AS620" s="142" t="str">
        <f>VLOOKUP(A620,'Roll-ups'!B:M,12,FALSE)</f>
        <v>INDIGO 25</v>
      </c>
      <c r="AT620" s="142" t="str">
        <f t="shared" si="29"/>
        <v>G10211</v>
      </c>
      <c r="AU620" t="str">
        <f>VLOOKUP(A620,'Roll-ups'!B:E,4,FALSE)</f>
        <v>FALL 2</v>
      </c>
    </row>
    <row r="621" spans="1:47" x14ac:dyDescent="0.15">
      <c r="A621" s="142">
        <f t="shared" si="27"/>
        <v>74101162547</v>
      </c>
      <c r="B621" s="142" t="str">
        <f t="shared" si="28"/>
        <v>4544099564</v>
      </c>
      <c r="C621" s="9" t="s">
        <v>129</v>
      </c>
      <c r="D621" s="9" t="s">
        <v>1419</v>
      </c>
      <c r="E621" s="9" t="s">
        <v>1420</v>
      </c>
      <c r="F621" s="9" t="s">
        <v>975</v>
      </c>
      <c r="G621" s="9" t="s">
        <v>76</v>
      </c>
      <c r="H621" s="9" t="s">
        <v>1090</v>
      </c>
      <c r="I621" s="9"/>
      <c r="J621" s="9"/>
      <c r="K621" s="9" t="s">
        <v>56</v>
      </c>
      <c r="L621" s="9" t="s">
        <v>134</v>
      </c>
      <c r="M621" s="9" t="s">
        <v>135</v>
      </c>
      <c r="N621" s="131">
        <v>44603</v>
      </c>
      <c r="O621" s="131">
        <v>44732</v>
      </c>
      <c r="P621" s="131">
        <v>44732</v>
      </c>
      <c r="Q621" s="222">
        <v>10</v>
      </c>
      <c r="R621" s="132">
        <v>0</v>
      </c>
      <c r="S621" s="132">
        <v>10</v>
      </c>
      <c r="T621" s="9" t="s">
        <v>348</v>
      </c>
      <c r="U621" s="9" t="s">
        <v>63</v>
      </c>
      <c r="V621" s="9" t="s">
        <v>64</v>
      </c>
      <c r="W621" s="9" t="s">
        <v>44</v>
      </c>
      <c r="X621" s="131"/>
      <c r="Y621" s="131"/>
      <c r="Z621" s="9"/>
      <c r="AA621" s="133">
        <v>109.2</v>
      </c>
      <c r="AB621" s="9" t="s">
        <v>119</v>
      </c>
      <c r="AC621" s="133">
        <v>1092</v>
      </c>
      <c r="AD621" s="9" t="s">
        <v>119</v>
      </c>
      <c r="AE621" s="9" t="s">
        <v>120</v>
      </c>
      <c r="AF621" s="133">
        <v>139.94999999999999</v>
      </c>
      <c r="AG621" s="134">
        <v>2.2999999999999998</v>
      </c>
      <c r="AH621" s="9" t="s">
        <v>47</v>
      </c>
      <c r="AI621" s="134">
        <v>442.19400000000002</v>
      </c>
      <c r="AJ621" s="9" t="s">
        <v>48</v>
      </c>
      <c r="AK621" s="9" t="s">
        <v>1421</v>
      </c>
      <c r="AL621" s="9" t="s">
        <v>49</v>
      </c>
      <c r="AM621" s="9" t="s">
        <v>196</v>
      </c>
      <c r="AN621" s="9" t="s">
        <v>123</v>
      </c>
      <c r="AO621" s="9" t="s">
        <v>138</v>
      </c>
      <c r="AP621" s="9" t="s">
        <v>139</v>
      </c>
      <c r="AQ621" s="9" t="s">
        <v>1410</v>
      </c>
      <c r="AR621" s="9" t="s">
        <v>123</v>
      </c>
      <c r="AS621" s="142" t="e">
        <f>VLOOKUP(A621,'Roll-ups'!B:M,12,FALSE)</f>
        <v>#N/A</v>
      </c>
      <c r="AT621" s="142" t="str">
        <f t="shared" si="29"/>
        <v>G10211</v>
      </c>
      <c r="AU621" t="e">
        <f>VLOOKUP(A621,'Roll-ups'!B:E,4,FALSE)</f>
        <v>#N/A</v>
      </c>
    </row>
    <row r="622" spans="1:47" x14ac:dyDescent="0.15">
      <c r="A622" s="142">
        <f t="shared" si="27"/>
        <v>93573799983</v>
      </c>
      <c r="B622" s="142" t="str">
        <f t="shared" si="28"/>
        <v>4544618243</v>
      </c>
      <c r="C622" s="9" t="s">
        <v>129</v>
      </c>
      <c r="D622" s="9" t="s">
        <v>699</v>
      </c>
      <c r="E622" s="9" t="s">
        <v>700</v>
      </c>
      <c r="F622" s="9" t="s">
        <v>1018</v>
      </c>
      <c r="G622" s="9" t="s">
        <v>85</v>
      </c>
      <c r="H622" s="9" t="s">
        <v>40</v>
      </c>
      <c r="I622" s="9"/>
      <c r="J622" s="9"/>
      <c r="K622" s="9" t="s">
        <v>41</v>
      </c>
      <c r="L622" s="9" t="s">
        <v>1247</v>
      </c>
      <c r="M622" s="9" t="s">
        <v>1248</v>
      </c>
      <c r="N622" s="131">
        <v>44697</v>
      </c>
      <c r="O622" s="131">
        <v>44729</v>
      </c>
      <c r="P622" s="131">
        <v>44729</v>
      </c>
      <c r="Q622" s="222">
        <v>413</v>
      </c>
      <c r="R622" s="132">
        <v>403</v>
      </c>
      <c r="S622" s="132">
        <v>10</v>
      </c>
      <c r="T622" s="9" t="s">
        <v>348</v>
      </c>
      <c r="U622" s="9" t="s">
        <v>117</v>
      </c>
      <c r="V622" s="9" t="s">
        <v>64</v>
      </c>
      <c r="W622" s="9" t="s">
        <v>44</v>
      </c>
      <c r="X622" s="131">
        <v>44726</v>
      </c>
      <c r="Y622" s="131">
        <v>44726</v>
      </c>
      <c r="Z622" s="9" t="s">
        <v>118</v>
      </c>
      <c r="AA622" s="133">
        <v>38.49</v>
      </c>
      <c r="AB622" s="9" t="s">
        <v>119</v>
      </c>
      <c r="AC622" s="133">
        <v>15896.37</v>
      </c>
      <c r="AD622" s="9" t="s">
        <v>119</v>
      </c>
      <c r="AE622" s="9" t="s">
        <v>120</v>
      </c>
      <c r="AF622" s="133">
        <v>69.989999999999995</v>
      </c>
      <c r="AG622" s="134">
        <v>1.2</v>
      </c>
      <c r="AH622" s="9" t="s">
        <v>47</v>
      </c>
      <c r="AI622" s="134">
        <v>149.24</v>
      </c>
      <c r="AJ622" s="9" t="s">
        <v>48</v>
      </c>
      <c r="AK622" s="9" t="s">
        <v>1255</v>
      </c>
      <c r="AL622" s="9" t="s">
        <v>49</v>
      </c>
      <c r="AM622" s="9" t="s">
        <v>121</v>
      </c>
      <c r="AN622" s="9" t="s">
        <v>122</v>
      </c>
      <c r="AO622" s="9" t="s">
        <v>52</v>
      </c>
      <c r="AP622" s="9" t="s">
        <v>1250</v>
      </c>
      <c r="AQ622" s="9" t="s">
        <v>53</v>
      </c>
      <c r="AR622" s="9" t="s">
        <v>54</v>
      </c>
      <c r="AS622" s="142" t="str">
        <f>VLOOKUP(A622,'Roll-ups'!B:M,12,FALSE)</f>
        <v xml:space="preserve">CRICUT </v>
      </c>
      <c r="AT622" s="142" t="str">
        <f t="shared" si="29"/>
        <v>G10211</v>
      </c>
      <c r="AU622" t="str">
        <f>VLOOKUP(A622,'Roll-ups'!B:E,4,FALSE)</f>
        <v>FALL 1</v>
      </c>
    </row>
    <row r="623" spans="1:47" x14ac:dyDescent="0.15">
      <c r="A623" s="142">
        <f t="shared" si="27"/>
        <v>74101946666</v>
      </c>
      <c r="B623" s="142" t="str">
        <f t="shared" si="28"/>
        <v>4544630022</v>
      </c>
      <c r="C623" s="9" t="s">
        <v>129</v>
      </c>
      <c r="D623" s="9" t="s">
        <v>1422</v>
      </c>
      <c r="E623" s="9" t="s">
        <v>1423</v>
      </c>
      <c r="F623" s="9" t="s">
        <v>963</v>
      </c>
      <c r="G623" s="9" t="s">
        <v>69</v>
      </c>
      <c r="H623" s="9" t="s">
        <v>1090</v>
      </c>
      <c r="I623" s="9"/>
      <c r="J623" s="9"/>
      <c r="K623" s="9" t="s">
        <v>56</v>
      </c>
      <c r="L623" s="9" t="s">
        <v>134</v>
      </c>
      <c r="M623" s="9" t="s">
        <v>135</v>
      </c>
      <c r="N623" s="131">
        <v>44691</v>
      </c>
      <c r="O623" s="131">
        <v>44823</v>
      </c>
      <c r="P623" s="131">
        <v>44823</v>
      </c>
      <c r="Q623" s="222">
        <v>10</v>
      </c>
      <c r="R623" s="132">
        <v>0</v>
      </c>
      <c r="S623" s="132">
        <v>10</v>
      </c>
      <c r="T623" s="9" t="s">
        <v>348</v>
      </c>
      <c r="U623" s="9" t="s">
        <v>63</v>
      </c>
      <c r="V623" s="9" t="s">
        <v>64</v>
      </c>
      <c r="W623" s="9" t="s">
        <v>44</v>
      </c>
      <c r="X623" s="131"/>
      <c r="Y623" s="131"/>
      <c r="Z623" s="9"/>
      <c r="AA623" s="133">
        <v>75.400000000000006</v>
      </c>
      <c r="AB623" s="9" t="s">
        <v>119</v>
      </c>
      <c r="AC623" s="133">
        <v>754</v>
      </c>
      <c r="AD623" s="9" t="s">
        <v>119</v>
      </c>
      <c r="AE623" s="9" t="s">
        <v>120</v>
      </c>
      <c r="AF623" s="133">
        <v>91.99</v>
      </c>
      <c r="AG623" s="134">
        <v>1.1499999999999999</v>
      </c>
      <c r="AH623" s="9" t="s">
        <v>47</v>
      </c>
      <c r="AI623" s="134">
        <v>8.25</v>
      </c>
      <c r="AJ623" s="9" t="s">
        <v>48</v>
      </c>
      <c r="AK623" s="9" t="s">
        <v>1424</v>
      </c>
      <c r="AL623" s="9" t="s">
        <v>49</v>
      </c>
      <c r="AM623" s="9" t="s">
        <v>196</v>
      </c>
      <c r="AN623" s="9" t="s">
        <v>123</v>
      </c>
      <c r="AO623" s="9" t="s">
        <v>138</v>
      </c>
      <c r="AP623" s="9" t="s">
        <v>139</v>
      </c>
      <c r="AQ623" s="9" t="s">
        <v>1410</v>
      </c>
      <c r="AR623" s="9" t="s">
        <v>123</v>
      </c>
      <c r="AS623" s="142" t="e">
        <f>VLOOKUP(A623,'Roll-ups'!B:M,12,FALSE)</f>
        <v>#N/A</v>
      </c>
      <c r="AT623" s="142" t="str">
        <f t="shared" si="29"/>
        <v>G10211</v>
      </c>
      <c r="AU623" t="e">
        <f>VLOOKUP(A623,'Roll-ups'!B:E,4,FALSE)</f>
        <v>#N/A</v>
      </c>
    </row>
    <row r="624" spans="1:47" x14ac:dyDescent="0.15">
      <c r="A624" s="142">
        <f t="shared" si="27"/>
        <v>93573066702</v>
      </c>
      <c r="B624" s="142" t="str">
        <f t="shared" si="28"/>
        <v>4544740644</v>
      </c>
      <c r="C624" s="9" t="s">
        <v>129</v>
      </c>
      <c r="D624" s="9" t="s">
        <v>1340</v>
      </c>
      <c r="E624" s="9" t="s">
        <v>691</v>
      </c>
      <c r="F624" s="9" t="s">
        <v>1009</v>
      </c>
      <c r="G624" s="9" t="s">
        <v>39</v>
      </c>
      <c r="H624" s="9" t="s">
        <v>40</v>
      </c>
      <c r="I624" s="9"/>
      <c r="J624" s="9"/>
      <c r="K624" s="9" t="s">
        <v>57</v>
      </c>
      <c r="L624" s="9" t="s">
        <v>1247</v>
      </c>
      <c r="M624" s="9" t="s">
        <v>1248</v>
      </c>
      <c r="N624" s="131">
        <v>44720</v>
      </c>
      <c r="O624" s="131">
        <v>44781</v>
      </c>
      <c r="P624" s="131">
        <v>44781</v>
      </c>
      <c r="Q624" s="222">
        <v>4</v>
      </c>
      <c r="R624" s="132">
        <v>0</v>
      </c>
      <c r="S624" s="132">
        <v>4</v>
      </c>
      <c r="T624" s="9" t="s">
        <v>348</v>
      </c>
      <c r="U624" s="9" t="s">
        <v>117</v>
      </c>
      <c r="V624" s="9" t="s">
        <v>64</v>
      </c>
      <c r="W624" s="9" t="s">
        <v>44</v>
      </c>
      <c r="X624" s="131">
        <v>44775</v>
      </c>
      <c r="Y624" s="131">
        <v>44775</v>
      </c>
      <c r="Z624" s="9" t="s">
        <v>118</v>
      </c>
      <c r="AA624" s="133">
        <v>195.99</v>
      </c>
      <c r="AB624" s="9" t="s">
        <v>119</v>
      </c>
      <c r="AC624" s="133">
        <v>783.96</v>
      </c>
      <c r="AD624" s="9" t="s">
        <v>119</v>
      </c>
      <c r="AE624" s="9" t="s">
        <v>120</v>
      </c>
      <c r="AF624" s="133">
        <v>279.99</v>
      </c>
      <c r="AG624" s="134">
        <v>15.12</v>
      </c>
      <c r="AH624" s="9" t="s">
        <v>47</v>
      </c>
      <c r="AI624" s="134">
        <v>2653.6060000000002</v>
      </c>
      <c r="AJ624" s="9" t="s">
        <v>48</v>
      </c>
      <c r="AK624" s="9"/>
      <c r="AL624" s="9" t="s">
        <v>49</v>
      </c>
      <c r="AM624" s="9" t="s">
        <v>126</v>
      </c>
      <c r="AN624" s="9" t="s">
        <v>127</v>
      </c>
      <c r="AO624" s="9" t="s">
        <v>52</v>
      </c>
      <c r="AP624" s="9" t="s">
        <v>1250</v>
      </c>
      <c r="AQ624" s="9" t="s">
        <v>349</v>
      </c>
      <c r="AR624" s="9" t="s">
        <v>127</v>
      </c>
      <c r="AS624" s="142" t="str">
        <f>VLOOKUP(A624,'Roll-ups'!B:M,12,FALSE)</f>
        <v>INDIGO 25</v>
      </c>
      <c r="AT624" s="142" t="str">
        <f t="shared" si="29"/>
        <v>G10211</v>
      </c>
      <c r="AU624" t="str">
        <f>VLOOKUP(A624,'Roll-ups'!B:E,4,FALSE)</f>
        <v>FALL 2</v>
      </c>
    </row>
    <row r="625" spans="1:47" x14ac:dyDescent="0.15">
      <c r="A625" s="142">
        <f t="shared" si="27"/>
        <v>93573379574</v>
      </c>
      <c r="B625" s="142" t="str">
        <f t="shared" si="28"/>
        <v>4544618243</v>
      </c>
      <c r="C625" s="9" t="s">
        <v>129</v>
      </c>
      <c r="D625" s="9" t="s">
        <v>733</v>
      </c>
      <c r="E625" s="9" t="s">
        <v>734</v>
      </c>
      <c r="F625" s="9" t="s">
        <v>1018</v>
      </c>
      <c r="G625" s="9" t="s">
        <v>62</v>
      </c>
      <c r="H625" s="9" t="s">
        <v>40</v>
      </c>
      <c r="I625" s="9"/>
      <c r="J625" s="9"/>
      <c r="K625" s="9" t="s">
        <v>41</v>
      </c>
      <c r="L625" s="9" t="s">
        <v>1247</v>
      </c>
      <c r="M625" s="9" t="s">
        <v>1248</v>
      </c>
      <c r="N625" s="131">
        <v>44697</v>
      </c>
      <c r="O625" s="131">
        <v>44729</v>
      </c>
      <c r="P625" s="131">
        <v>44729</v>
      </c>
      <c r="Q625" s="222">
        <v>331</v>
      </c>
      <c r="R625" s="132">
        <v>330</v>
      </c>
      <c r="S625" s="132">
        <v>1</v>
      </c>
      <c r="T625" s="9" t="s">
        <v>348</v>
      </c>
      <c r="U625" s="9" t="s">
        <v>117</v>
      </c>
      <c r="V625" s="9" t="s">
        <v>64</v>
      </c>
      <c r="W625" s="9" t="s">
        <v>44</v>
      </c>
      <c r="X625" s="131">
        <v>44726</v>
      </c>
      <c r="Y625" s="131">
        <v>44726</v>
      </c>
      <c r="Z625" s="9" t="s">
        <v>118</v>
      </c>
      <c r="AA625" s="133">
        <v>5.49</v>
      </c>
      <c r="AB625" s="9" t="s">
        <v>119</v>
      </c>
      <c r="AC625" s="133">
        <v>1817.19</v>
      </c>
      <c r="AD625" s="9" t="s">
        <v>119</v>
      </c>
      <c r="AE625" s="9" t="s">
        <v>120</v>
      </c>
      <c r="AF625" s="133">
        <v>9.99</v>
      </c>
      <c r="AG625" s="134">
        <v>0.1</v>
      </c>
      <c r="AH625" s="9" t="s">
        <v>47</v>
      </c>
      <c r="AI625" s="134">
        <v>280.37599999999998</v>
      </c>
      <c r="AJ625" s="9" t="s">
        <v>48</v>
      </c>
      <c r="AK625" s="9" t="s">
        <v>1276</v>
      </c>
      <c r="AL625" s="9" t="s">
        <v>49</v>
      </c>
      <c r="AM625" s="9" t="s">
        <v>121</v>
      </c>
      <c r="AN625" s="9" t="s">
        <v>122</v>
      </c>
      <c r="AO625" s="9" t="s">
        <v>52</v>
      </c>
      <c r="AP625" s="9" t="s">
        <v>1250</v>
      </c>
      <c r="AQ625" s="9" t="s">
        <v>53</v>
      </c>
      <c r="AR625" s="9" t="s">
        <v>54</v>
      </c>
      <c r="AS625" s="142" t="str">
        <f>VLOOKUP(A625,'Roll-ups'!B:M,12,FALSE)</f>
        <v xml:space="preserve">CRICUT </v>
      </c>
      <c r="AT625" s="142" t="str">
        <f t="shared" si="29"/>
        <v>G10211</v>
      </c>
      <c r="AU625" t="str">
        <f>VLOOKUP(A625,'Roll-ups'!B:E,4,FALSE)</f>
        <v>FALL 1</v>
      </c>
    </row>
    <row r="626" spans="1:47" x14ac:dyDescent="0.15">
      <c r="A626" s="142">
        <f t="shared" si="27"/>
        <v>686010673993</v>
      </c>
      <c r="B626" s="142" t="str">
        <f t="shared" si="28"/>
        <v>4543725757</v>
      </c>
      <c r="C626" s="9" t="s">
        <v>200</v>
      </c>
      <c r="D626" s="9" t="s">
        <v>376</v>
      </c>
      <c r="E626" s="9" t="s">
        <v>377</v>
      </c>
      <c r="F626" s="9" t="s">
        <v>378</v>
      </c>
      <c r="G626" s="9" t="s">
        <v>39</v>
      </c>
      <c r="H626" s="9" t="s">
        <v>40</v>
      </c>
      <c r="I626" s="9"/>
      <c r="J626" s="9"/>
      <c r="K626" s="9" t="s">
        <v>41</v>
      </c>
      <c r="L626" s="9" t="s">
        <v>143</v>
      </c>
      <c r="M626" s="9" t="s">
        <v>144</v>
      </c>
      <c r="N626" s="131">
        <v>44579</v>
      </c>
      <c r="O626" s="131">
        <v>44713</v>
      </c>
      <c r="P626" s="131">
        <v>44713</v>
      </c>
      <c r="Q626" s="222">
        <v>1008</v>
      </c>
      <c r="R626" s="132">
        <v>1008</v>
      </c>
      <c r="S626" s="132">
        <v>0</v>
      </c>
      <c r="T626" s="9" t="s">
        <v>348</v>
      </c>
      <c r="U626" s="9" t="s">
        <v>42</v>
      </c>
      <c r="V626" s="9" t="s">
        <v>131</v>
      </c>
      <c r="W626" s="9" t="s">
        <v>44</v>
      </c>
      <c r="X626" s="131">
        <v>44664</v>
      </c>
      <c r="Y626" s="131">
        <v>44664</v>
      </c>
      <c r="Z626" s="9" t="s">
        <v>45</v>
      </c>
      <c r="AA626" s="133">
        <v>5.9</v>
      </c>
      <c r="AB626" s="9" t="s">
        <v>46</v>
      </c>
      <c r="AC626" s="133">
        <v>5947.2</v>
      </c>
      <c r="AD626" s="9" t="s">
        <v>46</v>
      </c>
      <c r="AE626" s="9" t="s">
        <v>379</v>
      </c>
      <c r="AF626" s="133">
        <v>27.99</v>
      </c>
      <c r="AG626" s="134">
        <v>1.08</v>
      </c>
      <c r="AH626" s="9" t="s">
        <v>47</v>
      </c>
      <c r="AI626" s="134">
        <v>108.163</v>
      </c>
      <c r="AJ626" s="9" t="s">
        <v>48</v>
      </c>
      <c r="AK626" s="9"/>
      <c r="AL626" s="9" t="s">
        <v>49</v>
      </c>
      <c r="AM626" s="9" t="s">
        <v>121</v>
      </c>
      <c r="AN626" s="9" t="s">
        <v>122</v>
      </c>
      <c r="AO626" s="9" t="s">
        <v>52</v>
      </c>
      <c r="AP626" s="9" t="s">
        <v>133</v>
      </c>
      <c r="AQ626" s="9" t="s">
        <v>349</v>
      </c>
      <c r="AR626" s="9" t="s">
        <v>54</v>
      </c>
      <c r="AS626" s="142" t="str">
        <f>VLOOKUP(A626,'Roll-ups'!B:M,12,FALSE)</f>
        <v xml:space="preserve">17 MONTH </v>
      </c>
      <c r="AT626" s="142" t="str">
        <f t="shared" si="29"/>
        <v>G10227</v>
      </c>
      <c r="AU626" t="str">
        <f>VLOOKUP(A626,'Roll-ups'!B:E,4,FALSE)</f>
        <v xml:space="preserve">BTS </v>
      </c>
    </row>
    <row r="627" spans="1:47" x14ac:dyDescent="0.15">
      <c r="A627" s="142">
        <f t="shared" si="27"/>
        <v>686010674013</v>
      </c>
      <c r="B627" s="142" t="str">
        <f t="shared" si="28"/>
        <v>4543725757</v>
      </c>
      <c r="C627" s="9" t="s">
        <v>200</v>
      </c>
      <c r="D627" s="9" t="s">
        <v>434</v>
      </c>
      <c r="E627" s="9" t="s">
        <v>435</v>
      </c>
      <c r="F627" s="9" t="s">
        <v>378</v>
      </c>
      <c r="G627" s="9" t="s">
        <v>62</v>
      </c>
      <c r="H627" s="9" t="s">
        <v>40</v>
      </c>
      <c r="I627" s="9"/>
      <c r="J627" s="9"/>
      <c r="K627" s="9" t="s">
        <v>41</v>
      </c>
      <c r="L627" s="9" t="s">
        <v>143</v>
      </c>
      <c r="M627" s="9" t="s">
        <v>144</v>
      </c>
      <c r="N627" s="131">
        <v>44579</v>
      </c>
      <c r="O627" s="131">
        <v>44713</v>
      </c>
      <c r="P627" s="131">
        <v>44713</v>
      </c>
      <c r="Q627" s="222">
        <v>684</v>
      </c>
      <c r="R627" s="132">
        <v>684</v>
      </c>
      <c r="S627" s="132">
        <v>0</v>
      </c>
      <c r="T627" s="9" t="s">
        <v>348</v>
      </c>
      <c r="U627" s="9" t="s">
        <v>42</v>
      </c>
      <c r="V627" s="9" t="s">
        <v>131</v>
      </c>
      <c r="W627" s="9" t="s">
        <v>44</v>
      </c>
      <c r="X627" s="131">
        <v>44664</v>
      </c>
      <c r="Y627" s="131">
        <v>44664</v>
      </c>
      <c r="Z627" s="9" t="s">
        <v>45</v>
      </c>
      <c r="AA627" s="133">
        <v>5.9</v>
      </c>
      <c r="AB627" s="9" t="s">
        <v>46</v>
      </c>
      <c r="AC627" s="133">
        <v>4035.6</v>
      </c>
      <c r="AD627" s="9" t="s">
        <v>46</v>
      </c>
      <c r="AE627" s="9" t="s">
        <v>379</v>
      </c>
      <c r="AF627" s="133">
        <v>27.99</v>
      </c>
      <c r="AG627" s="134">
        <v>1.08</v>
      </c>
      <c r="AH627" s="9" t="s">
        <v>47</v>
      </c>
      <c r="AI627" s="134">
        <v>108.163</v>
      </c>
      <c r="AJ627" s="9" t="s">
        <v>48</v>
      </c>
      <c r="AK627" s="9"/>
      <c r="AL627" s="9" t="s">
        <v>49</v>
      </c>
      <c r="AM627" s="9" t="s">
        <v>121</v>
      </c>
      <c r="AN627" s="9" t="s">
        <v>122</v>
      </c>
      <c r="AO627" s="9" t="s">
        <v>52</v>
      </c>
      <c r="AP627" s="9" t="s">
        <v>133</v>
      </c>
      <c r="AQ627" s="9" t="s">
        <v>349</v>
      </c>
      <c r="AR627" s="9" t="s">
        <v>54</v>
      </c>
      <c r="AS627" s="142" t="str">
        <f>VLOOKUP(A627,'Roll-ups'!B:M,12,FALSE)</f>
        <v xml:space="preserve">17 MONTH </v>
      </c>
      <c r="AT627" s="142" t="str">
        <f t="shared" si="29"/>
        <v>G10227</v>
      </c>
      <c r="AU627" t="str">
        <f>VLOOKUP(A627,'Roll-ups'!B:E,4,FALSE)</f>
        <v xml:space="preserve">BTS </v>
      </c>
    </row>
    <row r="628" spans="1:47" x14ac:dyDescent="0.15">
      <c r="A628" s="142">
        <f t="shared" si="27"/>
        <v>686010674020</v>
      </c>
      <c r="B628" s="142" t="str">
        <f t="shared" si="28"/>
        <v>4543725757</v>
      </c>
      <c r="C628" s="9" t="s">
        <v>200</v>
      </c>
      <c r="D628" s="9" t="s">
        <v>407</v>
      </c>
      <c r="E628" s="9" t="s">
        <v>408</v>
      </c>
      <c r="F628" s="9" t="s">
        <v>378</v>
      </c>
      <c r="G628" s="9" t="s">
        <v>59</v>
      </c>
      <c r="H628" s="9" t="s">
        <v>40</v>
      </c>
      <c r="I628" s="9"/>
      <c r="J628" s="9"/>
      <c r="K628" s="9" t="s">
        <v>41</v>
      </c>
      <c r="L628" s="9" t="s">
        <v>143</v>
      </c>
      <c r="M628" s="9" t="s">
        <v>144</v>
      </c>
      <c r="N628" s="131">
        <v>44579</v>
      </c>
      <c r="O628" s="131">
        <v>44713</v>
      </c>
      <c r="P628" s="131">
        <v>44713</v>
      </c>
      <c r="Q628" s="222">
        <v>846</v>
      </c>
      <c r="R628" s="132">
        <v>846</v>
      </c>
      <c r="S628" s="132">
        <v>0</v>
      </c>
      <c r="T628" s="9" t="s">
        <v>348</v>
      </c>
      <c r="U628" s="9" t="s">
        <v>42</v>
      </c>
      <c r="V628" s="9" t="s">
        <v>131</v>
      </c>
      <c r="W628" s="9" t="s">
        <v>44</v>
      </c>
      <c r="X628" s="131">
        <v>44664</v>
      </c>
      <c r="Y628" s="131">
        <v>44664</v>
      </c>
      <c r="Z628" s="9" t="s">
        <v>45</v>
      </c>
      <c r="AA628" s="133">
        <v>5.9</v>
      </c>
      <c r="AB628" s="9" t="s">
        <v>46</v>
      </c>
      <c r="AC628" s="133">
        <v>4991.3999999999996</v>
      </c>
      <c r="AD628" s="9" t="s">
        <v>46</v>
      </c>
      <c r="AE628" s="9" t="s">
        <v>379</v>
      </c>
      <c r="AF628" s="133">
        <v>27.99</v>
      </c>
      <c r="AG628" s="134">
        <v>1.08</v>
      </c>
      <c r="AH628" s="9" t="s">
        <v>47</v>
      </c>
      <c r="AI628" s="134">
        <v>108.163</v>
      </c>
      <c r="AJ628" s="9" t="s">
        <v>48</v>
      </c>
      <c r="AK628" s="9"/>
      <c r="AL628" s="9" t="s">
        <v>49</v>
      </c>
      <c r="AM628" s="9" t="s">
        <v>121</v>
      </c>
      <c r="AN628" s="9" t="s">
        <v>122</v>
      </c>
      <c r="AO628" s="9" t="s">
        <v>52</v>
      </c>
      <c r="AP628" s="9" t="s">
        <v>133</v>
      </c>
      <c r="AQ628" s="9" t="s">
        <v>349</v>
      </c>
      <c r="AR628" s="9" t="s">
        <v>54</v>
      </c>
      <c r="AS628" s="142" t="str">
        <f>VLOOKUP(A628,'Roll-ups'!B:M,12,FALSE)</f>
        <v xml:space="preserve">12 MONTH </v>
      </c>
      <c r="AT628" s="142" t="str">
        <f t="shared" si="29"/>
        <v>G10227</v>
      </c>
      <c r="AU628" t="str">
        <f>VLOOKUP(A628,'Roll-ups'!B:E,4,FALSE)</f>
        <v xml:space="preserve">BTS </v>
      </c>
    </row>
    <row r="629" spans="1:47" x14ac:dyDescent="0.15">
      <c r="A629" s="142">
        <f t="shared" si="27"/>
        <v>686010674068</v>
      </c>
      <c r="B629" s="142" t="str">
        <f t="shared" si="28"/>
        <v>4543725757</v>
      </c>
      <c r="C629" s="9" t="s">
        <v>200</v>
      </c>
      <c r="D629" s="9" t="s">
        <v>380</v>
      </c>
      <c r="E629" s="9" t="s">
        <v>381</v>
      </c>
      <c r="F629" s="9" t="s">
        <v>378</v>
      </c>
      <c r="G629" s="9" t="s">
        <v>70</v>
      </c>
      <c r="H629" s="9" t="s">
        <v>40</v>
      </c>
      <c r="I629" s="9"/>
      <c r="J629" s="9"/>
      <c r="K629" s="9" t="s">
        <v>41</v>
      </c>
      <c r="L629" s="9" t="s">
        <v>143</v>
      </c>
      <c r="M629" s="9" t="s">
        <v>144</v>
      </c>
      <c r="N629" s="131">
        <v>44579</v>
      </c>
      <c r="O629" s="131">
        <v>44713</v>
      </c>
      <c r="P629" s="131">
        <v>44713</v>
      </c>
      <c r="Q629" s="222">
        <v>1008</v>
      </c>
      <c r="R629" s="132">
        <v>1008</v>
      </c>
      <c r="S629" s="132">
        <v>0</v>
      </c>
      <c r="T629" s="9" t="s">
        <v>348</v>
      </c>
      <c r="U629" s="9" t="s">
        <v>42</v>
      </c>
      <c r="V629" s="9" t="s">
        <v>131</v>
      </c>
      <c r="W629" s="9" t="s">
        <v>44</v>
      </c>
      <c r="X629" s="131">
        <v>44664</v>
      </c>
      <c r="Y629" s="131">
        <v>44664</v>
      </c>
      <c r="Z629" s="9" t="s">
        <v>45</v>
      </c>
      <c r="AA629" s="133">
        <v>3.5</v>
      </c>
      <c r="AB629" s="9" t="s">
        <v>46</v>
      </c>
      <c r="AC629" s="133">
        <v>3528</v>
      </c>
      <c r="AD629" s="9" t="s">
        <v>46</v>
      </c>
      <c r="AE629" s="9" t="s">
        <v>379</v>
      </c>
      <c r="AF629" s="133">
        <v>15.99</v>
      </c>
      <c r="AG629" s="134">
        <v>0.63900000000000001</v>
      </c>
      <c r="AH629" s="9" t="s">
        <v>47</v>
      </c>
      <c r="AI629" s="134">
        <v>81.195999999999998</v>
      </c>
      <c r="AJ629" s="9" t="s">
        <v>48</v>
      </c>
      <c r="AK629" s="9"/>
      <c r="AL629" s="9" t="s">
        <v>49</v>
      </c>
      <c r="AM629" s="9" t="s">
        <v>121</v>
      </c>
      <c r="AN629" s="9" t="s">
        <v>122</v>
      </c>
      <c r="AO629" s="9" t="s">
        <v>52</v>
      </c>
      <c r="AP629" s="9" t="s">
        <v>133</v>
      </c>
      <c r="AQ629" s="9" t="s">
        <v>349</v>
      </c>
      <c r="AR629" s="9" t="s">
        <v>54</v>
      </c>
      <c r="AS629" s="142" t="str">
        <f>VLOOKUP(A629,'Roll-ups'!B:M,12,FALSE)</f>
        <v xml:space="preserve">17 MONTH </v>
      </c>
      <c r="AT629" s="142" t="str">
        <f t="shared" si="29"/>
        <v>G10227</v>
      </c>
      <c r="AU629" t="str">
        <f>VLOOKUP(A629,'Roll-ups'!B:E,4,FALSE)</f>
        <v xml:space="preserve">BTS </v>
      </c>
    </row>
    <row r="630" spans="1:47" x14ac:dyDescent="0.15">
      <c r="A630" s="142">
        <f t="shared" si="27"/>
        <v>686010673993</v>
      </c>
      <c r="B630" s="142" t="str">
        <f t="shared" si="28"/>
        <v>4543725758</v>
      </c>
      <c r="C630" s="9" t="s">
        <v>200</v>
      </c>
      <c r="D630" s="9" t="s">
        <v>376</v>
      </c>
      <c r="E630" s="9" t="s">
        <v>377</v>
      </c>
      <c r="F630" s="9" t="s">
        <v>515</v>
      </c>
      <c r="G630" s="9" t="s">
        <v>39</v>
      </c>
      <c r="H630" s="9" t="s">
        <v>40</v>
      </c>
      <c r="I630" s="9"/>
      <c r="J630" s="9"/>
      <c r="K630" s="9" t="s">
        <v>56</v>
      </c>
      <c r="L630" s="9" t="s">
        <v>143</v>
      </c>
      <c r="M630" s="9" t="s">
        <v>144</v>
      </c>
      <c r="N630" s="131">
        <v>44579</v>
      </c>
      <c r="O630" s="131">
        <v>44713</v>
      </c>
      <c r="P630" s="131">
        <v>44713</v>
      </c>
      <c r="Q630" s="222">
        <v>180</v>
      </c>
      <c r="R630" s="132">
        <v>180</v>
      </c>
      <c r="S630" s="132">
        <v>0</v>
      </c>
      <c r="T630" s="9" t="s">
        <v>348</v>
      </c>
      <c r="U630" s="9" t="s">
        <v>42</v>
      </c>
      <c r="V630" s="9" t="s">
        <v>131</v>
      </c>
      <c r="W630" s="9" t="s">
        <v>44</v>
      </c>
      <c r="X630" s="131">
        <v>44664</v>
      </c>
      <c r="Y630" s="131">
        <v>44664</v>
      </c>
      <c r="Z630" s="9" t="s">
        <v>45</v>
      </c>
      <c r="AA630" s="133">
        <v>5.9</v>
      </c>
      <c r="AB630" s="9" t="s">
        <v>46</v>
      </c>
      <c r="AC630" s="133">
        <v>1062</v>
      </c>
      <c r="AD630" s="9" t="s">
        <v>46</v>
      </c>
      <c r="AE630" s="9" t="s">
        <v>379</v>
      </c>
      <c r="AF630" s="133">
        <v>27.99</v>
      </c>
      <c r="AG630" s="134">
        <v>1.08</v>
      </c>
      <c r="AH630" s="9" t="s">
        <v>47</v>
      </c>
      <c r="AI630" s="134">
        <v>108.163</v>
      </c>
      <c r="AJ630" s="9" t="s">
        <v>48</v>
      </c>
      <c r="AK630" s="9"/>
      <c r="AL630" s="9" t="s">
        <v>49</v>
      </c>
      <c r="AM630" s="9" t="s">
        <v>121</v>
      </c>
      <c r="AN630" s="9" t="s">
        <v>122</v>
      </c>
      <c r="AO630" s="9" t="s">
        <v>52</v>
      </c>
      <c r="AP630" s="9" t="s">
        <v>133</v>
      </c>
      <c r="AQ630" s="9" t="s">
        <v>349</v>
      </c>
      <c r="AR630" s="9" t="s">
        <v>54</v>
      </c>
      <c r="AS630" s="142" t="str">
        <f>VLOOKUP(A630,'Roll-ups'!B:M,12,FALSE)</f>
        <v xml:space="preserve">17 MONTH </v>
      </c>
      <c r="AT630" s="142" t="str">
        <f t="shared" si="29"/>
        <v>G10227</v>
      </c>
      <c r="AU630" t="str">
        <f>VLOOKUP(A630,'Roll-ups'!B:E,4,FALSE)</f>
        <v xml:space="preserve">BTS </v>
      </c>
    </row>
    <row r="631" spans="1:47" x14ac:dyDescent="0.15">
      <c r="A631" s="142">
        <f t="shared" si="27"/>
        <v>686010674006</v>
      </c>
      <c r="B631" s="142" t="str">
        <f t="shared" si="28"/>
        <v>4543725758</v>
      </c>
      <c r="C631" s="9" t="s">
        <v>200</v>
      </c>
      <c r="D631" s="9" t="s">
        <v>385</v>
      </c>
      <c r="E631" s="9" t="s">
        <v>386</v>
      </c>
      <c r="F631" s="9" t="s">
        <v>515</v>
      </c>
      <c r="G631" s="9" t="s">
        <v>58</v>
      </c>
      <c r="H631" s="9" t="s">
        <v>40</v>
      </c>
      <c r="I631" s="9"/>
      <c r="J631" s="9"/>
      <c r="K631" s="9" t="s">
        <v>56</v>
      </c>
      <c r="L631" s="9" t="s">
        <v>143</v>
      </c>
      <c r="M631" s="9" t="s">
        <v>144</v>
      </c>
      <c r="N631" s="131">
        <v>44579</v>
      </c>
      <c r="O631" s="131">
        <v>44713</v>
      </c>
      <c r="P631" s="131">
        <v>44713</v>
      </c>
      <c r="Q631" s="222">
        <v>180</v>
      </c>
      <c r="R631" s="132">
        <v>180</v>
      </c>
      <c r="S631" s="132">
        <v>0</v>
      </c>
      <c r="T631" s="9" t="s">
        <v>348</v>
      </c>
      <c r="U631" s="9" t="s">
        <v>42</v>
      </c>
      <c r="V631" s="9" t="s">
        <v>131</v>
      </c>
      <c r="W631" s="9" t="s">
        <v>44</v>
      </c>
      <c r="X631" s="131">
        <v>44664</v>
      </c>
      <c r="Y631" s="131">
        <v>44664</v>
      </c>
      <c r="Z631" s="9" t="s">
        <v>45</v>
      </c>
      <c r="AA631" s="133">
        <v>5.9</v>
      </c>
      <c r="AB631" s="9" t="s">
        <v>46</v>
      </c>
      <c r="AC631" s="133">
        <v>1062</v>
      </c>
      <c r="AD631" s="9" t="s">
        <v>46</v>
      </c>
      <c r="AE631" s="9" t="s">
        <v>379</v>
      </c>
      <c r="AF631" s="133">
        <v>27.99</v>
      </c>
      <c r="AG631" s="134">
        <v>1.08</v>
      </c>
      <c r="AH631" s="9" t="s">
        <v>47</v>
      </c>
      <c r="AI631" s="134">
        <v>108.163</v>
      </c>
      <c r="AJ631" s="9" t="s">
        <v>48</v>
      </c>
      <c r="AK631" s="9"/>
      <c r="AL631" s="9" t="s">
        <v>49</v>
      </c>
      <c r="AM631" s="9" t="s">
        <v>121</v>
      </c>
      <c r="AN631" s="9" t="s">
        <v>122</v>
      </c>
      <c r="AO631" s="9" t="s">
        <v>52</v>
      </c>
      <c r="AP631" s="9" t="s">
        <v>145</v>
      </c>
      <c r="AQ631" s="9" t="s">
        <v>349</v>
      </c>
      <c r="AR631" s="9" t="s">
        <v>54</v>
      </c>
      <c r="AS631" s="142" t="str">
        <f>VLOOKUP(A631,'Roll-ups'!B:M,12,FALSE)</f>
        <v xml:space="preserve">17 MONTH </v>
      </c>
      <c r="AT631" s="142" t="str">
        <f t="shared" si="29"/>
        <v>G10227</v>
      </c>
      <c r="AU631" t="str">
        <f>VLOOKUP(A631,'Roll-ups'!B:E,4,FALSE)</f>
        <v xml:space="preserve">BTS </v>
      </c>
    </row>
    <row r="632" spans="1:47" x14ac:dyDescent="0.15">
      <c r="A632" s="142">
        <f t="shared" si="27"/>
        <v>686010674136</v>
      </c>
      <c r="B632" s="142" t="str">
        <f t="shared" si="28"/>
        <v>4543725758</v>
      </c>
      <c r="C632" s="9" t="s">
        <v>200</v>
      </c>
      <c r="D632" s="9" t="s">
        <v>397</v>
      </c>
      <c r="E632" s="9" t="s">
        <v>242</v>
      </c>
      <c r="F632" s="9" t="s">
        <v>515</v>
      </c>
      <c r="G632" s="9" t="s">
        <v>62</v>
      </c>
      <c r="H632" s="9" t="s">
        <v>40</v>
      </c>
      <c r="I632" s="9"/>
      <c r="J632" s="9"/>
      <c r="K632" s="9" t="s">
        <v>56</v>
      </c>
      <c r="L632" s="9" t="s">
        <v>143</v>
      </c>
      <c r="M632" s="9" t="s">
        <v>144</v>
      </c>
      <c r="N632" s="131">
        <v>44579</v>
      </c>
      <c r="O632" s="131">
        <v>44713</v>
      </c>
      <c r="P632" s="131">
        <v>44713</v>
      </c>
      <c r="Q632" s="222">
        <v>108</v>
      </c>
      <c r="R632" s="132">
        <v>108</v>
      </c>
      <c r="S632" s="132">
        <v>0</v>
      </c>
      <c r="T632" s="9" t="s">
        <v>348</v>
      </c>
      <c r="U632" s="9" t="s">
        <v>42</v>
      </c>
      <c r="V632" s="9" t="s">
        <v>131</v>
      </c>
      <c r="W632" s="9" t="s">
        <v>44</v>
      </c>
      <c r="X632" s="131">
        <v>44664</v>
      </c>
      <c r="Y632" s="131">
        <v>44664</v>
      </c>
      <c r="Z632" s="9" t="s">
        <v>45</v>
      </c>
      <c r="AA632" s="133">
        <v>5.9</v>
      </c>
      <c r="AB632" s="9" t="s">
        <v>46</v>
      </c>
      <c r="AC632" s="133">
        <v>637.20000000000005</v>
      </c>
      <c r="AD632" s="9" t="s">
        <v>46</v>
      </c>
      <c r="AE632" s="9" t="s">
        <v>379</v>
      </c>
      <c r="AF632" s="133">
        <v>24.99</v>
      </c>
      <c r="AG632" s="134">
        <v>1.08</v>
      </c>
      <c r="AH632" s="9" t="s">
        <v>47</v>
      </c>
      <c r="AI632" s="134">
        <v>108.163</v>
      </c>
      <c r="AJ632" s="9" t="s">
        <v>48</v>
      </c>
      <c r="AK632" s="9"/>
      <c r="AL632" s="9" t="s">
        <v>49</v>
      </c>
      <c r="AM632" s="9" t="s">
        <v>121</v>
      </c>
      <c r="AN632" s="9" t="s">
        <v>122</v>
      </c>
      <c r="AO632" s="9" t="s">
        <v>52</v>
      </c>
      <c r="AP632" s="9" t="s">
        <v>145</v>
      </c>
      <c r="AQ632" s="9" t="s">
        <v>349</v>
      </c>
      <c r="AR632" s="9" t="s">
        <v>54</v>
      </c>
      <c r="AS632" s="142" t="str">
        <f>VLOOKUP(A632,'Roll-ups'!B:M,12,FALSE)</f>
        <v xml:space="preserve">17 MONTH </v>
      </c>
      <c r="AT632" s="142" t="str">
        <f t="shared" si="29"/>
        <v>G10227</v>
      </c>
      <c r="AU632" t="str">
        <f>VLOOKUP(A632,'Roll-ups'!B:E,4,FALSE)</f>
        <v xml:space="preserve">BTS </v>
      </c>
    </row>
    <row r="633" spans="1:47" x14ac:dyDescent="0.15">
      <c r="A633" s="142">
        <f t="shared" si="27"/>
        <v>686010674129</v>
      </c>
      <c r="B633" s="142" t="str">
        <f t="shared" si="28"/>
        <v>4543725758</v>
      </c>
      <c r="C633" s="9" t="s">
        <v>200</v>
      </c>
      <c r="D633" s="9" t="s">
        <v>398</v>
      </c>
      <c r="E633" s="9" t="s">
        <v>399</v>
      </c>
      <c r="F633" s="9" t="s">
        <v>515</v>
      </c>
      <c r="G633" s="9" t="s">
        <v>59</v>
      </c>
      <c r="H633" s="9" t="s">
        <v>40</v>
      </c>
      <c r="I633" s="9"/>
      <c r="J633" s="9"/>
      <c r="K633" s="9" t="s">
        <v>56</v>
      </c>
      <c r="L633" s="9" t="s">
        <v>143</v>
      </c>
      <c r="M633" s="9" t="s">
        <v>144</v>
      </c>
      <c r="N633" s="131">
        <v>44579</v>
      </c>
      <c r="O633" s="131">
        <v>44713</v>
      </c>
      <c r="P633" s="131">
        <v>44713</v>
      </c>
      <c r="Q633" s="222">
        <v>144</v>
      </c>
      <c r="R633" s="132">
        <v>144</v>
      </c>
      <c r="S633" s="132">
        <v>0</v>
      </c>
      <c r="T633" s="9" t="s">
        <v>348</v>
      </c>
      <c r="U633" s="9" t="s">
        <v>42</v>
      </c>
      <c r="V633" s="9" t="s">
        <v>131</v>
      </c>
      <c r="W633" s="9" t="s">
        <v>44</v>
      </c>
      <c r="X633" s="131">
        <v>44664</v>
      </c>
      <c r="Y633" s="131">
        <v>44664</v>
      </c>
      <c r="Z633" s="9" t="s">
        <v>45</v>
      </c>
      <c r="AA633" s="133">
        <v>2.2000000000000002</v>
      </c>
      <c r="AB633" s="9" t="s">
        <v>46</v>
      </c>
      <c r="AC633" s="133">
        <v>316.8</v>
      </c>
      <c r="AD633" s="9" t="s">
        <v>46</v>
      </c>
      <c r="AE633" s="9" t="s">
        <v>379</v>
      </c>
      <c r="AF633" s="133">
        <v>9.99</v>
      </c>
      <c r="AG633" s="134">
        <v>0.39700000000000002</v>
      </c>
      <c r="AH633" s="9" t="s">
        <v>47</v>
      </c>
      <c r="AI633" s="134">
        <v>39.606000000000002</v>
      </c>
      <c r="AJ633" s="9" t="s">
        <v>48</v>
      </c>
      <c r="AK633" s="9"/>
      <c r="AL633" s="9" t="s">
        <v>49</v>
      </c>
      <c r="AM633" s="9" t="s">
        <v>121</v>
      </c>
      <c r="AN633" s="9" t="s">
        <v>122</v>
      </c>
      <c r="AO633" s="9" t="s">
        <v>52</v>
      </c>
      <c r="AP633" s="9" t="s">
        <v>133</v>
      </c>
      <c r="AQ633" s="9" t="s">
        <v>349</v>
      </c>
      <c r="AR633" s="9" t="s">
        <v>54</v>
      </c>
      <c r="AS633" s="142" t="str">
        <f>VLOOKUP(A633,'Roll-ups'!B:M,12,FALSE)</f>
        <v xml:space="preserve">17 MONTH </v>
      </c>
      <c r="AT633" s="142" t="str">
        <f t="shared" si="29"/>
        <v>G10227</v>
      </c>
      <c r="AU633" t="str">
        <f>VLOOKUP(A633,'Roll-ups'!B:E,4,FALSE)</f>
        <v xml:space="preserve">BTS </v>
      </c>
    </row>
    <row r="634" spans="1:47" x14ac:dyDescent="0.15">
      <c r="A634" s="142">
        <f t="shared" si="27"/>
        <v>686010674013</v>
      </c>
      <c r="B634" s="142" t="str">
        <f t="shared" si="28"/>
        <v>4543725758</v>
      </c>
      <c r="C634" s="9" t="s">
        <v>200</v>
      </c>
      <c r="D634" s="9" t="s">
        <v>434</v>
      </c>
      <c r="E634" s="9" t="s">
        <v>435</v>
      </c>
      <c r="F634" s="9" t="s">
        <v>515</v>
      </c>
      <c r="G634" s="9" t="s">
        <v>75</v>
      </c>
      <c r="H634" s="9" t="s">
        <v>40</v>
      </c>
      <c r="I634" s="9"/>
      <c r="J634" s="9"/>
      <c r="K634" s="9" t="s">
        <v>56</v>
      </c>
      <c r="L634" s="9" t="s">
        <v>143</v>
      </c>
      <c r="M634" s="9" t="s">
        <v>144</v>
      </c>
      <c r="N634" s="131">
        <v>44579</v>
      </c>
      <c r="O634" s="131">
        <v>44713</v>
      </c>
      <c r="P634" s="131">
        <v>44713</v>
      </c>
      <c r="Q634" s="222">
        <v>180</v>
      </c>
      <c r="R634" s="132">
        <v>180</v>
      </c>
      <c r="S634" s="132">
        <v>0</v>
      </c>
      <c r="T634" s="9" t="s">
        <v>348</v>
      </c>
      <c r="U634" s="9" t="s">
        <v>42</v>
      </c>
      <c r="V634" s="9" t="s">
        <v>131</v>
      </c>
      <c r="W634" s="9" t="s">
        <v>44</v>
      </c>
      <c r="X634" s="131">
        <v>44664</v>
      </c>
      <c r="Y634" s="131">
        <v>44664</v>
      </c>
      <c r="Z634" s="9" t="s">
        <v>45</v>
      </c>
      <c r="AA634" s="133">
        <v>5.9</v>
      </c>
      <c r="AB634" s="9" t="s">
        <v>46</v>
      </c>
      <c r="AC634" s="133">
        <v>1062</v>
      </c>
      <c r="AD634" s="9" t="s">
        <v>46</v>
      </c>
      <c r="AE634" s="9" t="s">
        <v>379</v>
      </c>
      <c r="AF634" s="133">
        <v>27.99</v>
      </c>
      <c r="AG634" s="134">
        <v>1.08</v>
      </c>
      <c r="AH634" s="9" t="s">
        <v>47</v>
      </c>
      <c r="AI634" s="134">
        <v>108.163</v>
      </c>
      <c r="AJ634" s="9" t="s">
        <v>48</v>
      </c>
      <c r="AK634" s="9"/>
      <c r="AL634" s="9" t="s">
        <v>49</v>
      </c>
      <c r="AM634" s="9" t="s">
        <v>121</v>
      </c>
      <c r="AN634" s="9" t="s">
        <v>122</v>
      </c>
      <c r="AO634" s="9" t="s">
        <v>52</v>
      </c>
      <c r="AP634" s="9" t="s">
        <v>133</v>
      </c>
      <c r="AQ634" s="9" t="s">
        <v>349</v>
      </c>
      <c r="AR634" s="9" t="s">
        <v>54</v>
      </c>
      <c r="AS634" s="142" t="str">
        <f>VLOOKUP(A634,'Roll-ups'!B:M,12,FALSE)</f>
        <v xml:space="preserve">17 MONTH </v>
      </c>
      <c r="AT634" s="142" t="str">
        <f t="shared" si="29"/>
        <v>G10227</v>
      </c>
      <c r="AU634" t="str">
        <f>VLOOKUP(A634,'Roll-ups'!B:E,4,FALSE)</f>
        <v xml:space="preserve">BTS </v>
      </c>
    </row>
    <row r="635" spans="1:47" x14ac:dyDescent="0.15">
      <c r="A635" s="142">
        <f t="shared" si="27"/>
        <v>9781551861296</v>
      </c>
      <c r="B635" s="142" t="str">
        <f t="shared" si="28"/>
        <v>4544000403</v>
      </c>
      <c r="C635" s="9" t="s">
        <v>147</v>
      </c>
      <c r="D635" s="9" t="s">
        <v>227</v>
      </c>
      <c r="E635" s="9" t="s">
        <v>363</v>
      </c>
      <c r="F635" s="9" t="s">
        <v>359</v>
      </c>
      <c r="G635" s="9" t="s">
        <v>58</v>
      </c>
      <c r="H635" s="9" t="s">
        <v>40</v>
      </c>
      <c r="I635" s="9"/>
      <c r="J635" s="9"/>
      <c r="K635" s="9" t="s">
        <v>41</v>
      </c>
      <c r="L635" s="9" t="s">
        <v>360</v>
      </c>
      <c r="M635" s="9" t="s">
        <v>361</v>
      </c>
      <c r="N635" s="131">
        <v>44595</v>
      </c>
      <c r="O635" s="131">
        <v>44713</v>
      </c>
      <c r="P635" s="131">
        <v>44694</v>
      </c>
      <c r="Q635" s="222">
        <v>1550</v>
      </c>
      <c r="R635" s="132">
        <v>1550</v>
      </c>
      <c r="S635" s="132">
        <v>0</v>
      </c>
      <c r="T635" s="9" t="s">
        <v>348</v>
      </c>
      <c r="U635" s="9" t="s">
        <v>63</v>
      </c>
      <c r="V635" s="9" t="s">
        <v>64</v>
      </c>
      <c r="W635" s="9" t="s">
        <v>44</v>
      </c>
      <c r="X635" s="131"/>
      <c r="Y635" s="131"/>
      <c r="Z635" s="9"/>
      <c r="AA635" s="133">
        <v>5.98</v>
      </c>
      <c r="AB635" s="9" t="s">
        <v>119</v>
      </c>
      <c r="AC635" s="133">
        <v>9269</v>
      </c>
      <c r="AD635" s="9" t="s">
        <v>119</v>
      </c>
      <c r="AE635" s="9" t="s">
        <v>120</v>
      </c>
      <c r="AF635" s="133">
        <v>14.95</v>
      </c>
      <c r="AG635" s="134">
        <v>0.61699999999999999</v>
      </c>
      <c r="AH635" s="9" t="s">
        <v>47</v>
      </c>
      <c r="AI635" s="134">
        <v>27</v>
      </c>
      <c r="AJ635" s="9" t="s">
        <v>48</v>
      </c>
      <c r="AK635" s="9"/>
      <c r="AL635" s="9" t="s">
        <v>49</v>
      </c>
      <c r="AM635" s="9" t="s">
        <v>136</v>
      </c>
      <c r="AN635" s="9" t="s">
        <v>137</v>
      </c>
      <c r="AO635" s="9" t="s">
        <v>52</v>
      </c>
      <c r="AP635" s="9" t="s">
        <v>133</v>
      </c>
      <c r="AQ635" s="9" t="s">
        <v>349</v>
      </c>
      <c r="AR635" s="9" t="s">
        <v>137</v>
      </c>
      <c r="AS635" s="142" t="str">
        <f>VLOOKUP(A635,'Roll-ups'!B:M,12,FALSE)</f>
        <v>ACADEMIC</v>
      </c>
      <c r="AT635" s="142" t="str">
        <f t="shared" si="29"/>
        <v>G10207</v>
      </c>
      <c r="AU635" t="str">
        <f>VLOOKUP(A635,'Roll-ups'!B:E,4,FALSE)</f>
        <v xml:space="preserve">BTS </v>
      </c>
    </row>
    <row r="636" spans="1:47" x14ac:dyDescent="0.15">
      <c r="A636" s="142">
        <f t="shared" si="27"/>
        <v>9781551861258</v>
      </c>
      <c r="B636" s="142" t="str">
        <f t="shared" si="28"/>
        <v>4544000403</v>
      </c>
      <c r="C636" s="9" t="s">
        <v>147</v>
      </c>
      <c r="D636" s="9" t="s">
        <v>357</v>
      </c>
      <c r="E636" s="9" t="s">
        <v>358</v>
      </c>
      <c r="F636" s="9" t="s">
        <v>359</v>
      </c>
      <c r="G636" s="9" t="s">
        <v>39</v>
      </c>
      <c r="H636" s="9" t="s">
        <v>40</v>
      </c>
      <c r="I636" s="9"/>
      <c r="J636" s="9"/>
      <c r="K636" s="9" t="s">
        <v>41</v>
      </c>
      <c r="L636" s="9" t="s">
        <v>360</v>
      </c>
      <c r="M636" s="9" t="s">
        <v>361</v>
      </c>
      <c r="N636" s="131">
        <v>44595</v>
      </c>
      <c r="O636" s="131">
        <v>44713</v>
      </c>
      <c r="P636" s="131">
        <v>44694</v>
      </c>
      <c r="Q636" s="222">
        <v>1600</v>
      </c>
      <c r="R636" s="132">
        <v>1600</v>
      </c>
      <c r="S636" s="132">
        <v>0</v>
      </c>
      <c r="T636" s="9" t="s">
        <v>348</v>
      </c>
      <c r="U636" s="9" t="s">
        <v>63</v>
      </c>
      <c r="V636" s="9" t="s">
        <v>64</v>
      </c>
      <c r="W636" s="9" t="s">
        <v>44</v>
      </c>
      <c r="X636" s="131"/>
      <c r="Y636" s="131"/>
      <c r="Z636" s="9"/>
      <c r="AA636" s="133">
        <v>5.23</v>
      </c>
      <c r="AB636" s="9" t="s">
        <v>119</v>
      </c>
      <c r="AC636" s="133">
        <v>8368</v>
      </c>
      <c r="AD636" s="9" t="s">
        <v>119</v>
      </c>
      <c r="AE636" s="9" t="s">
        <v>120</v>
      </c>
      <c r="AF636" s="133">
        <v>14.95</v>
      </c>
      <c r="AG636" s="134">
        <v>0.61699999999999999</v>
      </c>
      <c r="AH636" s="9" t="s">
        <v>47</v>
      </c>
      <c r="AI636" s="134">
        <v>27</v>
      </c>
      <c r="AJ636" s="9" t="s">
        <v>48</v>
      </c>
      <c r="AK636" s="9"/>
      <c r="AL636" s="9" t="s">
        <v>49</v>
      </c>
      <c r="AM636" s="9" t="s">
        <v>136</v>
      </c>
      <c r="AN636" s="9" t="s">
        <v>137</v>
      </c>
      <c r="AO636" s="9" t="s">
        <v>52</v>
      </c>
      <c r="AP636" s="9" t="s">
        <v>362</v>
      </c>
      <c r="AQ636" s="9" t="s">
        <v>349</v>
      </c>
      <c r="AR636" s="9" t="s">
        <v>137</v>
      </c>
      <c r="AS636" s="142" t="str">
        <f>VLOOKUP(A636,'Roll-ups'!B:M,12,FALSE)</f>
        <v>ACADEMIC</v>
      </c>
      <c r="AT636" s="142" t="str">
        <f t="shared" si="29"/>
        <v>G10207</v>
      </c>
      <c r="AU636" t="str">
        <f>VLOOKUP(A636,'Roll-ups'!B:E,4,FALSE)</f>
        <v xml:space="preserve">BTS </v>
      </c>
    </row>
    <row r="637" spans="1:47" x14ac:dyDescent="0.15">
      <c r="A637" s="142">
        <f t="shared" si="27"/>
        <v>9781551861258</v>
      </c>
      <c r="B637" s="142" t="str">
        <f t="shared" si="28"/>
        <v>4544000404</v>
      </c>
      <c r="C637" s="9" t="s">
        <v>147</v>
      </c>
      <c r="D637" s="9" t="s">
        <v>357</v>
      </c>
      <c r="E637" s="9" t="s">
        <v>358</v>
      </c>
      <c r="F637" s="9" t="s">
        <v>528</v>
      </c>
      <c r="G637" s="9" t="s">
        <v>39</v>
      </c>
      <c r="H637" s="9" t="s">
        <v>40</v>
      </c>
      <c r="I637" s="9"/>
      <c r="J637" s="9"/>
      <c r="K637" s="9" t="s">
        <v>56</v>
      </c>
      <c r="L637" s="9" t="s">
        <v>360</v>
      </c>
      <c r="M637" s="9" t="s">
        <v>361</v>
      </c>
      <c r="N637" s="131">
        <v>44595</v>
      </c>
      <c r="O637" s="131">
        <v>44713</v>
      </c>
      <c r="P637" s="131">
        <v>44694</v>
      </c>
      <c r="Q637" s="222">
        <v>150</v>
      </c>
      <c r="R637" s="132">
        <v>150</v>
      </c>
      <c r="S637" s="132">
        <v>0</v>
      </c>
      <c r="T637" s="9" t="s">
        <v>348</v>
      </c>
      <c r="U637" s="9" t="s">
        <v>63</v>
      </c>
      <c r="V637" s="9" t="s">
        <v>64</v>
      </c>
      <c r="W637" s="9" t="s">
        <v>44</v>
      </c>
      <c r="X637" s="131"/>
      <c r="Y637" s="131"/>
      <c r="Z637" s="9"/>
      <c r="AA637" s="133">
        <v>5.23</v>
      </c>
      <c r="AB637" s="9" t="s">
        <v>119</v>
      </c>
      <c r="AC637" s="133">
        <v>784.5</v>
      </c>
      <c r="AD637" s="9" t="s">
        <v>119</v>
      </c>
      <c r="AE637" s="9" t="s">
        <v>120</v>
      </c>
      <c r="AF637" s="133">
        <v>14.95</v>
      </c>
      <c r="AG637" s="134">
        <v>0.61699999999999999</v>
      </c>
      <c r="AH637" s="9" t="s">
        <v>47</v>
      </c>
      <c r="AI637" s="134">
        <v>27</v>
      </c>
      <c r="AJ637" s="9" t="s">
        <v>48</v>
      </c>
      <c r="AK637" s="9"/>
      <c r="AL637" s="9" t="s">
        <v>49</v>
      </c>
      <c r="AM637" s="9" t="s">
        <v>136</v>
      </c>
      <c r="AN637" s="9" t="s">
        <v>137</v>
      </c>
      <c r="AO637" s="9" t="s">
        <v>52</v>
      </c>
      <c r="AP637" s="9" t="s">
        <v>362</v>
      </c>
      <c r="AQ637" s="9" t="s">
        <v>349</v>
      </c>
      <c r="AR637" s="9" t="s">
        <v>137</v>
      </c>
      <c r="AS637" s="142" t="str">
        <f>VLOOKUP(A637,'Roll-ups'!B:M,12,FALSE)</f>
        <v>ACADEMIC</v>
      </c>
      <c r="AT637" s="142" t="str">
        <f t="shared" si="29"/>
        <v>G10207</v>
      </c>
      <c r="AU637" t="str">
        <f>VLOOKUP(A637,'Roll-ups'!B:E,4,FALSE)</f>
        <v xml:space="preserve">BTS </v>
      </c>
    </row>
    <row r="638" spans="1:47" x14ac:dyDescent="0.15">
      <c r="A638" s="142">
        <f t="shared" si="27"/>
        <v>9781551861296</v>
      </c>
      <c r="B638" s="142" t="str">
        <f t="shared" si="28"/>
        <v>4544000404</v>
      </c>
      <c r="C638" s="9" t="s">
        <v>147</v>
      </c>
      <c r="D638" s="9" t="s">
        <v>227</v>
      </c>
      <c r="E638" s="9" t="s">
        <v>363</v>
      </c>
      <c r="F638" s="9" t="s">
        <v>528</v>
      </c>
      <c r="G638" s="9" t="s">
        <v>58</v>
      </c>
      <c r="H638" s="9" t="s">
        <v>40</v>
      </c>
      <c r="I638" s="9"/>
      <c r="J638" s="9"/>
      <c r="K638" s="9" t="s">
        <v>56</v>
      </c>
      <c r="L638" s="9" t="s">
        <v>360</v>
      </c>
      <c r="M638" s="9" t="s">
        <v>361</v>
      </c>
      <c r="N638" s="131">
        <v>44595</v>
      </c>
      <c r="O638" s="131">
        <v>44713</v>
      </c>
      <c r="P638" s="131">
        <v>44694</v>
      </c>
      <c r="Q638" s="222">
        <v>150</v>
      </c>
      <c r="R638" s="132">
        <v>150</v>
      </c>
      <c r="S638" s="132">
        <v>0</v>
      </c>
      <c r="T638" s="9" t="s">
        <v>348</v>
      </c>
      <c r="U638" s="9" t="s">
        <v>63</v>
      </c>
      <c r="V638" s="9" t="s">
        <v>64</v>
      </c>
      <c r="W638" s="9" t="s">
        <v>44</v>
      </c>
      <c r="X638" s="131"/>
      <c r="Y638" s="131"/>
      <c r="Z638" s="9"/>
      <c r="AA638" s="133">
        <v>5.98</v>
      </c>
      <c r="AB638" s="9" t="s">
        <v>119</v>
      </c>
      <c r="AC638" s="133">
        <v>897</v>
      </c>
      <c r="AD638" s="9" t="s">
        <v>119</v>
      </c>
      <c r="AE638" s="9" t="s">
        <v>120</v>
      </c>
      <c r="AF638" s="133">
        <v>14.95</v>
      </c>
      <c r="AG638" s="134">
        <v>0.61699999999999999</v>
      </c>
      <c r="AH638" s="9" t="s">
        <v>47</v>
      </c>
      <c r="AI638" s="134">
        <v>27</v>
      </c>
      <c r="AJ638" s="9" t="s">
        <v>48</v>
      </c>
      <c r="AK638" s="9"/>
      <c r="AL638" s="9" t="s">
        <v>49</v>
      </c>
      <c r="AM638" s="9" t="s">
        <v>136</v>
      </c>
      <c r="AN638" s="9" t="s">
        <v>137</v>
      </c>
      <c r="AO638" s="9" t="s">
        <v>52</v>
      </c>
      <c r="AP638" s="9" t="s">
        <v>133</v>
      </c>
      <c r="AQ638" s="9" t="s">
        <v>349</v>
      </c>
      <c r="AR638" s="9" t="s">
        <v>137</v>
      </c>
      <c r="AS638" s="142" t="str">
        <f>VLOOKUP(A638,'Roll-ups'!B:M,12,FALSE)</f>
        <v>ACADEMIC</v>
      </c>
      <c r="AT638" s="142" t="str">
        <f t="shared" si="29"/>
        <v>G10207</v>
      </c>
      <c r="AU638" t="str">
        <f>VLOOKUP(A638,'Roll-ups'!B:E,4,FALSE)</f>
        <v xml:space="preserve">BTS </v>
      </c>
    </row>
    <row r="639" spans="1:47" x14ac:dyDescent="0.15">
      <c r="A639" s="142">
        <f t="shared" si="27"/>
        <v>9781551861258</v>
      </c>
      <c r="B639" s="142" t="str">
        <f t="shared" si="28"/>
        <v>4544000405</v>
      </c>
      <c r="C639" s="9" t="s">
        <v>147</v>
      </c>
      <c r="D639" s="9" t="s">
        <v>357</v>
      </c>
      <c r="E639" s="9" t="s">
        <v>358</v>
      </c>
      <c r="F639" s="9" t="s">
        <v>406</v>
      </c>
      <c r="G639" s="9" t="s">
        <v>39</v>
      </c>
      <c r="H639" s="9" t="s">
        <v>40</v>
      </c>
      <c r="I639" s="9"/>
      <c r="J639" s="9"/>
      <c r="K639" s="9" t="s">
        <v>57</v>
      </c>
      <c r="L639" s="9" t="s">
        <v>360</v>
      </c>
      <c r="M639" s="9" t="s">
        <v>361</v>
      </c>
      <c r="N639" s="131">
        <v>44595</v>
      </c>
      <c r="O639" s="131">
        <v>44722</v>
      </c>
      <c r="P639" s="131">
        <v>44694</v>
      </c>
      <c r="Q639" s="222">
        <v>850</v>
      </c>
      <c r="R639" s="132">
        <v>850</v>
      </c>
      <c r="S639" s="132">
        <v>0</v>
      </c>
      <c r="T639" s="9" t="s">
        <v>348</v>
      </c>
      <c r="U639" s="9" t="s">
        <v>63</v>
      </c>
      <c r="V639" s="9" t="s">
        <v>140</v>
      </c>
      <c r="W639" s="9" t="s">
        <v>44</v>
      </c>
      <c r="X639" s="131"/>
      <c r="Y639" s="131"/>
      <c r="Z639" s="9"/>
      <c r="AA639" s="133">
        <v>5.23</v>
      </c>
      <c r="AB639" s="9" t="s">
        <v>119</v>
      </c>
      <c r="AC639" s="133">
        <v>4445.5</v>
      </c>
      <c r="AD639" s="9" t="s">
        <v>119</v>
      </c>
      <c r="AE639" s="9" t="s">
        <v>120</v>
      </c>
      <c r="AF639" s="133">
        <v>14.95</v>
      </c>
      <c r="AG639" s="134">
        <v>0.61699999999999999</v>
      </c>
      <c r="AH639" s="9" t="s">
        <v>47</v>
      </c>
      <c r="AI639" s="134">
        <v>27</v>
      </c>
      <c r="AJ639" s="9" t="s">
        <v>48</v>
      </c>
      <c r="AK639" s="9"/>
      <c r="AL639" s="9" t="s">
        <v>49</v>
      </c>
      <c r="AM639" s="9" t="s">
        <v>136</v>
      </c>
      <c r="AN639" s="9" t="s">
        <v>137</v>
      </c>
      <c r="AO639" s="9" t="s">
        <v>52</v>
      </c>
      <c r="AP639" s="9" t="s">
        <v>362</v>
      </c>
      <c r="AQ639" s="9" t="s">
        <v>349</v>
      </c>
      <c r="AR639" s="9" t="s">
        <v>137</v>
      </c>
      <c r="AS639" s="142" t="str">
        <f>VLOOKUP(A639,'Roll-ups'!B:M,12,FALSE)</f>
        <v>ACADEMIC</v>
      </c>
      <c r="AT639" s="142" t="str">
        <f t="shared" si="29"/>
        <v>G10207</v>
      </c>
      <c r="AU639" t="str">
        <f>VLOOKUP(A639,'Roll-ups'!B:E,4,FALSE)</f>
        <v xml:space="preserve">BTS </v>
      </c>
    </row>
    <row r="640" spans="1:47" x14ac:dyDescent="0.15">
      <c r="A640" s="142">
        <f t="shared" si="27"/>
        <v>9781551861296</v>
      </c>
      <c r="B640" s="142" t="str">
        <f t="shared" si="28"/>
        <v>4544000405</v>
      </c>
      <c r="C640" s="9" t="s">
        <v>147</v>
      </c>
      <c r="D640" s="9" t="s">
        <v>227</v>
      </c>
      <c r="E640" s="9" t="s">
        <v>363</v>
      </c>
      <c r="F640" s="9" t="s">
        <v>406</v>
      </c>
      <c r="G640" s="9" t="s">
        <v>58</v>
      </c>
      <c r="H640" s="9" t="s">
        <v>40</v>
      </c>
      <c r="I640" s="9"/>
      <c r="J640" s="9"/>
      <c r="K640" s="9" t="s">
        <v>57</v>
      </c>
      <c r="L640" s="9" t="s">
        <v>360</v>
      </c>
      <c r="M640" s="9" t="s">
        <v>361</v>
      </c>
      <c r="N640" s="131">
        <v>44595</v>
      </c>
      <c r="O640" s="131">
        <v>44722</v>
      </c>
      <c r="P640" s="131">
        <v>44694</v>
      </c>
      <c r="Q640" s="222">
        <v>800</v>
      </c>
      <c r="R640" s="132">
        <v>800</v>
      </c>
      <c r="S640" s="132">
        <v>0</v>
      </c>
      <c r="T640" s="9" t="s">
        <v>348</v>
      </c>
      <c r="U640" s="9" t="s">
        <v>63</v>
      </c>
      <c r="V640" s="9" t="s">
        <v>140</v>
      </c>
      <c r="W640" s="9" t="s">
        <v>44</v>
      </c>
      <c r="X640" s="131"/>
      <c r="Y640" s="131"/>
      <c r="Z640" s="9"/>
      <c r="AA640" s="133">
        <v>5.98</v>
      </c>
      <c r="AB640" s="9" t="s">
        <v>119</v>
      </c>
      <c r="AC640" s="133">
        <v>4784</v>
      </c>
      <c r="AD640" s="9" t="s">
        <v>119</v>
      </c>
      <c r="AE640" s="9" t="s">
        <v>120</v>
      </c>
      <c r="AF640" s="133">
        <v>14.95</v>
      </c>
      <c r="AG640" s="134">
        <v>0.61699999999999999</v>
      </c>
      <c r="AH640" s="9" t="s">
        <v>47</v>
      </c>
      <c r="AI640" s="134">
        <v>27</v>
      </c>
      <c r="AJ640" s="9" t="s">
        <v>48</v>
      </c>
      <c r="AK640" s="9"/>
      <c r="AL640" s="9" t="s">
        <v>49</v>
      </c>
      <c r="AM640" s="9" t="s">
        <v>136</v>
      </c>
      <c r="AN640" s="9" t="s">
        <v>137</v>
      </c>
      <c r="AO640" s="9" t="s">
        <v>52</v>
      </c>
      <c r="AP640" s="9" t="s">
        <v>133</v>
      </c>
      <c r="AQ640" s="9" t="s">
        <v>349</v>
      </c>
      <c r="AR640" s="9" t="s">
        <v>137</v>
      </c>
      <c r="AS640" s="142" t="str">
        <f>VLOOKUP(A640,'Roll-ups'!B:M,12,FALSE)</f>
        <v>ACADEMIC</v>
      </c>
      <c r="AT640" s="142" t="str">
        <f t="shared" si="29"/>
        <v>G10207</v>
      </c>
      <c r="AU640" t="str">
        <f>VLOOKUP(A640,'Roll-ups'!B:E,4,FALSE)</f>
        <v xml:space="preserve">BTS </v>
      </c>
    </row>
    <row r="641" spans="1:47" x14ac:dyDescent="0.15">
      <c r="A641" s="142">
        <f t="shared" si="27"/>
        <v>74101947816</v>
      </c>
      <c r="B641" s="142" t="str">
        <f t="shared" si="28"/>
        <v>4544099563</v>
      </c>
      <c r="C641" s="9" t="s">
        <v>129</v>
      </c>
      <c r="D641" s="9" t="s">
        <v>185</v>
      </c>
      <c r="E641" s="9" t="s">
        <v>186</v>
      </c>
      <c r="F641" s="9" t="s">
        <v>955</v>
      </c>
      <c r="G641" s="9" t="s">
        <v>62</v>
      </c>
      <c r="H641" s="9" t="s">
        <v>1090</v>
      </c>
      <c r="I641" s="9"/>
      <c r="J641" s="9"/>
      <c r="K641" s="9" t="s">
        <v>41</v>
      </c>
      <c r="L641" s="9" t="s">
        <v>134</v>
      </c>
      <c r="M641" s="9" t="s">
        <v>135</v>
      </c>
      <c r="N641" s="131">
        <v>44603</v>
      </c>
      <c r="O641" s="131">
        <v>44732</v>
      </c>
      <c r="P641" s="131">
        <v>44732</v>
      </c>
      <c r="Q641" s="222">
        <v>780</v>
      </c>
      <c r="R641" s="132">
        <v>780</v>
      </c>
      <c r="S641" s="132">
        <v>0</v>
      </c>
      <c r="T641" s="9" t="s">
        <v>348</v>
      </c>
      <c r="U641" s="9" t="s">
        <v>63</v>
      </c>
      <c r="V641" s="9" t="s">
        <v>64</v>
      </c>
      <c r="W641" s="9" t="s">
        <v>44</v>
      </c>
      <c r="X641" s="131"/>
      <c r="Y641" s="131"/>
      <c r="Z641" s="9"/>
      <c r="AA641" s="133">
        <v>10.130000000000001</v>
      </c>
      <c r="AB641" s="9" t="s">
        <v>119</v>
      </c>
      <c r="AC641" s="133">
        <v>7901.4</v>
      </c>
      <c r="AD641" s="9" t="s">
        <v>119</v>
      </c>
      <c r="AE641" s="9" t="s">
        <v>120</v>
      </c>
      <c r="AF641" s="133">
        <v>12.95</v>
      </c>
      <c r="AG641" s="134">
        <v>0.14000000000000001</v>
      </c>
      <c r="AH641" s="9" t="s">
        <v>47</v>
      </c>
      <c r="AI641" s="134">
        <v>13.94</v>
      </c>
      <c r="AJ641" s="9" t="s">
        <v>48</v>
      </c>
      <c r="AK641" s="9" t="s">
        <v>1097</v>
      </c>
      <c r="AL641" s="9" t="s">
        <v>49</v>
      </c>
      <c r="AM641" s="9" t="s">
        <v>196</v>
      </c>
      <c r="AN641" s="9" t="s">
        <v>123</v>
      </c>
      <c r="AO641" s="9" t="s">
        <v>52</v>
      </c>
      <c r="AP641" s="9" t="s">
        <v>139</v>
      </c>
      <c r="AQ641" s="9" t="s">
        <v>1098</v>
      </c>
      <c r="AR641" s="9" t="s">
        <v>123</v>
      </c>
      <c r="AS641" s="142" t="str">
        <f>VLOOKUP(A641,'Roll-ups'!B:M,12,FALSE)</f>
        <v xml:space="preserve">PARTY DÉCOR </v>
      </c>
      <c r="AT641" s="142" t="str">
        <f t="shared" si="29"/>
        <v>G10211</v>
      </c>
      <c r="AU641" t="str">
        <f>VLOOKUP(A641,'Roll-ups'!B:E,4,FALSE)</f>
        <v>FALL 1</v>
      </c>
    </row>
    <row r="642" spans="1:47" x14ac:dyDescent="0.15">
      <c r="A642" s="142">
        <f t="shared" si="27"/>
        <v>4547410304251</v>
      </c>
      <c r="B642" s="142" t="str">
        <f t="shared" si="28"/>
        <v>4544099563</v>
      </c>
      <c r="C642" s="9" t="s">
        <v>129</v>
      </c>
      <c r="D642" s="9" t="s">
        <v>1357</v>
      </c>
      <c r="E642" s="9" t="s">
        <v>1358</v>
      </c>
      <c r="F642" s="9" t="s">
        <v>955</v>
      </c>
      <c r="G642" s="9" t="s">
        <v>39</v>
      </c>
      <c r="H642" s="9" t="s">
        <v>1090</v>
      </c>
      <c r="I642" s="9"/>
      <c r="J642" s="9"/>
      <c r="K642" s="9" t="s">
        <v>41</v>
      </c>
      <c r="L642" s="9" t="s">
        <v>134</v>
      </c>
      <c r="M642" s="9" t="s">
        <v>135</v>
      </c>
      <c r="N642" s="131">
        <v>44603</v>
      </c>
      <c r="O642" s="131">
        <v>44732</v>
      </c>
      <c r="P642" s="131">
        <v>44732</v>
      </c>
      <c r="Q642" s="222">
        <v>600</v>
      </c>
      <c r="R642" s="132">
        <v>600</v>
      </c>
      <c r="S642" s="132">
        <v>0</v>
      </c>
      <c r="T642" s="9" t="s">
        <v>348</v>
      </c>
      <c r="U642" s="9" t="s">
        <v>63</v>
      </c>
      <c r="V642" s="9" t="s">
        <v>64</v>
      </c>
      <c r="W642" s="9" t="s">
        <v>44</v>
      </c>
      <c r="X642" s="131"/>
      <c r="Y642" s="131"/>
      <c r="Z642" s="9"/>
      <c r="AA642" s="133">
        <v>9.35</v>
      </c>
      <c r="AB642" s="9" t="s">
        <v>119</v>
      </c>
      <c r="AC642" s="133">
        <v>5610</v>
      </c>
      <c r="AD642" s="9" t="s">
        <v>119</v>
      </c>
      <c r="AE642" s="9" t="s">
        <v>120</v>
      </c>
      <c r="AF642" s="133">
        <v>11.95</v>
      </c>
      <c r="AG642" s="134">
        <v>0.1</v>
      </c>
      <c r="AH642" s="9" t="s">
        <v>47</v>
      </c>
      <c r="AI642" s="134">
        <v>10.244999999999999</v>
      </c>
      <c r="AJ642" s="9" t="s">
        <v>48</v>
      </c>
      <c r="AK642" s="9" t="s">
        <v>1359</v>
      </c>
      <c r="AL642" s="9" t="s">
        <v>49</v>
      </c>
      <c r="AM642" s="9" t="s">
        <v>196</v>
      </c>
      <c r="AN642" s="9" t="s">
        <v>123</v>
      </c>
      <c r="AO642" s="9" t="s">
        <v>52</v>
      </c>
      <c r="AP642" s="9" t="s">
        <v>139</v>
      </c>
      <c r="AQ642" s="9" t="s">
        <v>1353</v>
      </c>
      <c r="AR642" s="9" t="s">
        <v>123</v>
      </c>
      <c r="AS642" s="142" t="e">
        <f>VLOOKUP(A642,'Roll-ups'!B:M,12,FALSE)</f>
        <v>#N/A</v>
      </c>
      <c r="AT642" s="142" t="str">
        <f t="shared" si="29"/>
        <v>G10211</v>
      </c>
      <c r="AU642" t="e">
        <f>VLOOKUP(A642,'Roll-ups'!B:E,4,FALSE)</f>
        <v>#N/A</v>
      </c>
    </row>
    <row r="643" spans="1:47" x14ac:dyDescent="0.15">
      <c r="A643" s="142">
        <f t="shared" ref="A643:A706" si="30">E643*1</f>
        <v>74101948844</v>
      </c>
      <c r="B643" s="142" t="str">
        <f t="shared" ref="B643:B706" si="31">F643</f>
        <v>4544099563</v>
      </c>
      <c r="C643" s="9" t="s">
        <v>129</v>
      </c>
      <c r="D643" s="9" t="s">
        <v>1425</v>
      </c>
      <c r="E643" s="9" t="s">
        <v>1426</v>
      </c>
      <c r="F643" s="9" t="s">
        <v>955</v>
      </c>
      <c r="G643" s="9" t="s">
        <v>58</v>
      </c>
      <c r="H643" s="9" t="s">
        <v>1090</v>
      </c>
      <c r="I643" s="9" t="s">
        <v>1341</v>
      </c>
      <c r="J643" s="9"/>
      <c r="K643" s="9" t="s">
        <v>41</v>
      </c>
      <c r="L643" s="9" t="s">
        <v>134</v>
      </c>
      <c r="M643" s="9" t="s">
        <v>135</v>
      </c>
      <c r="N643" s="131">
        <v>44603</v>
      </c>
      <c r="O643" s="131">
        <v>44732</v>
      </c>
      <c r="P643" s="131">
        <v>44732</v>
      </c>
      <c r="Q643" s="222">
        <v>40</v>
      </c>
      <c r="R643" s="132">
        <v>0</v>
      </c>
      <c r="S643" s="132">
        <v>0</v>
      </c>
      <c r="T643" s="9" t="s">
        <v>348</v>
      </c>
      <c r="U643" s="9" t="s">
        <v>63</v>
      </c>
      <c r="V643" s="9" t="s">
        <v>64</v>
      </c>
      <c r="W643" s="9" t="s">
        <v>44</v>
      </c>
      <c r="X643" s="131"/>
      <c r="Y643" s="131"/>
      <c r="Z643" s="9"/>
      <c r="AA643" s="133">
        <v>12.5</v>
      </c>
      <c r="AB643" s="9" t="s">
        <v>119</v>
      </c>
      <c r="AC643" s="133">
        <v>500</v>
      </c>
      <c r="AD643" s="9" t="s">
        <v>119</v>
      </c>
      <c r="AE643" s="9" t="s">
        <v>120</v>
      </c>
      <c r="AF643" s="133">
        <v>24.99</v>
      </c>
      <c r="AG643" s="134">
        <v>0.35</v>
      </c>
      <c r="AH643" s="9" t="s">
        <v>47</v>
      </c>
      <c r="AI643" s="134">
        <v>122.1</v>
      </c>
      <c r="AJ643" s="9" t="s">
        <v>48</v>
      </c>
      <c r="AK643" s="9" t="s">
        <v>1427</v>
      </c>
      <c r="AL643" s="9" t="s">
        <v>49</v>
      </c>
      <c r="AM643" s="9" t="s">
        <v>50</v>
      </c>
      <c r="AN643" s="9" t="s">
        <v>51</v>
      </c>
      <c r="AO643" s="9" t="s">
        <v>1198</v>
      </c>
      <c r="AP643" s="9" t="s">
        <v>139</v>
      </c>
      <c r="AQ643" s="9" t="s">
        <v>125</v>
      </c>
      <c r="AR643" s="9" t="s">
        <v>123</v>
      </c>
      <c r="AS643" s="142" t="e">
        <f>VLOOKUP(A643,'Roll-ups'!B:M,12,FALSE)</f>
        <v>#N/A</v>
      </c>
      <c r="AT643" s="142" t="str">
        <f t="shared" ref="AT643:AT706" si="32">C643</f>
        <v>G10211</v>
      </c>
      <c r="AU643" t="e">
        <f>VLOOKUP(A643,'Roll-ups'!B:E,4,FALSE)</f>
        <v>#N/A</v>
      </c>
    </row>
    <row r="644" spans="1:47" x14ac:dyDescent="0.15">
      <c r="A644" s="142">
        <f t="shared" si="30"/>
        <v>74101944686</v>
      </c>
      <c r="B644" s="142" t="str">
        <f t="shared" si="31"/>
        <v>4544099563</v>
      </c>
      <c r="C644" s="9" t="s">
        <v>129</v>
      </c>
      <c r="D644" s="9" t="s">
        <v>1351</v>
      </c>
      <c r="E644" s="9" t="s">
        <v>1352</v>
      </c>
      <c r="F644" s="9" t="s">
        <v>955</v>
      </c>
      <c r="G644" s="9" t="s">
        <v>59</v>
      </c>
      <c r="H644" s="9" t="s">
        <v>1090</v>
      </c>
      <c r="I644" s="9"/>
      <c r="J644" s="9"/>
      <c r="K644" s="9" t="s">
        <v>41</v>
      </c>
      <c r="L644" s="9" t="s">
        <v>134</v>
      </c>
      <c r="M644" s="9" t="s">
        <v>135</v>
      </c>
      <c r="N644" s="131">
        <v>44603</v>
      </c>
      <c r="O644" s="131">
        <v>44732</v>
      </c>
      <c r="P644" s="131">
        <v>44732</v>
      </c>
      <c r="Q644" s="222">
        <v>1680</v>
      </c>
      <c r="R644" s="132">
        <v>1680</v>
      </c>
      <c r="S644" s="132">
        <v>0</v>
      </c>
      <c r="T644" s="9" t="s">
        <v>348</v>
      </c>
      <c r="U644" s="9" t="s">
        <v>63</v>
      </c>
      <c r="V644" s="9" t="s">
        <v>64</v>
      </c>
      <c r="W644" s="9" t="s">
        <v>44</v>
      </c>
      <c r="X644" s="131"/>
      <c r="Y644" s="131"/>
      <c r="Z644" s="9"/>
      <c r="AA644" s="133">
        <v>17.149999999999999</v>
      </c>
      <c r="AB644" s="9" t="s">
        <v>119</v>
      </c>
      <c r="AC644" s="133">
        <v>28812</v>
      </c>
      <c r="AD644" s="9" t="s">
        <v>119</v>
      </c>
      <c r="AE644" s="9" t="s">
        <v>120</v>
      </c>
      <c r="AF644" s="133">
        <v>21.99</v>
      </c>
      <c r="AG644" s="134">
        <v>0.2</v>
      </c>
      <c r="AH644" s="9" t="s">
        <v>47</v>
      </c>
      <c r="AI644" s="134">
        <v>20.972999999999999</v>
      </c>
      <c r="AJ644" s="9" t="s">
        <v>48</v>
      </c>
      <c r="AK644" s="9"/>
      <c r="AL644" s="9" t="s">
        <v>49</v>
      </c>
      <c r="AM644" s="9" t="s">
        <v>196</v>
      </c>
      <c r="AN644" s="9" t="s">
        <v>123</v>
      </c>
      <c r="AO644" s="9" t="s">
        <v>52</v>
      </c>
      <c r="AP644" s="9" t="s">
        <v>139</v>
      </c>
      <c r="AQ644" s="9" t="s">
        <v>1353</v>
      </c>
      <c r="AR644" s="9" t="s">
        <v>123</v>
      </c>
      <c r="AS644" s="142" t="e">
        <f>VLOOKUP(A644,'Roll-ups'!B:M,12,FALSE)</f>
        <v>#N/A</v>
      </c>
      <c r="AT644" s="142" t="str">
        <f t="shared" si="32"/>
        <v>G10211</v>
      </c>
      <c r="AU644" t="e">
        <f>VLOOKUP(A644,'Roll-ups'!B:E,4,FALSE)</f>
        <v>#N/A</v>
      </c>
    </row>
    <row r="645" spans="1:47" x14ac:dyDescent="0.15">
      <c r="A645" s="142">
        <f t="shared" si="30"/>
        <v>74101203431</v>
      </c>
      <c r="B645" s="142" t="str">
        <f t="shared" si="31"/>
        <v>4544099563</v>
      </c>
      <c r="C645" s="9" t="s">
        <v>129</v>
      </c>
      <c r="D645" s="9" t="s">
        <v>1343</v>
      </c>
      <c r="E645" s="9" t="s">
        <v>180</v>
      </c>
      <c r="F645" s="9" t="s">
        <v>955</v>
      </c>
      <c r="G645" s="9" t="s">
        <v>107</v>
      </c>
      <c r="H645" s="9" t="s">
        <v>1090</v>
      </c>
      <c r="I645" s="9" t="s">
        <v>1341</v>
      </c>
      <c r="J645" s="9"/>
      <c r="K645" s="9" t="s">
        <v>41</v>
      </c>
      <c r="L645" s="9" t="s">
        <v>134</v>
      </c>
      <c r="M645" s="9" t="s">
        <v>135</v>
      </c>
      <c r="N645" s="131">
        <v>44603</v>
      </c>
      <c r="O645" s="131">
        <v>44732</v>
      </c>
      <c r="P645" s="131">
        <v>44732</v>
      </c>
      <c r="Q645" s="222">
        <v>72</v>
      </c>
      <c r="R645" s="132">
        <v>0</v>
      </c>
      <c r="S645" s="132">
        <v>0</v>
      </c>
      <c r="T645" s="9" t="s">
        <v>348</v>
      </c>
      <c r="U645" s="9" t="s">
        <v>63</v>
      </c>
      <c r="V645" s="9" t="s">
        <v>64</v>
      </c>
      <c r="W645" s="9" t="s">
        <v>44</v>
      </c>
      <c r="X645" s="131"/>
      <c r="Y645" s="131"/>
      <c r="Z645" s="9"/>
      <c r="AA645" s="133">
        <v>131.25</v>
      </c>
      <c r="AB645" s="9" t="s">
        <v>119</v>
      </c>
      <c r="AC645" s="133">
        <v>9450</v>
      </c>
      <c r="AD645" s="9" t="s">
        <v>119</v>
      </c>
      <c r="AE645" s="9" t="s">
        <v>120</v>
      </c>
      <c r="AF645" s="133">
        <v>159.99</v>
      </c>
      <c r="AG645" s="134">
        <v>1.3</v>
      </c>
      <c r="AH645" s="9" t="s">
        <v>47</v>
      </c>
      <c r="AI645" s="134">
        <v>166.01599999999999</v>
      </c>
      <c r="AJ645" s="9" t="s">
        <v>48</v>
      </c>
      <c r="AK645" s="9" t="s">
        <v>1186</v>
      </c>
      <c r="AL645" s="9" t="s">
        <v>49</v>
      </c>
      <c r="AM645" s="9" t="s">
        <v>196</v>
      </c>
      <c r="AN645" s="9" t="s">
        <v>123</v>
      </c>
      <c r="AO645" s="9" t="s">
        <v>52</v>
      </c>
      <c r="AP645" s="9" t="s">
        <v>139</v>
      </c>
      <c r="AQ645" s="9" t="s">
        <v>125</v>
      </c>
      <c r="AR645" s="9" t="s">
        <v>123</v>
      </c>
      <c r="AS645" s="142" t="str">
        <f>VLOOKUP(A645,'Roll-ups'!B:M,12,FALSE)</f>
        <v xml:space="preserve">PARTY DÉCOR </v>
      </c>
      <c r="AT645" s="142" t="str">
        <f t="shared" si="32"/>
        <v>G10211</v>
      </c>
      <c r="AU645" t="str">
        <f>VLOOKUP(A645,'Roll-ups'!B:E,4,FALSE)</f>
        <v>FALL 1</v>
      </c>
    </row>
    <row r="646" spans="1:47" x14ac:dyDescent="0.15">
      <c r="A646" s="142">
        <f t="shared" si="30"/>
        <v>74101203400</v>
      </c>
      <c r="B646" s="142" t="str">
        <f t="shared" si="31"/>
        <v>4544099563</v>
      </c>
      <c r="C646" s="9" t="s">
        <v>129</v>
      </c>
      <c r="D646" s="9" t="s">
        <v>1393</v>
      </c>
      <c r="E646" s="9" t="s">
        <v>1394</v>
      </c>
      <c r="F646" s="9" t="s">
        <v>955</v>
      </c>
      <c r="G646" s="9" t="s">
        <v>71</v>
      </c>
      <c r="H646" s="9" t="s">
        <v>1090</v>
      </c>
      <c r="I646" s="9" t="s">
        <v>1341</v>
      </c>
      <c r="J646" s="9"/>
      <c r="K646" s="9" t="s">
        <v>41</v>
      </c>
      <c r="L646" s="9" t="s">
        <v>134</v>
      </c>
      <c r="M646" s="9" t="s">
        <v>135</v>
      </c>
      <c r="N646" s="131">
        <v>44603</v>
      </c>
      <c r="O646" s="131">
        <v>44732</v>
      </c>
      <c r="P646" s="131">
        <v>44732</v>
      </c>
      <c r="Q646" s="222">
        <v>56</v>
      </c>
      <c r="R646" s="132">
        <v>0</v>
      </c>
      <c r="S646" s="132">
        <v>0</v>
      </c>
      <c r="T646" s="9" t="s">
        <v>348</v>
      </c>
      <c r="U646" s="9" t="s">
        <v>63</v>
      </c>
      <c r="V646" s="9" t="s">
        <v>64</v>
      </c>
      <c r="W646" s="9" t="s">
        <v>44</v>
      </c>
      <c r="X646" s="131"/>
      <c r="Y646" s="131"/>
      <c r="Z646" s="9"/>
      <c r="AA646" s="133">
        <v>131.25</v>
      </c>
      <c r="AB646" s="9" t="s">
        <v>119</v>
      </c>
      <c r="AC646" s="133">
        <v>7350</v>
      </c>
      <c r="AD646" s="9" t="s">
        <v>119</v>
      </c>
      <c r="AE646" s="9" t="s">
        <v>120</v>
      </c>
      <c r="AF646" s="133">
        <v>159.99</v>
      </c>
      <c r="AG646" s="134">
        <v>1.3</v>
      </c>
      <c r="AH646" s="9" t="s">
        <v>47</v>
      </c>
      <c r="AI646" s="134">
        <v>166.01599999999999</v>
      </c>
      <c r="AJ646" s="9" t="s">
        <v>48</v>
      </c>
      <c r="AK646" s="9" t="s">
        <v>1395</v>
      </c>
      <c r="AL646" s="9" t="s">
        <v>49</v>
      </c>
      <c r="AM646" s="9" t="s">
        <v>196</v>
      </c>
      <c r="AN646" s="9" t="s">
        <v>123</v>
      </c>
      <c r="AO646" s="9" t="s">
        <v>1198</v>
      </c>
      <c r="AP646" s="9" t="s">
        <v>139</v>
      </c>
      <c r="AQ646" s="9" t="s">
        <v>125</v>
      </c>
      <c r="AR646" s="9" t="s">
        <v>123</v>
      </c>
      <c r="AS646" s="142" t="e">
        <f>VLOOKUP(A646,'Roll-ups'!B:M,12,FALSE)</f>
        <v>#N/A</v>
      </c>
      <c r="AT646" s="142" t="str">
        <f t="shared" si="32"/>
        <v>G10211</v>
      </c>
      <c r="AU646" t="e">
        <f>VLOOKUP(A646,'Roll-ups'!B:E,4,FALSE)</f>
        <v>#N/A</v>
      </c>
    </row>
    <row r="647" spans="1:47" x14ac:dyDescent="0.15">
      <c r="A647" s="142">
        <f t="shared" si="30"/>
        <v>74101202441</v>
      </c>
      <c r="B647" s="142" t="str">
        <f t="shared" si="31"/>
        <v>4544099563</v>
      </c>
      <c r="C647" s="9" t="s">
        <v>129</v>
      </c>
      <c r="D647" s="9" t="s">
        <v>1387</v>
      </c>
      <c r="E647" s="9" t="s">
        <v>1388</v>
      </c>
      <c r="F647" s="9" t="s">
        <v>955</v>
      </c>
      <c r="G647" s="9" t="s">
        <v>60</v>
      </c>
      <c r="H647" s="9" t="s">
        <v>1090</v>
      </c>
      <c r="I647" s="9"/>
      <c r="J647" s="9"/>
      <c r="K647" s="9" t="s">
        <v>41</v>
      </c>
      <c r="L647" s="9" t="s">
        <v>134</v>
      </c>
      <c r="M647" s="9" t="s">
        <v>135</v>
      </c>
      <c r="N647" s="131">
        <v>44603</v>
      </c>
      <c r="O647" s="131">
        <v>44732</v>
      </c>
      <c r="P647" s="131">
        <v>44732</v>
      </c>
      <c r="Q647" s="222">
        <v>140</v>
      </c>
      <c r="R647" s="132">
        <v>140</v>
      </c>
      <c r="S647" s="132">
        <v>0</v>
      </c>
      <c r="T647" s="9" t="s">
        <v>348</v>
      </c>
      <c r="U647" s="9" t="s">
        <v>63</v>
      </c>
      <c r="V647" s="9" t="s">
        <v>64</v>
      </c>
      <c r="W647" s="9" t="s">
        <v>44</v>
      </c>
      <c r="X647" s="131"/>
      <c r="Y647" s="131"/>
      <c r="Z647" s="9"/>
      <c r="AA647" s="133">
        <v>73.790000000000006</v>
      </c>
      <c r="AB647" s="9" t="s">
        <v>119</v>
      </c>
      <c r="AC647" s="133">
        <v>10330.6</v>
      </c>
      <c r="AD647" s="9" t="s">
        <v>119</v>
      </c>
      <c r="AE647" s="9" t="s">
        <v>120</v>
      </c>
      <c r="AF647" s="133">
        <v>89.99</v>
      </c>
      <c r="AG647" s="134">
        <v>0.9</v>
      </c>
      <c r="AH647" s="9" t="s">
        <v>47</v>
      </c>
      <c r="AI647" s="134">
        <v>73.861999999999995</v>
      </c>
      <c r="AJ647" s="9" t="s">
        <v>48</v>
      </c>
      <c r="AK647" s="9" t="s">
        <v>1389</v>
      </c>
      <c r="AL647" s="9" t="s">
        <v>49</v>
      </c>
      <c r="AM647" s="9" t="s">
        <v>196</v>
      </c>
      <c r="AN647" s="9" t="s">
        <v>123</v>
      </c>
      <c r="AO647" s="9" t="s">
        <v>52</v>
      </c>
      <c r="AP647" s="9" t="s">
        <v>139</v>
      </c>
      <c r="AQ647" s="9" t="s">
        <v>125</v>
      </c>
      <c r="AR647" s="9" t="s">
        <v>124</v>
      </c>
      <c r="AS647" s="142" t="e">
        <f>VLOOKUP(A647,'Roll-ups'!B:M,12,FALSE)</f>
        <v>#N/A</v>
      </c>
      <c r="AT647" s="142" t="str">
        <f t="shared" si="32"/>
        <v>G10211</v>
      </c>
      <c r="AU647" t="e">
        <f>VLOOKUP(A647,'Roll-ups'!B:E,4,FALSE)</f>
        <v>#N/A</v>
      </c>
    </row>
    <row r="648" spans="1:47" x14ac:dyDescent="0.15">
      <c r="A648" s="142">
        <f t="shared" si="30"/>
        <v>74101202342</v>
      </c>
      <c r="B648" s="142" t="str">
        <f t="shared" si="31"/>
        <v>4544099563</v>
      </c>
      <c r="C648" s="9" t="s">
        <v>129</v>
      </c>
      <c r="D648" s="9" t="s">
        <v>1384</v>
      </c>
      <c r="E648" s="9" t="s">
        <v>1385</v>
      </c>
      <c r="F648" s="9" t="s">
        <v>955</v>
      </c>
      <c r="G648" s="9" t="s">
        <v>61</v>
      </c>
      <c r="H648" s="9" t="s">
        <v>1090</v>
      </c>
      <c r="I648" s="9"/>
      <c r="J648" s="9"/>
      <c r="K648" s="9" t="s">
        <v>41</v>
      </c>
      <c r="L648" s="9" t="s">
        <v>134</v>
      </c>
      <c r="M648" s="9" t="s">
        <v>135</v>
      </c>
      <c r="N648" s="131">
        <v>44603</v>
      </c>
      <c r="O648" s="131">
        <v>44732</v>
      </c>
      <c r="P648" s="131">
        <v>44732</v>
      </c>
      <c r="Q648" s="222">
        <v>40</v>
      </c>
      <c r="R648" s="132">
        <v>40</v>
      </c>
      <c r="S648" s="132">
        <v>0</v>
      </c>
      <c r="T648" s="9" t="s">
        <v>348</v>
      </c>
      <c r="U648" s="9" t="s">
        <v>63</v>
      </c>
      <c r="V648" s="9" t="s">
        <v>64</v>
      </c>
      <c r="W648" s="9" t="s">
        <v>44</v>
      </c>
      <c r="X648" s="131"/>
      <c r="Y648" s="131"/>
      <c r="Z648" s="9"/>
      <c r="AA648" s="133">
        <v>73.790000000000006</v>
      </c>
      <c r="AB648" s="9" t="s">
        <v>119</v>
      </c>
      <c r="AC648" s="133">
        <v>2951.6</v>
      </c>
      <c r="AD648" s="9" t="s">
        <v>119</v>
      </c>
      <c r="AE648" s="9" t="s">
        <v>120</v>
      </c>
      <c r="AF648" s="133">
        <v>89.99</v>
      </c>
      <c r="AG648" s="134">
        <v>0.23</v>
      </c>
      <c r="AH648" s="9" t="s">
        <v>47</v>
      </c>
      <c r="AI648" s="134">
        <v>12</v>
      </c>
      <c r="AJ648" s="9" t="s">
        <v>48</v>
      </c>
      <c r="AK648" s="9" t="s">
        <v>1386</v>
      </c>
      <c r="AL648" s="9" t="s">
        <v>49</v>
      </c>
      <c r="AM648" s="9" t="s">
        <v>196</v>
      </c>
      <c r="AN648" s="9" t="s">
        <v>123</v>
      </c>
      <c r="AO648" s="9" t="s">
        <v>52</v>
      </c>
      <c r="AP648" s="9" t="s">
        <v>139</v>
      </c>
      <c r="AQ648" s="9" t="s">
        <v>125</v>
      </c>
      <c r="AR648" s="9" t="s">
        <v>123</v>
      </c>
      <c r="AS648" s="142" t="e">
        <f>VLOOKUP(A648,'Roll-ups'!B:M,12,FALSE)</f>
        <v>#N/A</v>
      </c>
      <c r="AT648" s="142" t="str">
        <f t="shared" si="32"/>
        <v>G10211</v>
      </c>
      <c r="AU648" t="e">
        <f>VLOOKUP(A648,'Roll-ups'!B:E,4,FALSE)</f>
        <v>#N/A</v>
      </c>
    </row>
    <row r="649" spans="1:47" x14ac:dyDescent="0.15">
      <c r="A649" s="142">
        <f t="shared" si="30"/>
        <v>74101202298</v>
      </c>
      <c r="B649" s="142" t="str">
        <f t="shared" si="31"/>
        <v>4544099563</v>
      </c>
      <c r="C649" s="9" t="s">
        <v>129</v>
      </c>
      <c r="D649" s="9" t="s">
        <v>181</v>
      </c>
      <c r="E649" s="9" t="s">
        <v>182</v>
      </c>
      <c r="F649" s="9" t="s">
        <v>955</v>
      </c>
      <c r="G649" s="9" t="s">
        <v>68</v>
      </c>
      <c r="H649" s="9" t="s">
        <v>1090</v>
      </c>
      <c r="I649" s="9" t="s">
        <v>1341</v>
      </c>
      <c r="J649" s="9"/>
      <c r="K649" s="9" t="s">
        <v>41</v>
      </c>
      <c r="L649" s="9" t="s">
        <v>134</v>
      </c>
      <c r="M649" s="9" t="s">
        <v>135</v>
      </c>
      <c r="N649" s="131">
        <v>44603</v>
      </c>
      <c r="O649" s="131">
        <v>44732</v>
      </c>
      <c r="P649" s="131">
        <v>44732</v>
      </c>
      <c r="Q649" s="222">
        <v>130</v>
      </c>
      <c r="R649" s="132">
        <v>0</v>
      </c>
      <c r="S649" s="132">
        <v>0</v>
      </c>
      <c r="T649" s="9" t="s">
        <v>348</v>
      </c>
      <c r="U649" s="9" t="s">
        <v>63</v>
      </c>
      <c r="V649" s="9" t="s">
        <v>64</v>
      </c>
      <c r="W649" s="9" t="s">
        <v>44</v>
      </c>
      <c r="X649" s="131"/>
      <c r="Y649" s="131"/>
      <c r="Z649" s="9"/>
      <c r="AA649" s="133">
        <v>73.790000000000006</v>
      </c>
      <c r="AB649" s="9" t="s">
        <v>119</v>
      </c>
      <c r="AC649" s="133">
        <v>9592.7000000000007</v>
      </c>
      <c r="AD649" s="9" t="s">
        <v>119</v>
      </c>
      <c r="AE649" s="9" t="s">
        <v>120</v>
      </c>
      <c r="AF649" s="133">
        <v>89.99</v>
      </c>
      <c r="AG649" s="134">
        <v>0.99</v>
      </c>
      <c r="AH649" s="9" t="s">
        <v>47</v>
      </c>
      <c r="AI649" s="134">
        <v>73.861999999999995</v>
      </c>
      <c r="AJ649" s="9" t="s">
        <v>48</v>
      </c>
      <c r="AK649" s="9" t="s">
        <v>1283</v>
      </c>
      <c r="AL649" s="9" t="s">
        <v>49</v>
      </c>
      <c r="AM649" s="9" t="s">
        <v>196</v>
      </c>
      <c r="AN649" s="9" t="s">
        <v>123</v>
      </c>
      <c r="AO649" s="9" t="s">
        <v>52</v>
      </c>
      <c r="AP649" s="9" t="s">
        <v>139</v>
      </c>
      <c r="AQ649" s="9" t="s">
        <v>125</v>
      </c>
      <c r="AR649" s="9" t="s">
        <v>123</v>
      </c>
      <c r="AS649" s="142" t="str">
        <f>VLOOKUP(A649,'Roll-ups'!B:M,12,FALSE)</f>
        <v xml:space="preserve">PARTY DÉCOR </v>
      </c>
      <c r="AT649" s="142" t="str">
        <f t="shared" si="32"/>
        <v>G10211</v>
      </c>
      <c r="AU649" t="str">
        <f>VLOOKUP(A649,'Roll-ups'!B:E,4,FALSE)</f>
        <v>FALL 1</v>
      </c>
    </row>
    <row r="650" spans="1:47" x14ac:dyDescent="0.15">
      <c r="A650" s="142">
        <f t="shared" si="30"/>
        <v>74101202236</v>
      </c>
      <c r="B650" s="142" t="str">
        <f t="shared" si="31"/>
        <v>4544099563</v>
      </c>
      <c r="C650" s="9" t="s">
        <v>129</v>
      </c>
      <c r="D650" s="9" t="s">
        <v>183</v>
      </c>
      <c r="E650" s="9" t="s">
        <v>184</v>
      </c>
      <c r="F650" s="9" t="s">
        <v>955</v>
      </c>
      <c r="G650" s="9" t="s">
        <v>70</v>
      </c>
      <c r="H650" s="9" t="s">
        <v>1090</v>
      </c>
      <c r="I650" s="9"/>
      <c r="J650" s="9"/>
      <c r="K650" s="9" t="s">
        <v>41</v>
      </c>
      <c r="L650" s="9" t="s">
        <v>134</v>
      </c>
      <c r="M650" s="9" t="s">
        <v>135</v>
      </c>
      <c r="N650" s="131">
        <v>44603</v>
      </c>
      <c r="O650" s="131">
        <v>44732</v>
      </c>
      <c r="P650" s="131">
        <v>44732</v>
      </c>
      <c r="Q650" s="222">
        <v>210</v>
      </c>
      <c r="R650" s="132">
        <v>210</v>
      </c>
      <c r="S650" s="132">
        <v>0</v>
      </c>
      <c r="T650" s="9" t="s">
        <v>348</v>
      </c>
      <c r="U650" s="9" t="s">
        <v>63</v>
      </c>
      <c r="V650" s="9" t="s">
        <v>64</v>
      </c>
      <c r="W650" s="9" t="s">
        <v>44</v>
      </c>
      <c r="X650" s="131"/>
      <c r="Y650" s="131"/>
      <c r="Z650" s="9"/>
      <c r="AA650" s="133">
        <v>73.790000000000006</v>
      </c>
      <c r="AB650" s="9" t="s">
        <v>119</v>
      </c>
      <c r="AC650" s="133">
        <v>15495.9</v>
      </c>
      <c r="AD650" s="9" t="s">
        <v>119</v>
      </c>
      <c r="AE650" s="9" t="s">
        <v>120</v>
      </c>
      <c r="AF650" s="133">
        <v>89.99</v>
      </c>
      <c r="AG650" s="134">
        <v>10.46</v>
      </c>
      <c r="AH650" s="9" t="s">
        <v>47</v>
      </c>
      <c r="AI650" s="134">
        <v>73.861999999999995</v>
      </c>
      <c r="AJ650" s="9" t="s">
        <v>48</v>
      </c>
      <c r="AK650" s="9" t="s">
        <v>1272</v>
      </c>
      <c r="AL650" s="9" t="s">
        <v>49</v>
      </c>
      <c r="AM650" s="9" t="s">
        <v>196</v>
      </c>
      <c r="AN650" s="9" t="s">
        <v>123</v>
      </c>
      <c r="AO650" s="9" t="s">
        <v>52</v>
      </c>
      <c r="AP650" s="9" t="s">
        <v>139</v>
      </c>
      <c r="AQ650" s="9" t="s">
        <v>125</v>
      </c>
      <c r="AR650" s="9" t="s">
        <v>123</v>
      </c>
      <c r="AS650" s="142" t="str">
        <f>VLOOKUP(A650,'Roll-ups'!B:M,12,FALSE)</f>
        <v xml:space="preserve">PARTY DÉCOR </v>
      </c>
      <c r="AT650" s="142" t="str">
        <f t="shared" si="32"/>
        <v>G10211</v>
      </c>
      <c r="AU650" t="str">
        <f>VLOOKUP(A650,'Roll-ups'!B:E,4,FALSE)</f>
        <v>FALL 1</v>
      </c>
    </row>
    <row r="651" spans="1:47" x14ac:dyDescent="0.15">
      <c r="A651" s="142">
        <f t="shared" si="30"/>
        <v>74101203431</v>
      </c>
      <c r="B651" s="142" t="str">
        <f t="shared" si="31"/>
        <v>4544099564</v>
      </c>
      <c r="C651" s="9" t="s">
        <v>129</v>
      </c>
      <c r="D651" s="9" t="s">
        <v>1343</v>
      </c>
      <c r="E651" s="9" t="s">
        <v>180</v>
      </c>
      <c r="F651" s="9" t="s">
        <v>975</v>
      </c>
      <c r="G651" s="9" t="s">
        <v>55</v>
      </c>
      <c r="H651" s="9" t="s">
        <v>1090</v>
      </c>
      <c r="I651" s="9" t="s">
        <v>1341</v>
      </c>
      <c r="J651" s="9"/>
      <c r="K651" s="9" t="s">
        <v>56</v>
      </c>
      <c r="L651" s="9" t="s">
        <v>134</v>
      </c>
      <c r="M651" s="9" t="s">
        <v>135</v>
      </c>
      <c r="N651" s="131">
        <v>44603</v>
      </c>
      <c r="O651" s="131">
        <v>44732</v>
      </c>
      <c r="P651" s="131">
        <v>44732</v>
      </c>
      <c r="Q651" s="222">
        <v>32</v>
      </c>
      <c r="R651" s="132">
        <v>0</v>
      </c>
      <c r="S651" s="132">
        <v>0</v>
      </c>
      <c r="T651" s="9" t="s">
        <v>348</v>
      </c>
      <c r="U651" s="9" t="s">
        <v>63</v>
      </c>
      <c r="V651" s="9" t="s">
        <v>64</v>
      </c>
      <c r="W651" s="9" t="s">
        <v>44</v>
      </c>
      <c r="X651" s="131"/>
      <c r="Y651" s="131"/>
      <c r="Z651" s="9"/>
      <c r="AA651" s="133">
        <v>131.25</v>
      </c>
      <c r="AB651" s="9" t="s">
        <v>119</v>
      </c>
      <c r="AC651" s="133">
        <v>4200</v>
      </c>
      <c r="AD651" s="9" t="s">
        <v>119</v>
      </c>
      <c r="AE651" s="9" t="s">
        <v>120</v>
      </c>
      <c r="AF651" s="133">
        <v>159.99</v>
      </c>
      <c r="AG651" s="134">
        <v>1.3</v>
      </c>
      <c r="AH651" s="9" t="s">
        <v>47</v>
      </c>
      <c r="AI651" s="134">
        <v>166.01599999999999</v>
      </c>
      <c r="AJ651" s="9" t="s">
        <v>48</v>
      </c>
      <c r="AK651" s="9" t="s">
        <v>1186</v>
      </c>
      <c r="AL651" s="9" t="s">
        <v>49</v>
      </c>
      <c r="AM651" s="9" t="s">
        <v>196</v>
      </c>
      <c r="AN651" s="9" t="s">
        <v>123</v>
      </c>
      <c r="AO651" s="9" t="s">
        <v>52</v>
      </c>
      <c r="AP651" s="9" t="s">
        <v>139</v>
      </c>
      <c r="AQ651" s="9" t="s">
        <v>125</v>
      </c>
      <c r="AR651" s="9" t="s">
        <v>123</v>
      </c>
      <c r="AS651" s="142" t="str">
        <f>VLOOKUP(A651,'Roll-ups'!B:M,12,FALSE)</f>
        <v xml:space="preserve">PARTY DÉCOR </v>
      </c>
      <c r="AT651" s="142" t="str">
        <f t="shared" si="32"/>
        <v>G10211</v>
      </c>
      <c r="AU651" t="str">
        <f>VLOOKUP(A651,'Roll-ups'!B:E,4,FALSE)</f>
        <v>FALL 1</v>
      </c>
    </row>
    <row r="652" spans="1:47" x14ac:dyDescent="0.15">
      <c r="A652" s="142">
        <f t="shared" si="30"/>
        <v>74101203417</v>
      </c>
      <c r="B652" s="142" t="str">
        <f t="shared" si="31"/>
        <v>4544099564</v>
      </c>
      <c r="C652" s="9" t="s">
        <v>129</v>
      </c>
      <c r="D652" s="9" t="s">
        <v>1428</v>
      </c>
      <c r="E652" s="9" t="s">
        <v>1382</v>
      </c>
      <c r="F652" s="9" t="s">
        <v>975</v>
      </c>
      <c r="G652" s="9" t="s">
        <v>59</v>
      </c>
      <c r="H652" s="9" t="s">
        <v>1090</v>
      </c>
      <c r="I652" s="9" t="s">
        <v>1341</v>
      </c>
      <c r="J652" s="9"/>
      <c r="K652" s="9" t="s">
        <v>56</v>
      </c>
      <c r="L652" s="9" t="s">
        <v>134</v>
      </c>
      <c r="M652" s="9" t="s">
        <v>135</v>
      </c>
      <c r="N652" s="131">
        <v>44603</v>
      </c>
      <c r="O652" s="131">
        <v>44732</v>
      </c>
      <c r="P652" s="131">
        <v>44732</v>
      </c>
      <c r="Q652" s="222">
        <v>80</v>
      </c>
      <c r="R652" s="132">
        <v>0</v>
      </c>
      <c r="S652" s="132">
        <v>0</v>
      </c>
      <c r="T652" s="9" t="s">
        <v>348</v>
      </c>
      <c r="U652" s="9" t="s">
        <v>63</v>
      </c>
      <c r="V652" s="9" t="s">
        <v>64</v>
      </c>
      <c r="W652" s="9" t="s">
        <v>44</v>
      </c>
      <c r="X652" s="131"/>
      <c r="Y652" s="131"/>
      <c r="Z652" s="9"/>
      <c r="AA652" s="133">
        <v>131.25</v>
      </c>
      <c r="AB652" s="9" t="s">
        <v>119</v>
      </c>
      <c r="AC652" s="133">
        <v>10500</v>
      </c>
      <c r="AD652" s="9" t="s">
        <v>119</v>
      </c>
      <c r="AE652" s="9" t="s">
        <v>120</v>
      </c>
      <c r="AF652" s="133">
        <v>159.99</v>
      </c>
      <c r="AG652" s="134">
        <v>1.25</v>
      </c>
      <c r="AH652" s="9" t="s">
        <v>47</v>
      </c>
      <c r="AI652" s="134">
        <v>244.14099999999999</v>
      </c>
      <c r="AJ652" s="9" t="s">
        <v>48</v>
      </c>
      <c r="AK652" s="9" t="s">
        <v>1383</v>
      </c>
      <c r="AL652" s="9" t="s">
        <v>49</v>
      </c>
      <c r="AM652" s="9" t="s">
        <v>196</v>
      </c>
      <c r="AN652" s="9" t="s">
        <v>123</v>
      </c>
      <c r="AO652" s="9" t="s">
        <v>138</v>
      </c>
      <c r="AP652" s="9" t="s">
        <v>139</v>
      </c>
      <c r="AQ652" s="9" t="s">
        <v>125</v>
      </c>
      <c r="AR652" s="9" t="s">
        <v>124</v>
      </c>
      <c r="AS652" s="142" t="e">
        <f>VLOOKUP(A652,'Roll-ups'!B:M,12,FALSE)</f>
        <v>#N/A</v>
      </c>
      <c r="AT652" s="142" t="str">
        <f t="shared" si="32"/>
        <v>G10211</v>
      </c>
      <c r="AU652" t="e">
        <f>VLOOKUP(A652,'Roll-ups'!B:E,4,FALSE)</f>
        <v>#N/A</v>
      </c>
    </row>
    <row r="653" spans="1:47" x14ac:dyDescent="0.15">
      <c r="A653" s="142">
        <f t="shared" si="30"/>
        <v>74101203400</v>
      </c>
      <c r="B653" s="142" t="str">
        <f t="shared" si="31"/>
        <v>4544099564</v>
      </c>
      <c r="C653" s="9" t="s">
        <v>129</v>
      </c>
      <c r="D653" s="9" t="s">
        <v>1393</v>
      </c>
      <c r="E653" s="9" t="s">
        <v>1394</v>
      </c>
      <c r="F653" s="9" t="s">
        <v>975</v>
      </c>
      <c r="G653" s="9" t="s">
        <v>107</v>
      </c>
      <c r="H653" s="9" t="s">
        <v>1090</v>
      </c>
      <c r="I653" s="9" t="s">
        <v>1341</v>
      </c>
      <c r="J653" s="9"/>
      <c r="K653" s="9" t="s">
        <v>56</v>
      </c>
      <c r="L653" s="9" t="s">
        <v>134</v>
      </c>
      <c r="M653" s="9" t="s">
        <v>135</v>
      </c>
      <c r="N653" s="131">
        <v>44603</v>
      </c>
      <c r="O653" s="131">
        <v>44732</v>
      </c>
      <c r="P653" s="131">
        <v>44732</v>
      </c>
      <c r="Q653" s="222">
        <v>24</v>
      </c>
      <c r="R653" s="132">
        <v>0</v>
      </c>
      <c r="S653" s="132">
        <v>0</v>
      </c>
      <c r="T653" s="9" t="s">
        <v>348</v>
      </c>
      <c r="U653" s="9" t="s">
        <v>63</v>
      </c>
      <c r="V653" s="9" t="s">
        <v>64</v>
      </c>
      <c r="W653" s="9" t="s">
        <v>44</v>
      </c>
      <c r="X653" s="131"/>
      <c r="Y653" s="131"/>
      <c r="Z653" s="9"/>
      <c r="AA653" s="133">
        <v>131.25</v>
      </c>
      <c r="AB653" s="9" t="s">
        <v>119</v>
      </c>
      <c r="AC653" s="133">
        <v>3150</v>
      </c>
      <c r="AD653" s="9" t="s">
        <v>119</v>
      </c>
      <c r="AE653" s="9" t="s">
        <v>120</v>
      </c>
      <c r="AF653" s="133">
        <v>159.99</v>
      </c>
      <c r="AG653" s="134">
        <v>1.3</v>
      </c>
      <c r="AH653" s="9" t="s">
        <v>47</v>
      </c>
      <c r="AI653" s="134">
        <v>166.01599999999999</v>
      </c>
      <c r="AJ653" s="9" t="s">
        <v>48</v>
      </c>
      <c r="AK653" s="9" t="s">
        <v>1395</v>
      </c>
      <c r="AL653" s="9" t="s">
        <v>49</v>
      </c>
      <c r="AM653" s="9" t="s">
        <v>196</v>
      </c>
      <c r="AN653" s="9" t="s">
        <v>123</v>
      </c>
      <c r="AO653" s="9" t="s">
        <v>1198</v>
      </c>
      <c r="AP653" s="9" t="s">
        <v>139</v>
      </c>
      <c r="AQ653" s="9" t="s">
        <v>125</v>
      </c>
      <c r="AR653" s="9" t="s">
        <v>123</v>
      </c>
      <c r="AS653" s="142" t="e">
        <f>VLOOKUP(A653,'Roll-ups'!B:M,12,FALSE)</f>
        <v>#N/A</v>
      </c>
      <c r="AT653" s="142" t="str">
        <f t="shared" si="32"/>
        <v>G10211</v>
      </c>
      <c r="AU653" t="e">
        <f>VLOOKUP(A653,'Roll-ups'!B:E,4,FALSE)</f>
        <v>#N/A</v>
      </c>
    </row>
    <row r="654" spans="1:47" x14ac:dyDescent="0.15">
      <c r="A654" s="142">
        <f t="shared" si="30"/>
        <v>74101948844</v>
      </c>
      <c r="B654" s="142" t="str">
        <f t="shared" si="31"/>
        <v>4544099564</v>
      </c>
      <c r="C654" s="9" t="s">
        <v>129</v>
      </c>
      <c r="D654" s="9" t="s">
        <v>1425</v>
      </c>
      <c r="E654" s="9" t="s">
        <v>1426</v>
      </c>
      <c r="F654" s="9" t="s">
        <v>975</v>
      </c>
      <c r="G654" s="9" t="s">
        <v>70</v>
      </c>
      <c r="H654" s="9" t="s">
        <v>1090</v>
      </c>
      <c r="I654" s="9" t="s">
        <v>1341</v>
      </c>
      <c r="J654" s="9"/>
      <c r="K654" s="9" t="s">
        <v>56</v>
      </c>
      <c r="L654" s="9" t="s">
        <v>134</v>
      </c>
      <c r="M654" s="9" t="s">
        <v>135</v>
      </c>
      <c r="N654" s="131">
        <v>44603</v>
      </c>
      <c r="O654" s="131">
        <v>44732</v>
      </c>
      <c r="P654" s="131">
        <v>44732</v>
      </c>
      <c r="Q654" s="222">
        <v>40</v>
      </c>
      <c r="R654" s="132">
        <v>0</v>
      </c>
      <c r="S654" s="132">
        <v>0</v>
      </c>
      <c r="T654" s="9" t="s">
        <v>348</v>
      </c>
      <c r="U654" s="9" t="s">
        <v>63</v>
      </c>
      <c r="V654" s="9" t="s">
        <v>64</v>
      </c>
      <c r="W654" s="9" t="s">
        <v>44</v>
      </c>
      <c r="X654" s="131"/>
      <c r="Y654" s="131"/>
      <c r="Z654" s="9"/>
      <c r="AA654" s="133">
        <v>12.5</v>
      </c>
      <c r="AB654" s="9" t="s">
        <v>119</v>
      </c>
      <c r="AC654" s="133">
        <v>500</v>
      </c>
      <c r="AD654" s="9" t="s">
        <v>119</v>
      </c>
      <c r="AE654" s="9" t="s">
        <v>120</v>
      </c>
      <c r="AF654" s="133">
        <v>24.99</v>
      </c>
      <c r="AG654" s="134">
        <v>0.35</v>
      </c>
      <c r="AH654" s="9" t="s">
        <v>47</v>
      </c>
      <c r="AI654" s="134">
        <v>122.1</v>
      </c>
      <c r="AJ654" s="9" t="s">
        <v>48</v>
      </c>
      <c r="AK654" s="9" t="s">
        <v>1427</v>
      </c>
      <c r="AL654" s="9" t="s">
        <v>49</v>
      </c>
      <c r="AM654" s="9" t="s">
        <v>50</v>
      </c>
      <c r="AN654" s="9" t="s">
        <v>51</v>
      </c>
      <c r="AO654" s="9" t="s">
        <v>1198</v>
      </c>
      <c r="AP654" s="9" t="s">
        <v>139</v>
      </c>
      <c r="AQ654" s="9" t="s">
        <v>125</v>
      </c>
      <c r="AR654" s="9" t="s">
        <v>123</v>
      </c>
      <c r="AS654" s="142" t="e">
        <f>VLOOKUP(A654,'Roll-ups'!B:M,12,FALSE)</f>
        <v>#N/A</v>
      </c>
      <c r="AT654" s="142" t="str">
        <f t="shared" si="32"/>
        <v>G10211</v>
      </c>
      <c r="AU654" t="e">
        <f>VLOOKUP(A654,'Roll-ups'!B:E,4,FALSE)</f>
        <v>#N/A</v>
      </c>
    </row>
    <row r="655" spans="1:47" x14ac:dyDescent="0.15">
      <c r="A655" s="142">
        <f t="shared" si="30"/>
        <v>74101202304</v>
      </c>
      <c r="B655" s="142" t="str">
        <f t="shared" si="31"/>
        <v>4544099564</v>
      </c>
      <c r="C655" s="9" t="s">
        <v>129</v>
      </c>
      <c r="D655" s="9" t="s">
        <v>1405</v>
      </c>
      <c r="E655" s="9" t="s">
        <v>1406</v>
      </c>
      <c r="F655" s="9" t="s">
        <v>975</v>
      </c>
      <c r="G655" s="9" t="s">
        <v>66</v>
      </c>
      <c r="H655" s="9" t="s">
        <v>1090</v>
      </c>
      <c r="I655" s="9" t="s">
        <v>1341</v>
      </c>
      <c r="J655" s="9"/>
      <c r="K655" s="9" t="s">
        <v>56</v>
      </c>
      <c r="L655" s="9" t="s">
        <v>134</v>
      </c>
      <c r="M655" s="9" t="s">
        <v>135</v>
      </c>
      <c r="N655" s="131">
        <v>44603</v>
      </c>
      <c r="O655" s="131">
        <v>44732</v>
      </c>
      <c r="P655" s="131">
        <v>44732</v>
      </c>
      <c r="Q655" s="222">
        <v>60</v>
      </c>
      <c r="R655" s="132">
        <v>0</v>
      </c>
      <c r="S655" s="132">
        <v>0</v>
      </c>
      <c r="T655" s="9" t="s">
        <v>348</v>
      </c>
      <c r="U655" s="9" t="s">
        <v>63</v>
      </c>
      <c r="V655" s="9" t="s">
        <v>64</v>
      </c>
      <c r="W655" s="9" t="s">
        <v>44</v>
      </c>
      <c r="X655" s="131"/>
      <c r="Y655" s="131"/>
      <c r="Z655" s="9"/>
      <c r="AA655" s="133">
        <v>73.790000000000006</v>
      </c>
      <c r="AB655" s="9" t="s">
        <v>119</v>
      </c>
      <c r="AC655" s="133">
        <v>4427.3999999999996</v>
      </c>
      <c r="AD655" s="9" t="s">
        <v>119</v>
      </c>
      <c r="AE655" s="9" t="s">
        <v>120</v>
      </c>
      <c r="AF655" s="133">
        <v>89.99</v>
      </c>
      <c r="AG655" s="134">
        <v>0.9</v>
      </c>
      <c r="AH655" s="9" t="s">
        <v>47</v>
      </c>
      <c r="AI655" s="134">
        <v>73.861999999999995</v>
      </c>
      <c r="AJ655" s="9" t="s">
        <v>48</v>
      </c>
      <c r="AK655" s="9" t="s">
        <v>1407</v>
      </c>
      <c r="AL655" s="9" t="s">
        <v>49</v>
      </c>
      <c r="AM655" s="9" t="s">
        <v>196</v>
      </c>
      <c r="AN655" s="9" t="s">
        <v>123</v>
      </c>
      <c r="AO655" s="9" t="s">
        <v>1198</v>
      </c>
      <c r="AP655" s="9" t="s">
        <v>139</v>
      </c>
      <c r="AQ655" s="9" t="s">
        <v>125</v>
      </c>
      <c r="AR655" s="9" t="s">
        <v>123</v>
      </c>
      <c r="AS655" s="142" t="e">
        <f>VLOOKUP(A655,'Roll-ups'!B:M,12,FALSE)</f>
        <v>#N/A</v>
      </c>
      <c r="AT655" s="142" t="str">
        <f t="shared" si="32"/>
        <v>G10211</v>
      </c>
      <c r="AU655" t="e">
        <f>VLOOKUP(A655,'Roll-ups'!B:E,4,FALSE)</f>
        <v>#N/A</v>
      </c>
    </row>
    <row r="656" spans="1:47" x14ac:dyDescent="0.15">
      <c r="A656" s="142">
        <f t="shared" si="30"/>
        <v>74101202298</v>
      </c>
      <c r="B656" s="142" t="str">
        <f t="shared" si="31"/>
        <v>4544099564</v>
      </c>
      <c r="C656" s="9" t="s">
        <v>129</v>
      </c>
      <c r="D656" s="9" t="s">
        <v>181</v>
      </c>
      <c r="E656" s="9" t="s">
        <v>182</v>
      </c>
      <c r="F656" s="9" t="s">
        <v>975</v>
      </c>
      <c r="G656" s="9" t="s">
        <v>72</v>
      </c>
      <c r="H656" s="9" t="s">
        <v>1090</v>
      </c>
      <c r="I656" s="9" t="s">
        <v>1341</v>
      </c>
      <c r="J656" s="9"/>
      <c r="K656" s="9" t="s">
        <v>56</v>
      </c>
      <c r="L656" s="9" t="s">
        <v>134</v>
      </c>
      <c r="M656" s="9" t="s">
        <v>135</v>
      </c>
      <c r="N656" s="131">
        <v>44603</v>
      </c>
      <c r="O656" s="131">
        <v>44732</v>
      </c>
      <c r="P656" s="131">
        <v>44732</v>
      </c>
      <c r="Q656" s="222">
        <v>280</v>
      </c>
      <c r="R656" s="132">
        <v>0</v>
      </c>
      <c r="S656" s="132">
        <v>0</v>
      </c>
      <c r="T656" s="9" t="s">
        <v>348</v>
      </c>
      <c r="U656" s="9" t="s">
        <v>63</v>
      </c>
      <c r="V656" s="9" t="s">
        <v>64</v>
      </c>
      <c r="W656" s="9" t="s">
        <v>44</v>
      </c>
      <c r="X656" s="131"/>
      <c r="Y656" s="131"/>
      <c r="Z656" s="9"/>
      <c r="AA656" s="133">
        <v>73.790000000000006</v>
      </c>
      <c r="AB656" s="9" t="s">
        <v>119</v>
      </c>
      <c r="AC656" s="133">
        <v>20661.2</v>
      </c>
      <c r="AD656" s="9" t="s">
        <v>119</v>
      </c>
      <c r="AE656" s="9" t="s">
        <v>120</v>
      </c>
      <c r="AF656" s="133">
        <v>89.99</v>
      </c>
      <c r="AG656" s="134">
        <v>0.99</v>
      </c>
      <c r="AH656" s="9" t="s">
        <v>47</v>
      </c>
      <c r="AI656" s="134">
        <v>73.861999999999995</v>
      </c>
      <c r="AJ656" s="9" t="s">
        <v>48</v>
      </c>
      <c r="AK656" s="9" t="s">
        <v>1283</v>
      </c>
      <c r="AL656" s="9" t="s">
        <v>49</v>
      </c>
      <c r="AM656" s="9" t="s">
        <v>196</v>
      </c>
      <c r="AN656" s="9" t="s">
        <v>123</v>
      </c>
      <c r="AO656" s="9" t="s">
        <v>52</v>
      </c>
      <c r="AP656" s="9" t="s">
        <v>139</v>
      </c>
      <c r="AQ656" s="9" t="s">
        <v>125</v>
      </c>
      <c r="AR656" s="9" t="s">
        <v>123</v>
      </c>
      <c r="AS656" s="142" t="str">
        <f>VLOOKUP(A656,'Roll-ups'!B:M,12,FALSE)</f>
        <v xml:space="preserve">PARTY DÉCOR </v>
      </c>
      <c r="AT656" s="142" t="str">
        <f t="shared" si="32"/>
        <v>G10211</v>
      </c>
      <c r="AU656" t="str">
        <f>VLOOKUP(A656,'Roll-ups'!B:E,4,FALSE)</f>
        <v>FALL 1</v>
      </c>
    </row>
    <row r="657" spans="1:47" x14ac:dyDescent="0.15">
      <c r="A657" s="142">
        <f t="shared" si="30"/>
        <v>686010674099</v>
      </c>
      <c r="B657" s="142" t="str">
        <f t="shared" si="31"/>
        <v>4544102193</v>
      </c>
      <c r="C657" s="9" t="s">
        <v>200</v>
      </c>
      <c r="D657" s="9" t="s">
        <v>458</v>
      </c>
      <c r="E657" s="9" t="s">
        <v>459</v>
      </c>
      <c r="F657" s="9" t="s">
        <v>533</v>
      </c>
      <c r="G657" s="9" t="s">
        <v>39</v>
      </c>
      <c r="H657" s="9" t="s">
        <v>40</v>
      </c>
      <c r="I657" s="9"/>
      <c r="J657" s="9"/>
      <c r="K657" s="9" t="s">
        <v>56</v>
      </c>
      <c r="L657" s="9" t="s">
        <v>143</v>
      </c>
      <c r="M657" s="9" t="s">
        <v>144</v>
      </c>
      <c r="N657" s="131">
        <v>44606</v>
      </c>
      <c r="O657" s="131">
        <v>44729</v>
      </c>
      <c r="P657" s="131">
        <v>44729</v>
      </c>
      <c r="Q657" s="222">
        <v>72</v>
      </c>
      <c r="R657" s="132">
        <v>72</v>
      </c>
      <c r="S657" s="132">
        <v>0</v>
      </c>
      <c r="T657" s="9" t="s">
        <v>348</v>
      </c>
      <c r="U657" s="9" t="s">
        <v>42</v>
      </c>
      <c r="V657" s="9" t="s">
        <v>131</v>
      </c>
      <c r="W657" s="9" t="s">
        <v>44</v>
      </c>
      <c r="X657" s="131">
        <v>44680</v>
      </c>
      <c r="Y657" s="131">
        <v>44680</v>
      </c>
      <c r="Z657" s="9" t="s">
        <v>45</v>
      </c>
      <c r="AA657" s="133">
        <v>10.5</v>
      </c>
      <c r="AB657" s="9" t="s">
        <v>46</v>
      </c>
      <c r="AC657" s="133">
        <v>756</v>
      </c>
      <c r="AD657" s="9" t="s">
        <v>46</v>
      </c>
      <c r="AE657" s="9" t="s">
        <v>461</v>
      </c>
      <c r="AF657" s="133">
        <v>39.99</v>
      </c>
      <c r="AG657" s="134">
        <v>1.653</v>
      </c>
      <c r="AH657" s="9" t="s">
        <v>47</v>
      </c>
      <c r="AI657" s="134">
        <v>130.10300000000001</v>
      </c>
      <c r="AJ657" s="9" t="s">
        <v>48</v>
      </c>
      <c r="AK657" s="9"/>
      <c r="AL657" s="9" t="s">
        <v>49</v>
      </c>
      <c r="AM657" s="9" t="s">
        <v>121</v>
      </c>
      <c r="AN657" s="9" t="s">
        <v>122</v>
      </c>
      <c r="AO657" s="9" t="s">
        <v>52</v>
      </c>
      <c r="AP657" s="9" t="s">
        <v>133</v>
      </c>
      <c r="AQ657" s="9" t="s">
        <v>349</v>
      </c>
      <c r="AR657" s="9" t="s">
        <v>122</v>
      </c>
      <c r="AS657" s="142" t="str">
        <f>VLOOKUP(A657,'Roll-ups'!B:M,12,FALSE)</f>
        <v xml:space="preserve">12 MONTH </v>
      </c>
      <c r="AT657" s="142" t="str">
        <f t="shared" si="32"/>
        <v>G10227</v>
      </c>
      <c r="AU657" t="str">
        <f>VLOOKUP(A657,'Roll-ups'!B:E,4,FALSE)</f>
        <v>FALL 1</v>
      </c>
    </row>
    <row r="658" spans="1:47" x14ac:dyDescent="0.15">
      <c r="A658" s="142">
        <f t="shared" si="30"/>
        <v>686010674105</v>
      </c>
      <c r="B658" s="142" t="str">
        <f t="shared" si="31"/>
        <v>4544102193</v>
      </c>
      <c r="C658" s="9" t="s">
        <v>200</v>
      </c>
      <c r="D658" s="9" t="s">
        <v>468</v>
      </c>
      <c r="E658" s="9" t="s">
        <v>469</v>
      </c>
      <c r="F658" s="9" t="s">
        <v>533</v>
      </c>
      <c r="G658" s="9" t="s">
        <v>58</v>
      </c>
      <c r="H658" s="9" t="s">
        <v>40</v>
      </c>
      <c r="I658" s="9"/>
      <c r="J658" s="9"/>
      <c r="K658" s="9" t="s">
        <v>56</v>
      </c>
      <c r="L658" s="9" t="s">
        <v>143</v>
      </c>
      <c r="M658" s="9" t="s">
        <v>144</v>
      </c>
      <c r="N658" s="131">
        <v>44606</v>
      </c>
      <c r="O658" s="131">
        <v>44729</v>
      </c>
      <c r="P658" s="131">
        <v>44729</v>
      </c>
      <c r="Q658" s="222">
        <v>144</v>
      </c>
      <c r="R658" s="132">
        <v>144</v>
      </c>
      <c r="S658" s="132">
        <v>0</v>
      </c>
      <c r="T658" s="9" t="s">
        <v>348</v>
      </c>
      <c r="U658" s="9" t="s">
        <v>42</v>
      </c>
      <c r="V658" s="9" t="s">
        <v>131</v>
      </c>
      <c r="W658" s="9" t="s">
        <v>44</v>
      </c>
      <c r="X658" s="131">
        <v>44680</v>
      </c>
      <c r="Y658" s="131">
        <v>44680</v>
      </c>
      <c r="Z658" s="9" t="s">
        <v>45</v>
      </c>
      <c r="AA658" s="133">
        <v>2.75</v>
      </c>
      <c r="AB658" s="9" t="s">
        <v>46</v>
      </c>
      <c r="AC658" s="133">
        <v>396</v>
      </c>
      <c r="AD658" s="9" t="s">
        <v>46</v>
      </c>
      <c r="AE658" s="9" t="s">
        <v>461</v>
      </c>
      <c r="AF658" s="133">
        <v>12.99</v>
      </c>
      <c r="AG658" s="134">
        <v>0.33100000000000002</v>
      </c>
      <c r="AH658" s="9" t="s">
        <v>47</v>
      </c>
      <c r="AI658" s="134">
        <v>131.94300000000001</v>
      </c>
      <c r="AJ658" s="9" t="s">
        <v>48</v>
      </c>
      <c r="AK658" s="9"/>
      <c r="AL658" s="9" t="s">
        <v>49</v>
      </c>
      <c r="AM658" s="9" t="s">
        <v>121</v>
      </c>
      <c r="AN658" s="9" t="s">
        <v>122</v>
      </c>
      <c r="AO658" s="9" t="s">
        <v>52</v>
      </c>
      <c r="AP658" s="9" t="s">
        <v>145</v>
      </c>
      <c r="AQ658" s="9" t="s">
        <v>349</v>
      </c>
      <c r="AR658" s="9" t="s">
        <v>122</v>
      </c>
      <c r="AS658" s="142" t="str">
        <f>VLOOKUP(A658,'Roll-ups'!B:M,12,FALSE)</f>
        <v xml:space="preserve">12 MONTH </v>
      </c>
      <c r="AT658" s="142" t="str">
        <f t="shared" si="32"/>
        <v>G10227</v>
      </c>
      <c r="AU658" t="str">
        <f>VLOOKUP(A658,'Roll-ups'!B:E,4,FALSE)</f>
        <v>FALL 1</v>
      </c>
    </row>
    <row r="659" spans="1:47" x14ac:dyDescent="0.15">
      <c r="A659" s="142">
        <f t="shared" si="30"/>
        <v>686010674112</v>
      </c>
      <c r="B659" s="142" t="str">
        <f t="shared" si="31"/>
        <v>4544102193</v>
      </c>
      <c r="C659" s="9" t="s">
        <v>200</v>
      </c>
      <c r="D659" s="9" t="s">
        <v>466</v>
      </c>
      <c r="E659" s="9" t="s">
        <v>467</v>
      </c>
      <c r="F659" s="9" t="s">
        <v>533</v>
      </c>
      <c r="G659" s="9" t="s">
        <v>55</v>
      </c>
      <c r="H659" s="9" t="s">
        <v>40</v>
      </c>
      <c r="I659" s="9"/>
      <c r="J659" s="9"/>
      <c r="K659" s="9" t="s">
        <v>56</v>
      </c>
      <c r="L659" s="9" t="s">
        <v>143</v>
      </c>
      <c r="M659" s="9" t="s">
        <v>144</v>
      </c>
      <c r="N659" s="131">
        <v>44606</v>
      </c>
      <c r="O659" s="131">
        <v>44729</v>
      </c>
      <c r="P659" s="131">
        <v>44729</v>
      </c>
      <c r="Q659" s="222">
        <v>144</v>
      </c>
      <c r="R659" s="132">
        <v>144</v>
      </c>
      <c r="S659" s="132">
        <v>0</v>
      </c>
      <c r="T659" s="9" t="s">
        <v>348</v>
      </c>
      <c r="U659" s="9" t="s">
        <v>42</v>
      </c>
      <c r="V659" s="9" t="s">
        <v>131</v>
      </c>
      <c r="W659" s="9" t="s">
        <v>44</v>
      </c>
      <c r="X659" s="131">
        <v>44680</v>
      </c>
      <c r="Y659" s="131">
        <v>44680</v>
      </c>
      <c r="Z659" s="9" t="s">
        <v>45</v>
      </c>
      <c r="AA659" s="133">
        <v>2.75</v>
      </c>
      <c r="AB659" s="9" t="s">
        <v>46</v>
      </c>
      <c r="AC659" s="133">
        <v>396</v>
      </c>
      <c r="AD659" s="9" t="s">
        <v>46</v>
      </c>
      <c r="AE659" s="9" t="s">
        <v>461</v>
      </c>
      <c r="AF659" s="133">
        <v>12.99</v>
      </c>
      <c r="AG659" s="134">
        <v>0.33100000000000002</v>
      </c>
      <c r="AH659" s="9" t="s">
        <v>47</v>
      </c>
      <c r="AI659" s="134">
        <v>131.94300000000001</v>
      </c>
      <c r="AJ659" s="9" t="s">
        <v>48</v>
      </c>
      <c r="AK659" s="9"/>
      <c r="AL659" s="9" t="s">
        <v>49</v>
      </c>
      <c r="AM659" s="9" t="s">
        <v>121</v>
      </c>
      <c r="AN659" s="9" t="s">
        <v>122</v>
      </c>
      <c r="AO659" s="9" t="s">
        <v>52</v>
      </c>
      <c r="AP659" s="9" t="s">
        <v>145</v>
      </c>
      <c r="AQ659" s="9" t="s">
        <v>349</v>
      </c>
      <c r="AR659" s="9" t="s">
        <v>122</v>
      </c>
      <c r="AS659" s="142" t="str">
        <f>VLOOKUP(A659,'Roll-ups'!B:M,12,FALSE)</f>
        <v xml:space="preserve">12 MONTH </v>
      </c>
      <c r="AT659" s="142" t="str">
        <f t="shared" si="32"/>
        <v>G10227</v>
      </c>
      <c r="AU659" t="str">
        <f>VLOOKUP(A659,'Roll-ups'!B:E,4,FALSE)</f>
        <v>FALL 1</v>
      </c>
    </row>
    <row r="660" spans="1:47" x14ac:dyDescent="0.15">
      <c r="A660" s="142">
        <f t="shared" si="30"/>
        <v>686010674150</v>
      </c>
      <c r="B660" s="142" t="str">
        <f t="shared" si="31"/>
        <v>4544102193</v>
      </c>
      <c r="C660" s="9" t="s">
        <v>200</v>
      </c>
      <c r="D660" s="9" t="s">
        <v>464</v>
      </c>
      <c r="E660" s="9" t="s">
        <v>262</v>
      </c>
      <c r="F660" s="9" t="s">
        <v>533</v>
      </c>
      <c r="G660" s="9" t="s">
        <v>62</v>
      </c>
      <c r="H660" s="9" t="s">
        <v>40</v>
      </c>
      <c r="I660" s="9"/>
      <c r="J660" s="9"/>
      <c r="K660" s="9" t="s">
        <v>56</v>
      </c>
      <c r="L660" s="9" t="s">
        <v>143</v>
      </c>
      <c r="M660" s="9" t="s">
        <v>144</v>
      </c>
      <c r="N660" s="131">
        <v>44606</v>
      </c>
      <c r="O660" s="131">
        <v>44729</v>
      </c>
      <c r="P660" s="131">
        <v>44729</v>
      </c>
      <c r="Q660" s="222">
        <v>144</v>
      </c>
      <c r="R660" s="132">
        <v>144</v>
      </c>
      <c r="S660" s="132">
        <v>0</v>
      </c>
      <c r="T660" s="9" t="s">
        <v>348</v>
      </c>
      <c r="U660" s="9" t="s">
        <v>42</v>
      </c>
      <c r="V660" s="9" t="s">
        <v>131</v>
      </c>
      <c r="W660" s="9" t="s">
        <v>44</v>
      </c>
      <c r="X660" s="131">
        <v>44680</v>
      </c>
      <c r="Y660" s="131">
        <v>44680</v>
      </c>
      <c r="Z660" s="9" t="s">
        <v>45</v>
      </c>
      <c r="AA660" s="133">
        <v>6.8</v>
      </c>
      <c r="AB660" s="9" t="s">
        <v>46</v>
      </c>
      <c r="AC660" s="133">
        <v>979.2</v>
      </c>
      <c r="AD660" s="9" t="s">
        <v>46</v>
      </c>
      <c r="AE660" s="9" t="s">
        <v>461</v>
      </c>
      <c r="AF660" s="133">
        <v>29.99</v>
      </c>
      <c r="AG660" s="134">
        <v>1.2569999999999999</v>
      </c>
      <c r="AH660" s="9" t="s">
        <v>47</v>
      </c>
      <c r="AI660" s="134">
        <v>108.828</v>
      </c>
      <c r="AJ660" s="9" t="s">
        <v>48</v>
      </c>
      <c r="AK660" s="9"/>
      <c r="AL660" s="9" t="s">
        <v>49</v>
      </c>
      <c r="AM660" s="9" t="s">
        <v>121</v>
      </c>
      <c r="AN660" s="9" t="s">
        <v>122</v>
      </c>
      <c r="AO660" s="9" t="s">
        <v>52</v>
      </c>
      <c r="AP660" s="9" t="s">
        <v>465</v>
      </c>
      <c r="AQ660" s="9" t="s">
        <v>349</v>
      </c>
      <c r="AR660" s="9" t="s">
        <v>54</v>
      </c>
      <c r="AS660" s="142" t="str">
        <f>VLOOKUP(A660,'Roll-ups'!B:M,12,FALSE)</f>
        <v xml:space="preserve">12 MONTH </v>
      </c>
      <c r="AT660" s="142" t="str">
        <f t="shared" si="32"/>
        <v>G10227</v>
      </c>
      <c r="AU660" t="str">
        <f>VLOOKUP(A660,'Roll-ups'!B:E,4,FALSE)</f>
        <v>FALL 1</v>
      </c>
    </row>
    <row r="661" spans="1:47" x14ac:dyDescent="0.15">
      <c r="A661" s="142">
        <f t="shared" si="30"/>
        <v>755979958431</v>
      </c>
      <c r="B661" s="142" t="str">
        <f t="shared" si="31"/>
        <v>4544155566</v>
      </c>
      <c r="C661" s="9" t="s">
        <v>129</v>
      </c>
      <c r="D661" s="9" t="s">
        <v>1030</v>
      </c>
      <c r="E661" s="9" t="s">
        <v>771</v>
      </c>
      <c r="F661" s="9" t="s">
        <v>954</v>
      </c>
      <c r="G661" s="9" t="s">
        <v>39</v>
      </c>
      <c r="H661" s="9" t="s">
        <v>40</v>
      </c>
      <c r="I661" s="9"/>
      <c r="J661" s="9"/>
      <c r="K661" s="9" t="s">
        <v>57</v>
      </c>
      <c r="L661" s="9" t="s">
        <v>130</v>
      </c>
      <c r="M661" s="9" t="s">
        <v>1023</v>
      </c>
      <c r="N661" s="131">
        <v>44620</v>
      </c>
      <c r="O661" s="131">
        <v>44713</v>
      </c>
      <c r="P661" s="131">
        <v>44713</v>
      </c>
      <c r="Q661" s="222">
        <v>768</v>
      </c>
      <c r="R661" s="132">
        <v>768</v>
      </c>
      <c r="S661" s="132">
        <v>0</v>
      </c>
      <c r="T661" s="9" t="s">
        <v>348</v>
      </c>
      <c r="U661" s="9" t="s">
        <v>42</v>
      </c>
      <c r="V661" s="9" t="s">
        <v>131</v>
      </c>
      <c r="W661" s="9" t="s">
        <v>44</v>
      </c>
      <c r="X661" s="131">
        <v>44683</v>
      </c>
      <c r="Y661" s="131">
        <v>44683</v>
      </c>
      <c r="Z661" s="9" t="s">
        <v>45</v>
      </c>
      <c r="AA661" s="133">
        <v>2.75</v>
      </c>
      <c r="AB661" s="9" t="s">
        <v>46</v>
      </c>
      <c r="AC661" s="133">
        <v>2112</v>
      </c>
      <c r="AD661" s="9" t="s">
        <v>46</v>
      </c>
      <c r="AE661" s="9" t="s">
        <v>1024</v>
      </c>
      <c r="AF661" s="133">
        <v>10</v>
      </c>
      <c r="AG661" s="134">
        <v>2.1160000000000001</v>
      </c>
      <c r="AH661" s="9" t="s">
        <v>47</v>
      </c>
      <c r="AI661" s="134">
        <v>254.363</v>
      </c>
      <c r="AJ661" s="9" t="s">
        <v>48</v>
      </c>
      <c r="AK661" s="9" t="s">
        <v>1031</v>
      </c>
      <c r="AL661" s="9" t="s">
        <v>49</v>
      </c>
      <c r="AM661" s="9" t="s">
        <v>121</v>
      </c>
      <c r="AN661" s="9" t="s">
        <v>122</v>
      </c>
      <c r="AO661" s="9" t="s">
        <v>52</v>
      </c>
      <c r="AP661" s="9" t="s">
        <v>133</v>
      </c>
      <c r="AQ661" s="9" t="s">
        <v>349</v>
      </c>
      <c r="AR661" s="9" t="s">
        <v>54</v>
      </c>
      <c r="AS661" s="142" t="str">
        <f>VLOOKUP(A661,'Roll-ups'!B:M,12,FALSE)</f>
        <v xml:space="preserve">PARTY DÉCOR </v>
      </c>
      <c r="AT661" s="142" t="str">
        <f t="shared" si="32"/>
        <v>G10211</v>
      </c>
      <c r="AU661" t="str">
        <f>VLOOKUP(A661,'Roll-ups'!B:E,4,FALSE)</f>
        <v>FALL 1</v>
      </c>
    </row>
    <row r="662" spans="1:47" x14ac:dyDescent="0.15">
      <c r="A662" s="142">
        <f t="shared" si="30"/>
        <v>755979958455</v>
      </c>
      <c r="B662" s="142" t="str">
        <f t="shared" si="31"/>
        <v>4544155566</v>
      </c>
      <c r="C662" s="9" t="s">
        <v>129</v>
      </c>
      <c r="D662" s="9" t="s">
        <v>1032</v>
      </c>
      <c r="E662" s="9" t="s">
        <v>774</v>
      </c>
      <c r="F662" s="9" t="s">
        <v>954</v>
      </c>
      <c r="G662" s="9" t="s">
        <v>58</v>
      </c>
      <c r="H662" s="9" t="s">
        <v>40</v>
      </c>
      <c r="I662" s="9"/>
      <c r="J662" s="9"/>
      <c r="K662" s="9" t="s">
        <v>57</v>
      </c>
      <c r="L662" s="9" t="s">
        <v>130</v>
      </c>
      <c r="M662" s="9" t="s">
        <v>1023</v>
      </c>
      <c r="N662" s="131">
        <v>44620</v>
      </c>
      <c r="O662" s="131">
        <v>44713</v>
      </c>
      <c r="P662" s="131">
        <v>44713</v>
      </c>
      <c r="Q662" s="222">
        <v>768</v>
      </c>
      <c r="R662" s="132">
        <v>768</v>
      </c>
      <c r="S662" s="132">
        <v>0</v>
      </c>
      <c r="T662" s="9" t="s">
        <v>348</v>
      </c>
      <c r="U662" s="9" t="s">
        <v>42</v>
      </c>
      <c r="V662" s="9" t="s">
        <v>131</v>
      </c>
      <c r="W662" s="9" t="s">
        <v>44</v>
      </c>
      <c r="X662" s="131">
        <v>44683</v>
      </c>
      <c r="Y662" s="131">
        <v>44683</v>
      </c>
      <c r="Z662" s="9" t="s">
        <v>45</v>
      </c>
      <c r="AA662" s="133">
        <v>2.75</v>
      </c>
      <c r="AB662" s="9" t="s">
        <v>46</v>
      </c>
      <c r="AC662" s="133">
        <v>2112</v>
      </c>
      <c r="AD662" s="9" t="s">
        <v>46</v>
      </c>
      <c r="AE662" s="9" t="s">
        <v>1024</v>
      </c>
      <c r="AF662" s="133">
        <v>10</v>
      </c>
      <c r="AG662" s="134">
        <v>2.1160000000000001</v>
      </c>
      <c r="AH662" s="9" t="s">
        <v>47</v>
      </c>
      <c r="AI662" s="134">
        <v>254.363</v>
      </c>
      <c r="AJ662" s="9" t="s">
        <v>48</v>
      </c>
      <c r="AK662" s="9" t="s">
        <v>1033</v>
      </c>
      <c r="AL662" s="9" t="s">
        <v>49</v>
      </c>
      <c r="AM662" s="9" t="s">
        <v>121</v>
      </c>
      <c r="AN662" s="9" t="s">
        <v>122</v>
      </c>
      <c r="AO662" s="9" t="s">
        <v>52</v>
      </c>
      <c r="AP662" s="9" t="s">
        <v>133</v>
      </c>
      <c r="AQ662" s="9" t="s">
        <v>349</v>
      </c>
      <c r="AR662" s="9" t="s">
        <v>54</v>
      </c>
      <c r="AS662" s="142" t="str">
        <f>VLOOKUP(A662,'Roll-ups'!B:M,12,FALSE)</f>
        <v xml:space="preserve">PARTY DÉCOR </v>
      </c>
      <c r="AT662" s="142" t="str">
        <f t="shared" si="32"/>
        <v>G10211</v>
      </c>
      <c r="AU662" t="str">
        <f>VLOOKUP(A662,'Roll-ups'!B:E,4,FALSE)</f>
        <v>FALL 1</v>
      </c>
    </row>
    <row r="663" spans="1:47" x14ac:dyDescent="0.15">
      <c r="A663" s="142">
        <f t="shared" si="30"/>
        <v>755979959292</v>
      </c>
      <c r="B663" s="142" t="str">
        <f t="shared" si="31"/>
        <v>4544155566</v>
      </c>
      <c r="C663" s="9" t="s">
        <v>129</v>
      </c>
      <c r="D663" s="9" t="s">
        <v>1028</v>
      </c>
      <c r="E663" s="9" t="s">
        <v>776</v>
      </c>
      <c r="F663" s="9" t="s">
        <v>954</v>
      </c>
      <c r="G663" s="9" t="s">
        <v>55</v>
      </c>
      <c r="H663" s="9" t="s">
        <v>40</v>
      </c>
      <c r="I663" s="9"/>
      <c r="J663" s="9"/>
      <c r="K663" s="9" t="s">
        <v>57</v>
      </c>
      <c r="L663" s="9" t="s">
        <v>130</v>
      </c>
      <c r="M663" s="9" t="s">
        <v>1023</v>
      </c>
      <c r="N663" s="131">
        <v>44620</v>
      </c>
      <c r="O663" s="131">
        <v>44713</v>
      </c>
      <c r="P663" s="131">
        <v>44713</v>
      </c>
      <c r="Q663" s="222">
        <v>792</v>
      </c>
      <c r="R663" s="132">
        <v>792</v>
      </c>
      <c r="S663" s="132">
        <v>0</v>
      </c>
      <c r="T663" s="9" t="s">
        <v>348</v>
      </c>
      <c r="U663" s="9" t="s">
        <v>42</v>
      </c>
      <c r="V663" s="9" t="s">
        <v>131</v>
      </c>
      <c r="W663" s="9" t="s">
        <v>44</v>
      </c>
      <c r="X663" s="131">
        <v>44683</v>
      </c>
      <c r="Y663" s="131">
        <v>44683</v>
      </c>
      <c r="Z663" s="9" t="s">
        <v>45</v>
      </c>
      <c r="AA663" s="133">
        <v>1.73</v>
      </c>
      <c r="AB663" s="9" t="s">
        <v>46</v>
      </c>
      <c r="AC663" s="133">
        <v>1370.16</v>
      </c>
      <c r="AD663" s="9" t="s">
        <v>46</v>
      </c>
      <c r="AE663" s="9" t="s">
        <v>1024</v>
      </c>
      <c r="AF663" s="133">
        <v>6.5</v>
      </c>
      <c r="AG663" s="134">
        <v>1.587</v>
      </c>
      <c r="AH663" s="9" t="s">
        <v>47</v>
      </c>
      <c r="AI663" s="134">
        <v>423.80099999999999</v>
      </c>
      <c r="AJ663" s="9" t="s">
        <v>48</v>
      </c>
      <c r="AK663" s="9" t="s">
        <v>1029</v>
      </c>
      <c r="AL663" s="9" t="s">
        <v>49</v>
      </c>
      <c r="AM663" s="9" t="s">
        <v>121</v>
      </c>
      <c r="AN663" s="9" t="s">
        <v>122</v>
      </c>
      <c r="AO663" s="9" t="s">
        <v>52</v>
      </c>
      <c r="AP663" s="9" t="s">
        <v>133</v>
      </c>
      <c r="AQ663" s="9" t="s">
        <v>349</v>
      </c>
      <c r="AR663" s="9" t="s">
        <v>122</v>
      </c>
      <c r="AS663" s="142" t="str">
        <f>VLOOKUP(A663,'Roll-ups'!B:M,12,FALSE)</f>
        <v xml:space="preserve">PARTY DÉCOR </v>
      </c>
      <c r="AT663" s="142" t="str">
        <f t="shared" si="32"/>
        <v>G10211</v>
      </c>
      <c r="AU663" t="str">
        <f>VLOOKUP(A663,'Roll-ups'!B:E,4,FALSE)</f>
        <v>FALL 1</v>
      </c>
    </row>
    <row r="664" spans="1:47" x14ac:dyDescent="0.15">
      <c r="A664" s="142">
        <f t="shared" si="30"/>
        <v>755979959315</v>
      </c>
      <c r="B664" s="142" t="str">
        <f t="shared" si="31"/>
        <v>4544155566</v>
      </c>
      <c r="C664" s="9" t="s">
        <v>129</v>
      </c>
      <c r="D664" s="9" t="s">
        <v>1022</v>
      </c>
      <c r="E664" s="9" t="s">
        <v>780</v>
      </c>
      <c r="F664" s="9" t="s">
        <v>954</v>
      </c>
      <c r="G664" s="9" t="s">
        <v>59</v>
      </c>
      <c r="H664" s="9" t="s">
        <v>40</v>
      </c>
      <c r="I664" s="9"/>
      <c r="J664" s="9"/>
      <c r="K664" s="9" t="s">
        <v>57</v>
      </c>
      <c r="L664" s="9" t="s">
        <v>130</v>
      </c>
      <c r="M664" s="9" t="s">
        <v>1023</v>
      </c>
      <c r="N664" s="131">
        <v>44620</v>
      </c>
      <c r="O664" s="131">
        <v>44713</v>
      </c>
      <c r="P664" s="131">
        <v>44713</v>
      </c>
      <c r="Q664" s="222">
        <v>792</v>
      </c>
      <c r="R664" s="132">
        <v>792</v>
      </c>
      <c r="S664" s="132">
        <v>0</v>
      </c>
      <c r="T664" s="9" t="s">
        <v>348</v>
      </c>
      <c r="U664" s="9" t="s">
        <v>42</v>
      </c>
      <c r="V664" s="9" t="s">
        <v>131</v>
      </c>
      <c r="W664" s="9" t="s">
        <v>44</v>
      </c>
      <c r="X664" s="131">
        <v>44683</v>
      </c>
      <c r="Y664" s="131">
        <v>44683</v>
      </c>
      <c r="Z664" s="9" t="s">
        <v>45</v>
      </c>
      <c r="AA664" s="133">
        <v>1.73</v>
      </c>
      <c r="AB664" s="9" t="s">
        <v>46</v>
      </c>
      <c r="AC664" s="133">
        <v>1370.16</v>
      </c>
      <c r="AD664" s="9" t="s">
        <v>46</v>
      </c>
      <c r="AE664" s="9" t="s">
        <v>1024</v>
      </c>
      <c r="AF664" s="133">
        <v>6.5</v>
      </c>
      <c r="AG664" s="134">
        <v>1.587</v>
      </c>
      <c r="AH664" s="9" t="s">
        <v>47</v>
      </c>
      <c r="AI664" s="134">
        <v>423.80099999999999</v>
      </c>
      <c r="AJ664" s="9" t="s">
        <v>48</v>
      </c>
      <c r="AK664" s="9" t="s">
        <v>1025</v>
      </c>
      <c r="AL664" s="9" t="s">
        <v>49</v>
      </c>
      <c r="AM664" s="9" t="s">
        <v>121</v>
      </c>
      <c r="AN664" s="9" t="s">
        <v>122</v>
      </c>
      <c r="AO664" s="9" t="s">
        <v>52</v>
      </c>
      <c r="AP664" s="9" t="s">
        <v>133</v>
      </c>
      <c r="AQ664" s="9" t="s">
        <v>349</v>
      </c>
      <c r="AR664" s="9" t="s">
        <v>122</v>
      </c>
      <c r="AS664" s="142" t="str">
        <f>VLOOKUP(A664,'Roll-ups'!B:M,12,FALSE)</f>
        <v xml:space="preserve">PARTY DÉCOR </v>
      </c>
      <c r="AT664" s="142" t="str">
        <f t="shared" si="32"/>
        <v>G10211</v>
      </c>
      <c r="AU664" t="str">
        <f>VLOOKUP(A664,'Roll-ups'!B:E,4,FALSE)</f>
        <v>FALL 1</v>
      </c>
    </row>
    <row r="665" spans="1:47" x14ac:dyDescent="0.15">
      <c r="A665" s="142">
        <f t="shared" si="30"/>
        <v>74101218343</v>
      </c>
      <c r="B665" s="142" t="str">
        <f t="shared" si="31"/>
        <v>4544387581</v>
      </c>
      <c r="C665" s="9" t="s">
        <v>129</v>
      </c>
      <c r="D665" s="9" t="s">
        <v>1205</v>
      </c>
      <c r="E665" s="9" t="s">
        <v>187</v>
      </c>
      <c r="F665" s="9" t="s">
        <v>1019</v>
      </c>
      <c r="G665" s="9" t="s">
        <v>39</v>
      </c>
      <c r="H665" s="9" t="s">
        <v>1090</v>
      </c>
      <c r="I665" s="9"/>
      <c r="J665" s="9"/>
      <c r="K665" s="9" t="s">
        <v>56</v>
      </c>
      <c r="L665" s="9" t="s">
        <v>134</v>
      </c>
      <c r="M665" s="9" t="s">
        <v>135</v>
      </c>
      <c r="N665" s="131">
        <v>44706</v>
      </c>
      <c r="O665" s="131">
        <v>44715</v>
      </c>
      <c r="P665" s="131">
        <v>44715</v>
      </c>
      <c r="Q665" s="222">
        <v>340</v>
      </c>
      <c r="R665" s="132">
        <v>340</v>
      </c>
      <c r="S665" s="132">
        <v>0</v>
      </c>
      <c r="T665" s="9" t="s">
        <v>348</v>
      </c>
      <c r="U665" s="9" t="s">
        <v>63</v>
      </c>
      <c r="V665" s="9" t="s">
        <v>64</v>
      </c>
      <c r="W665" s="9" t="s">
        <v>44</v>
      </c>
      <c r="X665" s="131"/>
      <c r="Y665" s="131"/>
      <c r="Z665" s="9"/>
      <c r="AA665" s="133">
        <v>11.89</v>
      </c>
      <c r="AB665" s="9" t="s">
        <v>119</v>
      </c>
      <c r="AC665" s="133">
        <v>4042.6</v>
      </c>
      <c r="AD665" s="9" t="s">
        <v>119</v>
      </c>
      <c r="AE665" s="9" t="s">
        <v>120</v>
      </c>
      <c r="AF665" s="133">
        <v>19.989999999999998</v>
      </c>
      <c r="AG665" s="134">
        <v>2.6</v>
      </c>
      <c r="AH665" s="9" t="s">
        <v>47</v>
      </c>
      <c r="AI665" s="134">
        <v>14.976000000000001</v>
      </c>
      <c r="AJ665" s="9" t="s">
        <v>48</v>
      </c>
      <c r="AK665" s="9" t="s">
        <v>1206</v>
      </c>
      <c r="AL665" s="9" t="s">
        <v>49</v>
      </c>
      <c r="AM665" s="9" t="s">
        <v>196</v>
      </c>
      <c r="AN665" s="9" t="s">
        <v>123</v>
      </c>
      <c r="AO665" s="9" t="s">
        <v>52</v>
      </c>
      <c r="AP665" s="9" t="s">
        <v>139</v>
      </c>
      <c r="AQ665" s="9" t="s">
        <v>53</v>
      </c>
      <c r="AR665" s="9" t="s">
        <v>106</v>
      </c>
      <c r="AS665" s="142" t="str">
        <f>VLOOKUP(A665,'Roll-ups'!B:M,12,FALSE)</f>
        <v>FUJI</v>
      </c>
      <c r="AT665" s="142" t="str">
        <f t="shared" si="32"/>
        <v>G10211</v>
      </c>
      <c r="AU665" t="str">
        <f>VLOOKUP(A665,'Roll-ups'!B:E,4,FALSE)</f>
        <v>FALL 1</v>
      </c>
    </row>
    <row r="666" spans="1:47" x14ac:dyDescent="0.15">
      <c r="A666" s="142">
        <f t="shared" si="30"/>
        <v>9781441336019</v>
      </c>
      <c r="B666" s="142" t="str">
        <f t="shared" si="31"/>
        <v>4544509166</v>
      </c>
      <c r="C666" s="9" t="s">
        <v>149</v>
      </c>
      <c r="D666" s="9" t="s">
        <v>940</v>
      </c>
      <c r="E666" s="9" t="s">
        <v>1095</v>
      </c>
      <c r="F666" s="9" t="s">
        <v>952</v>
      </c>
      <c r="G666" s="9" t="s">
        <v>58</v>
      </c>
      <c r="H666" s="9" t="s">
        <v>40</v>
      </c>
      <c r="I666" s="9"/>
      <c r="J666" s="9"/>
      <c r="K666" s="9" t="s">
        <v>41</v>
      </c>
      <c r="L666" s="9" t="s">
        <v>1087</v>
      </c>
      <c r="M666" s="9" t="s">
        <v>194</v>
      </c>
      <c r="N666" s="131">
        <v>44699</v>
      </c>
      <c r="O666" s="131">
        <v>44725</v>
      </c>
      <c r="P666" s="131">
        <v>44725</v>
      </c>
      <c r="Q666" s="222">
        <v>864</v>
      </c>
      <c r="R666" s="132">
        <v>864</v>
      </c>
      <c r="S666" s="132">
        <v>0</v>
      </c>
      <c r="T666" s="9" t="s">
        <v>348</v>
      </c>
      <c r="U666" s="9" t="s">
        <v>117</v>
      </c>
      <c r="V666" s="9" t="s">
        <v>1088</v>
      </c>
      <c r="W666" s="9" t="s">
        <v>44</v>
      </c>
      <c r="X666" s="131">
        <v>44721</v>
      </c>
      <c r="Y666" s="131">
        <v>44721</v>
      </c>
      <c r="Z666" s="9" t="s">
        <v>118</v>
      </c>
      <c r="AA666" s="133">
        <v>5.2</v>
      </c>
      <c r="AB666" s="9" t="s">
        <v>119</v>
      </c>
      <c r="AC666" s="133">
        <v>4492.8</v>
      </c>
      <c r="AD666" s="9" t="s">
        <v>119</v>
      </c>
      <c r="AE666" s="9" t="s">
        <v>120</v>
      </c>
      <c r="AF666" s="133">
        <v>12.99</v>
      </c>
      <c r="AG666" s="134">
        <v>0.1</v>
      </c>
      <c r="AH666" s="9" t="s">
        <v>47</v>
      </c>
      <c r="AI666" s="134">
        <v>0.21</v>
      </c>
      <c r="AJ666" s="9" t="s">
        <v>48</v>
      </c>
      <c r="AK666" s="9"/>
      <c r="AL666" s="9" t="s">
        <v>49</v>
      </c>
      <c r="AM666" s="9" t="s">
        <v>196</v>
      </c>
      <c r="AN666" s="9" t="s">
        <v>123</v>
      </c>
      <c r="AO666" s="9" t="s">
        <v>52</v>
      </c>
      <c r="AP666" s="9" t="s">
        <v>155</v>
      </c>
      <c r="AQ666" s="9" t="s">
        <v>53</v>
      </c>
      <c r="AR666" s="9" t="s">
        <v>122</v>
      </c>
      <c r="AS666" s="142" t="str">
        <f>VLOOKUP(A666,'Roll-ups'!B:M,12,FALSE)</f>
        <v>CORE</v>
      </c>
      <c r="AT666" s="142" t="str">
        <f t="shared" si="32"/>
        <v>G10202</v>
      </c>
      <c r="AU666" t="str">
        <f>VLOOKUP(A666,'Roll-ups'!B:E,4,FALSE)</f>
        <v>FALL 1</v>
      </c>
    </row>
    <row r="667" spans="1:47" x14ac:dyDescent="0.15">
      <c r="A667" s="142">
        <f t="shared" si="30"/>
        <v>9781593591083</v>
      </c>
      <c r="B667" s="142" t="str">
        <f t="shared" si="31"/>
        <v>4544509166</v>
      </c>
      <c r="C667" s="9" t="s">
        <v>149</v>
      </c>
      <c r="D667" s="9" t="s">
        <v>938</v>
      </c>
      <c r="E667" s="9" t="s">
        <v>1086</v>
      </c>
      <c r="F667" s="9" t="s">
        <v>952</v>
      </c>
      <c r="G667" s="9" t="s">
        <v>39</v>
      </c>
      <c r="H667" s="9" t="s">
        <v>40</v>
      </c>
      <c r="I667" s="9"/>
      <c r="J667" s="9"/>
      <c r="K667" s="9" t="s">
        <v>41</v>
      </c>
      <c r="L667" s="9" t="s">
        <v>1087</v>
      </c>
      <c r="M667" s="9" t="s">
        <v>194</v>
      </c>
      <c r="N667" s="131">
        <v>44699</v>
      </c>
      <c r="O667" s="131">
        <v>44725</v>
      </c>
      <c r="P667" s="131">
        <v>44725</v>
      </c>
      <c r="Q667" s="222">
        <v>918</v>
      </c>
      <c r="R667" s="132">
        <v>918</v>
      </c>
      <c r="S667" s="132">
        <v>0</v>
      </c>
      <c r="T667" s="9" t="s">
        <v>348</v>
      </c>
      <c r="U667" s="9" t="s">
        <v>117</v>
      </c>
      <c r="V667" s="9" t="s">
        <v>1088</v>
      </c>
      <c r="W667" s="9" t="s">
        <v>44</v>
      </c>
      <c r="X667" s="131">
        <v>44721</v>
      </c>
      <c r="Y667" s="131">
        <v>44721</v>
      </c>
      <c r="Z667" s="9" t="s">
        <v>118</v>
      </c>
      <c r="AA667" s="133">
        <v>5.2</v>
      </c>
      <c r="AB667" s="9" t="s">
        <v>119</v>
      </c>
      <c r="AC667" s="133">
        <v>4773.6000000000004</v>
      </c>
      <c r="AD667" s="9" t="s">
        <v>119</v>
      </c>
      <c r="AE667" s="9" t="s">
        <v>120</v>
      </c>
      <c r="AF667" s="133">
        <v>12.99</v>
      </c>
      <c r="AG667" s="134">
        <v>0.4</v>
      </c>
      <c r="AH667" s="9" t="s">
        <v>47</v>
      </c>
      <c r="AI667" s="134">
        <v>33.21</v>
      </c>
      <c r="AJ667" s="9" t="s">
        <v>48</v>
      </c>
      <c r="AK667" s="9"/>
      <c r="AL667" s="9" t="s">
        <v>49</v>
      </c>
      <c r="AM667" s="9" t="s">
        <v>196</v>
      </c>
      <c r="AN667" s="9" t="s">
        <v>123</v>
      </c>
      <c r="AO667" s="9" t="s">
        <v>52</v>
      </c>
      <c r="AP667" s="9" t="s">
        <v>155</v>
      </c>
      <c r="AQ667" s="9" t="s">
        <v>53</v>
      </c>
      <c r="AR667" s="9" t="s">
        <v>122</v>
      </c>
      <c r="AS667" s="142" t="str">
        <f>VLOOKUP(A667,'Roll-ups'!B:M,12,FALSE)</f>
        <v>CORE</v>
      </c>
      <c r="AT667" s="142" t="str">
        <f t="shared" si="32"/>
        <v>G10202</v>
      </c>
      <c r="AU667" t="str">
        <f>VLOOKUP(A667,'Roll-ups'!B:E,4,FALSE)</f>
        <v>FALL 1</v>
      </c>
    </row>
    <row r="668" spans="1:47" x14ac:dyDescent="0.15">
      <c r="A668" s="142">
        <f t="shared" si="30"/>
        <v>9781441336019</v>
      </c>
      <c r="B668" s="142" t="str">
        <f t="shared" si="31"/>
        <v>4544509167</v>
      </c>
      <c r="C668" s="9" t="s">
        <v>149</v>
      </c>
      <c r="D668" s="9" t="s">
        <v>940</v>
      </c>
      <c r="E668" s="9" t="s">
        <v>1095</v>
      </c>
      <c r="F668" s="9" t="s">
        <v>997</v>
      </c>
      <c r="G668" s="9" t="s">
        <v>58</v>
      </c>
      <c r="H668" s="9" t="s">
        <v>40</v>
      </c>
      <c r="I668" s="9"/>
      <c r="J668" s="9"/>
      <c r="K668" s="9" t="s">
        <v>56</v>
      </c>
      <c r="L668" s="9" t="s">
        <v>1087</v>
      </c>
      <c r="M668" s="9" t="s">
        <v>194</v>
      </c>
      <c r="N668" s="131">
        <v>44699</v>
      </c>
      <c r="O668" s="131">
        <v>44725</v>
      </c>
      <c r="P668" s="131">
        <v>44725</v>
      </c>
      <c r="Q668" s="222">
        <v>108</v>
      </c>
      <c r="R668" s="132">
        <v>108</v>
      </c>
      <c r="S668" s="132">
        <v>0</v>
      </c>
      <c r="T668" s="9" t="s">
        <v>348</v>
      </c>
      <c r="U668" s="9" t="s">
        <v>117</v>
      </c>
      <c r="V668" s="9" t="s">
        <v>1088</v>
      </c>
      <c r="W668" s="9" t="s">
        <v>44</v>
      </c>
      <c r="X668" s="131">
        <v>44721</v>
      </c>
      <c r="Y668" s="131">
        <v>44721</v>
      </c>
      <c r="Z668" s="9" t="s">
        <v>118</v>
      </c>
      <c r="AA668" s="133">
        <v>5.2</v>
      </c>
      <c r="AB668" s="9" t="s">
        <v>119</v>
      </c>
      <c r="AC668" s="133">
        <v>561.6</v>
      </c>
      <c r="AD668" s="9" t="s">
        <v>119</v>
      </c>
      <c r="AE668" s="9" t="s">
        <v>120</v>
      </c>
      <c r="AF668" s="133">
        <v>12.99</v>
      </c>
      <c r="AG668" s="134">
        <v>0.1</v>
      </c>
      <c r="AH668" s="9" t="s">
        <v>47</v>
      </c>
      <c r="AI668" s="134">
        <v>0.21</v>
      </c>
      <c r="AJ668" s="9" t="s">
        <v>48</v>
      </c>
      <c r="AK668" s="9"/>
      <c r="AL668" s="9" t="s">
        <v>49</v>
      </c>
      <c r="AM668" s="9" t="s">
        <v>196</v>
      </c>
      <c r="AN668" s="9" t="s">
        <v>123</v>
      </c>
      <c r="AO668" s="9" t="s">
        <v>52</v>
      </c>
      <c r="AP668" s="9" t="s">
        <v>155</v>
      </c>
      <c r="AQ668" s="9" t="s">
        <v>53</v>
      </c>
      <c r="AR668" s="9" t="s">
        <v>122</v>
      </c>
      <c r="AS668" s="142" t="str">
        <f>VLOOKUP(A668,'Roll-ups'!B:M,12,FALSE)</f>
        <v>CORE</v>
      </c>
      <c r="AT668" s="142" t="str">
        <f t="shared" si="32"/>
        <v>G10202</v>
      </c>
      <c r="AU668" t="str">
        <f>VLOOKUP(A668,'Roll-ups'!B:E,4,FALSE)</f>
        <v>FALL 1</v>
      </c>
    </row>
    <row r="669" spans="1:47" x14ac:dyDescent="0.15">
      <c r="A669" s="142">
        <f t="shared" si="30"/>
        <v>9781593591083</v>
      </c>
      <c r="B669" s="142" t="str">
        <f t="shared" si="31"/>
        <v>4544509167</v>
      </c>
      <c r="C669" s="9" t="s">
        <v>149</v>
      </c>
      <c r="D669" s="9" t="s">
        <v>938</v>
      </c>
      <c r="E669" s="9" t="s">
        <v>1086</v>
      </c>
      <c r="F669" s="9" t="s">
        <v>997</v>
      </c>
      <c r="G669" s="9" t="s">
        <v>39</v>
      </c>
      <c r="H669" s="9" t="s">
        <v>40</v>
      </c>
      <c r="I669" s="9"/>
      <c r="J669" s="9"/>
      <c r="K669" s="9" t="s">
        <v>56</v>
      </c>
      <c r="L669" s="9" t="s">
        <v>1087</v>
      </c>
      <c r="M669" s="9" t="s">
        <v>194</v>
      </c>
      <c r="N669" s="131">
        <v>44699</v>
      </c>
      <c r="O669" s="131">
        <v>44725</v>
      </c>
      <c r="P669" s="131">
        <v>44725</v>
      </c>
      <c r="Q669" s="222">
        <v>108</v>
      </c>
      <c r="R669" s="132">
        <v>108</v>
      </c>
      <c r="S669" s="132">
        <v>0</v>
      </c>
      <c r="T669" s="9" t="s">
        <v>348</v>
      </c>
      <c r="U669" s="9" t="s">
        <v>117</v>
      </c>
      <c r="V669" s="9" t="s">
        <v>1088</v>
      </c>
      <c r="W669" s="9" t="s">
        <v>44</v>
      </c>
      <c r="X669" s="131">
        <v>44721</v>
      </c>
      <c r="Y669" s="131">
        <v>44721</v>
      </c>
      <c r="Z669" s="9" t="s">
        <v>118</v>
      </c>
      <c r="AA669" s="133">
        <v>5.2</v>
      </c>
      <c r="AB669" s="9" t="s">
        <v>119</v>
      </c>
      <c r="AC669" s="133">
        <v>561.6</v>
      </c>
      <c r="AD669" s="9" t="s">
        <v>119</v>
      </c>
      <c r="AE669" s="9" t="s">
        <v>120</v>
      </c>
      <c r="AF669" s="133">
        <v>12.99</v>
      </c>
      <c r="AG669" s="134">
        <v>0.4</v>
      </c>
      <c r="AH669" s="9" t="s">
        <v>47</v>
      </c>
      <c r="AI669" s="134">
        <v>33.21</v>
      </c>
      <c r="AJ669" s="9" t="s">
        <v>48</v>
      </c>
      <c r="AK669" s="9"/>
      <c r="AL669" s="9" t="s">
        <v>49</v>
      </c>
      <c r="AM669" s="9" t="s">
        <v>196</v>
      </c>
      <c r="AN669" s="9" t="s">
        <v>123</v>
      </c>
      <c r="AO669" s="9" t="s">
        <v>52</v>
      </c>
      <c r="AP669" s="9" t="s">
        <v>155</v>
      </c>
      <c r="AQ669" s="9" t="s">
        <v>53</v>
      </c>
      <c r="AR669" s="9" t="s">
        <v>122</v>
      </c>
      <c r="AS669" s="142" t="str">
        <f>VLOOKUP(A669,'Roll-ups'!B:M,12,FALSE)</f>
        <v>CORE</v>
      </c>
      <c r="AT669" s="142" t="str">
        <f t="shared" si="32"/>
        <v>G10202</v>
      </c>
      <c r="AU669" t="str">
        <f>VLOOKUP(A669,'Roll-ups'!B:E,4,FALSE)</f>
        <v>FALL 1</v>
      </c>
    </row>
    <row r="670" spans="1:47" x14ac:dyDescent="0.15">
      <c r="A670" s="142">
        <f t="shared" si="30"/>
        <v>93573389986</v>
      </c>
      <c r="B670" s="142" t="str">
        <f t="shared" si="31"/>
        <v>4544618243</v>
      </c>
      <c r="C670" s="9" t="s">
        <v>129</v>
      </c>
      <c r="D670" s="9" t="s">
        <v>707</v>
      </c>
      <c r="E670" s="9" t="s">
        <v>708</v>
      </c>
      <c r="F670" s="9" t="s">
        <v>1018</v>
      </c>
      <c r="G670" s="9" t="s">
        <v>39</v>
      </c>
      <c r="H670" s="9" t="s">
        <v>40</v>
      </c>
      <c r="I670" s="9"/>
      <c r="J670" s="9"/>
      <c r="K670" s="9" t="s">
        <v>41</v>
      </c>
      <c r="L670" s="9" t="s">
        <v>1247</v>
      </c>
      <c r="M670" s="9" t="s">
        <v>1248</v>
      </c>
      <c r="N670" s="131">
        <v>44697</v>
      </c>
      <c r="O670" s="131">
        <v>44729</v>
      </c>
      <c r="P670" s="131">
        <v>44729</v>
      </c>
      <c r="Q670" s="222">
        <v>331</v>
      </c>
      <c r="R670" s="132">
        <v>331</v>
      </c>
      <c r="S670" s="132">
        <v>0</v>
      </c>
      <c r="T670" s="9" t="s">
        <v>348</v>
      </c>
      <c r="U670" s="9" t="s">
        <v>117</v>
      </c>
      <c r="V670" s="9" t="s">
        <v>64</v>
      </c>
      <c r="W670" s="9" t="s">
        <v>44</v>
      </c>
      <c r="X670" s="131">
        <v>44726</v>
      </c>
      <c r="Y670" s="131">
        <v>44726</v>
      </c>
      <c r="Z670" s="9" t="s">
        <v>118</v>
      </c>
      <c r="AA670" s="133">
        <v>13.74</v>
      </c>
      <c r="AB670" s="9" t="s">
        <v>119</v>
      </c>
      <c r="AC670" s="133">
        <v>4547.9399999999996</v>
      </c>
      <c r="AD670" s="9" t="s">
        <v>119</v>
      </c>
      <c r="AE670" s="9" t="s">
        <v>120</v>
      </c>
      <c r="AF670" s="133">
        <v>24.99</v>
      </c>
      <c r="AG670" s="134">
        <v>0.35</v>
      </c>
      <c r="AH670" s="9" t="s">
        <v>47</v>
      </c>
      <c r="AI670" s="134">
        <v>724.65</v>
      </c>
      <c r="AJ670" s="9" t="s">
        <v>48</v>
      </c>
      <c r="AK670" s="9" t="s">
        <v>1274</v>
      </c>
      <c r="AL670" s="9" t="s">
        <v>49</v>
      </c>
      <c r="AM670" s="9" t="s">
        <v>121</v>
      </c>
      <c r="AN670" s="9" t="s">
        <v>122</v>
      </c>
      <c r="AO670" s="9" t="s">
        <v>52</v>
      </c>
      <c r="AP670" s="9" t="s">
        <v>1250</v>
      </c>
      <c r="AQ670" s="9" t="s">
        <v>53</v>
      </c>
      <c r="AR670" s="9" t="s">
        <v>54</v>
      </c>
      <c r="AS670" s="142" t="str">
        <f>VLOOKUP(A670,'Roll-ups'!B:M,12,FALSE)</f>
        <v xml:space="preserve">CRICUT </v>
      </c>
      <c r="AT670" s="142" t="str">
        <f t="shared" si="32"/>
        <v>G10211</v>
      </c>
      <c r="AU670" t="str">
        <f>VLOOKUP(A670,'Roll-ups'!B:E,4,FALSE)</f>
        <v>FALL 1</v>
      </c>
    </row>
    <row r="671" spans="1:47" x14ac:dyDescent="0.15">
      <c r="A671" s="142">
        <f t="shared" si="30"/>
        <v>93573269127</v>
      </c>
      <c r="B671" s="142" t="str">
        <f t="shared" si="31"/>
        <v>4544618243</v>
      </c>
      <c r="C671" s="9" t="s">
        <v>129</v>
      </c>
      <c r="D671" s="9" t="s">
        <v>719</v>
      </c>
      <c r="E671" s="9" t="s">
        <v>720</v>
      </c>
      <c r="F671" s="9" t="s">
        <v>1018</v>
      </c>
      <c r="G671" s="9" t="s">
        <v>58</v>
      </c>
      <c r="H671" s="9" t="s">
        <v>40</v>
      </c>
      <c r="I671" s="9"/>
      <c r="J671" s="9"/>
      <c r="K671" s="9" t="s">
        <v>41</v>
      </c>
      <c r="L671" s="9" t="s">
        <v>1247</v>
      </c>
      <c r="M671" s="9" t="s">
        <v>1248</v>
      </c>
      <c r="N671" s="131">
        <v>44697</v>
      </c>
      <c r="O671" s="131">
        <v>44729</v>
      </c>
      <c r="P671" s="131">
        <v>44729</v>
      </c>
      <c r="Q671" s="222">
        <v>327</v>
      </c>
      <c r="R671" s="132">
        <v>327</v>
      </c>
      <c r="S671" s="132">
        <v>0</v>
      </c>
      <c r="T671" s="9" t="s">
        <v>348</v>
      </c>
      <c r="U671" s="9" t="s">
        <v>117</v>
      </c>
      <c r="V671" s="9" t="s">
        <v>64</v>
      </c>
      <c r="W671" s="9" t="s">
        <v>44</v>
      </c>
      <c r="X671" s="131">
        <v>44726</v>
      </c>
      <c r="Y671" s="131">
        <v>44726</v>
      </c>
      <c r="Z671" s="9" t="s">
        <v>118</v>
      </c>
      <c r="AA671" s="133">
        <v>10.99</v>
      </c>
      <c r="AB671" s="9" t="s">
        <v>119</v>
      </c>
      <c r="AC671" s="133">
        <v>3593.73</v>
      </c>
      <c r="AD671" s="9" t="s">
        <v>119</v>
      </c>
      <c r="AE671" s="9" t="s">
        <v>120</v>
      </c>
      <c r="AF671" s="133">
        <v>19.989999999999998</v>
      </c>
      <c r="AG671" s="134">
        <v>0.1</v>
      </c>
      <c r="AH671" s="9" t="s">
        <v>47</v>
      </c>
      <c r="AI671" s="134">
        <v>16.968</v>
      </c>
      <c r="AJ671" s="9" t="s">
        <v>48</v>
      </c>
      <c r="AK671" s="9" t="s">
        <v>1278</v>
      </c>
      <c r="AL671" s="9" t="s">
        <v>49</v>
      </c>
      <c r="AM671" s="9" t="s">
        <v>121</v>
      </c>
      <c r="AN671" s="9" t="s">
        <v>122</v>
      </c>
      <c r="AO671" s="9" t="s">
        <v>52</v>
      </c>
      <c r="AP671" s="9" t="s">
        <v>1250</v>
      </c>
      <c r="AQ671" s="9" t="s">
        <v>53</v>
      </c>
      <c r="AR671" s="9" t="s">
        <v>54</v>
      </c>
      <c r="AS671" s="142" t="str">
        <f>VLOOKUP(A671,'Roll-ups'!B:M,12,FALSE)</f>
        <v xml:space="preserve">CRICUT </v>
      </c>
      <c r="AT671" s="142" t="str">
        <f t="shared" si="32"/>
        <v>G10211</v>
      </c>
      <c r="AU671" t="str">
        <f>VLOOKUP(A671,'Roll-ups'!B:E,4,FALSE)</f>
        <v>FALL 1</v>
      </c>
    </row>
    <row r="672" spans="1:47" x14ac:dyDescent="0.15">
      <c r="A672" s="142">
        <f t="shared" si="30"/>
        <v>93573467622</v>
      </c>
      <c r="B672" s="142" t="str">
        <f t="shared" si="31"/>
        <v>4544618243</v>
      </c>
      <c r="C672" s="9" t="s">
        <v>129</v>
      </c>
      <c r="D672" s="9" t="s">
        <v>717</v>
      </c>
      <c r="E672" s="9" t="s">
        <v>718</v>
      </c>
      <c r="F672" s="9" t="s">
        <v>1018</v>
      </c>
      <c r="G672" s="9" t="s">
        <v>55</v>
      </c>
      <c r="H672" s="9" t="s">
        <v>40</v>
      </c>
      <c r="I672" s="9"/>
      <c r="J672" s="9"/>
      <c r="K672" s="9" t="s">
        <v>41</v>
      </c>
      <c r="L672" s="9" t="s">
        <v>1247</v>
      </c>
      <c r="M672" s="9" t="s">
        <v>1248</v>
      </c>
      <c r="N672" s="131">
        <v>44697</v>
      </c>
      <c r="O672" s="131">
        <v>44729</v>
      </c>
      <c r="P672" s="131">
        <v>44729</v>
      </c>
      <c r="Q672" s="222">
        <v>331</v>
      </c>
      <c r="R672" s="132">
        <v>331</v>
      </c>
      <c r="S672" s="132">
        <v>0</v>
      </c>
      <c r="T672" s="9" t="s">
        <v>348</v>
      </c>
      <c r="U672" s="9" t="s">
        <v>117</v>
      </c>
      <c r="V672" s="9" t="s">
        <v>64</v>
      </c>
      <c r="W672" s="9" t="s">
        <v>44</v>
      </c>
      <c r="X672" s="131">
        <v>44726</v>
      </c>
      <c r="Y672" s="131">
        <v>44726</v>
      </c>
      <c r="Z672" s="9" t="s">
        <v>118</v>
      </c>
      <c r="AA672" s="133">
        <v>10.99</v>
      </c>
      <c r="AB672" s="9" t="s">
        <v>119</v>
      </c>
      <c r="AC672" s="133">
        <v>3637.69</v>
      </c>
      <c r="AD672" s="9" t="s">
        <v>119</v>
      </c>
      <c r="AE672" s="9" t="s">
        <v>120</v>
      </c>
      <c r="AF672" s="133">
        <v>19.989999999999998</v>
      </c>
      <c r="AG672" s="134">
        <v>0.2</v>
      </c>
      <c r="AH672" s="9" t="s">
        <v>47</v>
      </c>
      <c r="AI672" s="134">
        <v>724.65</v>
      </c>
      <c r="AJ672" s="9" t="s">
        <v>48</v>
      </c>
      <c r="AK672" s="9" t="s">
        <v>1273</v>
      </c>
      <c r="AL672" s="9" t="s">
        <v>49</v>
      </c>
      <c r="AM672" s="9" t="s">
        <v>121</v>
      </c>
      <c r="AN672" s="9" t="s">
        <v>122</v>
      </c>
      <c r="AO672" s="9" t="s">
        <v>52</v>
      </c>
      <c r="AP672" s="9" t="s">
        <v>1250</v>
      </c>
      <c r="AQ672" s="9" t="s">
        <v>53</v>
      </c>
      <c r="AR672" s="9" t="s">
        <v>54</v>
      </c>
      <c r="AS672" s="142" t="str">
        <f>VLOOKUP(A672,'Roll-ups'!B:M,12,FALSE)</f>
        <v xml:space="preserve">CRICUT </v>
      </c>
      <c r="AT672" s="142" t="str">
        <f t="shared" si="32"/>
        <v>G10211</v>
      </c>
      <c r="AU672" t="str">
        <f>VLOOKUP(A672,'Roll-ups'!B:E,4,FALSE)</f>
        <v>FALL 1</v>
      </c>
    </row>
    <row r="673" spans="1:47" x14ac:dyDescent="0.15">
      <c r="A673" s="142">
        <f t="shared" si="30"/>
        <v>93573246791</v>
      </c>
      <c r="B673" s="142" t="str">
        <f t="shared" si="31"/>
        <v>4544618243</v>
      </c>
      <c r="C673" s="9" t="s">
        <v>129</v>
      </c>
      <c r="D673" s="9" t="s">
        <v>1318</v>
      </c>
      <c r="E673" s="9" t="s">
        <v>744</v>
      </c>
      <c r="F673" s="9" t="s">
        <v>1018</v>
      </c>
      <c r="G673" s="9" t="s">
        <v>59</v>
      </c>
      <c r="H673" s="9" t="s">
        <v>40</v>
      </c>
      <c r="I673" s="9"/>
      <c r="J673" s="9"/>
      <c r="K673" s="9" t="s">
        <v>41</v>
      </c>
      <c r="L673" s="9" t="s">
        <v>1247</v>
      </c>
      <c r="M673" s="9" t="s">
        <v>1248</v>
      </c>
      <c r="N673" s="131">
        <v>44697</v>
      </c>
      <c r="O673" s="131">
        <v>44729</v>
      </c>
      <c r="P673" s="131">
        <v>44729</v>
      </c>
      <c r="Q673" s="222">
        <v>264</v>
      </c>
      <c r="R673" s="132">
        <v>264</v>
      </c>
      <c r="S673" s="132">
        <v>0</v>
      </c>
      <c r="T673" s="9" t="s">
        <v>348</v>
      </c>
      <c r="U673" s="9" t="s">
        <v>117</v>
      </c>
      <c r="V673" s="9" t="s">
        <v>64</v>
      </c>
      <c r="W673" s="9" t="s">
        <v>44</v>
      </c>
      <c r="X673" s="131">
        <v>44726</v>
      </c>
      <c r="Y673" s="131">
        <v>44726</v>
      </c>
      <c r="Z673" s="9" t="s">
        <v>118</v>
      </c>
      <c r="AA673" s="133">
        <v>5.49</v>
      </c>
      <c r="AB673" s="9" t="s">
        <v>119</v>
      </c>
      <c r="AC673" s="133">
        <v>1449.36</v>
      </c>
      <c r="AD673" s="9" t="s">
        <v>119</v>
      </c>
      <c r="AE673" s="9" t="s">
        <v>120</v>
      </c>
      <c r="AF673" s="133">
        <v>9.99</v>
      </c>
      <c r="AG673" s="134">
        <v>0.1</v>
      </c>
      <c r="AH673" s="9" t="s">
        <v>47</v>
      </c>
      <c r="AI673" s="134">
        <v>26.901</v>
      </c>
      <c r="AJ673" s="9" t="s">
        <v>48</v>
      </c>
      <c r="AK673" s="9" t="s">
        <v>1321</v>
      </c>
      <c r="AL673" s="9" t="s">
        <v>49</v>
      </c>
      <c r="AM673" s="9" t="s">
        <v>196</v>
      </c>
      <c r="AN673" s="9" t="s">
        <v>123</v>
      </c>
      <c r="AO673" s="9" t="s">
        <v>52</v>
      </c>
      <c r="AP673" s="9" t="s">
        <v>1250</v>
      </c>
      <c r="AQ673" s="9" t="s">
        <v>53</v>
      </c>
      <c r="AR673" s="9" t="s">
        <v>54</v>
      </c>
      <c r="AS673" s="142" t="str">
        <f>VLOOKUP(A673,'Roll-ups'!B:M,12,FALSE)</f>
        <v xml:space="preserve">CRICUT </v>
      </c>
      <c r="AT673" s="142" t="str">
        <f t="shared" si="32"/>
        <v>G10211</v>
      </c>
      <c r="AU673" t="str">
        <f>VLOOKUP(A673,'Roll-ups'!B:E,4,FALSE)</f>
        <v>FALL 1</v>
      </c>
    </row>
    <row r="674" spans="1:47" x14ac:dyDescent="0.15">
      <c r="A674" s="142">
        <f t="shared" si="30"/>
        <v>93573316210</v>
      </c>
      <c r="B674" s="142" t="str">
        <f t="shared" si="31"/>
        <v>4544618243</v>
      </c>
      <c r="C674" s="9" t="s">
        <v>129</v>
      </c>
      <c r="D674" s="9" t="s">
        <v>731</v>
      </c>
      <c r="E674" s="9" t="s">
        <v>732</v>
      </c>
      <c r="F674" s="9" t="s">
        <v>1018</v>
      </c>
      <c r="G674" s="9" t="s">
        <v>107</v>
      </c>
      <c r="H674" s="9" t="s">
        <v>40</v>
      </c>
      <c r="I674" s="9"/>
      <c r="J674" s="9"/>
      <c r="K674" s="9" t="s">
        <v>41</v>
      </c>
      <c r="L674" s="9" t="s">
        <v>1247</v>
      </c>
      <c r="M674" s="9" t="s">
        <v>1248</v>
      </c>
      <c r="N674" s="131">
        <v>44697</v>
      </c>
      <c r="O674" s="131">
        <v>44729</v>
      </c>
      <c r="P674" s="131">
        <v>44729</v>
      </c>
      <c r="Q674" s="222">
        <v>331</v>
      </c>
      <c r="R674" s="132">
        <v>331</v>
      </c>
      <c r="S674" s="132">
        <v>0</v>
      </c>
      <c r="T674" s="9" t="s">
        <v>348</v>
      </c>
      <c r="U674" s="9" t="s">
        <v>117</v>
      </c>
      <c r="V674" s="9" t="s">
        <v>64</v>
      </c>
      <c r="W674" s="9" t="s">
        <v>44</v>
      </c>
      <c r="X674" s="131">
        <v>44726</v>
      </c>
      <c r="Y674" s="131">
        <v>44726</v>
      </c>
      <c r="Z674" s="9" t="s">
        <v>118</v>
      </c>
      <c r="AA674" s="133">
        <v>5.49</v>
      </c>
      <c r="AB674" s="9" t="s">
        <v>119</v>
      </c>
      <c r="AC674" s="133">
        <v>1817.19</v>
      </c>
      <c r="AD674" s="9" t="s">
        <v>119</v>
      </c>
      <c r="AE674" s="9" t="s">
        <v>120</v>
      </c>
      <c r="AF674" s="133">
        <v>9.99</v>
      </c>
      <c r="AG674" s="134">
        <v>0.1</v>
      </c>
      <c r="AH674" s="9" t="s">
        <v>47</v>
      </c>
      <c r="AI674" s="134">
        <v>280.37599999999998</v>
      </c>
      <c r="AJ674" s="9" t="s">
        <v>48</v>
      </c>
      <c r="AK674" s="9" t="s">
        <v>1275</v>
      </c>
      <c r="AL674" s="9" t="s">
        <v>49</v>
      </c>
      <c r="AM674" s="9" t="s">
        <v>121</v>
      </c>
      <c r="AN674" s="9" t="s">
        <v>122</v>
      </c>
      <c r="AO674" s="9" t="s">
        <v>52</v>
      </c>
      <c r="AP674" s="9" t="s">
        <v>1250</v>
      </c>
      <c r="AQ674" s="9" t="s">
        <v>53</v>
      </c>
      <c r="AR674" s="9" t="s">
        <v>54</v>
      </c>
      <c r="AS674" s="142" t="str">
        <f>VLOOKUP(A674,'Roll-ups'!B:M,12,FALSE)</f>
        <v xml:space="preserve">CRICUT </v>
      </c>
      <c r="AT674" s="142" t="str">
        <f t="shared" si="32"/>
        <v>G10211</v>
      </c>
      <c r="AU674" t="str">
        <f>VLOOKUP(A674,'Roll-ups'!B:E,4,FALSE)</f>
        <v>FALL 1</v>
      </c>
    </row>
    <row r="675" spans="1:47" x14ac:dyDescent="0.15">
      <c r="A675" s="142">
        <f t="shared" si="30"/>
        <v>93573532979</v>
      </c>
      <c r="B675" s="142" t="str">
        <f t="shared" si="31"/>
        <v>4544618243</v>
      </c>
      <c r="C675" s="9" t="s">
        <v>129</v>
      </c>
      <c r="D675" s="9" t="s">
        <v>1285</v>
      </c>
      <c r="E675" s="9" t="s">
        <v>728</v>
      </c>
      <c r="F675" s="9" t="s">
        <v>1018</v>
      </c>
      <c r="G675" s="9" t="s">
        <v>61</v>
      </c>
      <c r="H675" s="9" t="s">
        <v>40</v>
      </c>
      <c r="I675" s="9" t="s">
        <v>1341</v>
      </c>
      <c r="J675" s="9"/>
      <c r="K675" s="9" t="s">
        <v>41</v>
      </c>
      <c r="L675" s="9" t="s">
        <v>1247</v>
      </c>
      <c r="M675" s="9" t="s">
        <v>1248</v>
      </c>
      <c r="N675" s="131">
        <v>44697</v>
      </c>
      <c r="O675" s="131">
        <v>44729</v>
      </c>
      <c r="P675" s="131">
        <v>44729</v>
      </c>
      <c r="Q675" s="222">
        <v>264</v>
      </c>
      <c r="R675" s="132">
        <v>0</v>
      </c>
      <c r="S675" s="132">
        <v>0</v>
      </c>
      <c r="T675" s="9" t="s">
        <v>348</v>
      </c>
      <c r="U675" s="9" t="s">
        <v>117</v>
      </c>
      <c r="V675" s="9" t="s">
        <v>64</v>
      </c>
      <c r="W675" s="9" t="s">
        <v>44</v>
      </c>
      <c r="X675" s="131">
        <v>44726</v>
      </c>
      <c r="Y675" s="131">
        <v>44726</v>
      </c>
      <c r="Z675" s="9" t="s">
        <v>118</v>
      </c>
      <c r="AA675" s="133">
        <v>8.24</v>
      </c>
      <c r="AB675" s="9" t="s">
        <v>119</v>
      </c>
      <c r="AC675" s="133">
        <v>2175.36</v>
      </c>
      <c r="AD675" s="9" t="s">
        <v>119</v>
      </c>
      <c r="AE675" s="9" t="s">
        <v>120</v>
      </c>
      <c r="AF675" s="133">
        <v>14.99</v>
      </c>
      <c r="AG675" s="134">
        <v>0.01</v>
      </c>
      <c r="AH675" s="9" t="s">
        <v>47</v>
      </c>
      <c r="AI675" s="134">
        <v>0.9</v>
      </c>
      <c r="AJ675" s="9" t="s">
        <v>48</v>
      </c>
      <c r="AK675" s="9" t="s">
        <v>1330</v>
      </c>
      <c r="AL675" s="9" t="s">
        <v>49</v>
      </c>
      <c r="AM675" s="9" t="s">
        <v>196</v>
      </c>
      <c r="AN675" s="9" t="s">
        <v>123</v>
      </c>
      <c r="AO675" s="9" t="s">
        <v>52</v>
      </c>
      <c r="AP675" s="9" t="s">
        <v>1250</v>
      </c>
      <c r="AQ675" s="9" t="s">
        <v>53</v>
      </c>
      <c r="AR675" s="9" t="s">
        <v>128</v>
      </c>
      <c r="AS675" s="142" t="str">
        <f>VLOOKUP(A675,'Roll-ups'!B:M,12,FALSE)</f>
        <v xml:space="preserve">CRICUT </v>
      </c>
      <c r="AT675" s="142" t="str">
        <f t="shared" si="32"/>
        <v>G10211</v>
      </c>
      <c r="AU675" t="str">
        <f>VLOOKUP(A675,'Roll-ups'!B:E,4,FALSE)</f>
        <v>FALL 1</v>
      </c>
    </row>
    <row r="676" spans="1:47" x14ac:dyDescent="0.15">
      <c r="A676" s="142">
        <f t="shared" si="30"/>
        <v>93573367397</v>
      </c>
      <c r="B676" s="142" t="str">
        <f t="shared" si="31"/>
        <v>4544618243</v>
      </c>
      <c r="C676" s="9" t="s">
        <v>129</v>
      </c>
      <c r="D676" s="9" t="s">
        <v>713</v>
      </c>
      <c r="E676" s="9" t="s">
        <v>714</v>
      </c>
      <c r="F676" s="9" t="s">
        <v>1018</v>
      </c>
      <c r="G676" s="9" t="s">
        <v>68</v>
      </c>
      <c r="H676" s="9" t="s">
        <v>40</v>
      </c>
      <c r="I676" s="9" t="s">
        <v>1341</v>
      </c>
      <c r="J676" s="9"/>
      <c r="K676" s="9" t="s">
        <v>41</v>
      </c>
      <c r="L676" s="9" t="s">
        <v>1247</v>
      </c>
      <c r="M676" s="9" t="s">
        <v>1248</v>
      </c>
      <c r="N676" s="131">
        <v>44697</v>
      </c>
      <c r="O676" s="131">
        <v>44729</v>
      </c>
      <c r="P676" s="131">
        <v>44729</v>
      </c>
      <c r="Q676" s="222">
        <v>423</v>
      </c>
      <c r="R676" s="132">
        <v>0</v>
      </c>
      <c r="S676" s="132">
        <v>0</v>
      </c>
      <c r="T676" s="9" t="s">
        <v>348</v>
      </c>
      <c r="U676" s="9" t="s">
        <v>117</v>
      </c>
      <c r="V676" s="9" t="s">
        <v>64</v>
      </c>
      <c r="W676" s="9" t="s">
        <v>44</v>
      </c>
      <c r="X676" s="131">
        <v>44726</v>
      </c>
      <c r="Y676" s="131">
        <v>44726</v>
      </c>
      <c r="Z676" s="9" t="s">
        <v>118</v>
      </c>
      <c r="AA676" s="133">
        <v>10.99</v>
      </c>
      <c r="AB676" s="9" t="s">
        <v>119</v>
      </c>
      <c r="AC676" s="133">
        <v>4648.7700000000004</v>
      </c>
      <c r="AD676" s="9" t="s">
        <v>119</v>
      </c>
      <c r="AE676" s="9" t="s">
        <v>120</v>
      </c>
      <c r="AF676" s="133">
        <v>19.989999999999998</v>
      </c>
      <c r="AG676" s="134">
        <v>0.65</v>
      </c>
      <c r="AH676" s="9" t="s">
        <v>47</v>
      </c>
      <c r="AI676" s="134">
        <v>280.37599999999998</v>
      </c>
      <c r="AJ676" s="9" t="s">
        <v>48</v>
      </c>
      <c r="AK676" s="9" t="s">
        <v>1251</v>
      </c>
      <c r="AL676" s="9" t="s">
        <v>49</v>
      </c>
      <c r="AM676" s="9" t="s">
        <v>121</v>
      </c>
      <c r="AN676" s="9" t="s">
        <v>122</v>
      </c>
      <c r="AO676" s="9" t="s">
        <v>52</v>
      </c>
      <c r="AP676" s="9" t="s">
        <v>1250</v>
      </c>
      <c r="AQ676" s="9" t="s">
        <v>53</v>
      </c>
      <c r="AR676" s="9" t="s">
        <v>122</v>
      </c>
      <c r="AS676" s="142" t="str">
        <f>VLOOKUP(A676,'Roll-ups'!B:M,12,FALSE)</f>
        <v xml:space="preserve">CRICUT </v>
      </c>
      <c r="AT676" s="142" t="str">
        <f t="shared" si="32"/>
        <v>G10211</v>
      </c>
      <c r="AU676" t="str">
        <f>VLOOKUP(A676,'Roll-ups'!B:E,4,FALSE)</f>
        <v>FALL 1</v>
      </c>
    </row>
    <row r="677" spans="1:47" x14ac:dyDescent="0.15">
      <c r="A677" s="142">
        <f t="shared" si="30"/>
        <v>93573596841</v>
      </c>
      <c r="B677" s="142" t="str">
        <f t="shared" si="31"/>
        <v>4544618243</v>
      </c>
      <c r="C677" s="9" t="s">
        <v>129</v>
      </c>
      <c r="D677" s="9" t="s">
        <v>709</v>
      </c>
      <c r="E677" s="9" t="s">
        <v>710</v>
      </c>
      <c r="F677" s="9" t="s">
        <v>1018</v>
      </c>
      <c r="G677" s="9" t="s">
        <v>70</v>
      </c>
      <c r="H677" s="9" t="s">
        <v>40</v>
      </c>
      <c r="I677" s="9"/>
      <c r="J677" s="9"/>
      <c r="K677" s="9" t="s">
        <v>41</v>
      </c>
      <c r="L677" s="9" t="s">
        <v>1247</v>
      </c>
      <c r="M677" s="9" t="s">
        <v>1248</v>
      </c>
      <c r="N677" s="131">
        <v>44697</v>
      </c>
      <c r="O677" s="131">
        <v>44729</v>
      </c>
      <c r="P677" s="131">
        <v>44729</v>
      </c>
      <c r="Q677" s="222">
        <v>331</v>
      </c>
      <c r="R677" s="132">
        <v>331</v>
      </c>
      <c r="S677" s="132">
        <v>0</v>
      </c>
      <c r="T677" s="9" t="s">
        <v>348</v>
      </c>
      <c r="U677" s="9" t="s">
        <v>117</v>
      </c>
      <c r="V677" s="9" t="s">
        <v>64</v>
      </c>
      <c r="W677" s="9" t="s">
        <v>44</v>
      </c>
      <c r="X677" s="131">
        <v>44726</v>
      </c>
      <c r="Y677" s="131">
        <v>44726</v>
      </c>
      <c r="Z677" s="9" t="s">
        <v>118</v>
      </c>
      <c r="AA677" s="133">
        <v>13.74</v>
      </c>
      <c r="AB677" s="9" t="s">
        <v>119</v>
      </c>
      <c r="AC677" s="133">
        <v>4547.9399999999996</v>
      </c>
      <c r="AD677" s="9" t="s">
        <v>119</v>
      </c>
      <c r="AE677" s="9" t="s">
        <v>120</v>
      </c>
      <c r="AF677" s="133">
        <v>24.99</v>
      </c>
      <c r="AG677" s="134">
        <v>0.35</v>
      </c>
      <c r="AH677" s="9" t="s">
        <v>47</v>
      </c>
      <c r="AI677" s="134">
        <v>724.65</v>
      </c>
      <c r="AJ677" s="9" t="s">
        <v>48</v>
      </c>
      <c r="AK677" s="9" t="s">
        <v>1277</v>
      </c>
      <c r="AL677" s="9" t="s">
        <v>49</v>
      </c>
      <c r="AM677" s="9" t="s">
        <v>121</v>
      </c>
      <c r="AN677" s="9" t="s">
        <v>122</v>
      </c>
      <c r="AO677" s="9" t="s">
        <v>52</v>
      </c>
      <c r="AP677" s="9" t="s">
        <v>1250</v>
      </c>
      <c r="AQ677" s="9" t="s">
        <v>53</v>
      </c>
      <c r="AR677" s="9" t="s">
        <v>54</v>
      </c>
      <c r="AS677" s="142" t="str">
        <f>VLOOKUP(A677,'Roll-ups'!B:M,12,FALSE)</f>
        <v xml:space="preserve">CRICUT </v>
      </c>
      <c r="AT677" s="142" t="str">
        <f t="shared" si="32"/>
        <v>G10211</v>
      </c>
      <c r="AU677" t="str">
        <f>VLOOKUP(A677,'Roll-ups'!B:E,4,FALSE)</f>
        <v>FALL 1</v>
      </c>
    </row>
    <row r="678" spans="1:47" x14ac:dyDescent="0.15">
      <c r="A678" s="142">
        <f t="shared" si="30"/>
        <v>93573670800</v>
      </c>
      <c r="B678" s="142" t="str">
        <f t="shared" si="31"/>
        <v>4544618243</v>
      </c>
      <c r="C678" s="9" t="s">
        <v>129</v>
      </c>
      <c r="D678" s="9" t="s">
        <v>715</v>
      </c>
      <c r="E678" s="9" t="s">
        <v>716</v>
      </c>
      <c r="F678" s="9" t="s">
        <v>1018</v>
      </c>
      <c r="G678" s="9" t="s">
        <v>72</v>
      </c>
      <c r="H678" s="9" t="s">
        <v>40</v>
      </c>
      <c r="I678" s="9"/>
      <c r="J678" s="9"/>
      <c r="K678" s="9" t="s">
        <v>41</v>
      </c>
      <c r="L678" s="9" t="s">
        <v>1247</v>
      </c>
      <c r="M678" s="9" t="s">
        <v>1248</v>
      </c>
      <c r="N678" s="131">
        <v>44697</v>
      </c>
      <c r="O678" s="131">
        <v>44729</v>
      </c>
      <c r="P678" s="131">
        <v>44729</v>
      </c>
      <c r="Q678" s="222">
        <v>423</v>
      </c>
      <c r="R678" s="132">
        <v>423</v>
      </c>
      <c r="S678" s="132">
        <v>0</v>
      </c>
      <c r="T678" s="9" t="s">
        <v>348</v>
      </c>
      <c r="U678" s="9" t="s">
        <v>117</v>
      </c>
      <c r="V678" s="9" t="s">
        <v>64</v>
      </c>
      <c r="W678" s="9" t="s">
        <v>44</v>
      </c>
      <c r="X678" s="131">
        <v>44726</v>
      </c>
      <c r="Y678" s="131">
        <v>44726</v>
      </c>
      <c r="Z678" s="9" t="s">
        <v>118</v>
      </c>
      <c r="AA678" s="133">
        <v>10.99</v>
      </c>
      <c r="AB678" s="9" t="s">
        <v>119</v>
      </c>
      <c r="AC678" s="133">
        <v>4648.7700000000004</v>
      </c>
      <c r="AD678" s="9" t="s">
        <v>119</v>
      </c>
      <c r="AE678" s="9" t="s">
        <v>120</v>
      </c>
      <c r="AF678" s="133">
        <v>19.989999999999998</v>
      </c>
      <c r="AG678" s="134">
        <v>0.15</v>
      </c>
      <c r="AH678" s="9" t="s">
        <v>47</v>
      </c>
      <c r="AI678" s="134">
        <v>6.4260000000000002</v>
      </c>
      <c r="AJ678" s="9" t="s">
        <v>48</v>
      </c>
      <c r="AK678" s="9" t="s">
        <v>1249</v>
      </c>
      <c r="AL678" s="9" t="s">
        <v>49</v>
      </c>
      <c r="AM678" s="9" t="s">
        <v>121</v>
      </c>
      <c r="AN678" s="9" t="s">
        <v>122</v>
      </c>
      <c r="AO678" s="9" t="s">
        <v>52</v>
      </c>
      <c r="AP678" s="9" t="s">
        <v>1250</v>
      </c>
      <c r="AQ678" s="9" t="s">
        <v>349</v>
      </c>
      <c r="AR678" s="9" t="s">
        <v>54</v>
      </c>
      <c r="AS678" s="142" t="str">
        <f>VLOOKUP(A678,'Roll-ups'!B:M,12,FALSE)</f>
        <v xml:space="preserve">CRICUT </v>
      </c>
      <c r="AT678" s="142" t="str">
        <f t="shared" si="32"/>
        <v>G10211</v>
      </c>
      <c r="AU678" t="str">
        <f>VLOOKUP(A678,'Roll-ups'!B:E,4,FALSE)</f>
        <v>FALL 1</v>
      </c>
    </row>
    <row r="679" spans="1:47" x14ac:dyDescent="0.15">
      <c r="A679" s="142">
        <f t="shared" si="30"/>
        <v>93573887055</v>
      </c>
      <c r="B679" s="142" t="str">
        <f t="shared" si="31"/>
        <v>4544618243</v>
      </c>
      <c r="C679" s="9" t="s">
        <v>129</v>
      </c>
      <c r="D679" s="9" t="s">
        <v>721</v>
      </c>
      <c r="E679" s="9" t="s">
        <v>722</v>
      </c>
      <c r="F679" s="9" t="s">
        <v>1018</v>
      </c>
      <c r="G679" s="9" t="s">
        <v>69</v>
      </c>
      <c r="H679" s="9" t="s">
        <v>40</v>
      </c>
      <c r="I679" s="9" t="s">
        <v>1341</v>
      </c>
      <c r="J679" s="9"/>
      <c r="K679" s="9" t="s">
        <v>41</v>
      </c>
      <c r="L679" s="9" t="s">
        <v>1247</v>
      </c>
      <c r="M679" s="9" t="s">
        <v>1248</v>
      </c>
      <c r="N679" s="131">
        <v>44697</v>
      </c>
      <c r="O679" s="131">
        <v>44729</v>
      </c>
      <c r="P679" s="131">
        <v>44729</v>
      </c>
      <c r="Q679" s="222">
        <v>327</v>
      </c>
      <c r="R679" s="132">
        <v>0</v>
      </c>
      <c r="S679" s="132">
        <v>0</v>
      </c>
      <c r="T679" s="9" t="s">
        <v>348</v>
      </c>
      <c r="U679" s="9" t="s">
        <v>117</v>
      </c>
      <c r="V679" s="9" t="s">
        <v>64</v>
      </c>
      <c r="W679" s="9" t="s">
        <v>44</v>
      </c>
      <c r="X679" s="131">
        <v>44726</v>
      </c>
      <c r="Y679" s="131">
        <v>44726</v>
      </c>
      <c r="Z679" s="9" t="s">
        <v>118</v>
      </c>
      <c r="AA679" s="133">
        <v>10.99</v>
      </c>
      <c r="AB679" s="9" t="s">
        <v>119</v>
      </c>
      <c r="AC679" s="133">
        <v>3593.73</v>
      </c>
      <c r="AD679" s="9" t="s">
        <v>119</v>
      </c>
      <c r="AE679" s="9" t="s">
        <v>120</v>
      </c>
      <c r="AF679" s="133">
        <v>19.989999999999998</v>
      </c>
      <c r="AG679" s="134">
        <v>1.2</v>
      </c>
      <c r="AH679" s="9" t="s">
        <v>47</v>
      </c>
      <c r="AI679" s="134">
        <v>9.02</v>
      </c>
      <c r="AJ679" s="9" t="s">
        <v>48</v>
      </c>
      <c r="AK679" s="9" t="s">
        <v>1280</v>
      </c>
      <c r="AL679" s="9" t="s">
        <v>49</v>
      </c>
      <c r="AM679" s="9" t="s">
        <v>196</v>
      </c>
      <c r="AN679" s="9" t="s">
        <v>123</v>
      </c>
      <c r="AO679" s="9" t="s">
        <v>52</v>
      </c>
      <c r="AP679" s="9" t="s">
        <v>1250</v>
      </c>
      <c r="AQ679" s="9" t="s">
        <v>53</v>
      </c>
      <c r="AR679" s="9" t="s">
        <v>54</v>
      </c>
      <c r="AS679" s="142" t="str">
        <f>VLOOKUP(A679,'Roll-ups'!B:M,12,FALSE)</f>
        <v xml:space="preserve">CRICUT </v>
      </c>
      <c r="AT679" s="142" t="str">
        <f t="shared" si="32"/>
        <v>G10211</v>
      </c>
      <c r="AU679" t="str">
        <f>VLOOKUP(A679,'Roll-ups'!B:E,4,FALSE)</f>
        <v>FALL 1</v>
      </c>
    </row>
    <row r="680" spans="1:47" x14ac:dyDescent="0.15">
      <c r="A680" s="142">
        <f t="shared" si="30"/>
        <v>93573932939</v>
      </c>
      <c r="B680" s="142" t="str">
        <f t="shared" si="31"/>
        <v>4544618243</v>
      </c>
      <c r="C680" s="9" t="s">
        <v>129</v>
      </c>
      <c r="D680" s="9" t="s">
        <v>747</v>
      </c>
      <c r="E680" s="9" t="s">
        <v>748</v>
      </c>
      <c r="F680" s="9" t="s">
        <v>1018</v>
      </c>
      <c r="G680" s="9" t="s">
        <v>75</v>
      </c>
      <c r="H680" s="9" t="s">
        <v>40</v>
      </c>
      <c r="I680" s="9"/>
      <c r="J680" s="9"/>
      <c r="K680" s="9" t="s">
        <v>41</v>
      </c>
      <c r="L680" s="9" t="s">
        <v>1247</v>
      </c>
      <c r="M680" s="9" t="s">
        <v>1248</v>
      </c>
      <c r="N680" s="131">
        <v>44697</v>
      </c>
      <c r="O680" s="131">
        <v>44729</v>
      </c>
      <c r="P680" s="131">
        <v>44729</v>
      </c>
      <c r="Q680" s="222">
        <v>264</v>
      </c>
      <c r="R680" s="132">
        <v>264</v>
      </c>
      <c r="S680" s="132">
        <v>0</v>
      </c>
      <c r="T680" s="9" t="s">
        <v>348</v>
      </c>
      <c r="U680" s="9" t="s">
        <v>117</v>
      </c>
      <c r="V680" s="9" t="s">
        <v>64</v>
      </c>
      <c r="W680" s="9" t="s">
        <v>44</v>
      </c>
      <c r="X680" s="131">
        <v>44726</v>
      </c>
      <c r="Y680" s="131">
        <v>44726</v>
      </c>
      <c r="Z680" s="9" t="s">
        <v>118</v>
      </c>
      <c r="AA680" s="133">
        <v>5.49</v>
      </c>
      <c r="AB680" s="9" t="s">
        <v>119</v>
      </c>
      <c r="AC680" s="133">
        <v>1449.36</v>
      </c>
      <c r="AD680" s="9" t="s">
        <v>119</v>
      </c>
      <c r="AE680" s="9" t="s">
        <v>120</v>
      </c>
      <c r="AF680" s="133">
        <v>9.99</v>
      </c>
      <c r="AG680" s="134">
        <v>0.05</v>
      </c>
      <c r="AH680" s="9" t="s">
        <v>47</v>
      </c>
      <c r="AI680" s="134">
        <v>12.936</v>
      </c>
      <c r="AJ680" s="9" t="s">
        <v>48</v>
      </c>
      <c r="AK680" s="9" t="s">
        <v>1320</v>
      </c>
      <c r="AL680" s="9" t="s">
        <v>49</v>
      </c>
      <c r="AM680" s="9" t="s">
        <v>196</v>
      </c>
      <c r="AN680" s="9" t="s">
        <v>123</v>
      </c>
      <c r="AO680" s="9" t="s">
        <v>52</v>
      </c>
      <c r="AP680" s="9" t="s">
        <v>1250</v>
      </c>
      <c r="AQ680" s="9" t="s">
        <v>53</v>
      </c>
      <c r="AR680" s="9" t="s">
        <v>54</v>
      </c>
      <c r="AS680" s="142" t="str">
        <f>VLOOKUP(A680,'Roll-ups'!B:M,12,FALSE)</f>
        <v xml:space="preserve">CRICUT </v>
      </c>
      <c r="AT680" s="142" t="str">
        <f t="shared" si="32"/>
        <v>G10211</v>
      </c>
      <c r="AU680" t="str">
        <f>VLOOKUP(A680,'Roll-ups'!B:E,4,FALSE)</f>
        <v>FALL 1</v>
      </c>
    </row>
    <row r="681" spans="1:47" x14ac:dyDescent="0.15">
      <c r="A681" s="142">
        <f t="shared" si="30"/>
        <v>93573915017</v>
      </c>
      <c r="B681" s="142" t="str">
        <f t="shared" si="31"/>
        <v>4544618243</v>
      </c>
      <c r="C681" s="9" t="s">
        <v>129</v>
      </c>
      <c r="D681" s="9" t="s">
        <v>739</v>
      </c>
      <c r="E681" s="9" t="s">
        <v>740</v>
      </c>
      <c r="F681" s="9" t="s">
        <v>1018</v>
      </c>
      <c r="G681" s="9" t="s">
        <v>108</v>
      </c>
      <c r="H681" s="9" t="s">
        <v>40</v>
      </c>
      <c r="I681" s="9" t="s">
        <v>1341</v>
      </c>
      <c r="J681" s="9"/>
      <c r="K681" s="9" t="s">
        <v>41</v>
      </c>
      <c r="L681" s="9" t="s">
        <v>1247</v>
      </c>
      <c r="M681" s="9" t="s">
        <v>1248</v>
      </c>
      <c r="N681" s="131">
        <v>44697</v>
      </c>
      <c r="O681" s="131">
        <v>44729</v>
      </c>
      <c r="P681" s="131">
        <v>44729</v>
      </c>
      <c r="Q681" s="222">
        <v>264</v>
      </c>
      <c r="R681" s="132">
        <v>0</v>
      </c>
      <c r="S681" s="132">
        <v>0</v>
      </c>
      <c r="T681" s="9" t="s">
        <v>348</v>
      </c>
      <c r="U681" s="9" t="s">
        <v>117</v>
      </c>
      <c r="V681" s="9" t="s">
        <v>64</v>
      </c>
      <c r="W681" s="9" t="s">
        <v>44</v>
      </c>
      <c r="X681" s="131">
        <v>44726</v>
      </c>
      <c r="Y681" s="131">
        <v>44726</v>
      </c>
      <c r="Z681" s="9" t="s">
        <v>118</v>
      </c>
      <c r="AA681" s="133">
        <v>7.14</v>
      </c>
      <c r="AB681" s="9" t="s">
        <v>119</v>
      </c>
      <c r="AC681" s="133">
        <v>1884.96</v>
      </c>
      <c r="AD681" s="9" t="s">
        <v>119</v>
      </c>
      <c r="AE681" s="9" t="s">
        <v>120</v>
      </c>
      <c r="AF681" s="133">
        <v>12.99</v>
      </c>
      <c r="AG681" s="134">
        <v>0.35</v>
      </c>
      <c r="AH681" s="9" t="s">
        <v>47</v>
      </c>
      <c r="AI681" s="134">
        <v>62.37</v>
      </c>
      <c r="AJ681" s="9" t="s">
        <v>48</v>
      </c>
      <c r="AK681" s="9" t="s">
        <v>1282</v>
      </c>
      <c r="AL681" s="9" t="s">
        <v>49</v>
      </c>
      <c r="AM681" s="9" t="s">
        <v>196</v>
      </c>
      <c r="AN681" s="9" t="s">
        <v>123</v>
      </c>
      <c r="AO681" s="9" t="s">
        <v>52</v>
      </c>
      <c r="AP681" s="9" t="s">
        <v>1250</v>
      </c>
      <c r="AQ681" s="9" t="s">
        <v>53</v>
      </c>
      <c r="AR681" s="9" t="s">
        <v>54</v>
      </c>
      <c r="AS681" s="142" t="str">
        <f>VLOOKUP(A681,'Roll-ups'!B:M,12,FALSE)</f>
        <v xml:space="preserve">CRICUT </v>
      </c>
      <c r="AT681" s="142" t="str">
        <f t="shared" si="32"/>
        <v>G10211</v>
      </c>
      <c r="AU681" t="str">
        <f>VLOOKUP(A681,'Roll-ups'!B:E,4,FALSE)</f>
        <v>FALL 1</v>
      </c>
    </row>
    <row r="682" spans="1:47" x14ac:dyDescent="0.15">
      <c r="A682" s="142">
        <f t="shared" si="30"/>
        <v>93573859823</v>
      </c>
      <c r="B682" s="142" t="str">
        <f t="shared" si="31"/>
        <v>4544618243</v>
      </c>
      <c r="C682" s="9" t="s">
        <v>129</v>
      </c>
      <c r="D682" s="9" t="s">
        <v>705</v>
      </c>
      <c r="E682" s="9" t="s">
        <v>706</v>
      </c>
      <c r="F682" s="9" t="s">
        <v>1018</v>
      </c>
      <c r="G682" s="9" t="s">
        <v>82</v>
      </c>
      <c r="H682" s="9" t="s">
        <v>40</v>
      </c>
      <c r="I682" s="9"/>
      <c r="J682" s="9"/>
      <c r="K682" s="9" t="s">
        <v>41</v>
      </c>
      <c r="L682" s="9" t="s">
        <v>1247</v>
      </c>
      <c r="M682" s="9" t="s">
        <v>1248</v>
      </c>
      <c r="N682" s="131">
        <v>44697</v>
      </c>
      <c r="O682" s="131">
        <v>44729</v>
      </c>
      <c r="P682" s="131">
        <v>44729</v>
      </c>
      <c r="Q682" s="222">
        <v>264</v>
      </c>
      <c r="R682" s="132">
        <v>264</v>
      </c>
      <c r="S682" s="132">
        <v>0</v>
      </c>
      <c r="T682" s="9" t="s">
        <v>348</v>
      </c>
      <c r="U682" s="9" t="s">
        <v>117</v>
      </c>
      <c r="V682" s="9" t="s">
        <v>64</v>
      </c>
      <c r="W682" s="9" t="s">
        <v>44</v>
      </c>
      <c r="X682" s="131">
        <v>44726</v>
      </c>
      <c r="Y682" s="131">
        <v>44726</v>
      </c>
      <c r="Z682" s="9" t="s">
        <v>118</v>
      </c>
      <c r="AA682" s="133">
        <v>32.99</v>
      </c>
      <c r="AB682" s="9" t="s">
        <v>119</v>
      </c>
      <c r="AC682" s="133">
        <v>8709.36</v>
      </c>
      <c r="AD682" s="9" t="s">
        <v>119</v>
      </c>
      <c r="AE682" s="9" t="s">
        <v>120</v>
      </c>
      <c r="AF682" s="133">
        <v>59.99</v>
      </c>
      <c r="AG682" s="134">
        <v>0.65</v>
      </c>
      <c r="AH682" s="9" t="s">
        <v>47</v>
      </c>
      <c r="AI682" s="134">
        <v>17.931000000000001</v>
      </c>
      <c r="AJ682" s="9" t="s">
        <v>48</v>
      </c>
      <c r="AK682" s="9" t="s">
        <v>1287</v>
      </c>
      <c r="AL682" s="9" t="s">
        <v>49</v>
      </c>
      <c r="AM682" s="9" t="s">
        <v>126</v>
      </c>
      <c r="AN682" s="9" t="s">
        <v>127</v>
      </c>
      <c r="AO682" s="9" t="s">
        <v>52</v>
      </c>
      <c r="AP682" s="9" t="s">
        <v>1250</v>
      </c>
      <c r="AQ682" s="9" t="s">
        <v>349</v>
      </c>
      <c r="AR682" s="9" t="s">
        <v>128</v>
      </c>
      <c r="AS682" s="142" t="str">
        <f>VLOOKUP(A682,'Roll-ups'!B:M,12,FALSE)</f>
        <v xml:space="preserve">CRICUT </v>
      </c>
      <c r="AT682" s="142" t="str">
        <f t="shared" si="32"/>
        <v>G10211</v>
      </c>
      <c r="AU682" t="str">
        <f>VLOOKUP(A682,'Roll-ups'!B:E,4,FALSE)</f>
        <v>FALL 1</v>
      </c>
    </row>
    <row r="683" spans="1:47" x14ac:dyDescent="0.15">
      <c r="A683" s="142">
        <f t="shared" si="30"/>
        <v>93573854651</v>
      </c>
      <c r="B683" s="142" t="str">
        <f t="shared" si="31"/>
        <v>4544618243</v>
      </c>
      <c r="C683" s="9" t="s">
        <v>129</v>
      </c>
      <c r="D683" s="9" t="s">
        <v>1318</v>
      </c>
      <c r="E683" s="9" t="s">
        <v>746</v>
      </c>
      <c r="F683" s="9" t="s">
        <v>1018</v>
      </c>
      <c r="G683" s="9" t="s">
        <v>109</v>
      </c>
      <c r="H683" s="9" t="s">
        <v>40</v>
      </c>
      <c r="I683" s="9"/>
      <c r="J683" s="9"/>
      <c r="K683" s="9" t="s">
        <v>41</v>
      </c>
      <c r="L683" s="9" t="s">
        <v>1247</v>
      </c>
      <c r="M683" s="9" t="s">
        <v>1248</v>
      </c>
      <c r="N683" s="131">
        <v>44697</v>
      </c>
      <c r="O683" s="131">
        <v>44729</v>
      </c>
      <c r="P683" s="131">
        <v>44729</v>
      </c>
      <c r="Q683" s="222">
        <v>264</v>
      </c>
      <c r="R683" s="132">
        <v>264</v>
      </c>
      <c r="S683" s="132">
        <v>0</v>
      </c>
      <c r="T683" s="9" t="s">
        <v>348</v>
      </c>
      <c r="U683" s="9" t="s">
        <v>117</v>
      </c>
      <c r="V683" s="9" t="s">
        <v>64</v>
      </c>
      <c r="W683" s="9" t="s">
        <v>44</v>
      </c>
      <c r="X683" s="131">
        <v>44726</v>
      </c>
      <c r="Y683" s="131">
        <v>44726</v>
      </c>
      <c r="Z683" s="9" t="s">
        <v>118</v>
      </c>
      <c r="AA683" s="133">
        <v>5.49</v>
      </c>
      <c r="AB683" s="9" t="s">
        <v>119</v>
      </c>
      <c r="AC683" s="133">
        <v>1449.36</v>
      </c>
      <c r="AD683" s="9" t="s">
        <v>119</v>
      </c>
      <c r="AE683" s="9" t="s">
        <v>120</v>
      </c>
      <c r="AF683" s="133">
        <v>9.99</v>
      </c>
      <c r="AG683" s="134">
        <v>0.2</v>
      </c>
      <c r="AH683" s="9" t="s">
        <v>47</v>
      </c>
      <c r="AI683" s="134">
        <v>23.94</v>
      </c>
      <c r="AJ683" s="9" t="s">
        <v>48</v>
      </c>
      <c r="AK683" s="9" t="s">
        <v>1319</v>
      </c>
      <c r="AL683" s="9" t="s">
        <v>49</v>
      </c>
      <c r="AM683" s="9" t="s">
        <v>196</v>
      </c>
      <c r="AN683" s="9" t="s">
        <v>123</v>
      </c>
      <c r="AO683" s="9" t="s">
        <v>52</v>
      </c>
      <c r="AP683" s="9" t="s">
        <v>1250</v>
      </c>
      <c r="AQ683" s="9" t="s">
        <v>53</v>
      </c>
      <c r="AR683" s="9" t="s">
        <v>54</v>
      </c>
      <c r="AS683" s="142" t="str">
        <f>VLOOKUP(A683,'Roll-ups'!B:M,12,FALSE)</f>
        <v xml:space="preserve">CRICUT </v>
      </c>
      <c r="AT683" s="142" t="str">
        <f t="shared" si="32"/>
        <v>G10211</v>
      </c>
      <c r="AU683" t="str">
        <f>VLOOKUP(A683,'Roll-ups'!B:E,4,FALSE)</f>
        <v>FALL 1</v>
      </c>
    </row>
    <row r="684" spans="1:47" x14ac:dyDescent="0.15">
      <c r="A684" s="142">
        <f t="shared" si="30"/>
        <v>93573796685</v>
      </c>
      <c r="B684" s="142" t="str">
        <f t="shared" si="31"/>
        <v>4544618243</v>
      </c>
      <c r="C684" s="9" t="s">
        <v>129</v>
      </c>
      <c r="D684" s="9" t="s">
        <v>178</v>
      </c>
      <c r="E684" s="9" t="s">
        <v>179</v>
      </c>
      <c r="F684" s="9" t="s">
        <v>1018</v>
      </c>
      <c r="G684" s="9" t="s">
        <v>73</v>
      </c>
      <c r="H684" s="9" t="s">
        <v>40</v>
      </c>
      <c r="I684" s="9"/>
      <c r="J684" s="9"/>
      <c r="K684" s="9" t="s">
        <v>41</v>
      </c>
      <c r="L684" s="9" t="s">
        <v>1247</v>
      </c>
      <c r="M684" s="9" t="s">
        <v>1248</v>
      </c>
      <c r="N684" s="131">
        <v>44697</v>
      </c>
      <c r="O684" s="131">
        <v>44729</v>
      </c>
      <c r="P684" s="131">
        <v>44729</v>
      </c>
      <c r="Q684" s="222">
        <v>183</v>
      </c>
      <c r="R684" s="132">
        <v>183</v>
      </c>
      <c r="S684" s="132">
        <v>0</v>
      </c>
      <c r="T684" s="9" t="s">
        <v>348</v>
      </c>
      <c r="U684" s="9" t="s">
        <v>117</v>
      </c>
      <c r="V684" s="9" t="s">
        <v>64</v>
      </c>
      <c r="W684" s="9" t="s">
        <v>44</v>
      </c>
      <c r="X684" s="131">
        <v>44726</v>
      </c>
      <c r="Y684" s="131">
        <v>44726</v>
      </c>
      <c r="Z684" s="9" t="s">
        <v>118</v>
      </c>
      <c r="AA684" s="133">
        <v>413.99</v>
      </c>
      <c r="AB684" s="9" t="s">
        <v>119</v>
      </c>
      <c r="AC684" s="133">
        <v>75760.17</v>
      </c>
      <c r="AD684" s="9" t="s">
        <v>119</v>
      </c>
      <c r="AE684" s="9" t="s">
        <v>120</v>
      </c>
      <c r="AF684" s="133">
        <v>549.99</v>
      </c>
      <c r="AG684" s="134">
        <v>23.35</v>
      </c>
      <c r="AH684" s="9" t="s">
        <v>47</v>
      </c>
      <c r="AI684" s="134">
        <v>3261.18</v>
      </c>
      <c r="AJ684" s="9" t="s">
        <v>48</v>
      </c>
      <c r="AK684" s="9" t="s">
        <v>1281</v>
      </c>
      <c r="AL684" s="9" t="s">
        <v>49</v>
      </c>
      <c r="AM684" s="9" t="s">
        <v>196</v>
      </c>
      <c r="AN684" s="9" t="s">
        <v>123</v>
      </c>
      <c r="AO684" s="9" t="s">
        <v>52</v>
      </c>
      <c r="AP684" s="9" t="s">
        <v>1250</v>
      </c>
      <c r="AQ684" s="9" t="s">
        <v>53</v>
      </c>
      <c r="AR684" s="9" t="s">
        <v>54</v>
      </c>
      <c r="AS684" s="142" t="str">
        <f>VLOOKUP(A684,'Roll-ups'!B:M,12,FALSE)</f>
        <v xml:space="preserve">CRICUT </v>
      </c>
      <c r="AT684" s="142" t="str">
        <f t="shared" si="32"/>
        <v>G10211</v>
      </c>
      <c r="AU684" t="str">
        <f>VLOOKUP(A684,'Roll-ups'!B:E,4,FALSE)</f>
        <v>FALL 1</v>
      </c>
    </row>
    <row r="685" spans="1:47" x14ac:dyDescent="0.15">
      <c r="A685" s="142">
        <f t="shared" si="30"/>
        <v>93573788055</v>
      </c>
      <c r="B685" s="142" t="str">
        <f t="shared" si="31"/>
        <v>4544618243</v>
      </c>
      <c r="C685" s="9" t="s">
        <v>129</v>
      </c>
      <c r="D685" s="9" t="s">
        <v>737</v>
      </c>
      <c r="E685" s="9" t="s">
        <v>738</v>
      </c>
      <c r="F685" s="9" t="s">
        <v>1018</v>
      </c>
      <c r="G685" s="9" t="s">
        <v>74</v>
      </c>
      <c r="H685" s="9" t="s">
        <v>40</v>
      </c>
      <c r="I685" s="9" t="s">
        <v>1341</v>
      </c>
      <c r="J685" s="9"/>
      <c r="K685" s="9" t="s">
        <v>41</v>
      </c>
      <c r="L685" s="9" t="s">
        <v>1247</v>
      </c>
      <c r="M685" s="9" t="s">
        <v>1248</v>
      </c>
      <c r="N685" s="131">
        <v>44697</v>
      </c>
      <c r="O685" s="131">
        <v>44729</v>
      </c>
      <c r="P685" s="131">
        <v>44729</v>
      </c>
      <c r="Q685" s="222">
        <v>264</v>
      </c>
      <c r="R685" s="132">
        <v>0</v>
      </c>
      <c r="S685" s="132">
        <v>0</v>
      </c>
      <c r="T685" s="9" t="s">
        <v>348</v>
      </c>
      <c r="U685" s="9" t="s">
        <v>117</v>
      </c>
      <c r="V685" s="9" t="s">
        <v>64</v>
      </c>
      <c r="W685" s="9" t="s">
        <v>44</v>
      </c>
      <c r="X685" s="131">
        <v>44726</v>
      </c>
      <c r="Y685" s="131">
        <v>44726</v>
      </c>
      <c r="Z685" s="9" t="s">
        <v>118</v>
      </c>
      <c r="AA685" s="133">
        <v>7.14</v>
      </c>
      <c r="AB685" s="9" t="s">
        <v>119</v>
      </c>
      <c r="AC685" s="133">
        <v>1884.96</v>
      </c>
      <c r="AD685" s="9" t="s">
        <v>119</v>
      </c>
      <c r="AE685" s="9" t="s">
        <v>120</v>
      </c>
      <c r="AF685" s="133">
        <v>12.99</v>
      </c>
      <c r="AG685" s="134">
        <v>0.35</v>
      </c>
      <c r="AH685" s="9" t="s">
        <v>47</v>
      </c>
      <c r="AI685" s="134">
        <v>724.65</v>
      </c>
      <c r="AJ685" s="9" t="s">
        <v>48</v>
      </c>
      <c r="AK685" s="9" t="s">
        <v>1284</v>
      </c>
      <c r="AL685" s="9" t="s">
        <v>49</v>
      </c>
      <c r="AM685" s="9" t="s">
        <v>196</v>
      </c>
      <c r="AN685" s="9" t="s">
        <v>123</v>
      </c>
      <c r="AO685" s="9" t="s">
        <v>52</v>
      </c>
      <c r="AP685" s="9" t="s">
        <v>1250</v>
      </c>
      <c r="AQ685" s="9" t="s">
        <v>349</v>
      </c>
      <c r="AR685" s="9" t="s">
        <v>122</v>
      </c>
      <c r="AS685" s="142" t="str">
        <f>VLOOKUP(A685,'Roll-ups'!B:M,12,FALSE)</f>
        <v xml:space="preserve">CRICUT </v>
      </c>
      <c r="AT685" s="142" t="str">
        <f t="shared" si="32"/>
        <v>G10211</v>
      </c>
      <c r="AU685" t="str">
        <f>VLOOKUP(A685,'Roll-ups'!B:E,4,FALSE)</f>
        <v>FALL 1</v>
      </c>
    </row>
    <row r="686" spans="1:47" x14ac:dyDescent="0.15">
      <c r="A686" s="142">
        <f t="shared" si="30"/>
        <v>93573759567</v>
      </c>
      <c r="B686" s="142" t="str">
        <f t="shared" si="31"/>
        <v>4544618243</v>
      </c>
      <c r="C686" s="9" t="s">
        <v>129</v>
      </c>
      <c r="D686" s="9" t="s">
        <v>729</v>
      </c>
      <c r="E686" s="9" t="s">
        <v>730</v>
      </c>
      <c r="F686" s="9" t="s">
        <v>1018</v>
      </c>
      <c r="G686" s="9" t="s">
        <v>77</v>
      </c>
      <c r="H686" s="9" t="s">
        <v>40</v>
      </c>
      <c r="I686" s="9" t="s">
        <v>1341</v>
      </c>
      <c r="J686" s="9"/>
      <c r="K686" s="9" t="s">
        <v>41</v>
      </c>
      <c r="L686" s="9" t="s">
        <v>1247</v>
      </c>
      <c r="M686" s="9" t="s">
        <v>1248</v>
      </c>
      <c r="N686" s="131">
        <v>44697</v>
      </c>
      <c r="O686" s="131">
        <v>44729</v>
      </c>
      <c r="P686" s="131">
        <v>44729</v>
      </c>
      <c r="Q686" s="222">
        <v>413</v>
      </c>
      <c r="R686" s="132">
        <v>0</v>
      </c>
      <c r="S686" s="132">
        <v>0</v>
      </c>
      <c r="T686" s="9" t="s">
        <v>348</v>
      </c>
      <c r="U686" s="9" t="s">
        <v>117</v>
      </c>
      <c r="V686" s="9" t="s">
        <v>64</v>
      </c>
      <c r="W686" s="9" t="s">
        <v>44</v>
      </c>
      <c r="X686" s="131">
        <v>44726</v>
      </c>
      <c r="Y686" s="131">
        <v>44726</v>
      </c>
      <c r="Z686" s="9" t="s">
        <v>118</v>
      </c>
      <c r="AA686" s="133">
        <v>5.49</v>
      </c>
      <c r="AB686" s="9" t="s">
        <v>119</v>
      </c>
      <c r="AC686" s="133">
        <v>2267.37</v>
      </c>
      <c r="AD686" s="9" t="s">
        <v>119</v>
      </c>
      <c r="AE686" s="9" t="s">
        <v>120</v>
      </c>
      <c r="AF686" s="133">
        <v>9.99</v>
      </c>
      <c r="AG686" s="134">
        <v>0.1</v>
      </c>
      <c r="AH686" s="9" t="s">
        <v>47</v>
      </c>
      <c r="AI686" s="134">
        <v>280.37599999999998</v>
      </c>
      <c r="AJ686" s="9" t="s">
        <v>48</v>
      </c>
      <c r="AK686" s="9" t="s">
        <v>1254</v>
      </c>
      <c r="AL686" s="9" t="s">
        <v>49</v>
      </c>
      <c r="AM686" s="9" t="s">
        <v>126</v>
      </c>
      <c r="AN686" s="9" t="s">
        <v>127</v>
      </c>
      <c r="AO686" s="9" t="s">
        <v>52</v>
      </c>
      <c r="AP686" s="9" t="s">
        <v>1250</v>
      </c>
      <c r="AQ686" s="9" t="s">
        <v>349</v>
      </c>
      <c r="AR686" s="9" t="s">
        <v>122</v>
      </c>
      <c r="AS686" s="142" t="str">
        <f>VLOOKUP(A686,'Roll-ups'!B:M,12,FALSE)</f>
        <v xml:space="preserve">CRICUT </v>
      </c>
      <c r="AT686" s="142" t="str">
        <f t="shared" si="32"/>
        <v>G10211</v>
      </c>
      <c r="AU686" t="str">
        <f>VLOOKUP(A686,'Roll-ups'!B:E,4,FALSE)</f>
        <v>FALL 1</v>
      </c>
    </row>
    <row r="687" spans="1:47" x14ac:dyDescent="0.15">
      <c r="A687" s="142">
        <f t="shared" si="30"/>
        <v>93573743863</v>
      </c>
      <c r="B687" s="142" t="str">
        <f t="shared" si="31"/>
        <v>4544618243</v>
      </c>
      <c r="C687" s="9" t="s">
        <v>129</v>
      </c>
      <c r="D687" s="9" t="s">
        <v>1337</v>
      </c>
      <c r="E687" s="9" t="s">
        <v>754</v>
      </c>
      <c r="F687" s="9" t="s">
        <v>1018</v>
      </c>
      <c r="G687" s="9" t="s">
        <v>79</v>
      </c>
      <c r="H687" s="9" t="s">
        <v>40</v>
      </c>
      <c r="I687" s="9"/>
      <c r="J687" s="9"/>
      <c r="K687" s="9" t="s">
        <v>41</v>
      </c>
      <c r="L687" s="9" t="s">
        <v>1247</v>
      </c>
      <c r="M687" s="9" t="s">
        <v>1248</v>
      </c>
      <c r="N687" s="131">
        <v>44697</v>
      </c>
      <c r="O687" s="131">
        <v>44729</v>
      </c>
      <c r="P687" s="131">
        <v>44729</v>
      </c>
      <c r="Q687" s="222">
        <v>36</v>
      </c>
      <c r="R687" s="132">
        <v>36</v>
      </c>
      <c r="S687" s="132">
        <v>0</v>
      </c>
      <c r="T687" s="9" t="s">
        <v>348</v>
      </c>
      <c r="U687" s="9" t="s">
        <v>117</v>
      </c>
      <c r="V687" s="9" t="s">
        <v>64</v>
      </c>
      <c r="W687" s="9" t="s">
        <v>44</v>
      </c>
      <c r="X687" s="131">
        <v>44726</v>
      </c>
      <c r="Y687" s="131">
        <v>44726</v>
      </c>
      <c r="Z687" s="9" t="s">
        <v>118</v>
      </c>
      <c r="AA687" s="133">
        <v>0.01</v>
      </c>
      <c r="AB687" s="9" t="s">
        <v>119</v>
      </c>
      <c r="AC687" s="133">
        <v>0.36</v>
      </c>
      <c r="AD687" s="9" t="s">
        <v>119</v>
      </c>
      <c r="AE687" s="9" t="s">
        <v>120</v>
      </c>
      <c r="AF687" s="133">
        <v>1</v>
      </c>
      <c r="AG687" s="134">
        <v>21.45</v>
      </c>
      <c r="AH687" s="9" t="s">
        <v>47</v>
      </c>
      <c r="AI687" s="134">
        <v>4331.25</v>
      </c>
      <c r="AJ687" s="9" t="s">
        <v>48</v>
      </c>
      <c r="AK687" s="9" t="s">
        <v>1338</v>
      </c>
      <c r="AL687" s="9" t="s">
        <v>49</v>
      </c>
      <c r="AM687" s="9" t="s">
        <v>121</v>
      </c>
      <c r="AN687" s="9" t="s">
        <v>122</v>
      </c>
      <c r="AO687" s="9" t="s">
        <v>52</v>
      </c>
      <c r="AP687" s="9" t="s">
        <v>1250</v>
      </c>
      <c r="AQ687" s="9" t="s">
        <v>53</v>
      </c>
      <c r="AR687" s="9" t="s">
        <v>122</v>
      </c>
      <c r="AS687" s="142" t="str">
        <f>VLOOKUP(A687,'Roll-ups'!B:M,12,FALSE)</f>
        <v xml:space="preserve">CRICUT </v>
      </c>
      <c r="AT687" s="142" t="str">
        <f t="shared" si="32"/>
        <v>G10211</v>
      </c>
      <c r="AU687" t="str">
        <f>VLOOKUP(A687,'Roll-ups'!B:E,4,FALSE)</f>
        <v>FALL 1</v>
      </c>
    </row>
    <row r="688" spans="1:47" x14ac:dyDescent="0.15">
      <c r="A688" s="142">
        <f t="shared" si="30"/>
        <v>93573740848</v>
      </c>
      <c r="B688" s="142" t="str">
        <f t="shared" si="31"/>
        <v>4544618243</v>
      </c>
      <c r="C688" s="9" t="s">
        <v>129</v>
      </c>
      <c r="D688" s="9" t="s">
        <v>741</v>
      </c>
      <c r="E688" s="9" t="s">
        <v>742</v>
      </c>
      <c r="F688" s="9" t="s">
        <v>1018</v>
      </c>
      <c r="G688" s="9" t="s">
        <v>81</v>
      </c>
      <c r="H688" s="9" t="s">
        <v>40</v>
      </c>
      <c r="I688" s="9"/>
      <c r="J688" s="9"/>
      <c r="K688" s="9" t="s">
        <v>41</v>
      </c>
      <c r="L688" s="9" t="s">
        <v>1247</v>
      </c>
      <c r="M688" s="9" t="s">
        <v>1248</v>
      </c>
      <c r="N688" s="131">
        <v>44697</v>
      </c>
      <c r="O688" s="131">
        <v>44729</v>
      </c>
      <c r="P688" s="131">
        <v>44729</v>
      </c>
      <c r="Q688" s="222">
        <v>327</v>
      </c>
      <c r="R688" s="132">
        <v>327</v>
      </c>
      <c r="S688" s="132">
        <v>0</v>
      </c>
      <c r="T688" s="9" t="s">
        <v>348</v>
      </c>
      <c r="U688" s="9" t="s">
        <v>117</v>
      </c>
      <c r="V688" s="9" t="s">
        <v>64</v>
      </c>
      <c r="W688" s="9" t="s">
        <v>44</v>
      </c>
      <c r="X688" s="131">
        <v>44726</v>
      </c>
      <c r="Y688" s="131">
        <v>44726</v>
      </c>
      <c r="Z688" s="9" t="s">
        <v>118</v>
      </c>
      <c r="AA688" s="133">
        <v>5.49</v>
      </c>
      <c r="AB688" s="9" t="s">
        <v>119</v>
      </c>
      <c r="AC688" s="133">
        <v>1795.23</v>
      </c>
      <c r="AD688" s="9" t="s">
        <v>119</v>
      </c>
      <c r="AE688" s="9" t="s">
        <v>120</v>
      </c>
      <c r="AF688" s="133">
        <v>9.99</v>
      </c>
      <c r="AG688" s="134">
        <v>0.45</v>
      </c>
      <c r="AH688" s="9" t="s">
        <v>47</v>
      </c>
      <c r="AI688" s="134">
        <v>26.55</v>
      </c>
      <c r="AJ688" s="9" t="s">
        <v>48</v>
      </c>
      <c r="AK688" s="9" t="s">
        <v>1291</v>
      </c>
      <c r="AL688" s="9" t="s">
        <v>49</v>
      </c>
      <c r="AM688" s="9" t="s">
        <v>196</v>
      </c>
      <c r="AN688" s="9" t="s">
        <v>123</v>
      </c>
      <c r="AO688" s="9" t="s">
        <v>52</v>
      </c>
      <c r="AP688" s="9" t="s">
        <v>1250</v>
      </c>
      <c r="AQ688" s="9" t="s">
        <v>349</v>
      </c>
      <c r="AR688" s="9" t="s">
        <v>54</v>
      </c>
      <c r="AS688" s="142" t="str">
        <f>VLOOKUP(A688,'Roll-ups'!B:M,12,FALSE)</f>
        <v xml:space="preserve">CRICUT </v>
      </c>
      <c r="AT688" s="142" t="str">
        <f t="shared" si="32"/>
        <v>G10211</v>
      </c>
      <c r="AU688" t="str">
        <f>VLOOKUP(A688,'Roll-ups'!B:E,4,FALSE)</f>
        <v>FALL 1</v>
      </c>
    </row>
    <row r="689" spans="1:47" x14ac:dyDescent="0.15">
      <c r="A689" s="142">
        <f t="shared" si="30"/>
        <v>93573725920</v>
      </c>
      <c r="B689" s="142" t="str">
        <f t="shared" si="31"/>
        <v>4544618243</v>
      </c>
      <c r="C689" s="9" t="s">
        <v>129</v>
      </c>
      <c r="D689" s="9" t="s">
        <v>735</v>
      </c>
      <c r="E689" s="9" t="s">
        <v>736</v>
      </c>
      <c r="F689" s="9" t="s">
        <v>1018</v>
      </c>
      <c r="G689" s="9" t="s">
        <v>89</v>
      </c>
      <c r="H689" s="9" t="s">
        <v>40</v>
      </c>
      <c r="I689" s="9" t="s">
        <v>1341</v>
      </c>
      <c r="J689" s="9"/>
      <c r="K689" s="9" t="s">
        <v>41</v>
      </c>
      <c r="L689" s="9" t="s">
        <v>1247</v>
      </c>
      <c r="M689" s="9" t="s">
        <v>1248</v>
      </c>
      <c r="N689" s="131">
        <v>44697</v>
      </c>
      <c r="O689" s="131">
        <v>44729</v>
      </c>
      <c r="P689" s="131">
        <v>44729</v>
      </c>
      <c r="Q689" s="222">
        <v>264</v>
      </c>
      <c r="R689" s="132">
        <v>198</v>
      </c>
      <c r="S689" s="132">
        <v>0</v>
      </c>
      <c r="T689" s="9" t="s">
        <v>348</v>
      </c>
      <c r="U689" s="9" t="s">
        <v>117</v>
      </c>
      <c r="V689" s="9" t="s">
        <v>64</v>
      </c>
      <c r="W689" s="9" t="s">
        <v>44</v>
      </c>
      <c r="X689" s="131">
        <v>44726</v>
      </c>
      <c r="Y689" s="131">
        <v>44726</v>
      </c>
      <c r="Z689" s="9" t="s">
        <v>118</v>
      </c>
      <c r="AA689" s="133">
        <v>7.14</v>
      </c>
      <c r="AB689" s="9" t="s">
        <v>119</v>
      </c>
      <c r="AC689" s="133">
        <v>1884.96</v>
      </c>
      <c r="AD689" s="9" t="s">
        <v>119</v>
      </c>
      <c r="AE689" s="9" t="s">
        <v>120</v>
      </c>
      <c r="AF689" s="133">
        <v>12.99</v>
      </c>
      <c r="AG689" s="134">
        <v>0.35</v>
      </c>
      <c r="AH689" s="9" t="s">
        <v>47</v>
      </c>
      <c r="AI689" s="134">
        <v>62.37</v>
      </c>
      <c r="AJ689" s="9" t="s">
        <v>48</v>
      </c>
      <c r="AK689" s="9" t="s">
        <v>1322</v>
      </c>
      <c r="AL689" s="9" t="s">
        <v>49</v>
      </c>
      <c r="AM689" s="9" t="s">
        <v>196</v>
      </c>
      <c r="AN689" s="9" t="s">
        <v>123</v>
      </c>
      <c r="AO689" s="9" t="s">
        <v>52</v>
      </c>
      <c r="AP689" s="9" t="s">
        <v>1250</v>
      </c>
      <c r="AQ689" s="9" t="s">
        <v>349</v>
      </c>
      <c r="AR689" s="9" t="s">
        <v>54</v>
      </c>
      <c r="AS689" s="142" t="str">
        <f>VLOOKUP(A689,'Roll-ups'!B:M,12,FALSE)</f>
        <v xml:space="preserve">CRICUT </v>
      </c>
      <c r="AT689" s="142" t="str">
        <f t="shared" si="32"/>
        <v>G10211</v>
      </c>
      <c r="AU689" t="str">
        <f>VLOOKUP(A689,'Roll-ups'!B:E,4,FALSE)</f>
        <v>FALL 1</v>
      </c>
    </row>
    <row r="690" spans="1:47" x14ac:dyDescent="0.15">
      <c r="A690" s="142">
        <f t="shared" si="30"/>
        <v>93573693335</v>
      </c>
      <c r="B690" s="142" t="str">
        <f t="shared" si="31"/>
        <v>4544618243</v>
      </c>
      <c r="C690" s="9" t="s">
        <v>129</v>
      </c>
      <c r="D690" s="9" t="s">
        <v>697</v>
      </c>
      <c r="E690" s="9" t="s">
        <v>698</v>
      </c>
      <c r="F690" s="9" t="s">
        <v>1018</v>
      </c>
      <c r="G690" s="9" t="s">
        <v>90</v>
      </c>
      <c r="H690" s="9" t="s">
        <v>40</v>
      </c>
      <c r="I690" s="9" t="s">
        <v>1341</v>
      </c>
      <c r="J690" s="9"/>
      <c r="K690" s="9" t="s">
        <v>41</v>
      </c>
      <c r="L690" s="9" t="s">
        <v>1247</v>
      </c>
      <c r="M690" s="9" t="s">
        <v>1248</v>
      </c>
      <c r="N690" s="131">
        <v>44697</v>
      </c>
      <c r="O690" s="131">
        <v>44729</v>
      </c>
      <c r="P690" s="131">
        <v>44729</v>
      </c>
      <c r="Q690" s="222">
        <v>214</v>
      </c>
      <c r="R690" s="132">
        <v>0</v>
      </c>
      <c r="S690" s="132">
        <v>0</v>
      </c>
      <c r="T690" s="9" t="s">
        <v>348</v>
      </c>
      <c r="U690" s="9" t="s">
        <v>117</v>
      </c>
      <c r="V690" s="9" t="s">
        <v>64</v>
      </c>
      <c r="W690" s="9" t="s">
        <v>44</v>
      </c>
      <c r="X690" s="131">
        <v>44726</v>
      </c>
      <c r="Y690" s="131">
        <v>44726</v>
      </c>
      <c r="Z690" s="9" t="s">
        <v>118</v>
      </c>
      <c r="AA690" s="133">
        <v>150</v>
      </c>
      <c r="AB690" s="9" t="s">
        <v>119</v>
      </c>
      <c r="AC690" s="133">
        <v>32100</v>
      </c>
      <c r="AD690" s="9" t="s">
        <v>119</v>
      </c>
      <c r="AE690" s="9" t="s">
        <v>120</v>
      </c>
      <c r="AF690" s="133">
        <v>229.99</v>
      </c>
      <c r="AG690" s="134">
        <v>10</v>
      </c>
      <c r="AH690" s="9" t="s">
        <v>47</v>
      </c>
      <c r="AI690" s="134">
        <v>1293.4359999999999</v>
      </c>
      <c r="AJ690" s="9" t="s">
        <v>48</v>
      </c>
      <c r="AK690" s="9" t="s">
        <v>1288</v>
      </c>
      <c r="AL690" s="9" t="s">
        <v>49</v>
      </c>
      <c r="AM690" s="9" t="s">
        <v>196</v>
      </c>
      <c r="AN690" s="9" t="s">
        <v>123</v>
      </c>
      <c r="AO690" s="9" t="s">
        <v>52</v>
      </c>
      <c r="AP690" s="9" t="s">
        <v>1250</v>
      </c>
      <c r="AQ690" s="9" t="s">
        <v>53</v>
      </c>
      <c r="AR690" s="9" t="s">
        <v>122</v>
      </c>
      <c r="AS690" s="142" t="str">
        <f>VLOOKUP(A690,'Roll-ups'!B:M,12,FALSE)</f>
        <v xml:space="preserve">CRICUT </v>
      </c>
      <c r="AT690" s="142" t="str">
        <f t="shared" si="32"/>
        <v>G10211</v>
      </c>
      <c r="AU690" t="str">
        <f>VLOOKUP(A690,'Roll-ups'!B:E,4,FALSE)</f>
        <v>FALL 1</v>
      </c>
    </row>
    <row r="691" spans="1:47" x14ac:dyDescent="0.15">
      <c r="A691" s="142">
        <f t="shared" si="30"/>
        <v>93573558955</v>
      </c>
      <c r="B691" s="142" t="str">
        <f t="shared" si="31"/>
        <v>4544618243</v>
      </c>
      <c r="C691" s="9" t="s">
        <v>129</v>
      </c>
      <c r="D691" s="9" t="s">
        <v>1334</v>
      </c>
      <c r="E691" s="9" t="s">
        <v>702</v>
      </c>
      <c r="F691" s="9" t="s">
        <v>1018</v>
      </c>
      <c r="G691" s="9" t="s">
        <v>111</v>
      </c>
      <c r="H691" s="9" t="s">
        <v>40</v>
      </c>
      <c r="I691" s="9" t="s">
        <v>1341</v>
      </c>
      <c r="J691" s="9"/>
      <c r="K691" s="9" t="s">
        <v>41</v>
      </c>
      <c r="L691" s="9" t="s">
        <v>1247</v>
      </c>
      <c r="M691" s="9" t="s">
        <v>1248</v>
      </c>
      <c r="N691" s="131">
        <v>44697</v>
      </c>
      <c r="O691" s="131">
        <v>44729</v>
      </c>
      <c r="P691" s="131">
        <v>44729</v>
      </c>
      <c r="Q691" s="222">
        <v>46</v>
      </c>
      <c r="R691" s="132">
        <v>0</v>
      </c>
      <c r="S691" s="132">
        <v>0</v>
      </c>
      <c r="T691" s="9" t="s">
        <v>348</v>
      </c>
      <c r="U691" s="9" t="s">
        <v>117</v>
      </c>
      <c r="V691" s="9" t="s">
        <v>64</v>
      </c>
      <c r="W691" s="9" t="s">
        <v>44</v>
      </c>
      <c r="X691" s="131">
        <v>44726</v>
      </c>
      <c r="Y691" s="131">
        <v>44726</v>
      </c>
      <c r="Z691" s="9" t="s">
        <v>118</v>
      </c>
      <c r="AA691" s="133">
        <v>0.01</v>
      </c>
      <c r="AB691" s="9" t="s">
        <v>119</v>
      </c>
      <c r="AC691" s="133">
        <v>0.46</v>
      </c>
      <c r="AD691" s="9" t="s">
        <v>119</v>
      </c>
      <c r="AE691" s="9" t="s">
        <v>120</v>
      </c>
      <c r="AF691" s="133">
        <v>1</v>
      </c>
      <c r="AG691" s="134">
        <v>4.41</v>
      </c>
      <c r="AH691" s="9" t="s">
        <v>47</v>
      </c>
      <c r="AI691" s="134">
        <v>615.13400000000001</v>
      </c>
      <c r="AJ691" s="9" t="s">
        <v>48</v>
      </c>
      <c r="AK691" s="9"/>
      <c r="AL691" s="9" t="s">
        <v>49</v>
      </c>
      <c r="AM691" s="9" t="s">
        <v>126</v>
      </c>
      <c r="AN691" s="9" t="s">
        <v>127</v>
      </c>
      <c r="AO691" s="9" t="s">
        <v>52</v>
      </c>
      <c r="AP691" s="9" t="s">
        <v>1250</v>
      </c>
      <c r="AQ691" s="9" t="s">
        <v>349</v>
      </c>
      <c r="AR691" s="9" t="s">
        <v>127</v>
      </c>
      <c r="AS691" s="142" t="str">
        <f>VLOOKUP(A691,'Roll-ups'!B:M,12,FALSE)</f>
        <v xml:space="preserve">CRICUT </v>
      </c>
      <c r="AT691" s="142" t="str">
        <f t="shared" si="32"/>
        <v>G10211</v>
      </c>
      <c r="AU691" t="str">
        <f>VLOOKUP(A691,'Roll-ups'!B:E,4,FALSE)</f>
        <v>FALL 1</v>
      </c>
    </row>
    <row r="692" spans="1:47" x14ac:dyDescent="0.15">
      <c r="A692" s="142">
        <f t="shared" si="30"/>
        <v>93573532979</v>
      </c>
      <c r="B692" s="142" t="str">
        <f t="shared" si="31"/>
        <v>4544618244</v>
      </c>
      <c r="C692" s="9" t="s">
        <v>129</v>
      </c>
      <c r="D692" s="9" t="s">
        <v>1285</v>
      </c>
      <c r="E692" s="9" t="s">
        <v>728</v>
      </c>
      <c r="F692" s="9" t="s">
        <v>1010</v>
      </c>
      <c r="G692" s="9" t="s">
        <v>39</v>
      </c>
      <c r="H692" s="9" t="s">
        <v>40</v>
      </c>
      <c r="I692" s="9" t="s">
        <v>1341</v>
      </c>
      <c r="J692" s="9"/>
      <c r="K692" s="9" t="s">
        <v>57</v>
      </c>
      <c r="L692" s="9" t="s">
        <v>1247</v>
      </c>
      <c r="M692" s="9" t="s">
        <v>1248</v>
      </c>
      <c r="N692" s="131">
        <v>44697</v>
      </c>
      <c r="O692" s="131">
        <v>44732</v>
      </c>
      <c r="P692" s="131">
        <v>44732</v>
      </c>
      <c r="Q692" s="222">
        <v>177</v>
      </c>
      <c r="R692" s="132">
        <v>0</v>
      </c>
      <c r="S692" s="132">
        <v>0</v>
      </c>
      <c r="T692" s="9" t="s">
        <v>348</v>
      </c>
      <c r="U692" s="9" t="s">
        <v>117</v>
      </c>
      <c r="V692" s="9" t="s">
        <v>64</v>
      </c>
      <c r="W692" s="9" t="s">
        <v>44</v>
      </c>
      <c r="X692" s="131">
        <v>44726</v>
      </c>
      <c r="Y692" s="131">
        <v>44726</v>
      </c>
      <c r="Z692" s="9" t="s">
        <v>118</v>
      </c>
      <c r="AA692" s="133">
        <v>8.24</v>
      </c>
      <c r="AB692" s="9" t="s">
        <v>119</v>
      </c>
      <c r="AC692" s="133">
        <v>1458.48</v>
      </c>
      <c r="AD692" s="9" t="s">
        <v>119</v>
      </c>
      <c r="AE692" s="9" t="s">
        <v>120</v>
      </c>
      <c r="AF692" s="133">
        <v>14.99</v>
      </c>
      <c r="AG692" s="134">
        <v>0.01</v>
      </c>
      <c r="AH692" s="9" t="s">
        <v>47</v>
      </c>
      <c r="AI692" s="134">
        <v>0.9</v>
      </c>
      <c r="AJ692" s="9" t="s">
        <v>48</v>
      </c>
      <c r="AK692" s="9" t="s">
        <v>1330</v>
      </c>
      <c r="AL692" s="9" t="s">
        <v>49</v>
      </c>
      <c r="AM692" s="9" t="s">
        <v>196</v>
      </c>
      <c r="AN692" s="9" t="s">
        <v>123</v>
      </c>
      <c r="AO692" s="9" t="s">
        <v>52</v>
      </c>
      <c r="AP692" s="9" t="s">
        <v>1250</v>
      </c>
      <c r="AQ692" s="9" t="s">
        <v>53</v>
      </c>
      <c r="AR692" s="9" t="s">
        <v>128</v>
      </c>
      <c r="AS692" s="142" t="str">
        <f>VLOOKUP(A692,'Roll-ups'!B:M,12,FALSE)</f>
        <v xml:space="preserve">CRICUT </v>
      </c>
      <c r="AT692" s="142" t="str">
        <f t="shared" si="32"/>
        <v>G10211</v>
      </c>
      <c r="AU692" t="str">
        <f>VLOOKUP(A692,'Roll-ups'!B:E,4,FALSE)</f>
        <v>FALL 1</v>
      </c>
    </row>
    <row r="693" spans="1:47" x14ac:dyDescent="0.15">
      <c r="A693" s="142">
        <f t="shared" si="30"/>
        <v>93573596841</v>
      </c>
      <c r="B693" s="142" t="str">
        <f t="shared" si="31"/>
        <v>4544618244</v>
      </c>
      <c r="C693" s="9" t="s">
        <v>129</v>
      </c>
      <c r="D693" s="9" t="s">
        <v>709</v>
      </c>
      <c r="E693" s="9" t="s">
        <v>710</v>
      </c>
      <c r="F693" s="9" t="s">
        <v>1010</v>
      </c>
      <c r="G693" s="9" t="s">
        <v>58</v>
      </c>
      <c r="H693" s="9" t="s">
        <v>40</v>
      </c>
      <c r="I693" s="9" t="s">
        <v>1341</v>
      </c>
      <c r="J693" s="9"/>
      <c r="K693" s="9" t="s">
        <v>57</v>
      </c>
      <c r="L693" s="9" t="s">
        <v>1247</v>
      </c>
      <c r="M693" s="9" t="s">
        <v>1248</v>
      </c>
      <c r="N693" s="131">
        <v>44697</v>
      </c>
      <c r="O693" s="131">
        <v>44732</v>
      </c>
      <c r="P693" s="131">
        <v>44732</v>
      </c>
      <c r="Q693" s="222">
        <v>205</v>
      </c>
      <c r="R693" s="132">
        <v>29</v>
      </c>
      <c r="S693" s="132">
        <v>0</v>
      </c>
      <c r="T693" s="9" t="s">
        <v>348</v>
      </c>
      <c r="U693" s="9" t="s">
        <v>117</v>
      </c>
      <c r="V693" s="9" t="s">
        <v>64</v>
      </c>
      <c r="W693" s="9" t="s">
        <v>44</v>
      </c>
      <c r="X693" s="131">
        <v>44726</v>
      </c>
      <c r="Y693" s="131">
        <v>44726</v>
      </c>
      <c r="Z693" s="9" t="s">
        <v>118</v>
      </c>
      <c r="AA693" s="133">
        <v>13.74</v>
      </c>
      <c r="AB693" s="9" t="s">
        <v>119</v>
      </c>
      <c r="AC693" s="133">
        <v>2816.7</v>
      </c>
      <c r="AD693" s="9" t="s">
        <v>119</v>
      </c>
      <c r="AE693" s="9" t="s">
        <v>120</v>
      </c>
      <c r="AF693" s="133">
        <v>24.99</v>
      </c>
      <c r="AG693" s="134">
        <v>0.35</v>
      </c>
      <c r="AH693" s="9" t="s">
        <v>47</v>
      </c>
      <c r="AI693" s="134">
        <v>724.65</v>
      </c>
      <c r="AJ693" s="9" t="s">
        <v>48</v>
      </c>
      <c r="AK693" s="9" t="s">
        <v>1277</v>
      </c>
      <c r="AL693" s="9" t="s">
        <v>49</v>
      </c>
      <c r="AM693" s="9" t="s">
        <v>121</v>
      </c>
      <c r="AN693" s="9" t="s">
        <v>122</v>
      </c>
      <c r="AO693" s="9" t="s">
        <v>52</v>
      </c>
      <c r="AP693" s="9" t="s">
        <v>1250</v>
      </c>
      <c r="AQ693" s="9" t="s">
        <v>53</v>
      </c>
      <c r="AR693" s="9" t="s">
        <v>54</v>
      </c>
      <c r="AS693" s="142" t="str">
        <f>VLOOKUP(A693,'Roll-ups'!B:M,12,FALSE)</f>
        <v xml:space="preserve">CRICUT </v>
      </c>
      <c r="AT693" s="142" t="str">
        <f t="shared" si="32"/>
        <v>G10211</v>
      </c>
      <c r="AU693" t="str">
        <f>VLOOKUP(A693,'Roll-ups'!B:E,4,FALSE)</f>
        <v>FALL 1</v>
      </c>
    </row>
    <row r="694" spans="1:47" x14ac:dyDescent="0.15">
      <c r="A694" s="142">
        <f t="shared" si="30"/>
        <v>93573479113</v>
      </c>
      <c r="B694" s="142" t="str">
        <f t="shared" si="31"/>
        <v>4544618244</v>
      </c>
      <c r="C694" s="9" t="s">
        <v>129</v>
      </c>
      <c r="D694" s="9" t="s">
        <v>1257</v>
      </c>
      <c r="E694" s="9" t="s">
        <v>724</v>
      </c>
      <c r="F694" s="9" t="s">
        <v>1010</v>
      </c>
      <c r="G694" s="9" t="s">
        <v>55</v>
      </c>
      <c r="H694" s="9" t="s">
        <v>40</v>
      </c>
      <c r="I694" s="9" t="s">
        <v>1341</v>
      </c>
      <c r="J694" s="9"/>
      <c r="K694" s="9" t="s">
        <v>57</v>
      </c>
      <c r="L694" s="9" t="s">
        <v>1247</v>
      </c>
      <c r="M694" s="9" t="s">
        <v>1248</v>
      </c>
      <c r="N694" s="131">
        <v>44697</v>
      </c>
      <c r="O694" s="131">
        <v>44732</v>
      </c>
      <c r="P694" s="131">
        <v>44732</v>
      </c>
      <c r="Q694" s="222">
        <v>239</v>
      </c>
      <c r="R694" s="132">
        <v>0</v>
      </c>
      <c r="S694" s="132">
        <v>0</v>
      </c>
      <c r="T694" s="9" t="s">
        <v>348</v>
      </c>
      <c r="U694" s="9" t="s">
        <v>117</v>
      </c>
      <c r="V694" s="9" t="s">
        <v>64</v>
      </c>
      <c r="W694" s="9" t="s">
        <v>44</v>
      </c>
      <c r="X694" s="131">
        <v>44726</v>
      </c>
      <c r="Y694" s="131">
        <v>44726</v>
      </c>
      <c r="Z694" s="9" t="s">
        <v>118</v>
      </c>
      <c r="AA694" s="133">
        <v>8.24</v>
      </c>
      <c r="AB694" s="9" t="s">
        <v>119</v>
      </c>
      <c r="AC694" s="133">
        <v>1969.36</v>
      </c>
      <c r="AD694" s="9" t="s">
        <v>119</v>
      </c>
      <c r="AE694" s="9" t="s">
        <v>120</v>
      </c>
      <c r="AF694" s="133">
        <v>14.99</v>
      </c>
      <c r="AG694" s="134">
        <v>0.19</v>
      </c>
      <c r="AH694" s="9" t="s">
        <v>47</v>
      </c>
      <c r="AI694" s="134">
        <v>441.32</v>
      </c>
      <c r="AJ694" s="9" t="s">
        <v>48</v>
      </c>
      <c r="AK694" s="9"/>
      <c r="AL694" s="9" t="s">
        <v>49</v>
      </c>
      <c r="AM694" s="9" t="s">
        <v>126</v>
      </c>
      <c r="AN694" s="9" t="s">
        <v>127</v>
      </c>
      <c r="AO694" s="9" t="s">
        <v>52</v>
      </c>
      <c r="AP694" s="9" t="s">
        <v>1250</v>
      </c>
      <c r="AQ694" s="9" t="s">
        <v>349</v>
      </c>
      <c r="AR694" s="9" t="s">
        <v>128</v>
      </c>
      <c r="AS694" s="142" t="str">
        <f>VLOOKUP(A694,'Roll-ups'!B:M,12,FALSE)</f>
        <v xml:space="preserve">CRICUT </v>
      </c>
      <c r="AT694" s="142" t="str">
        <f t="shared" si="32"/>
        <v>G10211</v>
      </c>
      <c r="AU694" t="str">
        <f>VLOOKUP(A694,'Roll-ups'!B:E,4,FALSE)</f>
        <v>FALL 1</v>
      </c>
    </row>
    <row r="695" spans="1:47" x14ac:dyDescent="0.15">
      <c r="A695" s="142">
        <f t="shared" si="30"/>
        <v>93573630286</v>
      </c>
      <c r="B695" s="142" t="str">
        <f t="shared" si="31"/>
        <v>4544618244</v>
      </c>
      <c r="C695" s="9" t="s">
        <v>129</v>
      </c>
      <c r="D695" s="9" t="s">
        <v>1329</v>
      </c>
      <c r="E695" s="9" t="s">
        <v>750</v>
      </c>
      <c r="F695" s="9" t="s">
        <v>1010</v>
      </c>
      <c r="G695" s="9" t="s">
        <v>62</v>
      </c>
      <c r="H695" s="9" t="s">
        <v>40</v>
      </c>
      <c r="I695" s="9" t="s">
        <v>1341</v>
      </c>
      <c r="J695" s="9"/>
      <c r="K695" s="9" t="s">
        <v>57</v>
      </c>
      <c r="L695" s="9" t="s">
        <v>1247</v>
      </c>
      <c r="M695" s="9" t="s">
        <v>1248</v>
      </c>
      <c r="N695" s="131">
        <v>44697</v>
      </c>
      <c r="O695" s="131">
        <v>44732</v>
      </c>
      <c r="P695" s="131">
        <v>44732</v>
      </c>
      <c r="Q695" s="222">
        <v>177</v>
      </c>
      <c r="R695" s="132">
        <v>16</v>
      </c>
      <c r="S695" s="132">
        <v>0</v>
      </c>
      <c r="T695" s="9" t="s">
        <v>348</v>
      </c>
      <c r="U695" s="9" t="s">
        <v>117</v>
      </c>
      <c r="V695" s="9" t="s">
        <v>64</v>
      </c>
      <c r="W695" s="9" t="s">
        <v>44</v>
      </c>
      <c r="X695" s="131">
        <v>44726</v>
      </c>
      <c r="Y695" s="131">
        <v>44726</v>
      </c>
      <c r="Z695" s="9" t="s">
        <v>118</v>
      </c>
      <c r="AA695" s="133">
        <v>4.3899999999999997</v>
      </c>
      <c r="AB695" s="9" t="s">
        <v>119</v>
      </c>
      <c r="AC695" s="133">
        <v>777.03</v>
      </c>
      <c r="AD695" s="9" t="s">
        <v>119</v>
      </c>
      <c r="AE695" s="9" t="s">
        <v>120</v>
      </c>
      <c r="AF695" s="133">
        <v>7.99</v>
      </c>
      <c r="AG695" s="134">
        <v>0.1</v>
      </c>
      <c r="AH695" s="9" t="s">
        <v>47</v>
      </c>
      <c r="AI695" s="134">
        <v>25.62</v>
      </c>
      <c r="AJ695" s="9" t="s">
        <v>48</v>
      </c>
      <c r="AK695" s="9" t="s">
        <v>1330</v>
      </c>
      <c r="AL695" s="9" t="s">
        <v>49</v>
      </c>
      <c r="AM695" s="9" t="s">
        <v>196</v>
      </c>
      <c r="AN695" s="9" t="s">
        <v>123</v>
      </c>
      <c r="AO695" s="9" t="s">
        <v>52</v>
      </c>
      <c r="AP695" s="9" t="s">
        <v>1250</v>
      </c>
      <c r="AQ695" s="9" t="s">
        <v>53</v>
      </c>
      <c r="AR695" s="9" t="s">
        <v>54</v>
      </c>
      <c r="AS695" s="142" t="str">
        <f>VLOOKUP(A695,'Roll-ups'!B:M,12,FALSE)</f>
        <v xml:space="preserve">CRICUT </v>
      </c>
      <c r="AT695" s="142" t="str">
        <f t="shared" si="32"/>
        <v>G10211</v>
      </c>
      <c r="AU695" t="str">
        <f>VLOOKUP(A695,'Roll-ups'!B:E,4,FALSE)</f>
        <v>FALL 1</v>
      </c>
    </row>
    <row r="696" spans="1:47" x14ac:dyDescent="0.15">
      <c r="A696" s="142">
        <f t="shared" si="30"/>
        <v>93573467622</v>
      </c>
      <c r="B696" s="142" t="str">
        <f t="shared" si="31"/>
        <v>4544618244</v>
      </c>
      <c r="C696" s="9" t="s">
        <v>129</v>
      </c>
      <c r="D696" s="9" t="s">
        <v>717</v>
      </c>
      <c r="E696" s="9" t="s">
        <v>718</v>
      </c>
      <c r="F696" s="9" t="s">
        <v>1010</v>
      </c>
      <c r="G696" s="9" t="s">
        <v>59</v>
      </c>
      <c r="H696" s="9" t="s">
        <v>40</v>
      </c>
      <c r="I696" s="9" t="s">
        <v>1341</v>
      </c>
      <c r="J696" s="9"/>
      <c r="K696" s="9" t="s">
        <v>57</v>
      </c>
      <c r="L696" s="9" t="s">
        <v>1247</v>
      </c>
      <c r="M696" s="9" t="s">
        <v>1248</v>
      </c>
      <c r="N696" s="131">
        <v>44697</v>
      </c>
      <c r="O696" s="131">
        <v>44732</v>
      </c>
      <c r="P696" s="131">
        <v>44732</v>
      </c>
      <c r="Q696" s="222">
        <v>205</v>
      </c>
      <c r="R696" s="132">
        <v>0</v>
      </c>
      <c r="S696" s="132">
        <v>0</v>
      </c>
      <c r="T696" s="9" t="s">
        <v>348</v>
      </c>
      <c r="U696" s="9" t="s">
        <v>117</v>
      </c>
      <c r="V696" s="9" t="s">
        <v>64</v>
      </c>
      <c r="W696" s="9" t="s">
        <v>44</v>
      </c>
      <c r="X696" s="131">
        <v>44726</v>
      </c>
      <c r="Y696" s="131">
        <v>44726</v>
      </c>
      <c r="Z696" s="9" t="s">
        <v>118</v>
      </c>
      <c r="AA696" s="133">
        <v>10.99</v>
      </c>
      <c r="AB696" s="9" t="s">
        <v>119</v>
      </c>
      <c r="AC696" s="133">
        <v>2252.9499999999998</v>
      </c>
      <c r="AD696" s="9" t="s">
        <v>119</v>
      </c>
      <c r="AE696" s="9" t="s">
        <v>120</v>
      </c>
      <c r="AF696" s="133">
        <v>19.989999999999998</v>
      </c>
      <c r="AG696" s="134">
        <v>0.2</v>
      </c>
      <c r="AH696" s="9" t="s">
        <v>47</v>
      </c>
      <c r="AI696" s="134">
        <v>724.65</v>
      </c>
      <c r="AJ696" s="9" t="s">
        <v>48</v>
      </c>
      <c r="AK696" s="9" t="s">
        <v>1273</v>
      </c>
      <c r="AL696" s="9" t="s">
        <v>49</v>
      </c>
      <c r="AM696" s="9" t="s">
        <v>121</v>
      </c>
      <c r="AN696" s="9" t="s">
        <v>122</v>
      </c>
      <c r="AO696" s="9" t="s">
        <v>52</v>
      </c>
      <c r="AP696" s="9" t="s">
        <v>1250</v>
      </c>
      <c r="AQ696" s="9" t="s">
        <v>53</v>
      </c>
      <c r="AR696" s="9" t="s">
        <v>54</v>
      </c>
      <c r="AS696" s="142" t="str">
        <f>VLOOKUP(A696,'Roll-ups'!B:M,12,FALSE)</f>
        <v xml:space="preserve">CRICUT </v>
      </c>
      <c r="AT696" s="142" t="str">
        <f t="shared" si="32"/>
        <v>G10211</v>
      </c>
      <c r="AU696" t="str">
        <f>VLOOKUP(A696,'Roll-ups'!B:E,4,FALSE)</f>
        <v>FALL 1</v>
      </c>
    </row>
    <row r="697" spans="1:47" x14ac:dyDescent="0.15">
      <c r="A697" s="142">
        <f t="shared" si="30"/>
        <v>93573670800</v>
      </c>
      <c r="B697" s="142" t="str">
        <f t="shared" si="31"/>
        <v>4544618244</v>
      </c>
      <c r="C697" s="9" t="s">
        <v>129</v>
      </c>
      <c r="D697" s="9" t="s">
        <v>715</v>
      </c>
      <c r="E697" s="9" t="s">
        <v>716</v>
      </c>
      <c r="F697" s="9" t="s">
        <v>1010</v>
      </c>
      <c r="G697" s="9" t="s">
        <v>107</v>
      </c>
      <c r="H697" s="9" t="s">
        <v>40</v>
      </c>
      <c r="I697" s="9" t="s">
        <v>1341</v>
      </c>
      <c r="J697" s="9"/>
      <c r="K697" s="9" t="s">
        <v>57</v>
      </c>
      <c r="L697" s="9" t="s">
        <v>1247</v>
      </c>
      <c r="M697" s="9" t="s">
        <v>1248</v>
      </c>
      <c r="N697" s="131">
        <v>44697</v>
      </c>
      <c r="O697" s="131">
        <v>44732</v>
      </c>
      <c r="P697" s="131">
        <v>44732</v>
      </c>
      <c r="Q697" s="222">
        <v>239</v>
      </c>
      <c r="R697" s="132">
        <v>115</v>
      </c>
      <c r="S697" s="132">
        <v>0</v>
      </c>
      <c r="T697" s="9" t="s">
        <v>348</v>
      </c>
      <c r="U697" s="9" t="s">
        <v>117</v>
      </c>
      <c r="V697" s="9" t="s">
        <v>64</v>
      </c>
      <c r="W697" s="9" t="s">
        <v>44</v>
      </c>
      <c r="X697" s="131">
        <v>44726</v>
      </c>
      <c r="Y697" s="131">
        <v>44726</v>
      </c>
      <c r="Z697" s="9" t="s">
        <v>118</v>
      </c>
      <c r="AA697" s="133">
        <v>10.99</v>
      </c>
      <c r="AB697" s="9" t="s">
        <v>119</v>
      </c>
      <c r="AC697" s="133">
        <v>2626.61</v>
      </c>
      <c r="AD697" s="9" t="s">
        <v>119</v>
      </c>
      <c r="AE697" s="9" t="s">
        <v>120</v>
      </c>
      <c r="AF697" s="133">
        <v>19.989999999999998</v>
      </c>
      <c r="AG697" s="134">
        <v>0.15</v>
      </c>
      <c r="AH697" s="9" t="s">
        <v>47</v>
      </c>
      <c r="AI697" s="134">
        <v>6.4260000000000002</v>
      </c>
      <c r="AJ697" s="9" t="s">
        <v>48</v>
      </c>
      <c r="AK697" s="9" t="s">
        <v>1249</v>
      </c>
      <c r="AL697" s="9" t="s">
        <v>49</v>
      </c>
      <c r="AM697" s="9" t="s">
        <v>121</v>
      </c>
      <c r="AN697" s="9" t="s">
        <v>122</v>
      </c>
      <c r="AO697" s="9" t="s">
        <v>52</v>
      </c>
      <c r="AP697" s="9" t="s">
        <v>1250</v>
      </c>
      <c r="AQ697" s="9" t="s">
        <v>349</v>
      </c>
      <c r="AR697" s="9" t="s">
        <v>54</v>
      </c>
      <c r="AS697" s="142" t="str">
        <f>VLOOKUP(A697,'Roll-ups'!B:M,12,FALSE)</f>
        <v xml:space="preserve">CRICUT </v>
      </c>
      <c r="AT697" s="142" t="str">
        <f t="shared" si="32"/>
        <v>G10211</v>
      </c>
      <c r="AU697" t="str">
        <f>VLOOKUP(A697,'Roll-ups'!B:E,4,FALSE)</f>
        <v>FALL 1</v>
      </c>
    </row>
    <row r="698" spans="1:47" x14ac:dyDescent="0.15">
      <c r="A698" s="142">
        <f t="shared" si="30"/>
        <v>93573675638</v>
      </c>
      <c r="B698" s="142" t="str">
        <f t="shared" si="31"/>
        <v>4544618244</v>
      </c>
      <c r="C698" s="9" t="s">
        <v>129</v>
      </c>
      <c r="D698" s="9" t="s">
        <v>1256</v>
      </c>
      <c r="E698" s="9" t="s">
        <v>726</v>
      </c>
      <c r="F698" s="9" t="s">
        <v>1010</v>
      </c>
      <c r="G698" s="9" t="s">
        <v>71</v>
      </c>
      <c r="H698" s="9" t="s">
        <v>40</v>
      </c>
      <c r="I698" s="9" t="s">
        <v>1341</v>
      </c>
      <c r="J698" s="9"/>
      <c r="K698" s="9" t="s">
        <v>57</v>
      </c>
      <c r="L698" s="9" t="s">
        <v>1247</v>
      </c>
      <c r="M698" s="9" t="s">
        <v>1248</v>
      </c>
      <c r="N698" s="131">
        <v>44697</v>
      </c>
      <c r="O698" s="131">
        <v>44732</v>
      </c>
      <c r="P698" s="131">
        <v>44732</v>
      </c>
      <c r="Q698" s="222">
        <v>239</v>
      </c>
      <c r="R698" s="132">
        <v>0</v>
      </c>
      <c r="S698" s="132">
        <v>0</v>
      </c>
      <c r="T698" s="9" t="s">
        <v>348</v>
      </c>
      <c r="U698" s="9" t="s">
        <v>117</v>
      </c>
      <c r="V698" s="9" t="s">
        <v>64</v>
      </c>
      <c r="W698" s="9" t="s">
        <v>44</v>
      </c>
      <c r="X698" s="131">
        <v>44726</v>
      </c>
      <c r="Y698" s="131">
        <v>44726</v>
      </c>
      <c r="Z698" s="9" t="s">
        <v>118</v>
      </c>
      <c r="AA698" s="133">
        <v>8.24</v>
      </c>
      <c r="AB698" s="9" t="s">
        <v>119</v>
      </c>
      <c r="AC698" s="133">
        <v>1969.36</v>
      </c>
      <c r="AD698" s="9" t="s">
        <v>119</v>
      </c>
      <c r="AE698" s="9" t="s">
        <v>120</v>
      </c>
      <c r="AF698" s="133">
        <v>14.99</v>
      </c>
      <c r="AG698" s="134">
        <v>0.17</v>
      </c>
      <c r="AH698" s="9" t="s">
        <v>47</v>
      </c>
      <c r="AI698" s="134">
        <v>441.32</v>
      </c>
      <c r="AJ698" s="9" t="s">
        <v>48</v>
      </c>
      <c r="AK698" s="9"/>
      <c r="AL698" s="9" t="s">
        <v>49</v>
      </c>
      <c r="AM698" s="9" t="s">
        <v>126</v>
      </c>
      <c r="AN698" s="9" t="s">
        <v>127</v>
      </c>
      <c r="AO698" s="9" t="s">
        <v>52</v>
      </c>
      <c r="AP698" s="9" t="s">
        <v>1250</v>
      </c>
      <c r="AQ698" s="9" t="s">
        <v>349</v>
      </c>
      <c r="AR698" s="9" t="s">
        <v>128</v>
      </c>
      <c r="AS698" s="142" t="str">
        <f>VLOOKUP(A698,'Roll-ups'!B:M,12,FALSE)</f>
        <v xml:space="preserve">CRICUT </v>
      </c>
      <c r="AT698" s="142" t="str">
        <f t="shared" si="32"/>
        <v>G10211</v>
      </c>
      <c r="AU698" t="str">
        <f>VLOOKUP(A698,'Roll-ups'!B:E,4,FALSE)</f>
        <v>FALL 1</v>
      </c>
    </row>
    <row r="699" spans="1:47" x14ac:dyDescent="0.15">
      <c r="A699" s="142">
        <f t="shared" si="30"/>
        <v>93573389986</v>
      </c>
      <c r="B699" s="142" t="str">
        <f t="shared" si="31"/>
        <v>4544618244</v>
      </c>
      <c r="C699" s="9" t="s">
        <v>129</v>
      </c>
      <c r="D699" s="9" t="s">
        <v>707</v>
      </c>
      <c r="E699" s="9" t="s">
        <v>708</v>
      </c>
      <c r="F699" s="9" t="s">
        <v>1010</v>
      </c>
      <c r="G699" s="9" t="s">
        <v>60</v>
      </c>
      <c r="H699" s="9" t="s">
        <v>40</v>
      </c>
      <c r="I699" s="9" t="s">
        <v>1341</v>
      </c>
      <c r="J699" s="9"/>
      <c r="K699" s="9" t="s">
        <v>57</v>
      </c>
      <c r="L699" s="9" t="s">
        <v>1247</v>
      </c>
      <c r="M699" s="9" t="s">
        <v>1248</v>
      </c>
      <c r="N699" s="131">
        <v>44697</v>
      </c>
      <c r="O699" s="131">
        <v>44732</v>
      </c>
      <c r="P699" s="131">
        <v>44732</v>
      </c>
      <c r="Q699" s="222">
        <v>205</v>
      </c>
      <c r="R699" s="132">
        <v>79</v>
      </c>
      <c r="S699" s="132">
        <v>0</v>
      </c>
      <c r="T699" s="9" t="s">
        <v>348</v>
      </c>
      <c r="U699" s="9" t="s">
        <v>117</v>
      </c>
      <c r="V699" s="9" t="s">
        <v>64</v>
      </c>
      <c r="W699" s="9" t="s">
        <v>44</v>
      </c>
      <c r="X699" s="131">
        <v>44726</v>
      </c>
      <c r="Y699" s="131">
        <v>44726</v>
      </c>
      <c r="Z699" s="9" t="s">
        <v>118</v>
      </c>
      <c r="AA699" s="133">
        <v>13.74</v>
      </c>
      <c r="AB699" s="9" t="s">
        <v>119</v>
      </c>
      <c r="AC699" s="133">
        <v>2816.7</v>
      </c>
      <c r="AD699" s="9" t="s">
        <v>119</v>
      </c>
      <c r="AE699" s="9" t="s">
        <v>120</v>
      </c>
      <c r="AF699" s="133">
        <v>24.99</v>
      </c>
      <c r="AG699" s="134">
        <v>0.35</v>
      </c>
      <c r="AH699" s="9" t="s">
        <v>47</v>
      </c>
      <c r="AI699" s="134">
        <v>724.65</v>
      </c>
      <c r="AJ699" s="9" t="s">
        <v>48</v>
      </c>
      <c r="AK699" s="9" t="s">
        <v>1274</v>
      </c>
      <c r="AL699" s="9" t="s">
        <v>49</v>
      </c>
      <c r="AM699" s="9" t="s">
        <v>121</v>
      </c>
      <c r="AN699" s="9" t="s">
        <v>122</v>
      </c>
      <c r="AO699" s="9" t="s">
        <v>52</v>
      </c>
      <c r="AP699" s="9" t="s">
        <v>1250</v>
      </c>
      <c r="AQ699" s="9" t="s">
        <v>53</v>
      </c>
      <c r="AR699" s="9" t="s">
        <v>54</v>
      </c>
      <c r="AS699" s="142" t="str">
        <f>VLOOKUP(A699,'Roll-ups'!B:M,12,FALSE)</f>
        <v xml:space="preserve">CRICUT </v>
      </c>
      <c r="AT699" s="142" t="str">
        <f t="shared" si="32"/>
        <v>G10211</v>
      </c>
      <c r="AU699" t="str">
        <f>VLOOKUP(A699,'Roll-ups'!B:E,4,FALSE)</f>
        <v>FALL 1</v>
      </c>
    </row>
    <row r="700" spans="1:47" x14ac:dyDescent="0.15">
      <c r="A700" s="142">
        <f t="shared" si="30"/>
        <v>93573693335</v>
      </c>
      <c r="B700" s="142" t="str">
        <f t="shared" si="31"/>
        <v>4544618244</v>
      </c>
      <c r="C700" s="9" t="s">
        <v>129</v>
      </c>
      <c r="D700" s="9" t="s">
        <v>697</v>
      </c>
      <c r="E700" s="9" t="s">
        <v>698</v>
      </c>
      <c r="F700" s="9" t="s">
        <v>1010</v>
      </c>
      <c r="G700" s="9" t="s">
        <v>61</v>
      </c>
      <c r="H700" s="9" t="s">
        <v>40</v>
      </c>
      <c r="I700" s="9" t="s">
        <v>1341</v>
      </c>
      <c r="J700" s="9"/>
      <c r="K700" s="9" t="s">
        <v>57</v>
      </c>
      <c r="L700" s="9" t="s">
        <v>1247</v>
      </c>
      <c r="M700" s="9" t="s">
        <v>1248</v>
      </c>
      <c r="N700" s="131">
        <v>44697</v>
      </c>
      <c r="O700" s="131">
        <v>44732</v>
      </c>
      <c r="P700" s="131">
        <v>44732</v>
      </c>
      <c r="Q700" s="222">
        <v>139</v>
      </c>
      <c r="R700" s="132">
        <v>0</v>
      </c>
      <c r="S700" s="132">
        <v>0</v>
      </c>
      <c r="T700" s="9" t="s">
        <v>348</v>
      </c>
      <c r="U700" s="9" t="s">
        <v>117</v>
      </c>
      <c r="V700" s="9" t="s">
        <v>64</v>
      </c>
      <c r="W700" s="9" t="s">
        <v>44</v>
      </c>
      <c r="X700" s="131">
        <v>44726</v>
      </c>
      <c r="Y700" s="131">
        <v>44726</v>
      </c>
      <c r="Z700" s="9" t="s">
        <v>118</v>
      </c>
      <c r="AA700" s="133">
        <v>150</v>
      </c>
      <c r="AB700" s="9" t="s">
        <v>119</v>
      </c>
      <c r="AC700" s="133">
        <v>20850</v>
      </c>
      <c r="AD700" s="9" t="s">
        <v>119</v>
      </c>
      <c r="AE700" s="9" t="s">
        <v>120</v>
      </c>
      <c r="AF700" s="133">
        <v>229.99</v>
      </c>
      <c r="AG700" s="134">
        <v>10</v>
      </c>
      <c r="AH700" s="9" t="s">
        <v>47</v>
      </c>
      <c r="AI700" s="134">
        <v>1293.4359999999999</v>
      </c>
      <c r="AJ700" s="9" t="s">
        <v>48</v>
      </c>
      <c r="AK700" s="9" t="s">
        <v>1288</v>
      </c>
      <c r="AL700" s="9" t="s">
        <v>49</v>
      </c>
      <c r="AM700" s="9" t="s">
        <v>196</v>
      </c>
      <c r="AN700" s="9" t="s">
        <v>123</v>
      </c>
      <c r="AO700" s="9" t="s">
        <v>52</v>
      </c>
      <c r="AP700" s="9" t="s">
        <v>1250</v>
      </c>
      <c r="AQ700" s="9" t="s">
        <v>53</v>
      </c>
      <c r="AR700" s="9" t="s">
        <v>122</v>
      </c>
      <c r="AS700" s="142" t="str">
        <f>VLOOKUP(A700,'Roll-ups'!B:M,12,FALSE)</f>
        <v xml:space="preserve">CRICUT </v>
      </c>
      <c r="AT700" s="142" t="str">
        <f t="shared" si="32"/>
        <v>G10211</v>
      </c>
      <c r="AU700" t="str">
        <f>VLOOKUP(A700,'Roll-ups'!B:E,4,FALSE)</f>
        <v>FALL 1</v>
      </c>
    </row>
    <row r="701" spans="1:47" x14ac:dyDescent="0.15">
      <c r="A701" s="142">
        <f t="shared" si="30"/>
        <v>93573725920</v>
      </c>
      <c r="B701" s="142" t="str">
        <f t="shared" si="31"/>
        <v>4544618244</v>
      </c>
      <c r="C701" s="9" t="s">
        <v>129</v>
      </c>
      <c r="D701" s="9" t="s">
        <v>735</v>
      </c>
      <c r="E701" s="9" t="s">
        <v>736</v>
      </c>
      <c r="F701" s="9" t="s">
        <v>1010</v>
      </c>
      <c r="G701" s="9" t="s">
        <v>68</v>
      </c>
      <c r="H701" s="9" t="s">
        <v>40</v>
      </c>
      <c r="I701" s="9" t="s">
        <v>1341</v>
      </c>
      <c r="J701" s="9"/>
      <c r="K701" s="9" t="s">
        <v>57</v>
      </c>
      <c r="L701" s="9" t="s">
        <v>1247</v>
      </c>
      <c r="M701" s="9" t="s">
        <v>1248</v>
      </c>
      <c r="N701" s="131">
        <v>44697</v>
      </c>
      <c r="O701" s="131">
        <v>44732</v>
      </c>
      <c r="P701" s="131">
        <v>44732</v>
      </c>
      <c r="Q701" s="222">
        <v>177</v>
      </c>
      <c r="R701" s="132">
        <v>0</v>
      </c>
      <c r="S701" s="132">
        <v>0</v>
      </c>
      <c r="T701" s="9" t="s">
        <v>348</v>
      </c>
      <c r="U701" s="9" t="s">
        <v>117</v>
      </c>
      <c r="V701" s="9" t="s">
        <v>64</v>
      </c>
      <c r="W701" s="9" t="s">
        <v>44</v>
      </c>
      <c r="X701" s="131">
        <v>44726</v>
      </c>
      <c r="Y701" s="131">
        <v>44726</v>
      </c>
      <c r="Z701" s="9" t="s">
        <v>118</v>
      </c>
      <c r="AA701" s="133">
        <v>7.14</v>
      </c>
      <c r="AB701" s="9" t="s">
        <v>119</v>
      </c>
      <c r="AC701" s="133">
        <v>1263.78</v>
      </c>
      <c r="AD701" s="9" t="s">
        <v>119</v>
      </c>
      <c r="AE701" s="9" t="s">
        <v>120</v>
      </c>
      <c r="AF701" s="133">
        <v>12.99</v>
      </c>
      <c r="AG701" s="134">
        <v>0.35</v>
      </c>
      <c r="AH701" s="9" t="s">
        <v>47</v>
      </c>
      <c r="AI701" s="134">
        <v>62.37</v>
      </c>
      <c r="AJ701" s="9" t="s">
        <v>48</v>
      </c>
      <c r="AK701" s="9" t="s">
        <v>1322</v>
      </c>
      <c r="AL701" s="9" t="s">
        <v>49</v>
      </c>
      <c r="AM701" s="9" t="s">
        <v>196</v>
      </c>
      <c r="AN701" s="9" t="s">
        <v>123</v>
      </c>
      <c r="AO701" s="9" t="s">
        <v>52</v>
      </c>
      <c r="AP701" s="9" t="s">
        <v>1250</v>
      </c>
      <c r="AQ701" s="9" t="s">
        <v>349</v>
      </c>
      <c r="AR701" s="9" t="s">
        <v>54</v>
      </c>
      <c r="AS701" s="142" t="str">
        <f>VLOOKUP(A701,'Roll-ups'!B:M,12,FALSE)</f>
        <v xml:space="preserve">CRICUT </v>
      </c>
      <c r="AT701" s="142" t="str">
        <f t="shared" si="32"/>
        <v>G10211</v>
      </c>
      <c r="AU701" t="str">
        <f>VLOOKUP(A701,'Roll-ups'!B:E,4,FALSE)</f>
        <v>FALL 1</v>
      </c>
    </row>
    <row r="702" spans="1:47" x14ac:dyDescent="0.15">
      <c r="A702" s="142">
        <f t="shared" si="30"/>
        <v>93573379574</v>
      </c>
      <c r="B702" s="142" t="str">
        <f t="shared" si="31"/>
        <v>4544618244</v>
      </c>
      <c r="C702" s="9" t="s">
        <v>129</v>
      </c>
      <c r="D702" s="9" t="s">
        <v>733</v>
      </c>
      <c r="E702" s="9" t="s">
        <v>734</v>
      </c>
      <c r="F702" s="9" t="s">
        <v>1010</v>
      </c>
      <c r="G702" s="9" t="s">
        <v>70</v>
      </c>
      <c r="H702" s="9" t="s">
        <v>40</v>
      </c>
      <c r="I702" s="9" t="s">
        <v>1341</v>
      </c>
      <c r="J702" s="9"/>
      <c r="K702" s="9" t="s">
        <v>57</v>
      </c>
      <c r="L702" s="9" t="s">
        <v>1247</v>
      </c>
      <c r="M702" s="9" t="s">
        <v>1248</v>
      </c>
      <c r="N702" s="131">
        <v>44697</v>
      </c>
      <c r="O702" s="131">
        <v>44732</v>
      </c>
      <c r="P702" s="131">
        <v>44732</v>
      </c>
      <c r="Q702" s="222">
        <v>205</v>
      </c>
      <c r="R702" s="132">
        <v>40</v>
      </c>
      <c r="S702" s="132">
        <v>0</v>
      </c>
      <c r="T702" s="9" t="s">
        <v>348</v>
      </c>
      <c r="U702" s="9" t="s">
        <v>117</v>
      </c>
      <c r="V702" s="9" t="s">
        <v>64</v>
      </c>
      <c r="W702" s="9" t="s">
        <v>44</v>
      </c>
      <c r="X702" s="131">
        <v>44726</v>
      </c>
      <c r="Y702" s="131">
        <v>44726</v>
      </c>
      <c r="Z702" s="9" t="s">
        <v>118</v>
      </c>
      <c r="AA702" s="133">
        <v>5.49</v>
      </c>
      <c r="AB702" s="9" t="s">
        <v>119</v>
      </c>
      <c r="AC702" s="133">
        <v>1125.45</v>
      </c>
      <c r="AD702" s="9" t="s">
        <v>119</v>
      </c>
      <c r="AE702" s="9" t="s">
        <v>120</v>
      </c>
      <c r="AF702" s="133">
        <v>9.99</v>
      </c>
      <c r="AG702" s="134">
        <v>0.1</v>
      </c>
      <c r="AH702" s="9" t="s">
        <v>47</v>
      </c>
      <c r="AI702" s="134">
        <v>280.37599999999998</v>
      </c>
      <c r="AJ702" s="9" t="s">
        <v>48</v>
      </c>
      <c r="AK702" s="9" t="s">
        <v>1276</v>
      </c>
      <c r="AL702" s="9" t="s">
        <v>49</v>
      </c>
      <c r="AM702" s="9" t="s">
        <v>121</v>
      </c>
      <c r="AN702" s="9" t="s">
        <v>122</v>
      </c>
      <c r="AO702" s="9" t="s">
        <v>52</v>
      </c>
      <c r="AP702" s="9" t="s">
        <v>1250</v>
      </c>
      <c r="AQ702" s="9" t="s">
        <v>53</v>
      </c>
      <c r="AR702" s="9" t="s">
        <v>54</v>
      </c>
      <c r="AS702" s="142" t="str">
        <f>VLOOKUP(A702,'Roll-ups'!B:M,12,FALSE)</f>
        <v xml:space="preserve">CRICUT </v>
      </c>
      <c r="AT702" s="142" t="str">
        <f t="shared" si="32"/>
        <v>G10211</v>
      </c>
      <c r="AU702" t="str">
        <f>VLOOKUP(A702,'Roll-ups'!B:E,4,FALSE)</f>
        <v>FALL 1</v>
      </c>
    </row>
    <row r="703" spans="1:47" x14ac:dyDescent="0.15">
      <c r="A703" s="142">
        <f t="shared" si="30"/>
        <v>93573740848</v>
      </c>
      <c r="B703" s="142" t="str">
        <f t="shared" si="31"/>
        <v>4544618244</v>
      </c>
      <c r="C703" s="9" t="s">
        <v>129</v>
      </c>
      <c r="D703" s="9" t="s">
        <v>741</v>
      </c>
      <c r="E703" s="9" t="s">
        <v>742</v>
      </c>
      <c r="F703" s="9" t="s">
        <v>1010</v>
      </c>
      <c r="G703" s="9" t="s">
        <v>66</v>
      </c>
      <c r="H703" s="9" t="s">
        <v>40</v>
      </c>
      <c r="I703" s="9"/>
      <c r="J703" s="9"/>
      <c r="K703" s="9" t="s">
        <v>57</v>
      </c>
      <c r="L703" s="9" t="s">
        <v>1247</v>
      </c>
      <c r="M703" s="9" t="s">
        <v>1248</v>
      </c>
      <c r="N703" s="131">
        <v>44697</v>
      </c>
      <c r="O703" s="131">
        <v>44732</v>
      </c>
      <c r="P703" s="131">
        <v>44732</v>
      </c>
      <c r="Q703" s="222">
        <v>195</v>
      </c>
      <c r="R703" s="132">
        <v>195</v>
      </c>
      <c r="S703" s="132">
        <v>0</v>
      </c>
      <c r="T703" s="9" t="s">
        <v>348</v>
      </c>
      <c r="U703" s="9" t="s">
        <v>117</v>
      </c>
      <c r="V703" s="9" t="s">
        <v>64</v>
      </c>
      <c r="W703" s="9" t="s">
        <v>44</v>
      </c>
      <c r="X703" s="131">
        <v>44726</v>
      </c>
      <c r="Y703" s="131">
        <v>44726</v>
      </c>
      <c r="Z703" s="9" t="s">
        <v>118</v>
      </c>
      <c r="AA703" s="133">
        <v>5.49</v>
      </c>
      <c r="AB703" s="9" t="s">
        <v>119</v>
      </c>
      <c r="AC703" s="133">
        <v>1070.55</v>
      </c>
      <c r="AD703" s="9" t="s">
        <v>119</v>
      </c>
      <c r="AE703" s="9" t="s">
        <v>120</v>
      </c>
      <c r="AF703" s="133">
        <v>9.99</v>
      </c>
      <c r="AG703" s="134">
        <v>0.45</v>
      </c>
      <c r="AH703" s="9" t="s">
        <v>47</v>
      </c>
      <c r="AI703" s="134">
        <v>26.55</v>
      </c>
      <c r="AJ703" s="9" t="s">
        <v>48</v>
      </c>
      <c r="AK703" s="9" t="s">
        <v>1291</v>
      </c>
      <c r="AL703" s="9" t="s">
        <v>49</v>
      </c>
      <c r="AM703" s="9" t="s">
        <v>196</v>
      </c>
      <c r="AN703" s="9" t="s">
        <v>123</v>
      </c>
      <c r="AO703" s="9" t="s">
        <v>52</v>
      </c>
      <c r="AP703" s="9" t="s">
        <v>1250</v>
      </c>
      <c r="AQ703" s="9" t="s">
        <v>349</v>
      </c>
      <c r="AR703" s="9" t="s">
        <v>54</v>
      </c>
      <c r="AS703" s="142" t="str">
        <f>VLOOKUP(A703,'Roll-ups'!B:M,12,FALSE)</f>
        <v xml:space="preserve">CRICUT </v>
      </c>
      <c r="AT703" s="142" t="str">
        <f t="shared" si="32"/>
        <v>G10211</v>
      </c>
      <c r="AU703" t="str">
        <f>VLOOKUP(A703,'Roll-ups'!B:E,4,FALSE)</f>
        <v>FALL 1</v>
      </c>
    </row>
    <row r="704" spans="1:47" x14ac:dyDescent="0.15">
      <c r="A704" s="142">
        <f t="shared" si="30"/>
        <v>93573743863</v>
      </c>
      <c r="B704" s="142" t="str">
        <f t="shared" si="31"/>
        <v>4544618244</v>
      </c>
      <c r="C704" s="9" t="s">
        <v>129</v>
      </c>
      <c r="D704" s="9" t="s">
        <v>1337</v>
      </c>
      <c r="E704" s="9" t="s">
        <v>754</v>
      </c>
      <c r="F704" s="9" t="s">
        <v>1010</v>
      </c>
      <c r="G704" s="9" t="s">
        <v>72</v>
      </c>
      <c r="H704" s="9" t="s">
        <v>40</v>
      </c>
      <c r="I704" s="9" t="s">
        <v>1341</v>
      </c>
      <c r="J704" s="9"/>
      <c r="K704" s="9" t="s">
        <v>57</v>
      </c>
      <c r="L704" s="9" t="s">
        <v>1247</v>
      </c>
      <c r="M704" s="9" t="s">
        <v>1248</v>
      </c>
      <c r="N704" s="131">
        <v>44697</v>
      </c>
      <c r="O704" s="131">
        <v>44732</v>
      </c>
      <c r="P704" s="131">
        <v>44732</v>
      </c>
      <c r="Q704" s="222">
        <v>27</v>
      </c>
      <c r="R704" s="132">
        <v>0</v>
      </c>
      <c r="S704" s="132">
        <v>0</v>
      </c>
      <c r="T704" s="9" t="s">
        <v>348</v>
      </c>
      <c r="U704" s="9" t="s">
        <v>117</v>
      </c>
      <c r="V704" s="9" t="s">
        <v>64</v>
      </c>
      <c r="W704" s="9" t="s">
        <v>44</v>
      </c>
      <c r="X704" s="131">
        <v>44726</v>
      </c>
      <c r="Y704" s="131">
        <v>44726</v>
      </c>
      <c r="Z704" s="9" t="s">
        <v>118</v>
      </c>
      <c r="AA704" s="133">
        <v>0.01</v>
      </c>
      <c r="AB704" s="9" t="s">
        <v>119</v>
      </c>
      <c r="AC704" s="133">
        <v>0.27</v>
      </c>
      <c r="AD704" s="9" t="s">
        <v>119</v>
      </c>
      <c r="AE704" s="9" t="s">
        <v>120</v>
      </c>
      <c r="AF704" s="133">
        <v>1</v>
      </c>
      <c r="AG704" s="134">
        <v>21.45</v>
      </c>
      <c r="AH704" s="9" t="s">
        <v>47</v>
      </c>
      <c r="AI704" s="134">
        <v>4331.25</v>
      </c>
      <c r="AJ704" s="9" t="s">
        <v>48</v>
      </c>
      <c r="AK704" s="9" t="s">
        <v>1338</v>
      </c>
      <c r="AL704" s="9" t="s">
        <v>49</v>
      </c>
      <c r="AM704" s="9" t="s">
        <v>121</v>
      </c>
      <c r="AN704" s="9" t="s">
        <v>122</v>
      </c>
      <c r="AO704" s="9" t="s">
        <v>52</v>
      </c>
      <c r="AP704" s="9" t="s">
        <v>1250</v>
      </c>
      <c r="AQ704" s="9" t="s">
        <v>53</v>
      </c>
      <c r="AR704" s="9" t="s">
        <v>122</v>
      </c>
      <c r="AS704" s="142" t="str">
        <f>VLOOKUP(A704,'Roll-ups'!B:M,12,FALSE)</f>
        <v xml:space="preserve">CRICUT </v>
      </c>
      <c r="AT704" s="142" t="str">
        <f t="shared" si="32"/>
        <v>G10211</v>
      </c>
      <c r="AU704" t="str">
        <f>VLOOKUP(A704,'Roll-ups'!B:E,4,FALSE)</f>
        <v>FALL 1</v>
      </c>
    </row>
    <row r="705" spans="1:47" x14ac:dyDescent="0.15">
      <c r="A705" s="142">
        <f t="shared" si="30"/>
        <v>93573367397</v>
      </c>
      <c r="B705" s="142" t="str">
        <f t="shared" si="31"/>
        <v>4544618244</v>
      </c>
      <c r="C705" s="9" t="s">
        <v>129</v>
      </c>
      <c r="D705" s="9" t="s">
        <v>713</v>
      </c>
      <c r="E705" s="9" t="s">
        <v>714</v>
      </c>
      <c r="F705" s="9" t="s">
        <v>1010</v>
      </c>
      <c r="G705" s="9" t="s">
        <v>65</v>
      </c>
      <c r="H705" s="9" t="s">
        <v>40</v>
      </c>
      <c r="I705" s="9" t="s">
        <v>1341</v>
      </c>
      <c r="J705" s="9"/>
      <c r="K705" s="9" t="s">
        <v>57</v>
      </c>
      <c r="L705" s="9" t="s">
        <v>1247</v>
      </c>
      <c r="M705" s="9" t="s">
        <v>1248</v>
      </c>
      <c r="N705" s="131">
        <v>44697</v>
      </c>
      <c r="O705" s="131">
        <v>44732</v>
      </c>
      <c r="P705" s="131">
        <v>44732</v>
      </c>
      <c r="Q705" s="222">
        <v>239</v>
      </c>
      <c r="R705" s="132">
        <v>0</v>
      </c>
      <c r="S705" s="132">
        <v>0</v>
      </c>
      <c r="T705" s="9" t="s">
        <v>348</v>
      </c>
      <c r="U705" s="9" t="s">
        <v>117</v>
      </c>
      <c r="V705" s="9" t="s">
        <v>64</v>
      </c>
      <c r="W705" s="9" t="s">
        <v>44</v>
      </c>
      <c r="X705" s="131">
        <v>44726</v>
      </c>
      <c r="Y705" s="131">
        <v>44726</v>
      </c>
      <c r="Z705" s="9" t="s">
        <v>118</v>
      </c>
      <c r="AA705" s="133">
        <v>10.99</v>
      </c>
      <c r="AB705" s="9" t="s">
        <v>119</v>
      </c>
      <c r="AC705" s="133">
        <v>2626.61</v>
      </c>
      <c r="AD705" s="9" t="s">
        <v>119</v>
      </c>
      <c r="AE705" s="9" t="s">
        <v>120</v>
      </c>
      <c r="AF705" s="133">
        <v>19.989999999999998</v>
      </c>
      <c r="AG705" s="134">
        <v>0.65</v>
      </c>
      <c r="AH705" s="9" t="s">
        <v>47</v>
      </c>
      <c r="AI705" s="134">
        <v>280.37599999999998</v>
      </c>
      <c r="AJ705" s="9" t="s">
        <v>48</v>
      </c>
      <c r="AK705" s="9" t="s">
        <v>1251</v>
      </c>
      <c r="AL705" s="9" t="s">
        <v>49</v>
      </c>
      <c r="AM705" s="9" t="s">
        <v>121</v>
      </c>
      <c r="AN705" s="9" t="s">
        <v>122</v>
      </c>
      <c r="AO705" s="9" t="s">
        <v>52</v>
      </c>
      <c r="AP705" s="9" t="s">
        <v>1250</v>
      </c>
      <c r="AQ705" s="9" t="s">
        <v>53</v>
      </c>
      <c r="AR705" s="9" t="s">
        <v>122</v>
      </c>
      <c r="AS705" s="142" t="str">
        <f>VLOOKUP(A705,'Roll-ups'!B:M,12,FALSE)</f>
        <v xml:space="preserve">CRICUT </v>
      </c>
      <c r="AT705" s="142" t="str">
        <f t="shared" si="32"/>
        <v>G10211</v>
      </c>
      <c r="AU705" t="str">
        <f>VLOOKUP(A705,'Roll-ups'!B:E,4,FALSE)</f>
        <v>FALL 1</v>
      </c>
    </row>
    <row r="706" spans="1:47" x14ac:dyDescent="0.15">
      <c r="A706" s="142">
        <f t="shared" si="30"/>
        <v>93573759567</v>
      </c>
      <c r="B706" s="142" t="str">
        <f t="shared" si="31"/>
        <v>4544618244</v>
      </c>
      <c r="C706" s="9" t="s">
        <v>129</v>
      </c>
      <c r="D706" s="9" t="s">
        <v>729</v>
      </c>
      <c r="E706" s="9" t="s">
        <v>730</v>
      </c>
      <c r="F706" s="9" t="s">
        <v>1010</v>
      </c>
      <c r="G706" s="9" t="s">
        <v>75</v>
      </c>
      <c r="H706" s="9" t="s">
        <v>40</v>
      </c>
      <c r="I706" s="9" t="s">
        <v>1341</v>
      </c>
      <c r="J706" s="9"/>
      <c r="K706" s="9" t="s">
        <v>57</v>
      </c>
      <c r="L706" s="9" t="s">
        <v>1247</v>
      </c>
      <c r="M706" s="9" t="s">
        <v>1248</v>
      </c>
      <c r="N706" s="131">
        <v>44697</v>
      </c>
      <c r="O706" s="131">
        <v>44732</v>
      </c>
      <c r="P706" s="131">
        <v>44732</v>
      </c>
      <c r="Q706" s="222">
        <v>239</v>
      </c>
      <c r="R706" s="132">
        <v>0</v>
      </c>
      <c r="S706" s="132">
        <v>0</v>
      </c>
      <c r="T706" s="9" t="s">
        <v>348</v>
      </c>
      <c r="U706" s="9" t="s">
        <v>117</v>
      </c>
      <c r="V706" s="9" t="s">
        <v>64</v>
      </c>
      <c r="W706" s="9" t="s">
        <v>44</v>
      </c>
      <c r="X706" s="131">
        <v>44726</v>
      </c>
      <c r="Y706" s="131">
        <v>44726</v>
      </c>
      <c r="Z706" s="9" t="s">
        <v>118</v>
      </c>
      <c r="AA706" s="133">
        <v>5.49</v>
      </c>
      <c r="AB706" s="9" t="s">
        <v>119</v>
      </c>
      <c r="AC706" s="133">
        <v>1312.11</v>
      </c>
      <c r="AD706" s="9" t="s">
        <v>119</v>
      </c>
      <c r="AE706" s="9" t="s">
        <v>120</v>
      </c>
      <c r="AF706" s="133">
        <v>9.99</v>
      </c>
      <c r="AG706" s="134">
        <v>0.1</v>
      </c>
      <c r="AH706" s="9" t="s">
        <v>47</v>
      </c>
      <c r="AI706" s="134">
        <v>280.37599999999998</v>
      </c>
      <c r="AJ706" s="9" t="s">
        <v>48</v>
      </c>
      <c r="AK706" s="9" t="s">
        <v>1254</v>
      </c>
      <c r="AL706" s="9" t="s">
        <v>49</v>
      </c>
      <c r="AM706" s="9" t="s">
        <v>126</v>
      </c>
      <c r="AN706" s="9" t="s">
        <v>127</v>
      </c>
      <c r="AO706" s="9" t="s">
        <v>52</v>
      </c>
      <c r="AP706" s="9" t="s">
        <v>1250</v>
      </c>
      <c r="AQ706" s="9" t="s">
        <v>349</v>
      </c>
      <c r="AR706" s="9" t="s">
        <v>122</v>
      </c>
      <c r="AS706" s="142" t="str">
        <f>VLOOKUP(A706,'Roll-ups'!B:M,12,FALSE)</f>
        <v xml:space="preserve">CRICUT </v>
      </c>
      <c r="AT706" s="142" t="str">
        <f t="shared" si="32"/>
        <v>G10211</v>
      </c>
      <c r="AU706" t="str">
        <f>VLOOKUP(A706,'Roll-ups'!B:E,4,FALSE)</f>
        <v>FALL 1</v>
      </c>
    </row>
    <row r="707" spans="1:47" x14ac:dyDescent="0.15">
      <c r="A707" s="142">
        <f t="shared" ref="A707:A770" si="33">E707*1</f>
        <v>93573788055</v>
      </c>
      <c r="B707" s="142" t="str">
        <f t="shared" ref="B707:B770" si="34">F707</f>
        <v>4544618244</v>
      </c>
      <c r="C707" s="9" t="s">
        <v>129</v>
      </c>
      <c r="D707" s="9" t="s">
        <v>737</v>
      </c>
      <c r="E707" s="9" t="s">
        <v>738</v>
      </c>
      <c r="F707" s="9" t="s">
        <v>1010</v>
      </c>
      <c r="G707" s="9" t="s">
        <v>108</v>
      </c>
      <c r="H707" s="9" t="s">
        <v>40</v>
      </c>
      <c r="I707" s="9" t="s">
        <v>1341</v>
      </c>
      <c r="J707" s="9"/>
      <c r="K707" s="9" t="s">
        <v>57</v>
      </c>
      <c r="L707" s="9" t="s">
        <v>1247</v>
      </c>
      <c r="M707" s="9" t="s">
        <v>1248</v>
      </c>
      <c r="N707" s="131">
        <v>44697</v>
      </c>
      <c r="O707" s="131">
        <v>44732</v>
      </c>
      <c r="P707" s="131">
        <v>44732</v>
      </c>
      <c r="Q707" s="222">
        <v>177</v>
      </c>
      <c r="R707" s="132">
        <v>0</v>
      </c>
      <c r="S707" s="132">
        <v>0</v>
      </c>
      <c r="T707" s="9" t="s">
        <v>348</v>
      </c>
      <c r="U707" s="9" t="s">
        <v>117</v>
      </c>
      <c r="V707" s="9" t="s">
        <v>64</v>
      </c>
      <c r="W707" s="9" t="s">
        <v>44</v>
      </c>
      <c r="X707" s="131">
        <v>44726</v>
      </c>
      <c r="Y707" s="131">
        <v>44726</v>
      </c>
      <c r="Z707" s="9" t="s">
        <v>118</v>
      </c>
      <c r="AA707" s="133">
        <v>7.14</v>
      </c>
      <c r="AB707" s="9" t="s">
        <v>119</v>
      </c>
      <c r="AC707" s="133">
        <v>1263.78</v>
      </c>
      <c r="AD707" s="9" t="s">
        <v>119</v>
      </c>
      <c r="AE707" s="9" t="s">
        <v>120</v>
      </c>
      <c r="AF707" s="133">
        <v>12.99</v>
      </c>
      <c r="AG707" s="134">
        <v>0.35</v>
      </c>
      <c r="AH707" s="9" t="s">
        <v>47</v>
      </c>
      <c r="AI707" s="134">
        <v>724.65</v>
      </c>
      <c r="AJ707" s="9" t="s">
        <v>48</v>
      </c>
      <c r="AK707" s="9" t="s">
        <v>1284</v>
      </c>
      <c r="AL707" s="9" t="s">
        <v>49</v>
      </c>
      <c r="AM707" s="9" t="s">
        <v>196</v>
      </c>
      <c r="AN707" s="9" t="s">
        <v>123</v>
      </c>
      <c r="AO707" s="9" t="s">
        <v>52</v>
      </c>
      <c r="AP707" s="9" t="s">
        <v>1250</v>
      </c>
      <c r="AQ707" s="9" t="s">
        <v>349</v>
      </c>
      <c r="AR707" s="9" t="s">
        <v>122</v>
      </c>
      <c r="AS707" s="142" t="str">
        <f>VLOOKUP(A707,'Roll-ups'!B:M,12,FALSE)</f>
        <v xml:space="preserve">CRICUT </v>
      </c>
      <c r="AT707" s="142" t="str">
        <f t="shared" ref="AT707:AT770" si="35">C707</f>
        <v>G10211</v>
      </c>
      <c r="AU707" t="str">
        <f>VLOOKUP(A707,'Roll-ups'!B:E,4,FALSE)</f>
        <v>FALL 1</v>
      </c>
    </row>
    <row r="708" spans="1:47" x14ac:dyDescent="0.15">
      <c r="A708" s="142">
        <f t="shared" si="33"/>
        <v>93573915017</v>
      </c>
      <c r="B708" s="142" t="str">
        <f t="shared" si="34"/>
        <v>4544618244</v>
      </c>
      <c r="C708" s="9" t="s">
        <v>129</v>
      </c>
      <c r="D708" s="9" t="s">
        <v>739</v>
      </c>
      <c r="E708" s="9" t="s">
        <v>740</v>
      </c>
      <c r="F708" s="9" t="s">
        <v>1010</v>
      </c>
      <c r="G708" s="9" t="s">
        <v>69</v>
      </c>
      <c r="H708" s="9" t="s">
        <v>40</v>
      </c>
      <c r="I708" s="9" t="s">
        <v>1341</v>
      </c>
      <c r="J708" s="9"/>
      <c r="K708" s="9" t="s">
        <v>57</v>
      </c>
      <c r="L708" s="9" t="s">
        <v>1247</v>
      </c>
      <c r="M708" s="9" t="s">
        <v>1248</v>
      </c>
      <c r="N708" s="131">
        <v>44697</v>
      </c>
      <c r="O708" s="131">
        <v>44732</v>
      </c>
      <c r="P708" s="131">
        <v>44732</v>
      </c>
      <c r="Q708" s="222">
        <v>177</v>
      </c>
      <c r="R708" s="132">
        <v>0</v>
      </c>
      <c r="S708" s="132">
        <v>0</v>
      </c>
      <c r="T708" s="9" t="s">
        <v>348</v>
      </c>
      <c r="U708" s="9" t="s">
        <v>117</v>
      </c>
      <c r="V708" s="9" t="s">
        <v>64</v>
      </c>
      <c r="W708" s="9" t="s">
        <v>44</v>
      </c>
      <c r="X708" s="131">
        <v>44726</v>
      </c>
      <c r="Y708" s="131">
        <v>44726</v>
      </c>
      <c r="Z708" s="9" t="s">
        <v>118</v>
      </c>
      <c r="AA708" s="133">
        <v>7.14</v>
      </c>
      <c r="AB708" s="9" t="s">
        <v>119</v>
      </c>
      <c r="AC708" s="133">
        <v>1263.78</v>
      </c>
      <c r="AD708" s="9" t="s">
        <v>119</v>
      </c>
      <c r="AE708" s="9" t="s">
        <v>120</v>
      </c>
      <c r="AF708" s="133">
        <v>12.99</v>
      </c>
      <c r="AG708" s="134">
        <v>0.35</v>
      </c>
      <c r="AH708" s="9" t="s">
        <v>47</v>
      </c>
      <c r="AI708" s="134">
        <v>62.37</v>
      </c>
      <c r="AJ708" s="9" t="s">
        <v>48</v>
      </c>
      <c r="AK708" s="9" t="s">
        <v>1282</v>
      </c>
      <c r="AL708" s="9" t="s">
        <v>49</v>
      </c>
      <c r="AM708" s="9" t="s">
        <v>196</v>
      </c>
      <c r="AN708" s="9" t="s">
        <v>123</v>
      </c>
      <c r="AO708" s="9" t="s">
        <v>52</v>
      </c>
      <c r="AP708" s="9" t="s">
        <v>1250</v>
      </c>
      <c r="AQ708" s="9" t="s">
        <v>53</v>
      </c>
      <c r="AR708" s="9" t="s">
        <v>54</v>
      </c>
      <c r="AS708" s="142" t="str">
        <f>VLOOKUP(A708,'Roll-ups'!B:M,12,FALSE)</f>
        <v xml:space="preserve">CRICUT </v>
      </c>
      <c r="AT708" s="142" t="str">
        <f t="shared" si="35"/>
        <v>G10211</v>
      </c>
      <c r="AU708" t="str">
        <f>VLOOKUP(A708,'Roll-ups'!B:E,4,FALSE)</f>
        <v>FALL 1</v>
      </c>
    </row>
    <row r="709" spans="1:47" x14ac:dyDescent="0.15">
      <c r="A709" s="142">
        <f t="shared" si="33"/>
        <v>93573095603</v>
      </c>
      <c r="B709" s="142" t="str">
        <f t="shared" si="34"/>
        <v>4544618244</v>
      </c>
      <c r="C709" s="9" t="s">
        <v>129</v>
      </c>
      <c r="D709" s="9" t="s">
        <v>1279</v>
      </c>
      <c r="E709" s="9" t="s">
        <v>696</v>
      </c>
      <c r="F709" s="9" t="s">
        <v>1010</v>
      </c>
      <c r="G709" s="9" t="s">
        <v>82</v>
      </c>
      <c r="H709" s="9" t="s">
        <v>40</v>
      </c>
      <c r="I709" s="9" t="s">
        <v>1341</v>
      </c>
      <c r="J709" s="9"/>
      <c r="K709" s="9" t="s">
        <v>57</v>
      </c>
      <c r="L709" s="9" t="s">
        <v>1247</v>
      </c>
      <c r="M709" s="9" t="s">
        <v>1248</v>
      </c>
      <c r="N709" s="131">
        <v>44697</v>
      </c>
      <c r="O709" s="131">
        <v>44732</v>
      </c>
      <c r="P709" s="131">
        <v>44732</v>
      </c>
      <c r="Q709" s="222">
        <v>178</v>
      </c>
      <c r="R709" s="132">
        <v>0</v>
      </c>
      <c r="S709" s="132">
        <v>0</v>
      </c>
      <c r="T709" s="9" t="s">
        <v>348</v>
      </c>
      <c r="U709" s="9" t="s">
        <v>117</v>
      </c>
      <c r="V709" s="9" t="s">
        <v>64</v>
      </c>
      <c r="W709" s="9" t="s">
        <v>44</v>
      </c>
      <c r="X709" s="131">
        <v>44726</v>
      </c>
      <c r="Y709" s="131">
        <v>44726</v>
      </c>
      <c r="Z709" s="9" t="s">
        <v>118</v>
      </c>
      <c r="AA709" s="133">
        <v>139.99</v>
      </c>
      <c r="AB709" s="9" t="s">
        <v>119</v>
      </c>
      <c r="AC709" s="133">
        <v>24918.22</v>
      </c>
      <c r="AD709" s="9" t="s">
        <v>119</v>
      </c>
      <c r="AE709" s="9" t="s">
        <v>120</v>
      </c>
      <c r="AF709" s="133">
        <v>199.99</v>
      </c>
      <c r="AG709" s="134">
        <v>1.73</v>
      </c>
      <c r="AH709" s="9" t="s">
        <v>47</v>
      </c>
      <c r="AI709" s="134">
        <v>90.912000000000006</v>
      </c>
      <c r="AJ709" s="9" t="s">
        <v>48</v>
      </c>
      <c r="AK709" s="9"/>
      <c r="AL709" s="9" t="s">
        <v>49</v>
      </c>
      <c r="AM709" s="9" t="s">
        <v>126</v>
      </c>
      <c r="AN709" s="9" t="s">
        <v>127</v>
      </c>
      <c r="AO709" s="9" t="s">
        <v>52</v>
      </c>
      <c r="AP709" s="9" t="s">
        <v>1250</v>
      </c>
      <c r="AQ709" s="9" t="s">
        <v>349</v>
      </c>
      <c r="AR709" s="9" t="s">
        <v>127</v>
      </c>
      <c r="AS709" s="142" t="str">
        <f>VLOOKUP(A709,'Roll-ups'!B:M,12,FALSE)</f>
        <v xml:space="preserve">CRICUT </v>
      </c>
      <c r="AT709" s="142" t="str">
        <f t="shared" si="35"/>
        <v>G10211</v>
      </c>
      <c r="AU709" t="str">
        <f>VLOOKUP(A709,'Roll-ups'!B:E,4,FALSE)</f>
        <v>FALL 1</v>
      </c>
    </row>
    <row r="710" spans="1:47" x14ac:dyDescent="0.15">
      <c r="A710" s="142">
        <f t="shared" si="33"/>
        <v>93573890949</v>
      </c>
      <c r="B710" s="142" t="str">
        <f t="shared" si="34"/>
        <v>4544618244</v>
      </c>
      <c r="C710" s="9" t="s">
        <v>129</v>
      </c>
      <c r="D710" s="9" t="s">
        <v>1252</v>
      </c>
      <c r="E710" s="9" t="s">
        <v>712</v>
      </c>
      <c r="F710" s="9" t="s">
        <v>1010</v>
      </c>
      <c r="G710" s="9" t="s">
        <v>109</v>
      </c>
      <c r="H710" s="9" t="s">
        <v>40</v>
      </c>
      <c r="I710" s="9" t="s">
        <v>1341</v>
      </c>
      <c r="J710" s="9"/>
      <c r="K710" s="9" t="s">
        <v>57</v>
      </c>
      <c r="L710" s="9" t="s">
        <v>1247</v>
      </c>
      <c r="M710" s="9" t="s">
        <v>1248</v>
      </c>
      <c r="N710" s="131">
        <v>44697</v>
      </c>
      <c r="O710" s="131">
        <v>44732</v>
      </c>
      <c r="P710" s="131">
        <v>44732</v>
      </c>
      <c r="Q710" s="222">
        <v>239</v>
      </c>
      <c r="R710" s="132">
        <v>90</v>
      </c>
      <c r="S710" s="132">
        <v>0</v>
      </c>
      <c r="T710" s="9" t="s">
        <v>348</v>
      </c>
      <c r="U710" s="9" t="s">
        <v>117</v>
      </c>
      <c r="V710" s="9" t="s">
        <v>64</v>
      </c>
      <c r="W710" s="9" t="s">
        <v>44</v>
      </c>
      <c r="X710" s="131">
        <v>44726</v>
      </c>
      <c r="Y710" s="131">
        <v>44726</v>
      </c>
      <c r="Z710" s="9" t="s">
        <v>118</v>
      </c>
      <c r="AA710" s="133">
        <v>11.54</v>
      </c>
      <c r="AB710" s="9" t="s">
        <v>119</v>
      </c>
      <c r="AC710" s="133">
        <v>2758.06</v>
      </c>
      <c r="AD710" s="9" t="s">
        <v>119</v>
      </c>
      <c r="AE710" s="9" t="s">
        <v>120</v>
      </c>
      <c r="AF710" s="133">
        <v>20.99</v>
      </c>
      <c r="AG710" s="134">
        <v>1.01</v>
      </c>
      <c r="AH710" s="9" t="s">
        <v>47</v>
      </c>
      <c r="AI710" s="134">
        <v>102.09399999999999</v>
      </c>
      <c r="AJ710" s="9" t="s">
        <v>48</v>
      </c>
      <c r="AK710" s="9" t="s">
        <v>1253</v>
      </c>
      <c r="AL710" s="9" t="s">
        <v>49</v>
      </c>
      <c r="AM710" s="9" t="s">
        <v>126</v>
      </c>
      <c r="AN710" s="9" t="s">
        <v>127</v>
      </c>
      <c r="AO710" s="9" t="s">
        <v>52</v>
      </c>
      <c r="AP710" s="9" t="s">
        <v>1250</v>
      </c>
      <c r="AQ710" s="9" t="s">
        <v>53</v>
      </c>
      <c r="AR710" s="9" t="s">
        <v>128</v>
      </c>
      <c r="AS710" s="142" t="str">
        <f>VLOOKUP(A710,'Roll-ups'!B:M,12,FALSE)</f>
        <v xml:space="preserve">CRICUT </v>
      </c>
      <c r="AT710" s="142" t="str">
        <f t="shared" si="35"/>
        <v>G10211</v>
      </c>
      <c r="AU710" t="str">
        <f>VLOOKUP(A710,'Roll-ups'!B:E,4,FALSE)</f>
        <v>FALL 1</v>
      </c>
    </row>
    <row r="711" spans="1:47" x14ac:dyDescent="0.15">
      <c r="A711" s="142">
        <f t="shared" si="33"/>
        <v>93573887055</v>
      </c>
      <c r="B711" s="142" t="str">
        <f t="shared" si="34"/>
        <v>4544618244</v>
      </c>
      <c r="C711" s="9" t="s">
        <v>129</v>
      </c>
      <c r="D711" s="9" t="s">
        <v>721</v>
      </c>
      <c r="E711" s="9" t="s">
        <v>722</v>
      </c>
      <c r="F711" s="9" t="s">
        <v>1010</v>
      </c>
      <c r="G711" s="9" t="s">
        <v>85</v>
      </c>
      <c r="H711" s="9" t="s">
        <v>40</v>
      </c>
      <c r="I711" s="9" t="s">
        <v>1341</v>
      </c>
      <c r="J711" s="9"/>
      <c r="K711" s="9" t="s">
        <v>57</v>
      </c>
      <c r="L711" s="9" t="s">
        <v>1247</v>
      </c>
      <c r="M711" s="9" t="s">
        <v>1248</v>
      </c>
      <c r="N711" s="131">
        <v>44697</v>
      </c>
      <c r="O711" s="131">
        <v>44732</v>
      </c>
      <c r="P711" s="131">
        <v>44732</v>
      </c>
      <c r="Q711" s="222">
        <v>195</v>
      </c>
      <c r="R711" s="132">
        <v>0</v>
      </c>
      <c r="S711" s="132">
        <v>0</v>
      </c>
      <c r="T711" s="9" t="s">
        <v>348</v>
      </c>
      <c r="U711" s="9" t="s">
        <v>117</v>
      </c>
      <c r="V711" s="9" t="s">
        <v>64</v>
      </c>
      <c r="W711" s="9" t="s">
        <v>44</v>
      </c>
      <c r="X711" s="131">
        <v>44726</v>
      </c>
      <c r="Y711" s="131">
        <v>44726</v>
      </c>
      <c r="Z711" s="9" t="s">
        <v>118</v>
      </c>
      <c r="AA711" s="133">
        <v>10.99</v>
      </c>
      <c r="AB711" s="9" t="s">
        <v>119</v>
      </c>
      <c r="AC711" s="133">
        <v>2143.0500000000002</v>
      </c>
      <c r="AD711" s="9" t="s">
        <v>119</v>
      </c>
      <c r="AE711" s="9" t="s">
        <v>120</v>
      </c>
      <c r="AF711" s="133">
        <v>19.989999999999998</v>
      </c>
      <c r="AG711" s="134">
        <v>1.2</v>
      </c>
      <c r="AH711" s="9" t="s">
        <v>47</v>
      </c>
      <c r="AI711" s="134">
        <v>9.02</v>
      </c>
      <c r="AJ711" s="9" t="s">
        <v>48</v>
      </c>
      <c r="AK711" s="9" t="s">
        <v>1280</v>
      </c>
      <c r="AL711" s="9" t="s">
        <v>49</v>
      </c>
      <c r="AM711" s="9" t="s">
        <v>196</v>
      </c>
      <c r="AN711" s="9" t="s">
        <v>123</v>
      </c>
      <c r="AO711" s="9" t="s">
        <v>52</v>
      </c>
      <c r="AP711" s="9" t="s">
        <v>1250</v>
      </c>
      <c r="AQ711" s="9" t="s">
        <v>53</v>
      </c>
      <c r="AR711" s="9" t="s">
        <v>54</v>
      </c>
      <c r="AS711" s="142" t="str">
        <f>VLOOKUP(A711,'Roll-ups'!B:M,12,FALSE)</f>
        <v xml:space="preserve">CRICUT </v>
      </c>
      <c r="AT711" s="142" t="str">
        <f t="shared" si="35"/>
        <v>G10211</v>
      </c>
      <c r="AU711" t="str">
        <f>VLOOKUP(A711,'Roll-ups'!B:E,4,FALSE)</f>
        <v>FALL 1</v>
      </c>
    </row>
    <row r="712" spans="1:47" x14ac:dyDescent="0.15">
      <c r="A712" s="142">
        <f t="shared" si="33"/>
        <v>93573246791</v>
      </c>
      <c r="B712" s="142" t="str">
        <f t="shared" si="34"/>
        <v>4544618244</v>
      </c>
      <c r="C712" s="9" t="s">
        <v>129</v>
      </c>
      <c r="D712" s="9" t="s">
        <v>1318</v>
      </c>
      <c r="E712" s="9" t="s">
        <v>744</v>
      </c>
      <c r="F712" s="9" t="s">
        <v>1010</v>
      </c>
      <c r="G712" s="9" t="s">
        <v>73</v>
      </c>
      <c r="H712" s="9" t="s">
        <v>40</v>
      </c>
      <c r="I712" s="9" t="s">
        <v>1341</v>
      </c>
      <c r="J712" s="9"/>
      <c r="K712" s="9" t="s">
        <v>57</v>
      </c>
      <c r="L712" s="9" t="s">
        <v>1247</v>
      </c>
      <c r="M712" s="9" t="s">
        <v>1248</v>
      </c>
      <c r="N712" s="131">
        <v>44697</v>
      </c>
      <c r="O712" s="131">
        <v>44732</v>
      </c>
      <c r="P712" s="131">
        <v>44732</v>
      </c>
      <c r="Q712" s="222">
        <v>177</v>
      </c>
      <c r="R712" s="132">
        <v>29</v>
      </c>
      <c r="S712" s="132">
        <v>0</v>
      </c>
      <c r="T712" s="9" t="s">
        <v>348</v>
      </c>
      <c r="U712" s="9" t="s">
        <v>117</v>
      </c>
      <c r="V712" s="9" t="s">
        <v>64</v>
      </c>
      <c r="W712" s="9" t="s">
        <v>44</v>
      </c>
      <c r="X712" s="131">
        <v>44726</v>
      </c>
      <c r="Y712" s="131">
        <v>44726</v>
      </c>
      <c r="Z712" s="9" t="s">
        <v>118</v>
      </c>
      <c r="AA712" s="133">
        <v>5.49</v>
      </c>
      <c r="AB712" s="9" t="s">
        <v>119</v>
      </c>
      <c r="AC712" s="133">
        <v>971.73</v>
      </c>
      <c r="AD712" s="9" t="s">
        <v>119</v>
      </c>
      <c r="AE712" s="9" t="s">
        <v>120</v>
      </c>
      <c r="AF712" s="133">
        <v>9.99</v>
      </c>
      <c r="AG712" s="134">
        <v>0.1</v>
      </c>
      <c r="AH712" s="9" t="s">
        <v>47</v>
      </c>
      <c r="AI712" s="134">
        <v>26.901</v>
      </c>
      <c r="AJ712" s="9" t="s">
        <v>48</v>
      </c>
      <c r="AK712" s="9" t="s">
        <v>1321</v>
      </c>
      <c r="AL712" s="9" t="s">
        <v>49</v>
      </c>
      <c r="AM712" s="9" t="s">
        <v>196</v>
      </c>
      <c r="AN712" s="9" t="s">
        <v>123</v>
      </c>
      <c r="AO712" s="9" t="s">
        <v>52</v>
      </c>
      <c r="AP712" s="9" t="s">
        <v>1250</v>
      </c>
      <c r="AQ712" s="9" t="s">
        <v>53</v>
      </c>
      <c r="AR712" s="9" t="s">
        <v>54</v>
      </c>
      <c r="AS712" s="142" t="str">
        <f>VLOOKUP(A712,'Roll-ups'!B:M,12,FALSE)</f>
        <v xml:space="preserve">CRICUT </v>
      </c>
      <c r="AT712" s="142" t="str">
        <f t="shared" si="35"/>
        <v>G10211</v>
      </c>
      <c r="AU712" t="str">
        <f>VLOOKUP(A712,'Roll-ups'!B:E,4,FALSE)</f>
        <v>FALL 1</v>
      </c>
    </row>
    <row r="713" spans="1:47" x14ac:dyDescent="0.15">
      <c r="A713" s="142">
        <f t="shared" si="33"/>
        <v>93573859823</v>
      </c>
      <c r="B713" s="142" t="str">
        <f t="shared" si="34"/>
        <v>4544618244</v>
      </c>
      <c r="C713" s="9" t="s">
        <v>129</v>
      </c>
      <c r="D713" s="9" t="s">
        <v>705</v>
      </c>
      <c r="E713" s="9" t="s">
        <v>706</v>
      </c>
      <c r="F713" s="9" t="s">
        <v>1010</v>
      </c>
      <c r="G713" s="9" t="s">
        <v>74</v>
      </c>
      <c r="H713" s="9" t="s">
        <v>40</v>
      </c>
      <c r="I713" s="9"/>
      <c r="J713" s="9"/>
      <c r="K713" s="9" t="s">
        <v>57</v>
      </c>
      <c r="L713" s="9" t="s">
        <v>1247</v>
      </c>
      <c r="M713" s="9" t="s">
        <v>1248</v>
      </c>
      <c r="N713" s="131">
        <v>44697</v>
      </c>
      <c r="O713" s="131">
        <v>44732</v>
      </c>
      <c r="P713" s="131">
        <v>44732</v>
      </c>
      <c r="Q713" s="222">
        <v>177</v>
      </c>
      <c r="R713" s="132">
        <v>177</v>
      </c>
      <c r="S713" s="132">
        <v>0</v>
      </c>
      <c r="T713" s="9" t="s">
        <v>348</v>
      </c>
      <c r="U713" s="9" t="s">
        <v>117</v>
      </c>
      <c r="V713" s="9" t="s">
        <v>64</v>
      </c>
      <c r="W713" s="9" t="s">
        <v>44</v>
      </c>
      <c r="X713" s="131">
        <v>44726</v>
      </c>
      <c r="Y713" s="131">
        <v>44726</v>
      </c>
      <c r="Z713" s="9" t="s">
        <v>118</v>
      </c>
      <c r="AA713" s="133">
        <v>32.99</v>
      </c>
      <c r="AB713" s="9" t="s">
        <v>119</v>
      </c>
      <c r="AC713" s="133">
        <v>5839.23</v>
      </c>
      <c r="AD713" s="9" t="s">
        <v>119</v>
      </c>
      <c r="AE713" s="9" t="s">
        <v>120</v>
      </c>
      <c r="AF713" s="133">
        <v>59.99</v>
      </c>
      <c r="AG713" s="134">
        <v>0.65</v>
      </c>
      <c r="AH713" s="9" t="s">
        <v>47</v>
      </c>
      <c r="AI713" s="134">
        <v>17.931000000000001</v>
      </c>
      <c r="AJ713" s="9" t="s">
        <v>48</v>
      </c>
      <c r="AK713" s="9" t="s">
        <v>1287</v>
      </c>
      <c r="AL713" s="9" t="s">
        <v>49</v>
      </c>
      <c r="AM713" s="9" t="s">
        <v>126</v>
      </c>
      <c r="AN713" s="9" t="s">
        <v>127</v>
      </c>
      <c r="AO713" s="9" t="s">
        <v>52</v>
      </c>
      <c r="AP713" s="9" t="s">
        <v>1250</v>
      </c>
      <c r="AQ713" s="9" t="s">
        <v>349</v>
      </c>
      <c r="AR713" s="9" t="s">
        <v>128</v>
      </c>
      <c r="AS713" s="142" t="str">
        <f>VLOOKUP(A713,'Roll-ups'!B:M,12,FALSE)</f>
        <v xml:space="preserve">CRICUT </v>
      </c>
      <c r="AT713" s="142" t="str">
        <f t="shared" si="35"/>
        <v>G10211</v>
      </c>
      <c r="AU713" t="str">
        <f>VLOOKUP(A713,'Roll-ups'!B:E,4,FALSE)</f>
        <v>FALL 1</v>
      </c>
    </row>
    <row r="714" spans="1:47" x14ac:dyDescent="0.15">
      <c r="A714" s="142">
        <f t="shared" si="33"/>
        <v>93573854651</v>
      </c>
      <c r="B714" s="142" t="str">
        <f t="shared" si="34"/>
        <v>4544618244</v>
      </c>
      <c r="C714" s="9" t="s">
        <v>129</v>
      </c>
      <c r="D714" s="9" t="s">
        <v>1318</v>
      </c>
      <c r="E714" s="9" t="s">
        <v>746</v>
      </c>
      <c r="F714" s="9" t="s">
        <v>1010</v>
      </c>
      <c r="G714" s="9" t="s">
        <v>77</v>
      </c>
      <c r="H714" s="9" t="s">
        <v>40</v>
      </c>
      <c r="I714" s="9" t="s">
        <v>1341</v>
      </c>
      <c r="J714" s="9"/>
      <c r="K714" s="9" t="s">
        <v>57</v>
      </c>
      <c r="L714" s="9" t="s">
        <v>1247</v>
      </c>
      <c r="M714" s="9" t="s">
        <v>1248</v>
      </c>
      <c r="N714" s="131">
        <v>44697</v>
      </c>
      <c r="O714" s="131">
        <v>44732</v>
      </c>
      <c r="P714" s="131">
        <v>44732</v>
      </c>
      <c r="Q714" s="222">
        <v>177</v>
      </c>
      <c r="R714" s="132">
        <v>0</v>
      </c>
      <c r="S714" s="132">
        <v>0</v>
      </c>
      <c r="T714" s="9" t="s">
        <v>348</v>
      </c>
      <c r="U714" s="9" t="s">
        <v>117</v>
      </c>
      <c r="V714" s="9" t="s">
        <v>64</v>
      </c>
      <c r="W714" s="9" t="s">
        <v>44</v>
      </c>
      <c r="X714" s="131">
        <v>44726</v>
      </c>
      <c r="Y714" s="131">
        <v>44726</v>
      </c>
      <c r="Z714" s="9" t="s">
        <v>118</v>
      </c>
      <c r="AA714" s="133">
        <v>5.49</v>
      </c>
      <c r="AB714" s="9" t="s">
        <v>119</v>
      </c>
      <c r="AC714" s="133">
        <v>971.73</v>
      </c>
      <c r="AD714" s="9" t="s">
        <v>119</v>
      </c>
      <c r="AE714" s="9" t="s">
        <v>120</v>
      </c>
      <c r="AF714" s="133">
        <v>9.99</v>
      </c>
      <c r="AG714" s="134">
        <v>0.2</v>
      </c>
      <c r="AH714" s="9" t="s">
        <v>47</v>
      </c>
      <c r="AI714" s="134">
        <v>23.94</v>
      </c>
      <c r="AJ714" s="9" t="s">
        <v>48</v>
      </c>
      <c r="AK714" s="9" t="s">
        <v>1319</v>
      </c>
      <c r="AL714" s="9" t="s">
        <v>49</v>
      </c>
      <c r="AM714" s="9" t="s">
        <v>196</v>
      </c>
      <c r="AN714" s="9" t="s">
        <v>123</v>
      </c>
      <c r="AO714" s="9" t="s">
        <v>52</v>
      </c>
      <c r="AP714" s="9" t="s">
        <v>1250</v>
      </c>
      <c r="AQ714" s="9" t="s">
        <v>53</v>
      </c>
      <c r="AR714" s="9" t="s">
        <v>54</v>
      </c>
      <c r="AS714" s="142" t="str">
        <f>VLOOKUP(A714,'Roll-ups'!B:M,12,FALSE)</f>
        <v xml:space="preserve">CRICUT </v>
      </c>
      <c r="AT714" s="142" t="str">
        <f t="shared" si="35"/>
        <v>G10211</v>
      </c>
      <c r="AU714" t="str">
        <f>VLOOKUP(A714,'Roll-ups'!B:E,4,FALSE)</f>
        <v>FALL 1</v>
      </c>
    </row>
    <row r="715" spans="1:47" x14ac:dyDescent="0.15">
      <c r="A715" s="142">
        <f t="shared" si="33"/>
        <v>93573269127</v>
      </c>
      <c r="B715" s="142" t="str">
        <f t="shared" si="34"/>
        <v>4544618244</v>
      </c>
      <c r="C715" s="9" t="s">
        <v>129</v>
      </c>
      <c r="D715" s="9" t="s">
        <v>719</v>
      </c>
      <c r="E715" s="9" t="s">
        <v>720</v>
      </c>
      <c r="F715" s="9" t="s">
        <v>1010</v>
      </c>
      <c r="G715" s="9" t="s">
        <v>79</v>
      </c>
      <c r="H715" s="9" t="s">
        <v>40</v>
      </c>
      <c r="I715" s="9"/>
      <c r="J715" s="9"/>
      <c r="K715" s="9" t="s">
        <v>57</v>
      </c>
      <c r="L715" s="9" t="s">
        <v>1247</v>
      </c>
      <c r="M715" s="9" t="s">
        <v>1248</v>
      </c>
      <c r="N715" s="131">
        <v>44697</v>
      </c>
      <c r="O715" s="131">
        <v>44732</v>
      </c>
      <c r="P715" s="131">
        <v>44732</v>
      </c>
      <c r="Q715" s="222">
        <v>195</v>
      </c>
      <c r="R715" s="132">
        <v>195</v>
      </c>
      <c r="S715" s="132">
        <v>0</v>
      </c>
      <c r="T715" s="9" t="s">
        <v>348</v>
      </c>
      <c r="U715" s="9" t="s">
        <v>117</v>
      </c>
      <c r="V715" s="9" t="s">
        <v>64</v>
      </c>
      <c r="W715" s="9" t="s">
        <v>44</v>
      </c>
      <c r="X715" s="131">
        <v>44726</v>
      </c>
      <c r="Y715" s="131">
        <v>44726</v>
      </c>
      <c r="Z715" s="9" t="s">
        <v>118</v>
      </c>
      <c r="AA715" s="133">
        <v>10.99</v>
      </c>
      <c r="AB715" s="9" t="s">
        <v>119</v>
      </c>
      <c r="AC715" s="133">
        <v>2143.0500000000002</v>
      </c>
      <c r="AD715" s="9" t="s">
        <v>119</v>
      </c>
      <c r="AE715" s="9" t="s">
        <v>120</v>
      </c>
      <c r="AF715" s="133">
        <v>19.989999999999998</v>
      </c>
      <c r="AG715" s="134">
        <v>0.1</v>
      </c>
      <c r="AH715" s="9" t="s">
        <v>47</v>
      </c>
      <c r="AI715" s="134">
        <v>16.968</v>
      </c>
      <c r="AJ715" s="9" t="s">
        <v>48</v>
      </c>
      <c r="AK715" s="9" t="s">
        <v>1278</v>
      </c>
      <c r="AL715" s="9" t="s">
        <v>49</v>
      </c>
      <c r="AM715" s="9" t="s">
        <v>121</v>
      </c>
      <c r="AN715" s="9" t="s">
        <v>122</v>
      </c>
      <c r="AO715" s="9" t="s">
        <v>52</v>
      </c>
      <c r="AP715" s="9" t="s">
        <v>1250</v>
      </c>
      <c r="AQ715" s="9" t="s">
        <v>53</v>
      </c>
      <c r="AR715" s="9" t="s">
        <v>54</v>
      </c>
      <c r="AS715" s="142" t="str">
        <f>VLOOKUP(A715,'Roll-ups'!B:M,12,FALSE)</f>
        <v xml:space="preserve">CRICUT </v>
      </c>
      <c r="AT715" s="142" t="str">
        <f t="shared" si="35"/>
        <v>G10211</v>
      </c>
      <c r="AU715" t="str">
        <f>VLOOKUP(A715,'Roll-ups'!B:E,4,FALSE)</f>
        <v>FALL 1</v>
      </c>
    </row>
    <row r="716" spans="1:47" x14ac:dyDescent="0.15">
      <c r="A716" s="142">
        <f t="shared" si="33"/>
        <v>93573799983</v>
      </c>
      <c r="B716" s="142" t="str">
        <f t="shared" si="34"/>
        <v>4544618244</v>
      </c>
      <c r="C716" s="9" t="s">
        <v>129</v>
      </c>
      <c r="D716" s="9" t="s">
        <v>699</v>
      </c>
      <c r="E716" s="9" t="s">
        <v>700</v>
      </c>
      <c r="F716" s="9" t="s">
        <v>1010</v>
      </c>
      <c r="G716" s="9" t="s">
        <v>81</v>
      </c>
      <c r="H716" s="9" t="s">
        <v>40</v>
      </c>
      <c r="I716" s="9" t="s">
        <v>1341</v>
      </c>
      <c r="J716" s="9"/>
      <c r="K716" s="9" t="s">
        <v>57</v>
      </c>
      <c r="L716" s="9" t="s">
        <v>1247</v>
      </c>
      <c r="M716" s="9" t="s">
        <v>1248</v>
      </c>
      <c r="N716" s="131">
        <v>44697</v>
      </c>
      <c r="O716" s="131">
        <v>44732</v>
      </c>
      <c r="P716" s="131">
        <v>44732</v>
      </c>
      <c r="Q716" s="222">
        <v>239</v>
      </c>
      <c r="R716" s="132">
        <v>0</v>
      </c>
      <c r="S716" s="132">
        <v>0</v>
      </c>
      <c r="T716" s="9" t="s">
        <v>348</v>
      </c>
      <c r="U716" s="9" t="s">
        <v>117</v>
      </c>
      <c r="V716" s="9" t="s">
        <v>64</v>
      </c>
      <c r="W716" s="9" t="s">
        <v>44</v>
      </c>
      <c r="X716" s="131">
        <v>44726</v>
      </c>
      <c r="Y716" s="131">
        <v>44726</v>
      </c>
      <c r="Z716" s="9" t="s">
        <v>118</v>
      </c>
      <c r="AA716" s="133">
        <v>38.49</v>
      </c>
      <c r="AB716" s="9" t="s">
        <v>119</v>
      </c>
      <c r="AC716" s="133">
        <v>9199.11</v>
      </c>
      <c r="AD716" s="9" t="s">
        <v>119</v>
      </c>
      <c r="AE716" s="9" t="s">
        <v>120</v>
      </c>
      <c r="AF716" s="133">
        <v>69.989999999999995</v>
      </c>
      <c r="AG716" s="134">
        <v>1.2</v>
      </c>
      <c r="AH716" s="9" t="s">
        <v>47</v>
      </c>
      <c r="AI716" s="134">
        <v>149.24</v>
      </c>
      <c r="AJ716" s="9" t="s">
        <v>48</v>
      </c>
      <c r="AK716" s="9" t="s">
        <v>1255</v>
      </c>
      <c r="AL716" s="9" t="s">
        <v>49</v>
      </c>
      <c r="AM716" s="9" t="s">
        <v>121</v>
      </c>
      <c r="AN716" s="9" t="s">
        <v>122</v>
      </c>
      <c r="AO716" s="9" t="s">
        <v>52</v>
      </c>
      <c r="AP716" s="9" t="s">
        <v>1250</v>
      </c>
      <c r="AQ716" s="9" t="s">
        <v>53</v>
      </c>
      <c r="AR716" s="9" t="s">
        <v>54</v>
      </c>
      <c r="AS716" s="142" t="str">
        <f>VLOOKUP(A716,'Roll-ups'!B:M,12,FALSE)</f>
        <v xml:space="preserve">CRICUT </v>
      </c>
      <c r="AT716" s="142" t="str">
        <f t="shared" si="35"/>
        <v>G10211</v>
      </c>
      <c r="AU716" t="str">
        <f>VLOOKUP(A716,'Roll-ups'!B:E,4,FALSE)</f>
        <v>FALL 1</v>
      </c>
    </row>
    <row r="717" spans="1:47" x14ac:dyDescent="0.15">
      <c r="A717" s="142">
        <f t="shared" si="33"/>
        <v>93573796685</v>
      </c>
      <c r="B717" s="142" t="str">
        <f t="shared" si="34"/>
        <v>4544618244</v>
      </c>
      <c r="C717" s="9" t="s">
        <v>129</v>
      </c>
      <c r="D717" s="9" t="s">
        <v>178</v>
      </c>
      <c r="E717" s="9" t="s">
        <v>179</v>
      </c>
      <c r="F717" s="9" t="s">
        <v>1010</v>
      </c>
      <c r="G717" s="9" t="s">
        <v>89</v>
      </c>
      <c r="H717" s="9" t="s">
        <v>40</v>
      </c>
      <c r="I717" s="9" t="s">
        <v>1341</v>
      </c>
      <c r="J717" s="9"/>
      <c r="K717" s="9" t="s">
        <v>57</v>
      </c>
      <c r="L717" s="9" t="s">
        <v>1247</v>
      </c>
      <c r="M717" s="9" t="s">
        <v>1248</v>
      </c>
      <c r="N717" s="131">
        <v>44697</v>
      </c>
      <c r="O717" s="131">
        <v>44732</v>
      </c>
      <c r="P717" s="131">
        <v>44732</v>
      </c>
      <c r="Q717" s="222">
        <v>125</v>
      </c>
      <c r="R717" s="132">
        <v>0</v>
      </c>
      <c r="S717" s="132">
        <v>0</v>
      </c>
      <c r="T717" s="9" t="s">
        <v>348</v>
      </c>
      <c r="U717" s="9" t="s">
        <v>117</v>
      </c>
      <c r="V717" s="9" t="s">
        <v>64</v>
      </c>
      <c r="W717" s="9" t="s">
        <v>44</v>
      </c>
      <c r="X717" s="131">
        <v>44726</v>
      </c>
      <c r="Y717" s="131">
        <v>44726</v>
      </c>
      <c r="Z717" s="9" t="s">
        <v>118</v>
      </c>
      <c r="AA717" s="133">
        <v>413.99</v>
      </c>
      <c r="AB717" s="9" t="s">
        <v>119</v>
      </c>
      <c r="AC717" s="133">
        <v>51748.75</v>
      </c>
      <c r="AD717" s="9" t="s">
        <v>119</v>
      </c>
      <c r="AE717" s="9" t="s">
        <v>120</v>
      </c>
      <c r="AF717" s="133">
        <v>549.99</v>
      </c>
      <c r="AG717" s="134">
        <v>23.35</v>
      </c>
      <c r="AH717" s="9" t="s">
        <v>47</v>
      </c>
      <c r="AI717" s="134">
        <v>3261.18</v>
      </c>
      <c r="AJ717" s="9" t="s">
        <v>48</v>
      </c>
      <c r="AK717" s="9" t="s">
        <v>1281</v>
      </c>
      <c r="AL717" s="9" t="s">
        <v>49</v>
      </c>
      <c r="AM717" s="9" t="s">
        <v>196</v>
      </c>
      <c r="AN717" s="9" t="s">
        <v>123</v>
      </c>
      <c r="AO717" s="9" t="s">
        <v>52</v>
      </c>
      <c r="AP717" s="9" t="s">
        <v>1250</v>
      </c>
      <c r="AQ717" s="9" t="s">
        <v>53</v>
      </c>
      <c r="AR717" s="9" t="s">
        <v>54</v>
      </c>
      <c r="AS717" s="142" t="str">
        <f>VLOOKUP(A717,'Roll-ups'!B:M,12,FALSE)</f>
        <v xml:space="preserve">CRICUT </v>
      </c>
      <c r="AT717" s="142" t="str">
        <f t="shared" si="35"/>
        <v>G10211</v>
      </c>
      <c r="AU717" t="str">
        <f>VLOOKUP(A717,'Roll-ups'!B:E,4,FALSE)</f>
        <v>FALL 1</v>
      </c>
    </row>
    <row r="718" spans="1:47" x14ac:dyDescent="0.15">
      <c r="A718" s="142">
        <f t="shared" si="33"/>
        <v>93573316210</v>
      </c>
      <c r="B718" s="142" t="str">
        <f t="shared" si="34"/>
        <v>4544618244</v>
      </c>
      <c r="C718" s="9" t="s">
        <v>129</v>
      </c>
      <c r="D718" s="9" t="s">
        <v>731</v>
      </c>
      <c r="E718" s="9" t="s">
        <v>732</v>
      </c>
      <c r="F718" s="9" t="s">
        <v>1010</v>
      </c>
      <c r="G718" s="9" t="s">
        <v>90</v>
      </c>
      <c r="H718" s="9" t="s">
        <v>40</v>
      </c>
      <c r="I718" s="9" t="s">
        <v>1341</v>
      </c>
      <c r="J718" s="9"/>
      <c r="K718" s="9" t="s">
        <v>57</v>
      </c>
      <c r="L718" s="9" t="s">
        <v>1247</v>
      </c>
      <c r="M718" s="9" t="s">
        <v>1248</v>
      </c>
      <c r="N718" s="131">
        <v>44697</v>
      </c>
      <c r="O718" s="131">
        <v>44732</v>
      </c>
      <c r="P718" s="131">
        <v>44732</v>
      </c>
      <c r="Q718" s="222">
        <v>205</v>
      </c>
      <c r="R718" s="132">
        <v>12</v>
      </c>
      <c r="S718" s="132">
        <v>0</v>
      </c>
      <c r="T718" s="9" t="s">
        <v>348</v>
      </c>
      <c r="U718" s="9" t="s">
        <v>117</v>
      </c>
      <c r="V718" s="9" t="s">
        <v>64</v>
      </c>
      <c r="W718" s="9" t="s">
        <v>44</v>
      </c>
      <c r="X718" s="131">
        <v>44726</v>
      </c>
      <c r="Y718" s="131">
        <v>44726</v>
      </c>
      <c r="Z718" s="9" t="s">
        <v>118</v>
      </c>
      <c r="AA718" s="133">
        <v>5.49</v>
      </c>
      <c r="AB718" s="9" t="s">
        <v>119</v>
      </c>
      <c r="AC718" s="133">
        <v>1125.45</v>
      </c>
      <c r="AD718" s="9" t="s">
        <v>119</v>
      </c>
      <c r="AE718" s="9" t="s">
        <v>120</v>
      </c>
      <c r="AF718" s="133">
        <v>9.99</v>
      </c>
      <c r="AG718" s="134">
        <v>0.1</v>
      </c>
      <c r="AH718" s="9" t="s">
        <v>47</v>
      </c>
      <c r="AI718" s="134">
        <v>280.37599999999998</v>
      </c>
      <c r="AJ718" s="9" t="s">
        <v>48</v>
      </c>
      <c r="AK718" s="9" t="s">
        <v>1275</v>
      </c>
      <c r="AL718" s="9" t="s">
        <v>49</v>
      </c>
      <c r="AM718" s="9" t="s">
        <v>121</v>
      </c>
      <c r="AN718" s="9" t="s">
        <v>122</v>
      </c>
      <c r="AO718" s="9" t="s">
        <v>52</v>
      </c>
      <c r="AP718" s="9" t="s">
        <v>1250</v>
      </c>
      <c r="AQ718" s="9" t="s">
        <v>53</v>
      </c>
      <c r="AR718" s="9" t="s">
        <v>54</v>
      </c>
      <c r="AS718" s="142" t="str">
        <f>VLOOKUP(A718,'Roll-ups'!B:M,12,FALSE)</f>
        <v xml:space="preserve">CRICUT </v>
      </c>
      <c r="AT718" s="142" t="str">
        <f t="shared" si="35"/>
        <v>G10211</v>
      </c>
      <c r="AU718" t="str">
        <f>VLOOKUP(A718,'Roll-ups'!B:E,4,FALSE)</f>
        <v>FALL 1</v>
      </c>
    </row>
    <row r="719" spans="1:47" x14ac:dyDescent="0.15">
      <c r="A719" s="142">
        <f t="shared" si="33"/>
        <v>93573558955</v>
      </c>
      <c r="B719" s="142" t="str">
        <f t="shared" si="34"/>
        <v>4544618244</v>
      </c>
      <c r="C719" s="9" t="s">
        <v>129</v>
      </c>
      <c r="D719" s="9" t="s">
        <v>1334</v>
      </c>
      <c r="E719" s="9" t="s">
        <v>702</v>
      </c>
      <c r="F719" s="9" t="s">
        <v>1010</v>
      </c>
      <c r="G719" s="9" t="s">
        <v>111</v>
      </c>
      <c r="H719" s="9" t="s">
        <v>40</v>
      </c>
      <c r="I719" s="9" t="s">
        <v>1341</v>
      </c>
      <c r="J719" s="9"/>
      <c r="K719" s="9" t="s">
        <v>57</v>
      </c>
      <c r="L719" s="9" t="s">
        <v>1247</v>
      </c>
      <c r="M719" s="9" t="s">
        <v>1248</v>
      </c>
      <c r="N719" s="131">
        <v>44697</v>
      </c>
      <c r="O719" s="131">
        <v>44732</v>
      </c>
      <c r="P719" s="131">
        <v>44732</v>
      </c>
      <c r="Q719" s="222">
        <v>31</v>
      </c>
      <c r="R719" s="132">
        <v>0</v>
      </c>
      <c r="S719" s="132">
        <v>0</v>
      </c>
      <c r="T719" s="9" t="s">
        <v>348</v>
      </c>
      <c r="U719" s="9" t="s">
        <v>117</v>
      </c>
      <c r="V719" s="9" t="s">
        <v>64</v>
      </c>
      <c r="W719" s="9" t="s">
        <v>44</v>
      </c>
      <c r="X719" s="131">
        <v>44726</v>
      </c>
      <c r="Y719" s="131">
        <v>44726</v>
      </c>
      <c r="Z719" s="9" t="s">
        <v>118</v>
      </c>
      <c r="AA719" s="133">
        <v>0.01</v>
      </c>
      <c r="AB719" s="9" t="s">
        <v>119</v>
      </c>
      <c r="AC719" s="133">
        <v>0.31</v>
      </c>
      <c r="AD719" s="9" t="s">
        <v>119</v>
      </c>
      <c r="AE719" s="9" t="s">
        <v>120</v>
      </c>
      <c r="AF719" s="133">
        <v>1</v>
      </c>
      <c r="AG719" s="134">
        <v>4.41</v>
      </c>
      <c r="AH719" s="9" t="s">
        <v>47</v>
      </c>
      <c r="AI719" s="134">
        <v>615.13400000000001</v>
      </c>
      <c r="AJ719" s="9" t="s">
        <v>48</v>
      </c>
      <c r="AK719" s="9"/>
      <c r="AL719" s="9" t="s">
        <v>49</v>
      </c>
      <c r="AM719" s="9" t="s">
        <v>126</v>
      </c>
      <c r="AN719" s="9" t="s">
        <v>127</v>
      </c>
      <c r="AO719" s="9" t="s">
        <v>52</v>
      </c>
      <c r="AP719" s="9" t="s">
        <v>1250</v>
      </c>
      <c r="AQ719" s="9" t="s">
        <v>349</v>
      </c>
      <c r="AR719" s="9" t="s">
        <v>127</v>
      </c>
      <c r="AS719" s="142" t="str">
        <f>VLOOKUP(A719,'Roll-ups'!B:M,12,FALSE)</f>
        <v xml:space="preserve">CRICUT </v>
      </c>
      <c r="AT719" s="142" t="str">
        <f t="shared" si="35"/>
        <v>G10211</v>
      </c>
      <c r="AU719" t="str">
        <f>VLOOKUP(A719,'Roll-ups'!B:E,4,FALSE)</f>
        <v>FALL 1</v>
      </c>
    </row>
    <row r="720" spans="1:47" x14ac:dyDescent="0.15">
      <c r="A720" s="142">
        <f t="shared" si="33"/>
        <v>93573656354</v>
      </c>
      <c r="B720" s="142" t="str">
        <f t="shared" si="34"/>
        <v>4544618245</v>
      </c>
      <c r="C720" s="9" t="s">
        <v>129</v>
      </c>
      <c r="D720" s="9" t="s">
        <v>1339</v>
      </c>
      <c r="E720" s="9" t="s">
        <v>752</v>
      </c>
      <c r="F720" s="9" t="s">
        <v>1005</v>
      </c>
      <c r="G720" s="9" t="s">
        <v>39</v>
      </c>
      <c r="H720" s="9" t="s">
        <v>40</v>
      </c>
      <c r="I720" s="9" t="s">
        <v>1341</v>
      </c>
      <c r="J720" s="9"/>
      <c r="K720" s="9" t="s">
        <v>41</v>
      </c>
      <c r="L720" s="9" t="s">
        <v>1247</v>
      </c>
      <c r="M720" s="9" t="s">
        <v>1248</v>
      </c>
      <c r="N720" s="131">
        <v>44697</v>
      </c>
      <c r="O720" s="131">
        <v>44788</v>
      </c>
      <c r="P720" s="131">
        <v>44788</v>
      </c>
      <c r="Q720" s="222">
        <v>36</v>
      </c>
      <c r="R720" s="132">
        <v>0</v>
      </c>
      <c r="S720" s="132">
        <v>0</v>
      </c>
      <c r="T720" s="9" t="s">
        <v>348</v>
      </c>
      <c r="U720" s="9" t="s">
        <v>117</v>
      </c>
      <c r="V720" s="9" t="s">
        <v>64</v>
      </c>
      <c r="W720" s="9" t="s">
        <v>44</v>
      </c>
      <c r="X720" s="131">
        <v>44785</v>
      </c>
      <c r="Y720" s="131">
        <v>44785</v>
      </c>
      <c r="Z720" s="9" t="s">
        <v>118</v>
      </c>
      <c r="AA720" s="133">
        <v>0.01</v>
      </c>
      <c r="AB720" s="9" t="s">
        <v>119</v>
      </c>
      <c r="AC720" s="133">
        <v>0.36</v>
      </c>
      <c r="AD720" s="9" t="s">
        <v>119</v>
      </c>
      <c r="AE720" s="9" t="s">
        <v>120</v>
      </c>
      <c r="AF720" s="133">
        <v>0.01</v>
      </c>
      <c r="AG720" s="134">
        <v>5.35</v>
      </c>
      <c r="AH720" s="9" t="s">
        <v>47</v>
      </c>
      <c r="AI720" s="134">
        <v>1478.153</v>
      </c>
      <c r="AJ720" s="9" t="s">
        <v>48</v>
      </c>
      <c r="AK720" s="9"/>
      <c r="AL720" s="9" t="s">
        <v>49</v>
      </c>
      <c r="AM720" s="9" t="s">
        <v>126</v>
      </c>
      <c r="AN720" s="9" t="s">
        <v>127</v>
      </c>
      <c r="AO720" s="9" t="s">
        <v>52</v>
      </c>
      <c r="AP720" s="9" t="s">
        <v>1250</v>
      </c>
      <c r="AQ720" s="9" t="s">
        <v>53</v>
      </c>
      <c r="AR720" s="9" t="s">
        <v>128</v>
      </c>
      <c r="AS720" s="142" t="str">
        <f>VLOOKUP(A720,'Roll-ups'!B:M,12,FALSE)</f>
        <v xml:space="preserve">CRICUT </v>
      </c>
      <c r="AT720" s="142" t="str">
        <f t="shared" si="35"/>
        <v>G10211</v>
      </c>
      <c r="AU720" t="str">
        <f>VLOOKUP(A720,'Roll-ups'!B:E,4,FALSE)</f>
        <v xml:space="preserve">FALL 1 FLOWTHROUGH </v>
      </c>
    </row>
    <row r="721" spans="1:47" x14ac:dyDescent="0.15">
      <c r="A721" s="142">
        <f t="shared" si="33"/>
        <v>93573656354</v>
      </c>
      <c r="B721" s="142" t="str">
        <f t="shared" si="34"/>
        <v>4544618246</v>
      </c>
      <c r="C721" s="9" t="s">
        <v>129</v>
      </c>
      <c r="D721" s="9" t="s">
        <v>1339</v>
      </c>
      <c r="E721" s="9" t="s">
        <v>752</v>
      </c>
      <c r="F721" s="9" t="s">
        <v>1007</v>
      </c>
      <c r="G721" s="9" t="s">
        <v>39</v>
      </c>
      <c r="H721" s="9" t="s">
        <v>40</v>
      </c>
      <c r="I721" s="9" t="s">
        <v>1341</v>
      </c>
      <c r="J721" s="9"/>
      <c r="K721" s="9" t="s">
        <v>57</v>
      </c>
      <c r="L721" s="9" t="s">
        <v>1247</v>
      </c>
      <c r="M721" s="9" t="s">
        <v>1248</v>
      </c>
      <c r="N721" s="131">
        <v>44697</v>
      </c>
      <c r="O721" s="131">
        <v>44791</v>
      </c>
      <c r="P721" s="131">
        <v>44791</v>
      </c>
      <c r="Q721" s="222">
        <v>27</v>
      </c>
      <c r="R721" s="132">
        <v>1</v>
      </c>
      <c r="S721" s="132">
        <v>0</v>
      </c>
      <c r="T721" s="9" t="s">
        <v>348</v>
      </c>
      <c r="U721" s="9" t="s">
        <v>117</v>
      </c>
      <c r="V721" s="9" t="s">
        <v>64</v>
      </c>
      <c r="W721" s="9" t="s">
        <v>44</v>
      </c>
      <c r="X721" s="131">
        <v>44785</v>
      </c>
      <c r="Y721" s="131">
        <v>44785</v>
      </c>
      <c r="Z721" s="9" t="s">
        <v>118</v>
      </c>
      <c r="AA721" s="133">
        <v>0.01</v>
      </c>
      <c r="AB721" s="9" t="s">
        <v>119</v>
      </c>
      <c r="AC721" s="133">
        <v>0.27</v>
      </c>
      <c r="AD721" s="9" t="s">
        <v>119</v>
      </c>
      <c r="AE721" s="9" t="s">
        <v>120</v>
      </c>
      <c r="AF721" s="133">
        <v>0.01</v>
      </c>
      <c r="AG721" s="134">
        <v>5.35</v>
      </c>
      <c r="AH721" s="9" t="s">
        <v>47</v>
      </c>
      <c r="AI721" s="134">
        <v>1478.153</v>
      </c>
      <c r="AJ721" s="9" t="s">
        <v>48</v>
      </c>
      <c r="AK721" s="9"/>
      <c r="AL721" s="9" t="s">
        <v>49</v>
      </c>
      <c r="AM721" s="9" t="s">
        <v>126</v>
      </c>
      <c r="AN721" s="9" t="s">
        <v>127</v>
      </c>
      <c r="AO721" s="9" t="s">
        <v>52</v>
      </c>
      <c r="AP721" s="9" t="s">
        <v>1250</v>
      </c>
      <c r="AQ721" s="9" t="s">
        <v>53</v>
      </c>
      <c r="AR721" s="9" t="s">
        <v>128</v>
      </c>
      <c r="AS721" s="142" t="str">
        <f>VLOOKUP(A721,'Roll-ups'!B:M,12,FALSE)</f>
        <v xml:space="preserve">CRICUT </v>
      </c>
      <c r="AT721" s="142" t="str">
        <f t="shared" si="35"/>
        <v>G10211</v>
      </c>
      <c r="AU721" t="str">
        <f>VLOOKUP(A721,'Roll-ups'!B:E,4,FALSE)</f>
        <v xml:space="preserve">FALL 1 FLOWTHROUGH </v>
      </c>
    </row>
    <row r="722" spans="1:47" x14ac:dyDescent="0.15">
      <c r="A722" s="142">
        <f t="shared" si="33"/>
        <v>5060825620246</v>
      </c>
      <c r="B722" s="142" t="str">
        <f t="shared" si="34"/>
        <v>4544628914</v>
      </c>
      <c r="C722" s="9" t="s">
        <v>149</v>
      </c>
      <c r="D722" s="9" t="s">
        <v>945</v>
      </c>
      <c r="E722" s="9" t="s">
        <v>1089</v>
      </c>
      <c r="F722" s="9" t="s">
        <v>953</v>
      </c>
      <c r="G722" s="9" t="s">
        <v>58</v>
      </c>
      <c r="H722" s="9" t="s">
        <v>1090</v>
      </c>
      <c r="I722" s="9"/>
      <c r="J722" s="9"/>
      <c r="K722" s="9" t="s">
        <v>41</v>
      </c>
      <c r="L722" s="9" t="s">
        <v>1091</v>
      </c>
      <c r="M722" s="9" t="s">
        <v>944</v>
      </c>
      <c r="N722" s="131">
        <v>44707</v>
      </c>
      <c r="O722" s="131">
        <v>44729</v>
      </c>
      <c r="P722" s="131">
        <v>44729</v>
      </c>
      <c r="Q722" s="222">
        <v>880</v>
      </c>
      <c r="R722" s="132">
        <v>880</v>
      </c>
      <c r="S722" s="132">
        <v>0</v>
      </c>
      <c r="T722" s="9" t="s">
        <v>348</v>
      </c>
      <c r="U722" s="9" t="s">
        <v>117</v>
      </c>
      <c r="V722" s="9" t="s">
        <v>1092</v>
      </c>
      <c r="W722" s="9" t="s">
        <v>44</v>
      </c>
      <c r="X722" s="131">
        <v>44725</v>
      </c>
      <c r="Y722" s="131">
        <v>44725</v>
      </c>
      <c r="Z722" s="9" t="s">
        <v>118</v>
      </c>
      <c r="AA722" s="133">
        <v>9.5</v>
      </c>
      <c r="AB722" s="9" t="s">
        <v>46</v>
      </c>
      <c r="AC722" s="133">
        <v>8360</v>
      </c>
      <c r="AD722" s="9" t="s">
        <v>46</v>
      </c>
      <c r="AE722" s="9" t="s">
        <v>1093</v>
      </c>
      <c r="AF722" s="133">
        <v>25</v>
      </c>
      <c r="AG722" s="134">
        <v>0.65</v>
      </c>
      <c r="AH722" s="9" t="s">
        <v>47</v>
      </c>
      <c r="AI722" s="134">
        <v>15.08</v>
      </c>
      <c r="AJ722" s="9" t="s">
        <v>48</v>
      </c>
      <c r="AK722" s="9"/>
      <c r="AL722" s="9" t="s">
        <v>49</v>
      </c>
      <c r="AM722" s="9" t="s">
        <v>196</v>
      </c>
      <c r="AN722" s="9" t="s">
        <v>123</v>
      </c>
      <c r="AO722" s="9" t="s">
        <v>52</v>
      </c>
      <c r="AP722" s="9" t="s">
        <v>1094</v>
      </c>
      <c r="AQ722" s="9" t="s">
        <v>53</v>
      </c>
      <c r="AR722" s="9" t="s">
        <v>127</v>
      </c>
      <c r="AS722" s="142" t="str">
        <f>VLOOKUP(A722,'Roll-ups'!B:M,12,FALSE)</f>
        <v>CORE</v>
      </c>
      <c r="AT722" s="142" t="str">
        <f t="shared" si="35"/>
        <v>G10202</v>
      </c>
      <c r="AU722" t="str">
        <f>VLOOKUP(A722,'Roll-ups'!B:E,4,FALSE)</f>
        <v>FALL 1</v>
      </c>
    </row>
    <row r="723" spans="1:47" x14ac:dyDescent="0.15">
      <c r="A723" s="142">
        <f t="shared" si="33"/>
        <v>5060825620031</v>
      </c>
      <c r="B723" s="142" t="str">
        <f t="shared" si="34"/>
        <v>4544628914</v>
      </c>
      <c r="C723" s="9" t="s">
        <v>149</v>
      </c>
      <c r="D723" s="9" t="s">
        <v>943</v>
      </c>
      <c r="E723" s="9" t="s">
        <v>1096</v>
      </c>
      <c r="F723" s="9" t="s">
        <v>953</v>
      </c>
      <c r="G723" s="9" t="s">
        <v>39</v>
      </c>
      <c r="H723" s="9" t="s">
        <v>1090</v>
      </c>
      <c r="I723" s="9"/>
      <c r="J723" s="9"/>
      <c r="K723" s="9" t="s">
        <v>41</v>
      </c>
      <c r="L723" s="9" t="s">
        <v>1091</v>
      </c>
      <c r="M723" s="9" t="s">
        <v>944</v>
      </c>
      <c r="N723" s="131">
        <v>44707</v>
      </c>
      <c r="O723" s="131">
        <v>44729</v>
      </c>
      <c r="P723" s="131">
        <v>44729</v>
      </c>
      <c r="Q723" s="222">
        <v>860</v>
      </c>
      <c r="R723" s="132">
        <v>860</v>
      </c>
      <c r="S723" s="132">
        <v>0</v>
      </c>
      <c r="T723" s="9" t="s">
        <v>348</v>
      </c>
      <c r="U723" s="9" t="s">
        <v>117</v>
      </c>
      <c r="V723" s="9" t="s">
        <v>1092</v>
      </c>
      <c r="W723" s="9" t="s">
        <v>44</v>
      </c>
      <c r="X723" s="131">
        <v>44725</v>
      </c>
      <c r="Y723" s="131">
        <v>44725</v>
      </c>
      <c r="Z723" s="9" t="s">
        <v>118</v>
      </c>
      <c r="AA723" s="133">
        <v>14</v>
      </c>
      <c r="AB723" s="9" t="s">
        <v>46</v>
      </c>
      <c r="AC723" s="133">
        <v>12040</v>
      </c>
      <c r="AD723" s="9" t="s">
        <v>46</v>
      </c>
      <c r="AE723" s="9" t="s">
        <v>1093</v>
      </c>
      <c r="AF723" s="133">
        <v>38</v>
      </c>
      <c r="AG723" s="134">
        <v>0.8</v>
      </c>
      <c r="AH723" s="9" t="s">
        <v>47</v>
      </c>
      <c r="AI723" s="134">
        <v>51.408000000000001</v>
      </c>
      <c r="AJ723" s="9" t="s">
        <v>48</v>
      </c>
      <c r="AK723" s="9"/>
      <c r="AL723" s="9" t="s">
        <v>49</v>
      </c>
      <c r="AM723" s="9" t="s">
        <v>196</v>
      </c>
      <c r="AN723" s="9" t="s">
        <v>123</v>
      </c>
      <c r="AO723" s="9" t="s">
        <v>52</v>
      </c>
      <c r="AP723" s="9" t="s">
        <v>1094</v>
      </c>
      <c r="AQ723" s="9" t="s">
        <v>53</v>
      </c>
      <c r="AR723" s="9" t="s">
        <v>127</v>
      </c>
      <c r="AS723" s="142" t="str">
        <f>VLOOKUP(A723,'Roll-ups'!B:M,12,FALSE)</f>
        <v>CORE</v>
      </c>
      <c r="AT723" s="142" t="str">
        <f t="shared" si="35"/>
        <v>G10202</v>
      </c>
      <c r="AU723" t="str">
        <f>VLOOKUP(A723,'Roll-ups'!B:E,4,FALSE)</f>
        <v>FALL 1</v>
      </c>
    </row>
    <row r="724" spans="1:47" x14ac:dyDescent="0.15">
      <c r="A724" s="142">
        <f t="shared" si="33"/>
        <v>5060825620031</v>
      </c>
      <c r="B724" s="142" t="str">
        <f t="shared" si="34"/>
        <v>4544628915</v>
      </c>
      <c r="C724" s="9" t="s">
        <v>149</v>
      </c>
      <c r="D724" s="9" t="s">
        <v>943</v>
      </c>
      <c r="E724" s="9" t="s">
        <v>1096</v>
      </c>
      <c r="F724" s="9" t="s">
        <v>998</v>
      </c>
      <c r="G724" s="9" t="s">
        <v>39</v>
      </c>
      <c r="H724" s="9" t="s">
        <v>1090</v>
      </c>
      <c r="I724" s="9"/>
      <c r="J724" s="9"/>
      <c r="K724" s="9" t="s">
        <v>56</v>
      </c>
      <c r="L724" s="9" t="s">
        <v>1091</v>
      </c>
      <c r="M724" s="9" t="s">
        <v>944</v>
      </c>
      <c r="N724" s="131">
        <v>44707</v>
      </c>
      <c r="O724" s="131">
        <v>44729</v>
      </c>
      <c r="P724" s="131">
        <v>44729</v>
      </c>
      <c r="Q724" s="222">
        <v>100</v>
      </c>
      <c r="R724" s="132">
        <v>100</v>
      </c>
      <c r="S724" s="132">
        <v>0</v>
      </c>
      <c r="T724" s="9" t="s">
        <v>348</v>
      </c>
      <c r="U724" s="9" t="s">
        <v>117</v>
      </c>
      <c r="V724" s="9" t="s">
        <v>1092</v>
      </c>
      <c r="W724" s="9" t="s">
        <v>44</v>
      </c>
      <c r="X724" s="131">
        <v>44725</v>
      </c>
      <c r="Y724" s="131">
        <v>44725</v>
      </c>
      <c r="Z724" s="9" t="s">
        <v>118</v>
      </c>
      <c r="AA724" s="133">
        <v>14</v>
      </c>
      <c r="AB724" s="9" t="s">
        <v>46</v>
      </c>
      <c r="AC724" s="133">
        <v>1400</v>
      </c>
      <c r="AD724" s="9" t="s">
        <v>46</v>
      </c>
      <c r="AE724" s="9" t="s">
        <v>1093</v>
      </c>
      <c r="AF724" s="133">
        <v>38</v>
      </c>
      <c r="AG724" s="134">
        <v>0.8</v>
      </c>
      <c r="AH724" s="9" t="s">
        <v>47</v>
      </c>
      <c r="AI724" s="134">
        <v>51.408000000000001</v>
      </c>
      <c r="AJ724" s="9" t="s">
        <v>48</v>
      </c>
      <c r="AK724" s="9"/>
      <c r="AL724" s="9" t="s">
        <v>49</v>
      </c>
      <c r="AM724" s="9" t="s">
        <v>196</v>
      </c>
      <c r="AN724" s="9" t="s">
        <v>123</v>
      </c>
      <c r="AO724" s="9" t="s">
        <v>52</v>
      </c>
      <c r="AP724" s="9" t="s">
        <v>1094</v>
      </c>
      <c r="AQ724" s="9" t="s">
        <v>53</v>
      </c>
      <c r="AR724" s="9" t="s">
        <v>127</v>
      </c>
      <c r="AS724" s="142" t="str">
        <f>VLOOKUP(A724,'Roll-ups'!B:M,12,FALSE)</f>
        <v>CORE</v>
      </c>
      <c r="AT724" s="142" t="str">
        <f t="shared" si="35"/>
        <v>G10202</v>
      </c>
      <c r="AU724" t="str">
        <f>VLOOKUP(A724,'Roll-ups'!B:E,4,FALSE)</f>
        <v>FALL 1</v>
      </c>
    </row>
    <row r="725" spans="1:47" x14ac:dyDescent="0.15">
      <c r="A725" s="142">
        <f t="shared" si="33"/>
        <v>5060825620246</v>
      </c>
      <c r="B725" s="142" t="str">
        <f t="shared" si="34"/>
        <v>4544628915</v>
      </c>
      <c r="C725" s="9" t="s">
        <v>149</v>
      </c>
      <c r="D725" s="9" t="s">
        <v>945</v>
      </c>
      <c r="E725" s="9" t="s">
        <v>1089</v>
      </c>
      <c r="F725" s="9" t="s">
        <v>998</v>
      </c>
      <c r="G725" s="9" t="s">
        <v>58</v>
      </c>
      <c r="H725" s="9" t="s">
        <v>1090</v>
      </c>
      <c r="I725" s="9"/>
      <c r="J725" s="9"/>
      <c r="K725" s="9" t="s">
        <v>56</v>
      </c>
      <c r="L725" s="9" t="s">
        <v>1091</v>
      </c>
      <c r="M725" s="9" t="s">
        <v>944</v>
      </c>
      <c r="N725" s="131">
        <v>44707</v>
      </c>
      <c r="O725" s="131">
        <v>44729</v>
      </c>
      <c r="P725" s="131">
        <v>44729</v>
      </c>
      <c r="Q725" s="222">
        <v>20</v>
      </c>
      <c r="R725" s="132">
        <v>20</v>
      </c>
      <c r="S725" s="132">
        <v>0</v>
      </c>
      <c r="T725" s="9" t="s">
        <v>348</v>
      </c>
      <c r="U725" s="9" t="s">
        <v>117</v>
      </c>
      <c r="V725" s="9" t="s">
        <v>1092</v>
      </c>
      <c r="W725" s="9" t="s">
        <v>44</v>
      </c>
      <c r="X725" s="131">
        <v>44725</v>
      </c>
      <c r="Y725" s="131">
        <v>44725</v>
      </c>
      <c r="Z725" s="9" t="s">
        <v>118</v>
      </c>
      <c r="AA725" s="133">
        <v>9.5</v>
      </c>
      <c r="AB725" s="9" t="s">
        <v>46</v>
      </c>
      <c r="AC725" s="133">
        <v>190</v>
      </c>
      <c r="AD725" s="9" t="s">
        <v>46</v>
      </c>
      <c r="AE725" s="9" t="s">
        <v>1093</v>
      </c>
      <c r="AF725" s="133">
        <v>25</v>
      </c>
      <c r="AG725" s="134">
        <v>0.65</v>
      </c>
      <c r="AH725" s="9" t="s">
        <v>47</v>
      </c>
      <c r="AI725" s="134">
        <v>15.08</v>
      </c>
      <c r="AJ725" s="9" t="s">
        <v>48</v>
      </c>
      <c r="AK725" s="9"/>
      <c r="AL725" s="9" t="s">
        <v>49</v>
      </c>
      <c r="AM725" s="9" t="s">
        <v>196</v>
      </c>
      <c r="AN725" s="9" t="s">
        <v>123</v>
      </c>
      <c r="AO725" s="9" t="s">
        <v>52</v>
      </c>
      <c r="AP725" s="9" t="s">
        <v>1094</v>
      </c>
      <c r="AQ725" s="9" t="s">
        <v>53</v>
      </c>
      <c r="AR725" s="9" t="s">
        <v>127</v>
      </c>
      <c r="AS725" s="142" t="str">
        <f>VLOOKUP(A725,'Roll-ups'!B:M,12,FALSE)</f>
        <v>CORE</v>
      </c>
      <c r="AT725" s="142" t="str">
        <f t="shared" si="35"/>
        <v>G10202</v>
      </c>
      <c r="AU725" t="str">
        <f>VLOOKUP(A725,'Roll-ups'!B:E,4,FALSE)</f>
        <v>FALL 1</v>
      </c>
    </row>
    <row r="726" spans="1:47" x14ac:dyDescent="0.15">
      <c r="A726" s="142">
        <f t="shared" si="33"/>
        <v>93573246791</v>
      </c>
      <c r="B726" s="142" t="str">
        <f t="shared" si="34"/>
        <v>4544630029</v>
      </c>
      <c r="C726" s="9" t="s">
        <v>129</v>
      </c>
      <c r="D726" s="9" t="s">
        <v>1318</v>
      </c>
      <c r="E726" s="9" t="s">
        <v>744</v>
      </c>
      <c r="F726" s="9" t="s">
        <v>1014</v>
      </c>
      <c r="G726" s="9" t="s">
        <v>39</v>
      </c>
      <c r="H726" s="9" t="s">
        <v>1090</v>
      </c>
      <c r="I726" s="9"/>
      <c r="J726" s="9"/>
      <c r="K726" s="9" t="s">
        <v>41</v>
      </c>
      <c r="L726" s="9" t="s">
        <v>1247</v>
      </c>
      <c r="M726" s="9" t="s">
        <v>1248</v>
      </c>
      <c r="N726" s="131">
        <v>44691</v>
      </c>
      <c r="O726" s="131">
        <v>44820</v>
      </c>
      <c r="P726" s="131">
        <v>44820</v>
      </c>
      <c r="Q726" s="222">
        <v>120</v>
      </c>
      <c r="R726" s="132">
        <v>120</v>
      </c>
      <c r="S726" s="132">
        <v>0</v>
      </c>
      <c r="T726" s="9" t="s">
        <v>348</v>
      </c>
      <c r="U726" s="9" t="s">
        <v>117</v>
      </c>
      <c r="V726" s="9" t="s">
        <v>64</v>
      </c>
      <c r="W726" s="9" t="s">
        <v>44</v>
      </c>
      <c r="X726" s="131">
        <v>44817</v>
      </c>
      <c r="Y726" s="131">
        <v>44817</v>
      </c>
      <c r="Z726" s="9" t="s">
        <v>118</v>
      </c>
      <c r="AA726" s="133">
        <v>5.49</v>
      </c>
      <c r="AB726" s="9" t="s">
        <v>119</v>
      </c>
      <c r="AC726" s="133">
        <v>658.8</v>
      </c>
      <c r="AD726" s="9" t="s">
        <v>119</v>
      </c>
      <c r="AE726" s="9" t="s">
        <v>120</v>
      </c>
      <c r="AF726" s="133">
        <v>9.99</v>
      </c>
      <c r="AG726" s="134">
        <v>0.1</v>
      </c>
      <c r="AH726" s="9" t="s">
        <v>47</v>
      </c>
      <c r="AI726" s="134">
        <v>26.901</v>
      </c>
      <c r="AJ726" s="9" t="s">
        <v>48</v>
      </c>
      <c r="AK726" s="9" t="s">
        <v>1321</v>
      </c>
      <c r="AL726" s="9" t="s">
        <v>49</v>
      </c>
      <c r="AM726" s="9" t="s">
        <v>196</v>
      </c>
      <c r="AN726" s="9" t="s">
        <v>123</v>
      </c>
      <c r="AO726" s="9" t="s">
        <v>52</v>
      </c>
      <c r="AP726" s="9" t="s">
        <v>1250</v>
      </c>
      <c r="AQ726" s="9" t="s">
        <v>53</v>
      </c>
      <c r="AR726" s="9" t="s">
        <v>54</v>
      </c>
      <c r="AS726" s="142" t="str">
        <f>VLOOKUP(A726,'Roll-ups'!B:M,12,FALSE)</f>
        <v xml:space="preserve">CRICUT </v>
      </c>
      <c r="AT726" s="142" t="str">
        <f t="shared" si="35"/>
        <v>G10211</v>
      </c>
      <c r="AU726" t="str">
        <f>VLOOKUP(A726,'Roll-ups'!B:E,4,FALSE)</f>
        <v>FALL 1</v>
      </c>
    </row>
    <row r="727" spans="1:47" x14ac:dyDescent="0.15">
      <c r="A727" s="142">
        <f t="shared" si="33"/>
        <v>93573532979</v>
      </c>
      <c r="B727" s="142" t="str">
        <f t="shared" si="34"/>
        <v>4544630029</v>
      </c>
      <c r="C727" s="9" t="s">
        <v>129</v>
      </c>
      <c r="D727" s="9" t="s">
        <v>1285</v>
      </c>
      <c r="E727" s="9" t="s">
        <v>728</v>
      </c>
      <c r="F727" s="9" t="s">
        <v>1014</v>
      </c>
      <c r="G727" s="9" t="s">
        <v>58</v>
      </c>
      <c r="H727" s="9" t="s">
        <v>1090</v>
      </c>
      <c r="I727" s="9" t="s">
        <v>1341</v>
      </c>
      <c r="J727" s="9"/>
      <c r="K727" s="9" t="s">
        <v>41</v>
      </c>
      <c r="L727" s="9" t="s">
        <v>1247</v>
      </c>
      <c r="M727" s="9" t="s">
        <v>1248</v>
      </c>
      <c r="N727" s="131">
        <v>44691</v>
      </c>
      <c r="O727" s="131">
        <v>44820</v>
      </c>
      <c r="P727" s="131">
        <v>44820</v>
      </c>
      <c r="Q727" s="222">
        <v>60</v>
      </c>
      <c r="R727" s="132">
        <v>0</v>
      </c>
      <c r="S727" s="132">
        <v>0</v>
      </c>
      <c r="T727" s="9" t="s">
        <v>348</v>
      </c>
      <c r="U727" s="9" t="s">
        <v>117</v>
      </c>
      <c r="V727" s="9" t="s">
        <v>64</v>
      </c>
      <c r="W727" s="9" t="s">
        <v>44</v>
      </c>
      <c r="X727" s="131">
        <v>44817</v>
      </c>
      <c r="Y727" s="131">
        <v>44817</v>
      </c>
      <c r="Z727" s="9" t="s">
        <v>118</v>
      </c>
      <c r="AA727" s="133">
        <v>8.24</v>
      </c>
      <c r="AB727" s="9" t="s">
        <v>119</v>
      </c>
      <c r="AC727" s="133">
        <v>494.4</v>
      </c>
      <c r="AD727" s="9" t="s">
        <v>119</v>
      </c>
      <c r="AE727" s="9" t="s">
        <v>120</v>
      </c>
      <c r="AF727" s="133">
        <v>14.99</v>
      </c>
      <c r="AG727" s="134">
        <v>0.01</v>
      </c>
      <c r="AH727" s="9" t="s">
        <v>47</v>
      </c>
      <c r="AI727" s="134">
        <v>0.9</v>
      </c>
      <c r="AJ727" s="9" t="s">
        <v>48</v>
      </c>
      <c r="AK727" s="9" t="s">
        <v>1330</v>
      </c>
      <c r="AL727" s="9" t="s">
        <v>49</v>
      </c>
      <c r="AM727" s="9" t="s">
        <v>196</v>
      </c>
      <c r="AN727" s="9" t="s">
        <v>123</v>
      </c>
      <c r="AO727" s="9" t="s">
        <v>52</v>
      </c>
      <c r="AP727" s="9" t="s">
        <v>1250</v>
      </c>
      <c r="AQ727" s="9" t="s">
        <v>53</v>
      </c>
      <c r="AR727" s="9" t="s">
        <v>128</v>
      </c>
      <c r="AS727" s="142" t="str">
        <f>VLOOKUP(A727,'Roll-ups'!B:M,12,FALSE)</f>
        <v xml:space="preserve">CRICUT </v>
      </c>
      <c r="AT727" s="142" t="str">
        <f t="shared" si="35"/>
        <v>G10211</v>
      </c>
      <c r="AU727" t="str">
        <f>VLOOKUP(A727,'Roll-ups'!B:E,4,FALSE)</f>
        <v>FALL 1</v>
      </c>
    </row>
    <row r="728" spans="1:47" x14ac:dyDescent="0.15">
      <c r="A728" s="142">
        <f t="shared" si="33"/>
        <v>93573693236</v>
      </c>
      <c r="B728" s="142" t="str">
        <f t="shared" si="34"/>
        <v>4544630029</v>
      </c>
      <c r="C728" s="9" t="s">
        <v>129</v>
      </c>
      <c r="D728" s="9" t="s">
        <v>1375</v>
      </c>
      <c r="E728" s="9" t="s">
        <v>1376</v>
      </c>
      <c r="F728" s="9" t="s">
        <v>1014</v>
      </c>
      <c r="G728" s="9" t="s">
        <v>62</v>
      </c>
      <c r="H728" s="9" t="s">
        <v>1090</v>
      </c>
      <c r="I728" s="9" t="s">
        <v>1341</v>
      </c>
      <c r="J728" s="9"/>
      <c r="K728" s="9" t="s">
        <v>41</v>
      </c>
      <c r="L728" s="9" t="s">
        <v>1247</v>
      </c>
      <c r="M728" s="9" t="s">
        <v>1248</v>
      </c>
      <c r="N728" s="131">
        <v>44691</v>
      </c>
      <c r="O728" s="131">
        <v>44820</v>
      </c>
      <c r="P728" s="131">
        <v>44820</v>
      </c>
      <c r="Q728" s="222">
        <v>480</v>
      </c>
      <c r="R728" s="132">
        <v>174</v>
      </c>
      <c r="S728" s="132">
        <v>0</v>
      </c>
      <c r="T728" s="9" t="s">
        <v>348</v>
      </c>
      <c r="U728" s="9" t="s">
        <v>117</v>
      </c>
      <c r="V728" s="9" t="s">
        <v>64</v>
      </c>
      <c r="W728" s="9" t="s">
        <v>44</v>
      </c>
      <c r="X728" s="131">
        <v>44817</v>
      </c>
      <c r="Y728" s="131">
        <v>44817</v>
      </c>
      <c r="Z728" s="9" t="s">
        <v>118</v>
      </c>
      <c r="AA728" s="133">
        <v>7.14</v>
      </c>
      <c r="AB728" s="9" t="s">
        <v>119</v>
      </c>
      <c r="AC728" s="133">
        <v>3427.2</v>
      </c>
      <c r="AD728" s="9" t="s">
        <v>119</v>
      </c>
      <c r="AE728" s="9" t="s">
        <v>120</v>
      </c>
      <c r="AF728" s="133">
        <v>12.99</v>
      </c>
      <c r="AG728" s="134">
        <v>0.25</v>
      </c>
      <c r="AH728" s="9" t="s">
        <v>47</v>
      </c>
      <c r="AI728" s="134">
        <v>23.664000000000001</v>
      </c>
      <c r="AJ728" s="9" t="s">
        <v>48</v>
      </c>
      <c r="AK728" s="9" t="s">
        <v>1377</v>
      </c>
      <c r="AL728" s="9" t="s">
        <v>49</v>
      </c>
      <c r="AM728" s="9" t="s">
        <v>196</v>
      </c>
      <c r="AN728" s="9" t="s">
        <v>123</v>
      </c>
      <c r="AO728" s="9" t="s">
        <v>52</v>
      </c>
      <c r="AP728" s="9" t="s">
        <v>1250</v>
      </c>
      <c r="AQ728" s="9" t="s">
        <v>53</v>
      </c>
      <c r="AR728" s="9" t="s">
        <v>54</v>
      </c>
      <c r="AS728" s="142" t="e">
        <f>VLOOKUP(A728,'Roll-ups'!B:M,12,FALSE)</f>
        <v>#N/A</v>
      </c>
      <c r="AT728" s="142" t="str">
        <f t="shared" si="35"/>
        <v>G10211</v>
      </c>
      <c r="AU728" t="e">
        <f>VLOOKUP(A728,'Roll-ups'!B:E,4,FALSE)</f>
        <v>#N/A</v>
      </c>
    </row>
    <row r="729" spans="1:47" x14ac:dyDescent="0.15">
      <c r="A729" s="142">
        <f t="shared" si="33"/>
        <v>93573693335</v>
      </c>
      <c r="B729" s="142" t="str">
        <f t="shared" si="34"/>
        <v>4544630029</v>
      </c>
      <c r="C729" s="9" t="s">
        <v>129</v>
      </c>
      <c r="D729" s="9" t="s">
        <v>697</v>
      </c>
      <c r="E729" s="9" t="s">
        <v>698</v>
      </c>
      <c r="F729" s="9" t="s">
        <v>1014</v>
      </c>
      <c r="G729" s="9" t="s">
        <v>59</v>
      </c>
      <c r="H729" s="9" t="s">
        <v>1090</v>
      </c>
      <c r="I729" s="9"/>
      <c r="J729" s="9"/>
      <c r="K729" s="9" t="s">
        <v>41</v>
      </c>
      <c r="L729" s="9" t="s">
        <v>1247</v>
      </c>
      <c r="M729" s="9" t="s">
        <v>1248</v>
      </c>
      <c r="N729" s="131">
        <v>44691</v>
      </c>
      <c r="O729" s="131">
        <v>44820</v>
      </c>
      <c r="P729" s="131">
        <v>44820</v>
      </c>
      <c r="Q729" s="222">
        <v>340</v>
      </c>
      <c r="R729" s="132">
        <v>340</v>
      </c>
      <c r="S729" s="132">
        <v>0</v>
      </c>
      <c r="T729" s="9" t="s">
        <v>348</v>
      </c>
      <c r="U729" s="9" t="s">
        <v>117</v>
      </c>
      <c r="V729" s="9" t="s">
        <v>64</v>
      </c>
      <c r="W729" s="9" t="s">
        <v>44</v>
      </c>
      <c r="X729" s="131">
        <v>44817</v>
      </c>
      <c r="Y729" s="131">
        <v>44817</v>
      </c>
      <c r="Z729" s="9" t="s">
        <v>118</v>
      </c>
      <c r="AA729" s="133">
        <v>150</v>
      </c>
      <c r="AB729" s="9" t="s">
        <v>119</v>
      </c>
      <c r="AC729" s="133">
        <v>51000</v>
      </c>
      <c r="AD729" s="9" t="s">
        <v>119</v>
      </c>
      <c r="AE729" s="9" t="s">
        <v>120</v>
      </c>
      <c r="AF729" s="133">
        <v>229.99</v>
      </c>
      <c r="AG729" s="134">
        <v>10</v>
      </c>
      <c r="AH729" s="9" t="s">
        <v>47</v>
      </c>
      <c r="AI729" s="134">
        <v>1293.4359999999999</v>
      </c>
      <c r="AJ729" s="9" t="s">
        <v>48</v>
      </c>
      <c r="AK729" s="9" t="s">
        <v>1288</v>
      </c>
      <c r="AL729" s="9" t="s">
        <v>49</v>
      </c>
      <c r="AM729" s="9" t="s">
        <v>196</v>
      </c>
      <c r="AN729" s="9" t="s">
        <v>123</v>
      </c>
      <c r="AO729" s="9" t="s">
        <v>52</v>
      </c>
      <c r="AP729" s="9" t="s">
        <v>1250</v>
      </c>
      <c r="AQ729" s="9" t="s">
        <v>53</v>
      </c>
      <c r="AR729" s="9" t="s">
        <v>122</v>
      </c>
      <c r="AS729" s="142" t="str">
        <f>VLOOKUP(A729,'Roll-ups'!B:M,12,FALSE)</f>
        <v xml:space="preserve">CRICUT </v>
      </c>
      <c r="AT729" s="142" t="str">
        <f t="shared" si="35"/>
        <v>G10211</v>
      </c>
      <c r="AU729" t="str">
        <f>VLOOKUP(A729,'Roll-ups'!B:E,4,FALSE)</f>
        <v>FALL 1</v>
      </c>
    </row>
    <row r="730" spans="1:47" x14ac:dyDescent="0.15">
      <c r="A730" s="142">
        <f t="shared" si="33"/>
        <v>93573725920</v>
      </c>
      <c r="B730" s="142" t="str">
        <f t="shared" si="34"/>
        <v>4544630029</v>
      </c>
      <c r="C730" s="9" t="s">
        <v>129</v>
      </c>
      <c r="D730" s="9" t="s">
        <v>735</v>
      </c>
      <c r="E730" s="9" t="s">
        <v>736</v>
      </c>
      <c r="F730" s="9" t="s">
        <v>1014</v>
      </c>
      <c r="G730" s="9" t="s">
        <v>107</v>
      </c>
      <c r="H730" s="9" t="s">
        <v>1090</v>
      </c>
      <c r="I730" s="9"/>
      <c r="J730" s="9"/>
      <c r="K730" s="9" t="s">
        <v>41</v>
      </c>
      <c r="L730" s="9" t="s">
        <v>1247</v>
      </c>
      <c r="M730" s="9" t="s">
        <v>1248</v>
      </c>
      <c r="N730" s="131">
        <v>44691</v>
      </c>
      <c r="O730" s="131">
        <v>44820</v>
      </c>
      <c r="P730" s="131">
        <v>44820</v>
      </c>
      <c r="Q730" s="222">
        <v>120</v>
      </c>
      <c r="R730" s="132">
        <v>120</v>
      </c>
      <c r="S730" s="132">
        <v>0</v>
      </c>
      <c r="T730" s="9" t="s">
        <v>348</v>
      </c>
      <c r="U730" s="9" t="s">
        <v>117</v>
      </c>
      <c r="V730" s="9" t="s">
        <v>64</v>
      </c>
      <c r="W730" s="9" t="s">
        <v>44</v>
      </c>
      <c r="X730" s="131">
        <v>44817</v>
      </c>
      <c r="Y730" s="131">
        <v>44817</v>
      </c>
      <c r="Z730" s="9" t="s">
        <v>118</v>
      </c>
      <c r="AA730" s="133">
        <v>7.14</v>
      </c>
      <c r="AB730" s="9" t="s">
        <v>119</v>
      </c>
      <c r="AC730" s="133">
        <v>856.8</v>
      </c>
      <c r="AD730" s="9" t="s">
        <v>119</v>
      </c>
      <c r="AE730" s="9" t="s">
        <v>120</v>
      </c>
      <c r="AF730" s="133">
        <v>12.99</v>
      </c>
      <c r="AG730" s="134">
        <v>0.35</v>
      </c>
      <c r="AH730" s="9" t="s">
        <v>47</v>
      </c>
      <c r="AI730" s="134">
        <v>62.37</v>
      </c>
      <c r="AJ730" s="9" t="s">
        <v>48</v>
      </c>
      <c r="AK730" s="9" t="s">
        <v>1322</v>
      </c>
      <c r="AL730" s="9" t="s">
        <v>49</v>
      </c>
      <c r="AM730" s="9" t="s">
        <v>196</v>
      </c>
      <c r="AN730" s="9" t="s">
        <v>123</v>
      </c>
      <c r="AO730" s="9" t="s">
        <v>52</v>
      </c>
      <c r="AP730" s="9" t="s">
        <v>1250</v>
      </c>
      <c r="AQ730" s="9" t="s">
        <v>349</v>
      </c>
      <c r="AR730" s="9" t="s">
        <v>54</v>
      </c>
      <c r="AS730" s="142" t="str">
        <f>VLOOKUP(A730,'Roll-ups'!B:M,12,FALSE)</f>
        <v xml:space="preserve">CRICUT </v>
      </c>
      <c r="AT730" s="142" t="str">
        <f t="shared" si="35"/>
        <v>G10211</v>
      </c>
      <c r="AU730" t="str">
        <f>VLOOKUP(A730,'Roll-ups'!B:E,4,FALSE)</f>
        <v>FALL 1</v>
      </c>
    </row>
    <row r="731" spans="1:47" x14ac:dyDescent="0.15">
      <c r="A731" s="142">
        <f t="shared" si="33"/>
        <v>93573740848</v>
      </c>
      <c r="B731" s="142" t="str">
        <f t="shared" si="34"/>
        <v>4544630029</v>
      </c>
      <c r="C731" s="9" t="s">
        <v>129</v>
      </c>
      <c r="D731" s="9" t="s">
        <v>741</v>
      </c>
      <c r="E731" s="9" t="s">
        <v>742</v>
      </c>
      <c r="F731" s="9" t="s">
        <v>1014</v>
      </c>
      <c r="G731" s="9" t="s">
        <v>71</v>
      </c>
      <c r="H731" s="9" t="s">
        <v>1090</v>
      </c>
      <c r="I731" s="9"/>
      <c r="J731" s="9"/>
      <c r="K731" s="9" t="s">
        <v>41</v>
      </c>
      <c r="L731" s="9" t="s">
        <v>1247</v>
      </c>
      <c r="M731" s="9" t="s">
        <v>1248</v>
      </c>
      <c r="N731" s="131">
        <v>44691</v>
      </c>
      <c r="O731" s="131">
        <v>44820</v>
      </c>
      <c r="P731" s="131">
        <v>44820</v>
      </c>
      <c r="Q731" s="222">
        <v>120</v>
      </c>
      <c r="R731" s="132">
        <v>120</v>
      </c>
      <c r="S731" s="132">
        <v>0</v>
      </c>
      <c r="T731" s="9" t="s">
        <v>348</v>
      </c>
      <c r="U731" s="9" t="s">
        <v>117</v>
      </c>
      <c r="V731" s="9" t="s">
        <v>64</v>
      </c>
      <c r="W731" s="9" t="s">
        <v>44</v>
      </c>
      <c r="X731" s="131">
        <v>44817</v>
      </c>
      <c r="Y731" s="131">
        <v>44817</v>
      </c>
      <c r="Z731" s="9" t="s">
        <v>118</v>
      </c>
      <c r="AA731" s="133">
        <v>5.49</v>
      </c>
      <c r="AB731" s="9" t="s">
        <v>119</v>
      </c>
      <c r="AC731" s="133">
        <v>658.8</v>
      </c>
      <c r="AD731" s="9" t="s">
        <v>119</v>
      </c>
      <c r="AE731" s="9" t="s">
        <v>120</v>
      </c>
      <c r="AF731" s="133">
        <v>9.99</v>
      </c>
      <c r="AG731" s="134">
        <v>0.45</v>
      </c>
      <c r="AH731" s="9" t="s">
        <v>47</v>
      </c>
      <c r="AI731" s="134">
        <v>26.55</v>
      </c>
      <c r="AJ731" s="9" t="s">
        <v>48</v>
      </c>
      <c r="AK731" s="9" t="s">
        <v>1291</v>
      </c>
      <c r="AL731" s="9" t="s">
        <v>49</v>
      </c>
      <c r="AM731" s="9" t="s">
        <v>196</v>
      </c>
      <c r="AN731" s="9" t="s">
        <v>123</v>
      </c>
      <c r="AO731" s="9" t="s">
        <v>52</v>
      </c>
      <c r="AP731" s="9" t="s">
        <v>1250</v>
      </c>
      <c r="AQ731" s="9" t="s">
        <v>349</v>
      </c>
      <c r="AR731" s="9" t="s">
        <v>54</v>
      </c>
      <c r="AS731" s="142" t="str">
        <f>VLOOKUP(A731,'Roll-ups'!B:M,12,FALSE)</f>
        <v xml:space="preserve">CRICUT </v>
      </c>
      <c r="AT731" s="142" t="str">
        <f t="shared" si="35"/>
        <v>G10211</v>
      </c>
      <c r="AU731" t="str">
        <f>VLOOKUP(A731,'Roll-ups'!B:E,4,FALSE)</f>
        <v>FALL 1</v>
      </c>
    </row>
    <row r="732" spans="1:47" x14ac:dyDescent="0.15">
      <c r="A732" s="142">
        <f t="shared" si="33"/>
        <v>93573788055</v>
      </c>
      <c r="B732" s="142" t="str">
        <f t="shared" si="34"/>
        <v>4544630029</v>
      </c>
      <c r="C732" s="9" t="s">
        <v>129</v>
      </c>
      <c r="D732" s="9" t="s">
        <v>737</v>
      </c>
      <c r="E732" s="9" t="s">
        <v>738</v>
      </c>
      <c r="F732" s="9" t="s">
        <v>1014</v>
      </c>
      <c r="G732" s="9" t="s">
        <v>60</v>
      </c>
      <c r="H732" s="9" t="s">
        <v>1090</v>
      </c>
      <c r="I732" s="9" t="s">
        <v>1341</v>
      </c>
      <c r="J732" s="9"/>
      <c r="K732" s="9" t="s">
        <v>41</v>
      </c>
      <c r="L732" s="9" t="s">
        <v>1247</v>
      </c>
      <c r="M732" s="9" t="s">
        <v>1248</v>
      </c>
      <c r="N732" s="131">
        <v>44691</v>
      </c>
      <c r="O732" s="131">
        <v>44820</v>
      </c>
      <c r="P732" s="131">
        <v>44820</v>
      </c>
      <c r="Q732" s="222">
        <v>120</v>
      </c>
      <c r="R732" s="132">
        <v>0</v>
      </c>
      <c r="S732" s="132">
        <v>0</v>
      </c>
      <c r="T732" s="9" t="s">
        <v>348</v>
      </c>
      <c r="U732" s="9" t="s">
        <v>117</v>
      </c>
      <c r="V732" s="9" t="s">
        <v>64</v>
      </c>
      <c r="W732" s="9" t="s">
        <v>44</v>
      </c>
      <c r="X732" s="131">
        <v>44817</v>
      </c>
      <c r="Y732" s="131">
        <v>44817</v>
      </c>
      <c r="Z732" s="9" t="s">
        <v>118</v>
      </c>
      <c r="AA732" s="133">
        <v>7.14</v>
      </c>
      <c r="AB732" s="9" t="s">
        <v>119</v>
      </c>
      <c r="AC732" s="133">
        <v>856.8</v>
      </c>
      <c r="AD732" s="9" t="s">
        <v>119</v>
      </c>
      <c r="AE732" s="9" t="s">
        <v>120</v>
      </c>
      <c r="AF732" s="133">
        <v>12.99</v>
      </c>
      <c r="AG732" s="134">
        <v>0.35</v>
      </c>
      <c r="AH732" s="9" t="s">
        <v>47</v>
      </c>
      <c r="AI732" s="134">
        <v>724.65</v>
      </c>
      <c r="AJ732" s="9" t="s">
        <v>48</v>
      </c>
      <c r="AK732" s="9" t="s">
        <v>1284</v>
      </c>
      <c r="AL732" s="9" t="s">
        <v>49</v>
      </c>
      <c r="AM732" s="9" t="s">
        <v>196</v>
      </c>
      <c r="AN732" s="9" t="s">
        <v>123</v>
      </c>
      <c r="AO732" s="9" t="s">
        <v>52</v>
      </c>
      <c r="AP732" s="9" t="s">
        <v>1250</v>
      </c>
      <c r="AQ732" s="9" t="s">
        <v>349</v>
      </c>
      <c r="AR732" s="9" t="s">
        <v>122</v>
      </c>
      <c r="AS732" s="142" t="str">
        <f>VLOOKUP(A732,'Roll-ups'!B:M,12,FALSE)</f>
        <v xml:space="preserve">CRICUT </v>
      </c>
      <c r="AT732" s="142" t="str">
        <f t="shared" si="35"/>
        <v>G10211</v>
      </c>
      <c r="AU732" t="str">
        <f>VLOOKUP(A732,'Roll-ups'!B:E,4,FALSE)</f>
        <v>FALL 1</v>
      </c>
    </row>
    <row r="733" spans="1:47" x14ac:dyDescent="0.15">
      <c r="A733" s="142">
        <f t="shared" si="33"/>
        <v>93573796685</v>
      </c>
      <c r="B733" s="142" t="str">
        <f t="shared" si="34"/>
        <v>4544630029</v>
      </c>
      <c r="C733" s="9" t="s">
        <v>129</v>
      </c>
      <c r="D733" s="9" t="s">
        <v>178</v>
      </c>
      <c r="E733" s="9" t="s">
        <v>179</v>
      </c>
      <c r="F733" s="9" t="s">
        <v>1014</v>
      </c>
      <c r="G733" s="9" t="s">
        <v>61</v>
      </c>
      <c r="H733" s="9" t="s">
        <v>1090</v>
      </c>
      <c r="I733" s="9"/>
      <c r="J733" s="9"/>
      <c r="K733" s="9" t="s">
        <v>41</v>
      </c>
      <c r="L733" s="9" t="s">
        <v>1247</v>
      </c>
      <c r="M733" s="9" t="s">
        <v>1248</v>
      </c>
      <c r="N733" s="131">
        <v>44691</v>
      </c>
      <c r="O733" s="131">
        <v>44820</v>
      </c>
      <c r="P733" s="131">
        <v>44820</v>
      </c>
      <c r="Q733" s="222">
        <v>300</v>
      </c>
      <c r="R733" s="132">
        <v>300</v>
      </c>
      <c r="S733" s="132">
        <v>0</v>
      </c>
      <c r="T733" s="9" t="s">
        <v>348</v>
      </c>
      <c r="U733" s="9" t="s">
        <v>117</v>
      </c>
      <c r="V733" s="9" t="s">
        <v>64</v>
      </c>
      <c r="W733" s="9" t="s">
        <v>44</v>
      </c>
      <c r="X733" s="131">
        <v>44817</v>
      </c>
      <c r="Y733" s="131">
        <v>44817</v>
      </c>
      <c r="Z733" s="9" t="s">
        <v>118</v>
      </c>
      <c r="AA733" s="133">
        <v>413.99</v>
      </c>
      <c r="AB733" s="9" t="s">
        <v>119</v>
      </c>
      <c r="AC733" s="133">
        <v>124197</v>
      </c>
      <c r="AD733" s="9" t="s">
        <v>119</v>
      </c>
      <c r="AE733" s="9" t="s">
        <v>120</v>
      </c>
      <c r="AF733" s="133">
        <v>549.99</v>
      </c>
      <c r="AG733" s="134">
        <v>23.35</v>
      </c>
      <c r="AH733" s="9" t="s">
        <v>47</v>
      </c>
      <c r="AI733" s="134">
        <v>3261.18</v>
      </c>
      <c r="AJ733" s="9" t="s">
        <v>48</v>
      </c>
      <c r="AK733" s="9" t="s">
        <v>1281</v>
      </c>
      <c r="AL733" s="9" t="s">
        <v>49</v>
      </c>
      <c r="AM733" s="9" t="s">
        <v>196</v>
      </c>
      <c r="AN733" s="9" t="s">
        <v>123</v>
      </c>
      <c r="AO733" s="9" t="s">
        <v>52</v>
      </c>
      <c r="AP733" s="9" t="s">
        <v>1250</v>
      </c>
      <c r="AQ733" s="9" t="s">
        <v>53</v>
      </c>
      <c r="AR733" s="9" t="s">
        <v>54</v>
      </c>
      <c r="AS733" s="142" t="str">
        <f>VLOOKUP(A733,'Roll-ups'!B:M,12,FALSE)</f>
        <v xml:space="preserve">CRICUT </v>
      </c>
      <c r="AT733" s="142" t="str">
        <f t="shared" si="35"/>
        <v>G10211</v>
      </c>
      <c r="AU733" t="str">
        <f>VLOOKUP(A733,'Roll-ups'!B:E,4,FALSE)</f>
        <v>FALL 1</v>
      </c>
    </row>
    <row r="734" spans="1:47" x14ac:dyDescent="0.15">
      <c r="A734" s="142">
        <f t="shared" si="33"/>
        <v>93573854651</v>
      </c>
      <c r="B734" s="142" t="str">
        <f t="shared" si="34"/>
        <v>4544630029</v>
      </c>
      <c r="C734" s="9" t="s">
        <v>129</v>
      </c>
      <c r="D734" s="9" t="s">
        <v>1318</v>
      </c>
      <c r="E734" s="9" t="s">
        <v>746</v>
      </c>
      <c r="F734" s="9" t="s">
        <v>1014</v>
      </c>
      <c r="G734" s="9" t="s">
        <v>68</v>
      </c>
      <c r="H734" s="9" t="s">
        <v>1090</v>
      </c>
      <c r="I734" s="9"/>
      <c r="J734" s="9"/>
      <c r="K734" s="9" t="s">
        <v>41</v>
      </c>
      <c r="L734" s="9" t="s">
        <v>1247</v>
      </c>
      <c r="M734" s="9" t="s">
        <v>1248</v>
      </c>
      <c r="N734" s="131">
        <v>44691</v>
      </c>
      <c r="O734" s="131">
        <v>44820</v>
      </c>
      <c r="P734" s="131">
        <v>44820</v>
      </c>
      <c r="Q734" s="222">
        <v>120</v>
      </c>
      <c r="R734" s="132">
        <v>120</v>
      </c>
      <c r="S734" s="132">
        <v>0</v>
      </c>
      <c r="T734" s="9" t="s">
        <v>348</v>
      </c>
      <c r="U734" s="9" t="s">
        <v>117</v>
      </c>
      <c r="V734" s="9" t="s">
        <v>64</v>
      </c>
      <c r="W734" s="9" t="s">
        <v>44</v>
      </c>
      <c r="X734" s="131">
        <v>44817</v>
      </c>
      <c r="Y734" s="131">
        <v>44817</v>
      </c>
      <c r="Z734" s="9" t="s">
        <v>118</v>
      </c>
      <c r="AA734" s="133">
        <v>5.49</v>
      </c>
      <c r="AB734" s="9" t="s">
        <v>119</v>
      </c>
      <c r="AC734" s="133">
        <v>658.8</v>
      </c>
      <c r="AD734" s="9" t="s">
        <v>119</v>
      </c>
      <c r="AE734" s="9" t="s">
        <v>120</v>
      </c>
      <c r="AF734" s="133">
        <v>9.99</v>
      </c>
      <c r="AG734" s="134">
        <v>0.2</v>
      </c>
      <c r="AH734" s="9" t="s">
        <v>47</v>
      </c>
      <c r="AI734" s="134">
        <v>23.94</v>
      </c>
      <c r="AJ734" s="9" t="s">
        <v>48</v>
      </c>
      <c r="AK734" s="9" t="s">
        <v>1319</v>
      </c>
      <c r="AL734" s="9" t="s">
        <v>49</v>
      </c>
      <c r="AM734" s="9" t="s">
        <v>196</v>
      </c>
      <c r="AN734" s="9" t="s">
        <v>123</v>
      </c>
      <c r="AO734" s="9" t="s">
        <v>52</v>
      </c>
      <c r="AP734" s="9" t="s">
        <v>1250</v>
      </c>
      <c r="AQ734" s="9" t="s">
        <v>53</v>
      </c>
      <c r="AR734" s="9" t="s">
        <v>54</v>
      </c>
      <c r="AS734" s="142" t="str">
        <f>VLOOKUP(A734,'Roll-ups'!B:M,12,FALSE)</f>
        <v xml:space="preserve">CRICUT </v>
      </c>
      <c r="AT734" s="142" t="str">
        <f t="shared" si="35"/>
        <v>G10211</v>
      </c>
      <c r="AU734" t="str">
        <f>VLOOKUP(A734,'Roll-ups'!B:E,4,FALSE)</f>
        <v>FALL 1</v>
      </c>
    </row>
    <row r="735" spans="1:47" x14ac:dyDescent="0.15">
      <c r="A735" s="142">
        <f t="shared" si="33"/>
        <v>93573887055</v>
      </c>
      <c r="B735" s="142" t="str">
        <f t="shared" si="34"/>
        <v>4544630029</v>
      </c>
      <c r="C735" s="9" t="s">
        <v>129</v>
      </c>
      <c r="D735" s="9" t="s">
        <v>721</v>
      </c>
      <c r="E735" s="9" t="s">
        <v>722</v>
      </c>
      <c r="F735" s="9" t="s">
        <v>1014</v>
      </c>
      <c r="G735" s="9" t="s">
        <v>70</v>
      </c>
      <c r="H735" s="9" t="s">
        <v>1090</v>
      </c>
      <c r="I735" s="9" t="s">
        <v>1341</v>
      </c>
      <c r="J735" s="9"/>
      <c r="K735" s="9" t="s">
        <v>41</v>
      </c>
      <c r="L735" s="9" t="s">
        <v>1247</v>
      </c>
      <c r="M735" s="9" t="s">
        <v>1248</v>
      </c>
      <c r="N735" s="131">
        <v>44691</v>
      </c>
      <c r="O735" s="131">
        <v>44820</v>
      </c>
      <c r="P735" s="131">
        <v>44820</v>
      </c>
      <c r="Q735" s="222">
        <v>300</v>
      </c>
      <c r="R735" s="132">
        <v>178</v>
      </c>
      <c r="S735" s="132">
        <v>0</v>
      </c>
      <c r="T735" s="9" t="s">
        <v>348</v>
      </c>
      <c r="U735" s="9" t="s">
        <v>117</v>
      </c>
      <c r="V735" s="9" t="s">
        <v>64</v>
      </c>
      <c r="W735" s="9" t="s">
        <v>44</v>
      </c>
      <c r="X735" s="131">
        <v>44817</v>
      </c>
      <c r="Y735" s="131">
        <v>44817</v>
      </c>
      <c r="Z735" s="9" t="s">
        <v>118</v>
      </c>
      <c r="AA735" s="133">
        <v>10.99</v>
      </c>
      <c r="AB735" s="9" t="s">
        <v>119</v>
      </c>
      <c r="AC735" s="133">
        <v>3297</v>
      </c>
      <c r="AD735" s="9" t="s">
        <v>119</v>
      </c>
      <c r="AE735" s="9" t="s">
        <v>120</v>
      </c>
      <c r="AF735" s="133">
        <v>19.989999999999998</v>
      </c>
      <c r="AG735" s="134">
        <v>1.2</v>
      </c>
      <c r="AH735" s="9" t="s">
        <v>47</v>
      </c>
      <c r="AI735" s="134">
        <v>9.02</v>
      </c>
      <c r="AJ735" s="9" t="s">
        <v>48</v>
      </c>
      <c r="AK735" s="9" t="s">
        <v>1280</v>
      </c>
      <c r="AL735" s="9" t="s">
        <v>49</v>
      </c>
      <c r="AM735" s="9" t="s">
        <v>196</v>
      </c>
      <c r="AN735" s="9" t="s">
        <v>123</v>
      </c>
      <c r="AO735" s="9" t="s">
        <v>52</v>
      </c>
      <c r="AP735" s="9" t="s">
        <v>1250</v>
      </c>
      <c r="AQ735" s="9" t="s">
        <v>53</v>
      </c>
      <c r="AR735" s="9" t="s">
        <v>54</v>
      </c>
      <c r="AS735" s="142" t="str">
        <f>VLOOKUP(A735,'Roll-ups'!B:M,12,FALSE)</f>
        <v xml:space="preserve">CRICUT </v>
      </c>
      <c r="AT735" s="142" t="str">
        <f t="shared" si="35"/>
        <v>G10211</v>
      </c>
      <c r="AU735" t="str">
        <f>VLOOKUP(A735,'Roll-ups'!B:E,4,FALSE)</f>
        <v>FALL 1</v>
      </c>
    </row>
    <row r="736" spans="1:47" x14ac:dyDescent="0.15">
      <c r="A736" s="142">
        <f t="shared" si="33"/>
        <v>93573915017</v>
      </c>
      <c r="B736" s="142" t="str">
        <f t="shared" si="34"/>
        <v>4544630029</v>
      </c>
      <c r="C736" s="9" t="s">
        <v>129</v>
      </c>
      <c r="D736" s="9" t="s">
        <v>739</v>
      </c>
      <c r="E736" s="9" t="s">
        <v>740</v>
      </c>
      <c r="F736" s="9" t="s">
        <v>1014</v>
      </c>
      <c r="G736" s="9" t="s">
        <v>66</v>
      </c>
      <c r="H736" s="9" t="s">
        <v>1090</v>
      </c>
      <c r="I736" s="9" t="s">
        <v>1341</v>
      </c>
      <c r="J736" s="9"/>
      <c r="K736" s="9" t="s">
        <v>41</v>
      </c>
      <c r="L736" s="9" t="s">
        <v>1247</v>
      </c>
      <c r="M736" s="9" t="s">
        <v>1248</v>
      </c>
      <c r="N736" s="131">
        <v>44691</v>
      </c>
      <c r="O736" s="131">
        <v>44820</v>
      </c>
      <c r="P736" s="131">
        <v>44820</v>
      </c>
      <c r="Q736" s="222">
        <v>300</v>
      </c>
      <c r="R736" s="132">
        <v>216</v>
      </c>
      <c r="S736" s="132">
        <v>0</v>
      </c>
      <c r="T736" s="9" t="s">
        <v>348</v>
      </c>
      <c r="U736" s="9" t="s">
        <v>117</v>
      </c>
      <c r="V736" s="9" t="s">
        <v>64</v>
      </c>
      <c r="W736" s="9" t="s">
        <v>44</v>
      </c>
      <c r="X736" s="131">
        <v>44817</v>
      </c>
      <c r="Y736" s="131">
        <v>44817</v>
      </c>
      <c r="Z736" s="9" t="s">
        <v>118</v>
      </c>
      <c r="AA736" s="133">
        <v>7.14</v>
      </c>
      <c r="AB736" s="9" t="s">
        <v>119</v>
      </c>
      <c r="AC736" s="133">
        <v>2142</v>
      </c>
      <c r="AD736" s="9" t="s">
        <v>119</v>
      </c>
      <c r="AE736" s="9" t="s">
        <v>120</v>
      </c>
      <c r="AF736" s="133">
        <v>12.99</v>
      </c>
      <c r="AG736" s="134">
        <v>0.35</v>
      </c>
      <c r="AH736" s="9" t="s">
        <v>47</v>
      </c>
      <c r="AI736" s="134">
        <v>62.37</v>
      </c>
      <c r="AJ736" s="9" t="s">
        <v>48</v>
      </c>
      <c r="AK736" s="9" t="s">
        <v>1282</v>
      </c>
      <c r="AL736" s="9" t="s">
        <v>49</v>
      </c>
      <c r="AM736" s="9" t="s">
        <v>196</v>
      </c>
      <c r="AN736" s="9" t="s">
        <v>123</v>
      </c>
      <c r="AO736" s="9" t="s">
        <v>52</v>
      </c>
      <c r="AP736" s="9" t="s">
        <v>1250</v>
      </c>
      <c r="AQ736" s="9" t="s">
        <v>53</v>
      </c>
      <c r="AR736" s="9" t="s">
        <v>54</v>
      </c>
      <c r="AS736" s="142" t="str">
        <f>VLOOKUP(A736,'Roll-ups'!B:M,12,FALSE)</f>
        <v xml:space="preserve">CRICUT </v>
      </c>
      <c r="AT736" s="142" t="str">
        <f t="shared" si="35"/>
        <v>G10211</v>
      </c>
      <c r="AU736" t="str">
        <f>VLOOKUP(A736,'Roll-ups'!B:E,4,FALSE)</f>
        <v>FALL 1</v>
      </c>
    </row>
    <row r="737" spans="1:47" x14ac:dyDescent="0.15">
      <c r="A737" s="142">
        <f t="shared" si="33"/>
        <v>93573932939</v>
      </c>
      <c r="B737" s="142" t="str">
        <f t="shared" si="34"/>
        <v>4544630029</v>
      </c>
      <c r="C737" s="9" t="s">
        <v>129</v>
      </c>
      <c r="D737" s="9" t="s">
        <v>747</v>
      </c>
      <c r="E737" s="9" t="s">
        <v>748</v>
      </c>
      <c r="F737" s="9" t="s">
        <v>1014</v>
      </c>
      <c r="G737" s="9" t="s">
        <v>72</v>
      </c>
      <c r="H737" s="9" t="s">
        <v>1090</v>
      </c>
      <c r="I737" s="9"/>
      <c r="J737" s="9"/>
      <c r="K737" s="9" t="s">
        <v>41</v>
      </c>
      <c r="L737" s="9" t="s">
        <v>1247</v>
      </c>
      <c r="M737" s="9" t="s">
        <v>1248</v>
      </c>
      <c r="N737" s="131">
        <v>44691</v>
      </c>
      <c r="O737" s="131">
        <v>44820</v>
      </c>
      <c r="P737" s="131">
        <v>44820</v>
      </c>
      <c r="Q737" s="222">
        <v>120</v>
      </c>
      <c r="R737" s="132">
        <v>120</v>
      </c>
      <c r="S737" s="132">
        <v>0</v>
      </c>
      <c r="T737" s="9" t="s">
        <v>348</v>
      </c>
      <c r="U737" s="9" t="s">
        <v>117</v>
      </c>
      <c r="V737" s="9" t="s">
        <v>64</v>
      </c>
      <c r="W737" s="9" t="s">
        <v>44</v>
      </c>
      <c r="X737" s="131">
        <v>44817</v>
      </c>
      <c r="Y737" s="131">
        <v>44817</v>
      </c>
      <c r="Z737" s="9" t="s">
        <v>118</v>
      </c>
      <c r="AA737" s="133">
        <v>5.49</v>
      </c>
      <c r="AB737" s="9" t="s">
        <v>119</v>
      </c>
      <c r="AC737" s="133">
        <v>658.8</v>
      </c>
      <c r="AD737" s="9" t="s">
        <v>119</v>
      </c>
      <c r="AE737" s="9" t="s">
        <v>120</v>
      </c>
      <c r="AF737" s="133">
        <v>9.99</v>
      </c>
      <c r="AG737" s="134">
        <v>0.05</v>
      </c>
      <c r="AH737" s="9" t="s">
        <v>47</v>
      </c>
      <c r="AI737" s="134">
        <v>12.936</v>
      </c>
      <c r="AJ737" s="9" t="s">
        <v>48</v>
      </c>
      <c r="AK737" s="9" t="s">
        <v>1320</v>
      </c>
      <c r="AL737" s="9" t="s">
        <v>49</v>
      </c>
      <c r="AM737" s="9" t="s">
        <v>196</v>
      </c>
      <c r="AN737" s="9" t="s">
        <v>123</v>
      </c>
      <c r="AO737" s="9" t="s">
        <v>52</v>
      </c>
      <c r="AP737" s="9" t="s">
        <v>1250</v>
      </c>
      <c r="AQ737" s="9" t="s">
        <v>53</v>
      </c>
      <c r="AR737" s="9" t="s">
        <v>54</v>
      </c>
      <c r="AS737" s="142" t="str">
        <f>VLOOKUP(A737,'Roll-ups'!B:M,12,FALSE)</f>
        <v xml:space="preserve">CRICUT </v>
      </c>
      <c r="AT737" s="142" t="str">
        <f t="shared" si="35"/>
        <v>G10211</v>
      </c>
      <c r="AU737" t="str">
        <f>VLOOKUP(A737,'Roll-ups'!B:E,4,FALSE)</f>
        <v>FALL 1</v>
      </c>
    </row>
    <row r="738" spans="1:47" x14ac:dyDescent="0.15">
      <c r="A738" s="142">
        <f t="shared" si="33"/>
        <v>93573246791</v>
      </c>
      <c r="B738" s="142" t="str">
        <f t="shared" si="34"/>
        <v>4544630030</v>
      </c>
      <c r="C738" s="9" t="s">
        <v>129</v>
      </c>
      <c r="D738" s="9" t="s">
        <v>1318</v>
      </c>
      <c r="E738" s="9" t="s">
        <v>744</v>
      </c>
      <c r="F738" s="9" t="s">
        <v>1015</v>
      </c>
      <c r="G738" s="9" t="s">
        <v>39</v>
      </c>
      <c r="H738" s="9" t="s">
        <v>1090</v>
      </c>
      <c r="I738" s="9"/>
      <c r="J738" s="9"/>
      <c r="K738" s="9" t="s">
        <v>57</v>
      </c>
      <c r="L738" s="9" t="s">
        <v>1247</v>
      </c>
      <c r="M738" s="9" t="s">
        <v>1248</v>
      </c>
      <c r="N738" s="131">
        <v>44691</v>
      </c>
      <c r="O738" s="131">
        <v>44823</v>
      </c>
      <c r="P738" s="131">
        <v>44823</v>
      </c>
      <c r="Q738" s="222">
        <v>80</v>
      </c>
      <c r="R738" s="132">
        <v>80</v>
      </c>
      <c r="S738" s="132">
        <v>0</v>
      </c>
      <c r="T738" s="9" t="s">
        <v>348</v>
      </c>
      <c r="U738" s="9" t="s">
        <v>117</v>
      </c>
      <c r="V738" s="9" t="s">
        <v>64</v>
      </c>
      <c r="W738" s="9" t="s">
        <v>44</v>
      </c>
      <c r="X738" s="131">
        <v>44817</v>
      </c>
      <c r="Y738" s="131">
        <v>44817</v>
      </c>
      <c r="Z738" s="9" t="s">
        <v>118</v>
      </c>
      <c r="AA738" s="133">
        <v>5.49</v>
      </c>
      <c r="AB738" s="9" t="s">
        <v>119</v>
      </c>
      <c r="AC738" s="133">
        <v>439.2</v>
      </c>
      <c r="AD738" s="9" t="s">
        <v>119</v>
      </c>
      <c r="AE738" s="9" t="s">
        <v>120</v>
      </c>
      <c r="AF738" s="133">
        <v>9.99</v>
      </c>
      <c r="AG738" s="134">
        <v>0.1</v>
      </c>
      <c r="AH738" s="9" t="s">
        <v>47</v>
      </c>
      <c r="AI738" s="134">
        <v>26.901</v>
      </c>
      <c r="AJ738" s="9" t="s">
        <v>48</v>
      </c>
      <c r="AK738" s="9" t="s">
        <v>1321</v>
      </c>
      <c r="AL738" s="9" t="s">
        <v>49</v>
      </c>
      <c r="AM738" s="9" t="s">
        <v>196</v>
      </c>
      <c r="AN738" s="9" t="s">
        <v>123</v>
      </c>
      <c r="AO738" s="9" t="s">
        <v>52</v>
      </c>
      <c r="AP738" s="9" t="s">
        <v>1250</v>
      </c>
      <c r="AQ738" s="9" t="s">
        <v>53</v>
      </c>
      <c r="AR738" s="9" t="s">
        <v>54</v>
      </c>
      <c r="AS738" s="142" t="str">
        <f>VLOOKUP(A738,'Roll-ups'!B:M,12,FALSE)</f>
        <v xml:space="preserve">CRICUT </v>
      </c>
      <c r="AT738" s="142" t="str">
        <f t="shared" si="35"/>
        <v>G10211</v>
      </c>
      <c r="AU738" t="str">
        <f>VLOOKUP(A738,'Roll-ups'!B:E,4,FALSE)</f>
        <v>FALL 1</v>
      </c>
    </row>
    <row r="739" spans="1:47" x14ac:dyDescent="0.15">
      <c r="A739" s="142">
        <f t="shared" si="33"/>
        <v>93573532979</v>
      </c>
      <c r="B739" s="142" t="str">
        <f t="shared" si="34"/>
        <v>4544630030</v>
      </c>
      <c r="C739" s="9" t="s">
        <v>129</v>
      </c>
      <c r="D739" s="9" t="s">
        <v>1285</v>
      </c>
      <c r="E739" s="9" t="s">
        <v>728</v>
      </c>
      <c r="F739" s="9" t="s">
        <v>1015</v>
      </c>
      <c r="G739" s="9" t="s">
        <v>58</v>
      </c>
      <c r="H739" s="9" t="s">
        <v>1090</v>
      </c>
      <c r="I739" s="9" t="s">
        <v>1341</v>
      </c>
      <c r="J739" s="9"/>
      <c r="K739" s="9" t="s">
        <v>57</v>
      </c>
      <c r="L739" s="9" t="s">
        <v>1247</v>
      </c>
      <c r="M739" s="9" t="s">
        <v>1248</v>
      </c>
      <c r="N739" s="131">
        <v>44691</v>
      </c>
      <c r="O739" s="131">
        <v>44823</v>
      </c>
      <c r="P739" s="131">
        <v>44823</v>
      </c>
      <c r="Q739" s="222">
        <v>40</v>
      </c>
      <c r="R739" s="132">
        <v>0</v>
      </c>
      <c r="S739" s="132">
        <v>0</v>
      </c>
      <c r="T739" s="9" t="s">
        <v>348</v>
      </c>
      <c r="U739" s="9" t="s">
        <v>117</v>
      </c>
      <c r="V739" s="9" t="s">
        <v>64</v>
      </c>
      <c r="W739" s="9" t="s">
        <v>44</v>
      </c>
      <c r="X739" s="131">
        <v>44817</v>
      </c>
      <c r="Y739" s="131">
        <v>44817</v>
      </c>
      <c r="Z739" s="9" t="s">
        <v>118</v>
      </c>
      <c r="AA739" s="133">
        <v>8.24</v>
      </c>
      <c r="AB739" s="9" t="s">
        <v>119</v>
      </c>
      <c r="AC739" s="133">
        <v>329.6</v>
      </c>
      <c r="AD739" s="9" t="s">
        <v>119</v>
      </c>
      <c r="AE739" s="9" t="s">
        <v>120</v>
      </c>
      <c r="AF739" s="133">
        <v>14.99</v>
      </c>
      <c r="AG739" s="134">
        <v>0.01</v>
      </c>
      <c r="AH739" s="9" t="s">
        <v>47</v>
      </c>
      <c r="AI739" s="134">
        <v>0.9</v>
      </c>
      <c r="AJ739" s="9" t="s">
        <v>48</v>
      </c>
      <c r="AK739" s="9" t="s">
        <v>1330</v>
      </c>
      <c r="AL739" s="9" t="s">
        <v>49</v>
      </c>
      <c r="AM739" s="9" t="s">
        <v>196</v>
      </c>
      <c r="AN739" s="9" t="s">
        <v>123</v>
      </c>
      <c r="AO739" s="9" t="s">
        <v>52</v>
      </c>
      <c r="AP739" s="9" t="s">
        <v>1250</v>
      </c>
      <c r="AQ739" s="9" t="s">
        <v>53</v>
      </c>
      <c r="AR739" s="9" t="s">
        <v>128</v>
      </c>
      <c r="AS739" s="142" t="str">
        <f>VLOOKUP(A739,'Roll-ups'!B:M,12,FALSE)</f>
        <v xml:space="preserve">CRICUT </v>
      </c>
      <c r="AT739" s="142" t="str">
        <f t="shared" si="35"/>
        <v>G10211</v>
      </c>
      <c r="AU739" t="str">
        <f>VLOOKUP(A739,'Roll-ups'!B:E,4,FALSE)</f>
        <v>FALL 1</v>
      </c>
    </row>
    <row r="740" spans="1:47" x14ac:dyDescent="0.15">
      <c r="A740" s="142">
        <f t="shared" si="33"/>
        <v>93573693236</v>
      </c>
      <c r="B740" s="142" t="str">
        <f t="shared" si="34"/>
        <v>4544630030</v>
      </c>
      <c r="C740" s="9" t="s">
        <v>129</v>
      </c>
      <c r="D740" s="9" t="s">
        <v>1375</v>
      </c>
      <c r="E740" s="9" t="s">
        <v>1376</v>
      </c>
      <c r="F740" s="9" t="s">
        <v>1015</v>
      </c>
      <c r="G740" s="9" t="s">
        <v>62</v>
      </c>
      <c r="H740" s="9" t="s">
        <v>1090</v>
      </c>
      <c r="I740" s="9" t="s">
        <v>1341</v>
      </c>
      <c r="J740" s="9"/>
      <c r="K740" s="9" t="s">
        <v>57</v>
      </c>
      <c r="L740" s="9" t="s">
        <v>1247</v>
      </c>
      <c r="M740" s="9" t="s">
        <v>1248</v>
      </c>
      <c r="N740" s="131">
        <v>44691</v>
      </c>
      <c r="O740" s="131">
        <v>44823</v>
      </c>
      <c r="P740" s="131">
        <v>44823</v>
      </c>
      <c r="Q740" s="222">
        <v>320</v>
      </c>
      <c r="R740" s="132">
        <v>83</v>
      </c>
      <c r="S740" s="132">
        <v>0</v>
      </c>
      <c r="T740" s="9" t="s">
        <v>348</v>
      </c>
      <c r="U740" s="9" t="s">
        <v>117</v>
      </c>
      <c r="V740" s="9" t="s">
        <v>64</v>
      </c>
      <c r="W740" s="9" t="s">
        <v>44</v>
      </c>
      <c r="X740" s="131">
        <v>44817</v>
      </c>
      <c r="Y740" s="131">
        <v>44817</v>
      </c>
      <c r="Z740" s="9" t="s">
        <v>118</v>
      </c>
      <c r="AA740" s="133">
        <v>7.14</v>
      </c>
      <c r="AB740" s="9" t="s">
        <v>119</v>
      </c>
      <c r="AC740" s="133">
        <v>2284.8000000000002</v>
      </c>
      <c r="AD740" s="9" t="s">
        <v>119</v>
      </c>
      <c r="AE740" s="9" t="s">
        <v>120</v>
      </c>
      <c r="AF740" s="133">
        <v>12.99</v>
      </c>
      <c r="AG740" s="134">
        <v>0.25</v>
      </c>
      <c r="AH740" s="9" t="s">
        <v>47</v>
      </c>
      <c r="AI740" s="134">
        <v>23.664000000000001</v>
      </c>
      <c r="AJ740" s="9" t="s">
        <v>48</v>
      </c>
      <c r="AK740" s="9" t="s">
        <v>1377</v>
      </c>
      <c r="AL740" s="9" t="s">
        <v>49</v>
      </c>
      <c r="AM740" s="9" t="s">
        <v>196</v>
      </c>
      <c r="AN740" s="9" t="s">
        <v>123</v>
      </c>
      <c r="AO740" s="9" t="s">
        <v>52</v>
      </c>
      <c r="AP740" s="9" t="s">
        <v>1250</v>
      </c>
      <c r="AQ740" s="9" t="s">
        <v>53</v>
      </c>
      <c r="AR740" s="9" t="s">
        <v>54</v>
      </c>
      <c r="AS740" s="142" t="e">
        <f>VLOOKUP(A740,'Roll-ups'!B:M,12,FALSE)</f>
        <v>#N/A</v>
      </c>
      <c r="AT740" s="142" t="str">
        <f t="shared" si="35"/>
        <v>G10211</v>
      </c>
      <c r="AU740" t="e">
        <f>VLOOKUP(A740,'Roll-ups'!B:E,4,FALSE)</f>
        <v>#N/A</v>
      </c>
    </row>
    <row r="741" spans="1:47" x14ac:dyDescent="0.15">
      <c r="A741" s="142">
        <f t="shared" si="33"/>
        <v>93573693335</v>
      </c>
      <c r="B741" s="142" t="str">
        <f t="shared" si="34"/>
        <v>4544630030</v>
      </c>
      <c r="C741" s="9" t="s">
        <v>129</v>
      </c>
      <c r="D741" s="9" t="s">
        <v>697</v>
      </c>
      <c r="E741" s="9" t="s">
        <v>698</v>
      </c>
      <c r="F741" s="9" t="s">
        <v>1015</v>
      </c>
      <c r="G741" s="9" t="s">
        <v>59</v>
      </c>
      <c r="H741" s="9" t="s">
        <v>1090</v>
      </c>
      <c r="I741" s="9" t="s">
        <v>1341</v>
      </c>
      <c r="J741" s="9"/>
      <c r="K741" s="9" t="s">
        <v>57</v>
      </c>
      <c r="L741" s="9" t="s">
        <v>1247</v>
      </c>
      <c r="M741" s="9" t="s">
        <v>1248</v>
      </c>
      <c r="N741" s="131">
        <v>44691</v>
      </c>
      <c r="O741" s="131">
        <v>44823</v>
      </c>
      <c r="P741" s="131">
        <v>44823</v>
      </c>
      <c r="Q741" s="222">
        <v>225</v>
      </c>
      <c r="R741" s="132">
        <v>0</v>
      </c>
      <c r="S741" s="132">
        <v>0</v>
      </c>
      <c r="T741" s="9" t="s">
        <v>348</v>
      </c>
      <c r="U741" s="9" t="s">
        <v>117</v>
      </c>
      <c r="V741" s="9" t="s">
        <v>64</v>
      </c>
      <c r="W741" s="9" t="s">
        <v>44</v>
      </c>
      <c r="X741" s="131">
        <v>44817</v>
      </c>
      <c r="Y741" s="131">
        <v>44817</v>
      </c>
      <c r="Z741" s="9" t="s">
        <v>118</v>
      </c>
      <c r="AA741" s="133">
        <v>150</v>
      </c>
      <c r="AB741" s="9" t="s">
        <v>119</v>
      </c>
      <c r="AC741" s="133">
        <v>33750</v>
      </c>
      <c r="AD741" s="9" t="s">
        <v>119</v>
      </c>
      <c r="AE741" s="9" t="s">
        <v>120</v>
      </c>
      <c r="AF741" s="133">
        <v>229.99</v>
      </c>
      <c r="AG741" s="134">
        <v>10</v>
      </c>
      <c r="AH741" s="9" t="s">
        <v>47</v>
      </c>
      <c r="AI741" s="134">
        <v>1293.4359999999999</v>
      </c>
      <c r="AJ741" s="9" t="s">
        <v>48</v>
      </c>
      <c r="AK741" s="9" t="s">
        <v>1288</v>
      </c>
      <c r="AL741" s="9" t="s">
        <v>49</v>
      </c>
      <c r="AM741" s="9" t="s">
        <v>196</v>
      </c>
      <c r="AN741" s="9" t="s">
        <v>123</v>
      </c>
      <c r="AO741" s="9" t="s">
        <v>52</v>
      </c>
      <c r="AP741" s="9" t="s">
        <v>1250</v>
      </c>
      <c r="AQ741" s="9" t="s">
        <v>53</v>
      </c>
      <c r="AR741" s="9" t="s">
        <v>122</v>
      </c>
      <c r="AS741" s="142" t="str">
        <f>VLOOKUP(A741,'Roll-ups'!B:M,12,FALSE)</f>
        <v xml:space="preserve">CRICUT </v>
      </c>
      <c r="AT741" s="142" t="str">
        <f t="shared" si="35"/>
        <v>G10211</v>
      </c>
      <c r="AU741" t="str">
        <f>VLOOKUP(A741,'Roll-ups'!B:E,4,FALSE)</f>
        <v>FALL 1</v>
      </c>
    </row>
    <row r="742" spans="1:47" x14ac:dyDescent="0.15">
      <c r="A742" s="142">
        <f t="shared" si="33"/>
        <v>93573725920</v>
      </c>
      <c r="B742" s="142" t="str">
        <f t="shared" si="34"/>
        <v>4544630030</v>
      </c>
      <c r="C742" s="9" t="s">
        <v>129</v>
      </c>
      <c r="D742" s="9" t="s">
        <v>735</v>
      </c>
      <c r="E742" s="9" t="s">
        <v>736</v>
      </c>
      <c r="F742" s="9" t="s">
        <v>1015</v>
      </c>
      <c r="G742" s="9" t="s">
        <v>107</v>
      </c>
      <c r="H742" s="9" t="s">
        <v>1090</v>
      </c>
      <c r="I742" s="9"/>
      <c r="J742" s="9"/>
      <c r="K742" s="9" t="s">
        <v>57</v>
      </c>
      <c r="L742" s="9" t="s">
        <v>1247</v>
      </c>
      <c r="M742" s="9" t="s">
        <v>1248</v>
      </c>
      <c r="N742" s="131">
        <v>44691</v>
      </c>
      <c r="O742" s="131">
        <v>44823</v>
      </c>
      <c r="P742" s="131">
        <v>44823</v>
      </c>
      <c r="Q742" s="222">
        <v>80</v>
      </c>
      <c r="R742" s="132">
        <v>80</v>
      </c>
      <c r="S742" s="132">
        <v>0</v>
      </c>
      <c r="T742" s="9" t="s">
        <v>348</v>
      </c>
      <c r="U742" s="9" t="s">
        <v>117</v>
      </c>
      <c r="V742" s="9" t="s">
        <v>64</v>
      </c>
      <c r="W742" s="9" t="s">
        <v>44</v>
      </c>
      <c r="X742" s="131">
        <v>44817</v>
      </c>
      <c r="Y742" s="131">
        <v>44817</v>
      </c>
      <c r="Z742" s="9" t="s">
        <v>118</v>
      </c>
      <c r="AA742" s="133">
        <v>7.14</v>
      </c>
      <c r="AB742" s="9" t="s">
        <v>119</v>
      </c>
      <c r="AC742" s="133">
        <v>571.20000000000005</v>
      </c>
      <c r="AD742" s="9" t="s">
        <v>119</v>
      </c>
      <c r="AE742" s="9" t="s">
        <v>120</v>
      </c>
      <c r="AF742" s="133">
        <v>12.99</v>
      </c>
      <c r="AG742" s="134">
        <v>0.35</v>
      </c>
      <c r="AH742" s="9" t="s">
        <v>47</v>
      </c>
      <c r="AI742" s="134">
        <v>62.37</v>
      </c>
      <c r="AJ742" s="9" t="s">
        <v>48</v>
      </c>
      <c r="AK742" s="9" t="s">
        <v>1322</v>
      </c>
      <c r="AL742" s="9" t="s">
        <v>49</v>
      </c>
      <c r="AM742" s="9" t="s">
        <v>196</v>
      </c>
      <c r="AN742" s="9" t="s">
        <v>123</v>
      </c>
      <c r="AO742" s="9" t="s">
        <v>52</v>
      </c>
      <c r="AP742" s="9" t="s">
        <v>1250</v>
      </c>
      <c r="AQ742" s="9" t="s">
        <v>349</v>
      </c>
      <c r="AR742" s="9" t="s">
        <v>54</v>
      </c>
      <c r="AS742" s="142" t="str">
        <f>VLOOKUP(A742,'Roll-ups'!B:M,12,FALSE)</f>
        <v xml:space="preserve">CRICUT </v>
      </c>
      <c r="AT742" s="142" t="str">
        <f t="shared" si="35"/>
        <v>G10211</v>
      </c>
      <c r="AU742" t="str">
        <f>VLOOKUP(A742,'Roll-ups'!B:E,4,FALSE)</f>
        <v>FALL 1</v>
      </c>
    </row>
    <row r="743" spans="1:47" x14ac:dyDescent="0.15">
      <c r="A743" s="142">
        <f t="shared" si="33"/>
        <v>93573740848</v>
      </c>
      <c r="B743" s="142" t="str">
        <f t="shared" si="34"/>
        <v>4544630030</v>
      </c>
      <c r="C743" s="9" t="s">
        <v>129</v>
      </c>
      <c r="D743" s="9" t="s">
        <v>741</v>
      </c>
      <c r="E743" s="9" t="s">
        <v>742</v>
      </c>
      <c r="F743" s="9" t="s">
        <v>1015</v>
      </c>
      <c r="G743" s="9" t="s">
        <v>71</v>
      </c>
      <c r="H743" s="9" t="s">
        <v>1090</v>
      </c>
      <c r="I743" s="9"/>
      <c r="J743" s="9"/>
      <c r="K743" s="9" t="s">
        <v>57</v>
      </c>
      <c r="L743" s="9" t="s">
        <v>1247</v>
      </c>
      <c r="M743" s="9" t="s">
        <v>1248</v>
      </c>
      <c r="N743" s="131">
        <v>44691</v>
      </c>
      <c r="O743" s="131">
        <v>44823</v>
      </c>
      <c r="P743" s="131">
        <v>44823</v>
      </c>
      <c r="Q743" s="222">
        <v>80</v>
      </c>
      <c r="R743" s="132">
        <v>80</v>
      </c>
      <c r="S743" s="132">
        <v>0</v>
      </c>
      <c r="T743" s="9" t="s">
        <v>348</v>
      </c>
      <c r="U743" s="9" t="s">
        <v>117</v>
      </c>
      <c r="V743" s="9" t="s">
        <v>64</v>
      </c>
      <c r="W743" s="9" t="s">
        <v>44</v>
      </c>
      <c r="X743" s="131">
        <v>44817</v>
      </c>
      <c r="Y743" s="131">
        <v>44817</v>
      </c>
      <c r="Z743" s="9" t="s">
        <v>118</v>
      </c>
      <c r="AA743" s="133">
        <v>5.49</v>
      </c>
      <c r="AB743" s="9" t="s">
        <v>119</v>
      </c>
      <c r="AC743" s="133">
        <v>439.2</v>
      </c>
      <c r="AD743" s="9" t="s">
        <v>119</v>
      </c>
      <c r="AE743" s="9" t="s">
        <v>120</v>
      </c>
      <c r="AF743" s="133">
        <v>9.99</v>
      </c>
      <c r="AG743" s="134">
        <v>0.45</v>
      </c>
      <c r="AH743" s="9" t="s">
        <v>47</v>
      </c>
      <c r="AI743" s="134">
        <v>26.55</v>
      </c>
      <c r="AJ743" s="9" t="s">
        <v>48</v>
      </c>
      <c r="AK743" s="9" t="s">
        <v>1291</v>
      </c>
      <c r="AL743" s="9" t="s">
        <v>49</v>
      </c>
      <c r="AM743" s="9" t="s">
        <v>196</v>
      </c>
      <c r="AN743" s="9" t="s">
        <v>123</v>
      </c>
      <c r="AO743" s="9" t="s">
        <v>52</v>
      </c>
      <c r="AP743" s="9" t="s">
        <v>1250</v>
      </c>
      <c r="AQ743" s="9" t="s">
        <v>349</v>
      </c>
      <c r="AR743" s="9" t="s">
        <v>54</v>
      </c>
      <c r="AS743" s="142" t="str">
        <f>VLOOKUP(A743,'Roll-ups'!B:M,12,FALSE)</f>
        <v xml:space="preserve">CRICUT </v>
      </c>
      <c r="AT743" s="142" t="str">
        <f t="shared" si="35"/>
        <v>G10211</v>
      </c>
      <c r="AU743" t="str">
        <f>VLOOKUP(A743,'Roll-ups'!B:E,4,FALSE)</f>
        <v>FALL 1</v>
      </c>
    </row>
    <row r="744" spans="1:47" x14ac:dyDescent="0.15">
      <c r="A744" s="142">
        <f t="shared" si="33"/>
        <v>93573788055</v>
      </c>
      <c r="B744" s="142" t="str">
        <f t="shared" si="34"/>
        <v>4544630030</v>
      </c>
      <c r="C744" s="9" t="s">
        <v>129</v>
      </c>
      <c r="D744" s="9" t="s">
        <v>737</v>
      </c>
      <c r="E744" s="9" t="s">
        <v>738</v>
      </c>
      <c r="F744" s="9" t="s">
        <v>1015</v>
      </c>
      <c r="G744" s="9" t="s">
        <v>60</v>
      </c>
      <c r="H744" s="9" t="s">
        <v>1090</v>
      </c>
      <c r="I744" s="9" t="s">
        <v>1341</v>
      </c>
      <c r="J744" s="9"/>
      <c r="K744" s="9" t="s">
        <v>57</v>
      </c>
      <c r="L744" s="9" t="s">
        <v>1247</v>
      </c>
      <c r="M744" s="9" t="s">
        <v>1248</v>
      </c>
      <c r="N744" s="131">
        <v>44691</v>
      </c>
      <c r="O744" s="131">
        <v>44823</v>
      </c>
      <c r="P744" s="131">
        <v>44823</v>
      </c>
      <c r="Q744" s="222">
        <v>80</v>
      </c>
      <c r="R744" s="132">
        <v>0</v>
      </c>
      <c r="S744" s="132">
        <v>0</v>
      </c>
      <c r="T744" s="9" t="s">
        <v>348</v>
      </c>
      <c r="U744" s="9" t="s">
        <v>117</v>
      </c>
      <c r="V744" s="9" t="s">
        <v>64</v>
      </c>
      <c r="W744" s="9" t="s">
        <v>44</v>
      </c>
      <c r="X744" s="131">
        <v>44817</v>
      </c>
      <c r="Y744" s="131">
        <v>44817</v>
      </c>
      <c r="Z744" s="9" t="s">
        <v>118</v>
      </c>
      <c r="AA744" s="133">
        <v>7.14</v>
      </c>
      <c r="AB744" s="9" t="s">
        <v>119</v>
      </c>
      <c r="AC744" s="133">
        <v>571.20000000000005</v>
      </c>
      <c r="AD744" s="9" t="s">
        <v>119</v>
      </c>
      <c r="AE744" s="9" t="s">
        <v>120</v>
      </c>
      <c r="AF744" s="133">
        <v>12.99</v>
      </c>
      <c r="AG744" s="134">
        <v>0.35</v>
      </c>
      <c r="AH744" s="9" t="s">
        <v>47</v>
      </c>
      <c r="AI744" s="134">
        <v>724.65</v>
      </c>
      <c r="AJ744" s="9" t="s">
        <v>48</v>
      </c>
      <c r="AK744" s="9" t="s">
        <v>1284</v>
      </c>
      <c r="AL744" s="9" t="s">
        <v>49</v>
      </c>
      <c r="AM744" s="9" t="s">
        <v>196</v>
      </c>
      <c r="AN744" s="9" t="s">
        <v>123</v>
      </c>
      <c r="AO744" s="9" t="s">
        <v>52</v>
      </c>
      <c r="AP744" s="9" t="s">
        <v>1250</v>
      </c>
      <c r="AQ744" s="9" t="s">
        <v>349</v>
      </c>
      <c r="AR744" s="9" t="s">
        <v>122</v>
      </c>
      <c r="AS744" s="142" t="str">
        <f>VLOOKUP(A744,'Roll-ups'!B:M,12,FALSE)</f>
        <v xml:space="preserve">CRICUT </v>
      </c>
      <c r="AT744" s="142" t="str">
        <f t="shared" si="35"/>
        <v>G10211</v>
      </c>
      <c r="AU744" t="str">
        <f>VLOOKUP(A744,'Roll-ups'!B:E,4,FALSE)</f>
        <v>FALL 1</v>
      </c>
    </row>
    <row r="745" spans="1:47" x14ac:dyDescent="0.15">
      <c r="A745" s="142">
        <f t="shared" si="33"/>
        <v>93573796685</v>
      </c>
      <c r="B745" s="142" t="str">
        <f t="shared" si="34"/>
        <v>4544630030</v>
      </c>
      <c r="C745" s="9" t="s">
        <v>129</v>
      </c>
      <c r="D745" s="9" t="s">
        <v>178</v>
      </c>
      <c r="E745" s="9" t="s">
        <v>179</v>
      </c>
      <c r="F745" s="9" t="s">
        <v>1015</v>
      </c>
      <c r="G745" s="9" t="s">
        <v>61</v>
      </c>
      <c r="H745" s="9" t="s">
        <v>1090</v>
      </c>
      <c r="I745" s="9" t="s">
        <v>1341</v>
      </c>
      <c r="J745" s="9"/>
      <c r="K745" s="9" t="s">
        <v>57</v>
      </c>
      <c r="L745" s="9" t="s">
        <v>1247</v>
      </c>
      <c r="M745" s="9" t="s">
        <v>1248</v>
      </c>
      <c r="N745" s="131">
        <v>44691</v>
      </c>
      <c r="O745" s="131">
        <v>44823</v>
      </c>
      <c r="P745" s="131">
        <v>44823</v>
      </c>
      <c r="Q745" s="222">
        <v>200</v>
      </c>
      <c r="R745" s="132">
        <v>199</v>
      </c>
      <c r="S745" s="132">
        <v>0</v>
      </c>
      <c r="T745" s="9" t="s">
        <v>348</v>
      </c>
      <c r="U745" s="9" t="s">
        <v>117</v>
      </c>
      <c r="V745" s="9" t="s">
        <v>64</v>
      </c>
      <c r="W745" s="9" t="s">
        <v>44</v>
      </c>
      <c r="X745" s="131">
        <v>44817</v>
      </c>
      <c r="Y745" s="131">
        <v>44817</v>
      </c>
      <c r="Z745" s="9" t="s">
        <v>118</v>
      </c>
      <c r="AA745" s="133">
        <v>413.99</v>
      </c>
      <c r="AB745" s="9" t="s">
        <v>119</v>
      </c>
      <c r="AC745" s="133">
        <v>82798</v>
      </c>
      <c r="AD745" s="9" t="s">
        <v>119</v>
      </c>
      <c r="AE745" s="9" t="s">
        <v>120</v>
      </c>
      <c r="AF745" s="133">
        <v>549.99</v>
      </c>
      <c r="AG745" s="134">
        <v>23.35</v>
      </c>
      <c r="AH745" s="9" t="s">
        <v>47</v>
      </c>
      <c r="AI745" s="134">
        <v>3261.18</v>
      </c>
      <c r="AJ745" s="9" t="s">
        <v>48</v>
      </c>
      <c r="AK745" s="9" t="s">
        <v>1281</v>
      </c>
      <c r="AL745" s="9" t="s">
        <v>49</v>
      </c>
      <c r="AM745" s="9" t="s">
        <v>196</v>
      </c>
      <c r="AN745" s="9" t="s">
        <v>123</v>
      </c>
      <c r="AO745" s="9" t="s">
        <v>52</v>
      </c>
      <c r="AP745" s="9" t="s">
        <v>1250</v>
      </c>
      <c r="AQ745" s="9" t="s">
        <v>53</v>
      </c>
      <c r="AR745" s="9" t="s">
        <v>54</v>
      </c>
      <c r="AS745" s="142" t="str">
        <f>VLOOKUP(A745,'Roll-ups'!B:M,12,FALSE)</f>
        <v xml:space="preserve">CRICUT </v>
      </c>
      <c r="AT745" s="142" t="str">
        <f t="shared" si="35"/>
        <v>G10211</v>
      </c>
      <c r="AU745" t="str">
        <f>VLOOKUP(A745,'Roll-ups'!B:E,4,FALSE)</f>
        <v>FALL 1</v>
      </c>
    </row>
    <row r="746" spans="1:47" x14ac:dyDescent="0.15">
      <c r="A746" s="142">
        <f t="shared" si="33"/>
        <v>93573854651</v>
      </c>
      <c r="B746" s="142" t="str">
        <f t="shared" si="34"/>
        <v>4544630030</v>
      </c>
      <c r="C746" s="9" t="s">
        <v>129</v>
      </c>
      <c r="D746" s="9" t="s">
        <v>1318</v>
      </c>
      <c r="E746" s="9" t="s">
        <v>746</v>
      </c>
      <c r="F746" s="9" t="s">
        <v>1015</v>
      </c>
      <c r="G746" s="9" t="s">
        <v>68</v>
      </c>
      <c r="H746" s="9" t="s">
        <v>1090</v>
      </c>
      <c r="I746" s="9"/>
      <c r="J746" s="9"/>
      <c r="K746" s="9" t="s">
        <v>57</v>
      </c>
      <c r="L746" s="9" t="s">
        <v>1247</v>
      </c>
      <c r="M746" s="9" t="s">
        <v>1248</v>
      </c>
      <c r="N746" s="131">
        <v>44691</v>
      </c>
      <c r="O746" s="131">
        <v>44823</v>
      </c>
      <c r="P746" s="131">
        <v>44823</v>
      </c>
      <c r="Q746" s="222">
        <v>80</v>
      </c>
      <c r="R746" s="132">
        <v>80</v>
      </c>
      <c r="S746" s="132">
        <v>0</v>
      </c>
      <c r="T746" s="9" t="s">
        <v>348</v>
      </c>
      <c r="U746" s="9" t="s">
        <v>117</v>
      </c>
      <c r="V746" s="9" t="s">
        <v>64</v>
      </c>
      <c r="W746" s="9" t="s">
        <v>44</v>
      </c>
      <c r="X746" s="131">
        <v>44817</v>
      </c>
      <c r="Y746" s="131">
        <v>44817</v>
      </c>
      <c r="Z746" s="9" t="s">
        <v>118</v>
      </c>
      <c r="AA746" s="133">
        <v>5.49</v>
      </c>
      <c r="AB746" s="9" t="s">
        <v>119</v>
      </c>
      <c r="AC746" s="133">
        <v>439.2</v>
      </c>
      <c r="AD746" s="9" t="s">
        <v>119</v>
      </c>
      <c r="AE746" s="9" t="s">
        <v>120</v>
      </c>
      <c r="AF746" s="133">
        <v>9.99</v>
      </c>
      <c r="AG746" s="134">
        <v>0.2</v>
      </c>
      <c r="AH746" s="9" t="s">
        <v>47</v>
      </c>
      <c r="AI746" s="134">
        <v>23.94</v>
      </c>
      <c r="AJ746" s="9" t="s">
        <v>48</v>
      </c>
      <c r="AK746" s="9" t="s">
        <v>1319</v>
      </c>
      <c r="AL746" s="9" t="s">
        <v>49</v>
      </c>
      <c r="AM746" s="9" t="s">
        <v>196</v>
      </c>
      <c r="AN746" s="9" t="s">
        <v>123</v>
      </c>
      <c r="AO746" s="9" t="s">
        <v>52</v>
      </c>
      <c r="AP746" s="9" t="s">
        <v>1250</v>
      </c>
      <c r="AQ746" s="9" t="s">
        <v>53</v>
      </c>
      <c r="AR746" s="9" t="s">
        <v>54</v>
      </c>
      <c r="AS746" s="142" t="str">
        <f>VLOOKUP(A746,'Roll-ups'!B:M,12,FALSE)</f>
        <v xml:space="preserve">CRICUT </v>
      </c>
      <c r="AT746" s="142" t="str">
        <f t="shared" si="35"/>
        <v>G10211</v>
      </c>
      <c r="AU746" t="str">
        <f>VLOOKUP(A746,'Roll-ups'!B:E,4,FALSE)</f>
        <v>FALL 1</v>
      </c>
    </row>
    <row r="747" spans="1:47" x14ac:dyDescent="0.15">
      <c r="A747" s="142">
        <f t="shared" si="33"/>
        <v>93573887055</v>
      </c>
      <c r="B747" s="142" t="str">
        <f t="shared" si="34"/>
        <v>4544630030</v>
      </c>
      <c r="C747" s="9" t="s">
        <v>129</v>
      </c>
      <c r="D747" s="9" t="s">
        <v>721</v>
      </c>
      <c r="E747" s="9" t="s">
        <v>722</v>
      </c>
      <c r="F747" s="9" t="s">
        <v>1015</v>
      </c>
      <c r="G747" s="9" t="s">
        <v>70</v>
      </c>
      <c r="H747" s="9" t="s">
        <v>1090</v>
      </c>
      <c r="I747" s="9" t="s">
        <v>1341</v>
      </c>
      <c r="J747" s="9"/>
      <c r="K747" s="9" t="s">
        <v>57</v>
      </c>
      <c r="L747" s="9" t="s">
        <v>1247</v>
      </c>
      <c r="M747" s="9" t="s">
        <v>1248</v>
      </c>
      <c r="N747" s="131">
        <v>44691</v>
      </c>
      <c r="O747" s="131">
        <v>44823</v>
      </c>
      <c r="P747" s="131">
        <v>44823</v>
      </c>
      <c r="Q747" s="222">
        <v>200</v>
      </c>
      <c r="R747" s="132">
        <v>32</v>
      </c>
      <c r="S747" s="132">
        <v>0</v>
      </c>
      <c r="T747" s="9" t="s">
        <v>348</v>
      </c>
      <c r="U747" s="9" t="s">
        <v>117</v>
      </c>
      <c r="V747" s="9" t="s">
        <v>64</v>
      </c>
      <c r="W747" s="9" t="s">
        <v>44</v>
      </c>
      <c r="X747" s="131">
        <v>44817</v>
      </c>
      <c r="Y747" s="131">
        <v>44817</v>
      </c>
      <c r="Z747" s="9" t="s">
        <v>118</v>
      </c>
      <c r="AA747" s="133">
        <v>10.99</v>
      </c>
      <c r="AB747" s="9" t="s">
        <v>119</v>
      </c>
      <c r="AC747" s="133">
        <v>2198</v>
      </c>
      <c r="AD747" s="9" t="s">
        <v>119</v>
      </c>
      <c r="AE747" s="9" t="s">
        <v>120</v>
      </c>
      <c r="AF747" s="133">
        <v>19.989999999999998</v>
      </c>
      <c r="AG747" s="134">
        <v>1.2</v>
      </c>
      <c r="AH747" s="9" t="s">
        <v>47</v>
      </c>
      <c r="AI747" s="134">
        <v>9.02</v>
      </c>
      <c r="AJ747" s="9" t="s">
        <v>48</v>
      </c>
      <c r="AK747" s="9" t="s">
        <v>1280</v>
      </c>
      <c r="AL747" s="9" t="s">
        <v>49</v>
      </c>
      <c r="AM747" s="9" t="s">
        <v>196</v>
      </c>
      <c r="AN747" s="9" t="s">
        <v>123</v>
      </c>
      <c r="AO747" s="9" t="s">
        <v>52</v>
      </c>
      <c r="AP747" s="9" t="s">
        <v>1250</v>
      </c>
      <c r="AQ747" s="9" t="s">
        <v>53</v>
      </c>
      <c r="AR747" s="9" t="s">
        <v>54</v>
      </c>
      <c r="AS747" s="142" t="str">
        <f>VLOOKUP(A747,'Roll-ups'!B:M,12,FALSE)</f>
        <v xml:space="preserve">CRICUT </v>
      </c>
      <c r="AT747" s="142" t="str">
        <f t="shared" si="35"/>
        <v>G10211</v>
      </c>
      <c r="AU747" t="str">
        <f>VLOOKUP(A747,'Roll-ups'!B:E,4,FALSE)</f>
        <v>FALL 1</v>
      </c>
    </row>
    <row r="748" spans="1:47" x14ac:dyDescent="0.15">
      <c r="A748" s="142">
        <f t="shared" si="33"/>
        <v>93573915017</v>
      </c>
      <c r="B748" s="142" t="str">
        <f t="shared" si="34"/>
        <v>4544630030</v>
      </c>
      <c r="C748" s="9" t="s">
        <v>129</v>
      </c>
      <c r="D748" s="9" t="s">
        <v>739</v>
      </c>
      <c r="E748" s="9" t="s">
        <v>740</v>
      </c>
      <c r="F748" s="9" t="s">
        <v>1015</v>
      </c>
      <c r="G748" s="9" t="s">
        <v>66</v>
      </c>
      <c r="H748" s="9" t="s">
        <v>1090</v>
      </c>
      <c r="I748" s="9" t="s">
        <v>1341</v>
      </c>
      <c r="J748" s="9"/>
      <c r="K748" s="9" t="s">
        <v>57</v>
      </c>
      <c r="L748" s="9" t="s">
        <v>1247</v>
      </c>
      <c r="M748" s="9" t="s">
        <v>1248</v>
      </c>
      <c r="N748" s="131">
        <v>44691</v>
      </c>
      <c r="O748" s="131">
        <v>44823</v>
      </c>
      <c r="P748" s="131">
        <v>44823</v>
      </c>
      <c r="Q748" s="222">
        <v>200</v>
      </c>
      <c r="R748" s="132">
        <v>67</v>
      </c>
      <c r="S748" s="132">
        <v>0</v>
      </c>
      <c r="T748" s="9" t="s">
        <v>348</v>
      </c>
      <c r="U748" s="9" t="s">
        <v>117</v>
      </c>
      <c r="V748" s="9" t="s">
        <v>64</v>
      </c>
      <c r="W748" s="9" t="s">
        <v>44</v>
      </c>
      <c r="X748" s="131">
        <v>44817</v>
      </c>
      <c r="Y748" s="131">
        <v>44817</v>
      </c>
      <c r="Z748" s="9" t="s">
        <v>118</v>
      </c>
      <c r="AA748" s="133">
        <v>7.14</v>
      </c>
      <c r="AB748" s="9" t="s">
        <v>119</v>
      </c>
      <c r="AC748" s="133">
        <v>1428</v>
      </c>
      <c r="AD748" s="9" t="s">
        <v>119</v>
      </c>
      <c r="AE748" s="9" t="s">
        <v>120</v>
      </c>
      <c r="AF748" s="133">
        <v>12.99</v>
      </c>
      <c r="AG748" s="134">
        <v>0.35</v>
      </c>
      <c r="AH748" s="9" t="s">
        <v>47</v>
      </c>
      <c r="AI748" s="134">
        <v>62.37</v>
      </c>
      <c r="AJ748" s="9" t="s">
        <v>48</v>
      </c>
      <c r="AK748" s="9" t="s">
        <v>1282</v>
      </c>
      <c r="AL748" s="9" t="s">
        <v>49</v>
      </c>
      <c r="AM748" s="9" t="s">
        <v>196</v>
      </c>
      <c r="AN748" s="9" t="s">
        <v>123</v>
      </c>
      <c r="AO748" s="9" t="s">
        <v>52</v>
      </c>
      <c r="AP748" s="9" t="s">
        <v>1250</v>
      </c>
      <c r="AQ748" s="9" t="s">
        <v>53</v>
      </c>
      <c r="AR748" s="9" t="s">
        <v>54</v>
      </c>
      <c r="AS748" s="142" t="str">
        <f>VLOOKUP(A748,'Roll-ups'!B:M,12,FALSE)</f>
        <v xml:space="preserve">CRICUT </v>
      </c>
      <c r="AT748" s="142" t="str">
        <f t="shared" si="35"/>
        <v>G10211</v>
      </c>
      <c r="AU748" t="str">
        <f>VLOOKUP(A748,'Roll-ups'!B:E,4,FALSE)</f>
        <v>FALL 1</v>
      </c>
    </row>
    <row r="749" spans="1:47" x14ac:dyDescent="0.15">
      <c r="A749" s="142">
        <f t="shared" si="33"/>
        <v>93573932939</v>
      </c>
      <c r="B749" s="142" t="str">
        <f t="shared" si="34"/>
        <v>4544630030</v>
      </c>
      <c r="C749" s="9" t="s">
        <v>129</v>
      </c>
      <c r="D749" s="9" t="s">
        <v>747</v>
      </c>
      <c r="E749" s="9" t="s">
        <v>748</v>
      </c>
      <c r="F749" s="9" t="s">
        <v>1015</v>
      </c>
      <c r="G749" s="9" t="s">
        <v>72</v>
      </c>
      <c r="H749" s="9" t="s">
        <v>1090</v>
      </c>
      <c r="I749" s="9"/>
      <c r="J749" s="9"/>
      <c r="K749" s="9" t="s">
        <v>57</v>
      </c>
      <c r="L749" s="9" t="s">
        <v>1247</v>
      </c>
      <c r="M749" s="9" t="s">
        <v>1248</v>
      </c>
      <c r="N749" s="131">
        <v>44691</v>
      </c>
      <c r="O749" s="131">
        <v>44823</v>
      </c>
      <c r="P749" s="131">
        <v>44823</v>
      </c>
      <c r="Q749" s="222">
        <v>80</v>
      </c>
      <c r="R749" s="132">
        <v>80</v>
      </c>
      <c r="S749" s="132">
        <v>0</v>
      </c>
      <c r="T749" s="9" t="s">
        <v>348</v>
      </c>
      <c r="U749" s="9" t="s">
        <v>117</v>
      </c>
      <c r="V749" s="9" t="s">
        <v>64</v>
      </c>
      <c r="W749" s="9" t="s">
        <v>44</v>
      </c>
      <c r="X749" s="131">
        <v>44817</v>
      </c>
      <c r="Y749" s="131">
        <v>44817</v>
      </c>
      <c r="Z749" s="9" t="s">
        <v>118</v>
      </c>
      <c r="AA749" s="133">
        <v>5.49</v>
      </c>
      <c r="AB749" s="9" t="s">
        <v>119</v>
      </c>
      <c r="AC749" s="133">
        <v>439.2</v>
      </c>
      <c r="AD749" s="9" t="s">
        <v>119</v>
      </c>
      <c r="AE749" s="9" t="s">
        <v>120</v>
      </c>
      <c r="AF749" s="133">
        <v>9.99</v>
      </c>
      <c r="AG749" s="134">
        <v>0.05</v>
      </c>
      <c r="AH749" s="9" t="s">
        <v>47</v>
      </c>
      <c r="AI749" s="134">
        <v>12.936</v>
      </c>
      <c r="AJ749" s="9" t="s">
        <v>48</v>
      </c>
      <c r="AK749" s="9" t="s">
        <v>1320</v>
      </c>
      <c r="AL749" s="9" t="s">
        <v>49</v>
      </c>
      <c r="AM749" s="9" t="s">
        <v>196</v>
      </c>
      <c r="AN749" s="9" t="s">
        <v>123</v>
      </c>
      <c r="AO749" s="9" t="s">
        <v>52</v>
      </c>
      <c r="AP749" s="9" t="s">
        <v>1250</v>
      </c>
      <c r="AQ749" s="9" t="s">
        <v>53</v>
      </c>
      <c r="AR749" s="9" t="s">
        <v>54</v>
      </c>
      <c r="AS749" s="142" t="str">
        <f>VLOOKUP(A749,'Roll-ups'!B:M,12,FALSE)</f>
        <v xml:space="preserve">CRICUT </v>
      </c>
      <c r="AT749" s="142" t="str">
        <f t="shared" si="35"/>
        <v>G10211</v>
      </c>
      <c r="AU749" t="str">
        <f>VLOOKUP(A749,'Roll-ups'!B:E,4,FALSE)</f>
        <v>FALL 1</v>
      </c>
    </row>
    <row r="750" spans="1:47" x14ac:dyDescent="0.15">
      <c r="A750" s="142">
        <f t="shared" si="33"/>
        <v>93573796685</v>
      </c>
      <c r="B750" s="142" t="str">
        <f t="shared" si="34"/>
        <v>4544630031</v>
      </c>
      <c r="C750" s="9" t="s">
        <v>129</v>
      </c>
      <c r="D750" s="9" t="s">
        <v>178</v>
      </c>
      <c r="E750" s="9" t="s">
        <v>179</v>
      </c>
      <c r="F750" s="9" t="s">
        <v>1016</v>
      </c>
      <c r="G750" s="9" t="s">
        <v>39</v>
      </c>
      <c r="H750" s="9" t="s">
        <v>1090</v>
      </c>
      <c r="I750" s="9"/>
      <c r="J750" s="9"/>
      <c r="K750" s="9" t="s">
        <v>41</v>
      </c>
      <c r="L750" s="9" t="s">
        <v>1247</v>
      </c>
      <c r="M750" s="9" t="s">
        <v>1248</v>
      </c>
      <c r="N750" s="131">
        <v>44691</v>
      </c>
      <c r="O750" s="131">
        <v>44848</v>
      </c>
      <c r="P750" s="131">
        <v>44848</v>
      </c>
      <c r="Q750" s="222">
        <v>126</v>
      </c>
      <c r="R750" s="132">
        <v>126</v>
      </c>
      <c r="S750" s="132">
        <v>0</v>
      </c>
      <c r="T750" s="9" t="s">
        <v>348</v>
      </c>
      <c r="U750" s="9" t="s">
        <v>117</v>
      </c>
      <c r="V750" s="9" t="s">
        <v>64</v>
      </c>
      <c r="W750" s="9" t="s">
        <v>44</v>
      </c>
      <c r="X750" s="131">
        <v>44845</v>
      </c>
      <c r="Y750" s="131">
        <v>44845</v>
      </c>
      <c r="Z750" s="9" t="s">
        <v>118</v>
      </c>
      <c r="AA750" s="133">
        <v>413.99</v>
      </c>
      <c r="AB750" s="9" t="s">
        <v>119</v>
      </c>
      <c r="AC750" s="133">
        <v>52162.74</v>
      </c>
      <c r="AD750" s="9" t="s">
        <v>119</v>
      </c>
      <c r="AE750" s="9" t="s">
        <v>120</v>
      </c>
      <c r="AF750" s="133">
        <v>549.99</v>
      </c>
      <c r="AG750" s="134">
        <v>23.35</v>
      </c>
      <c r="AH750" s="9" t="s">
        <v>47</v>
      </c>
      <c r="AI750" s="134">
        <v>3261.18</v>
      </c>
      <c r="AJ750" s="9" t="s">
        <v>48</v>
      </c>
      <c r="AK750" s="9" t="s">
        <v>1281</v>
      </c>
      <c r="AL750" s="9" t="s">
        <v>49</v>
      </c>
      <c r="AM750" s="9" t="s">
        <v>196</v>
      </c>
      <c r="AN750" s="9" t="s">
        <v>123</v>
      </c>
      <c r="AO750" s="9" t="s">
        <v>52</v>
      </c>
      <c r="AP750" s="9" t="s">
        <v>1250</v>
      </c>
      <c r="AQ750" s="9" t="s">
        <v>53</v>
      </c>
      <c r="AR750" s="9" t="s">
        <v>54</v>
      </c>
      <c r="AS750" s="142" t="str">
        <f>VLOOKUP(A750,'Roll-ups'!B:M,12,FALSE)</f>
        <v xml:space="preserve">CRICUT </v>
      </c>
      <c r="AT750" s="142" t="str">
        <f t="shared" si="35"/>
        <v>G10211</v>
      </c>
      <c r="AU750" t="str">
        <f>VLOOKUP(A750,'Roll-ups'!B:E,4,FALSE)</f>
        <v>FALL 1</v>
      </c>
    </row>
    <row r="751" spans="1:47" x14ac:dyDescent="0.15">
      <c r="A751" s="142">
        <f t="shared" si="33"/>
        <v>93573693335</v>
      </c>
      <c r="B751" s="142" t="str">
        <f t="shared" si="34"/>
        <v>4544630031</v>
      </c>
      <c r="C751" s="9" t="s">
        <v>129</v>
      </c>
      <c r="D751" s="9" t="s">
        <v>697</v>
      </c>
      <c r="E751" s="9" t="s">
        <v>698</v>
      </c>
      <c r="F751" s="9" t="s">
        <v>1016</v>
      </c>
      <c r="G751" s="9" t="s">
        <v>58</v>
      </c>
      <c r="H751" s="9" t="s">
        <v>1090</v>
      </c>
      <c r="I751" s="9"/>
      <c r="J751" s="9"/>
      <c r="K751" s="9" t="s">
        <v>41</v>
      </c>
      <c r="L751" s="9" t="s">
        <v>1247</v>
      </c>
      <c r="M751" s="9" t="s">
        <v>1248</v>
      </c>
      <c r="N751" s="131">
        <v>44691</v>
      </c>
      <c r="O751" s="131">
        <v>44848</v>
      </c>
      <c r="P751" s="131">
        <v>44848</v>
      </c>
      <c r="Q751" s="222">
        <v>140</v>
      </c>
      <c r="R751" s="132">
        <v>140</v>
      </c>
      <c r="S751" s="132">
        <v>0</v>
      </c>
      <c r="T751" s="9" t="s">
        <v>348</v>
      </c>
      <c r="U751" s="9" t="s">
        <v>117</v>
      </c>
      <c r="V751" s="9" t="s">
        <v>64</v>
      </c>
      <c r="W751" s="9" t="s">
        <v>44</v>
      </c>
      <c r="X751" s="131">
        <v>44845</v>
      </c>
      <c r="Y751" s="131">
        <v>44845</v>
      </c>
      <c r="Z751" s="9" t="s">
        <v>118</v>
      </c>
      <c r="AA751" s="133">
        <v>150</v>
      </c>
      <c r="AB751" s="9" t="s">
        <v>119</v>
      </c>
      <c r="AC751" s="133">
        <v>21000</v>
      </c>
      <c r="AD751" s="9" t="s">
        <v>119</v>
      </c>
      <c r="AE751" s="9" t="s">
        <v>120</v>
      </c>
      <c r="AF751" s="133">
        <v>229.99</v>
      </c>
      <c r="AG751" s="134">
        <v>10</v>
      </c>
      <c r="AH751" s="9" t="s">
        <v>47</v>
      </c>
      <c r="AI751" s="134">
        <v>1293.4359999999999</v>
      </c>
      <c r="AJ751" s="9" t="s">
        <v>48</v>
      </c>
      <c r="AK751" s="9" t="s">
        <v>1288</v>
      </c>
      <c r="AL751" s="9" t="s">
        <v>49</v>
      </c>
      <c r="AM751" s="9" t="s">
        <v>196</v>
      </c>
      <c r="AN751" s="9" t="s">
        <v>123</v>
      </c>
      <c r="AO751" s="9" t="s">
        <v>52</v>
      </c>
      <c r="AP751" s="9" t="s">
        <v>1250</v>
      </c>
      <c r="AQ751" s="9" t="s">
        <v>53</v>
      </c>
      <c r="AR751" s="9" t="s">
        <v>122</v>
      </c>
      <c r="AS751" s="142" t="str">
        <f>VLOOKUP(A751,'Roll-ups'!B:M,12,FALSE)</f>
        <v xml:space="preserve">CRICUT </v>
      </c>
      <c r="AT751" s="142" t="str">
        <f t="shared" si="35"/>
        <v>G10211</v>
      </c>
      <c r="AU751" t="str">
        <f>VLOOKUP(A751,'Roll-ups'!B:E,4,FALSE)</f>
        <v>FALL 1</v>
      </c>
    </row>
    <row r="752" spans="1:47" x14ac:dyDescent="0.15">
      <c r="A752" s="142">
        <f t="shared" si="33"/>
        <v>93573796685</v>
      </c>
      <c r="B752" s="142" t="str">
        <f t="shared" si="34"/>
        <v>4544630032</v>
      </c>
      <c r="C752" s="9" t="s">
        <v>129</v>
      </c>
      <c r="D752" s="9" t="s">
        <v>178</v>
      </c>
      <c r="E752" s="9" t="s">
        <v>179</v>
      </c>
      <c r="F752" s="9" t="s">
        <v>1017</v>
      </c>
      <c r="G752" s="9" t="s">
        <v>39</v>
      </c>
      <c r="H752" s="9" t="s">
        <v>1090</v>
      </c>
      <c r="I752" s="9"/>
      <c r="J752" s="9"/>
      <c r="K752" s="9" t="s">
        <v>57</v>
      </c>
      <c r="L752" s="9" t="s">
        <v>1247</v>
      </c>
      <c r="M752" s="9" t="s">
        <v>1248</v>
      </c>
      <c r="N752" s="131">
        <v>44691</v>
      </c>
      <c r="O752" s="131">
        <v>44851</v>
      </c>
      <c r="P752" s="131">
        <v>44851</v>
      </c>
      <c r="Q752" s="222">
        <v>84</v>
      </c>
      <c r="R752" s="132">
        <v>84</v>
      </c>
      <c r="S752" s="132">
        <v>0</v>
      </c>
      <c r="T752" s="9" t="s">
        <v>348</v>
      </c>
      <c r="U752" s="9" t="s">
        <v>117</v>
      </c>
      <c r="V752" s="9" t="s">
        <v>64</v>
      </c>
      <c r="W752" s="9" t="s">
        <v>44</v>
      </c>
      <c r="X752" s="131">
        <v>44845</v>
      </c>
      <c r="Y752" s="131">
        <v>44845</v>
      </c>
      <c r="Z752" s="9" t="s">
        <v>118</v>
      </c>
      <c r="AA752" s="133">
        <v>413.99</v>
      </c>
      <c r="AB752" s="9" t="s">
        <v>119</v>
      </c>
      <c r="AC752" s="133">
        <v>34775.160000000003</v>
      </c>
      <c r="AD752" s="9" t="s">
        <v>119</v>
      </c>
      <c r="AE752" s="9" t="s">
        <v>120</v>
      </c>
      <c r="AF752" s="133">
        <v>549.99</v>
      </c>
      <c r="AG752" s="134">
        <v>23.35</v>
      </c>
      <c r="AH752" s="9" t="s">
        <v>47</v>
      </c>
      <c r="AI752" s="134">
        <v>3261.18</v>
      </c>
      <c r="AJ752" s="9" t="s">
        <v>48</v>
      </c>
      <c r="AK752" s="9" t="s">
        <v>1281</v>
      </c>
      <c r="AL752" s="9" t="s">
        <v>49</v>
      </c>
      <c r="AM752" s="9" t="s">
        <v>196</v>
      </c>
      <c r="AN752" s="9" t="s">
        <v>123</v>
      </c>
      <c r="AO752" s="9" t="s">
        <v>52</v>
      </c>
      <c r="AP752" s="9" t="s">
        <v>1250</v>
      </c>
      <c r="AQ752" s="9" t="s">
        <v>53</v>
      </c>
      <c r="AR752" s="9" t="s">
        <v>54</v>
      </c>
      <c r="AS752" s="142" t="str">
        <f>VLOOKUP(A752,'Roll-ups'!B:M,12,FALSE)</f>
        <v xml:space="preserve">CRICUT </v>
      </c>
      <c r="AT752" s="142" t="str">
        <f t="shared" si="35"/>
        <v>G10211</v>
      </c>
      <c r="AU752" t="str">
        <f>VLOOKUP(A752,'Roll-ups'!B:E,4,FALSE)</f>
        <v>FALL 1</v>
      </c>
    </row>
    <row r="753" spans="1:47" x14ac:dyDescent="0.15">
      <c r="A753" s="142">
        <f t="shared" si="33"/>
        <v>93573693335</v>
      </c>
      <c r="B753" s="142" t="str">
        <f t="shared" si="34"/>
        <v>4544630032</v>
      </c>
      <c r="C753" s="9" t="s">
        <v>129</v>
      </c>
      <c r="D753" s="9" t="s">
        <v>697</v>
      </c>
      <c r="E753" s="9" t="s">
        <v>698</v>
      </c>
      <c r="F753" s="9" t="s">
        <v>1017</v>
      </c>
      <c r="G753" s="9" t="s">
        <v>58</v>
      </c>
      <c r="H753" s="9" t="s">
        <v>1090</v>
      </c>
      <c r="I753" s="9" t="s">
        <v>1341</v>
      </c>
      <c r="J753" s="9"/>
      <c r="K753" s="9" t="s">
        <v>57</v>
      </c>
      <c r="L753" s="9" t="s">
        <v>1247</v>
      </c>
      <c r="M753" s="9" t="s">
        <v>1248</v>
      </c>
      <c r="N753" s="131">
        <v>44691</v>
      </c>
      <c r="O753" s="131">
        <v>44851</v>
      </c>
      <c r="P753" s="131">
        <v>44851</v>
      </c>
      <c r="Q753" s="222">
        <v>95</v>
      </c>
      <c r="R753" s="132">
        <v>0</v>
      </c>
      <c r="S753" s="132">
        <v>0</v>
      </c>
      <c r="T753" s="9" t="s">
        <v>348</v>
      </c>
      <c r="U753" s="9" t="s">
        <v>117</v>
      </c>
      <c r="V753" s="9" t="s">
        <v>64</v>
      </c>
      <c r="W753" s="9" t="s">
        <v>44</v>
      </c>
      <c r="X753" s="131">
        <v>44845</v>
      </c>
      <c r="Y753" s="131">
        <v>44845</v>
      </c>
      <c r="Z753" s="9" t="s">
        <v>118</v>
      </c>
      <c r="AA753" s="133">
        <v>150</v>
      </c>
      <c r="AB753" s="9" t="s">
        <v>119</v>
      </c>
      <c r="AC753" s="133">
        <v>14250</v>
      </c>
      <c r="AD753" s="9" t="s">
        <v>119</v>
      </c>
      <c r="AE753" s="9" t="s">
        <v>120</v>
      </c>
      <c r="AF753" s="133">
        <v>229.99</v>
      </c>
      <c r="AG753" s="134">
        <v>10</v>
      </c>
      <c r="AH753" s="9" t="s">
        <v>47</v>
      </c>
      <c r="AI753" s="134">
        <v>1293.4359999999999</v>
      </c>
      <c r="AJ753" s="9" t="s">
        <v>48</v>
      </c>
      <c r="AK753" s="9" t="s">
        <v>1288</v>
      </c>
      <c r="AL753" s="9" t="s">
        <v>49</v>
      </c>
      <c r="AM753" s="9" t="s">
        <v>196</v>
      </c>
      <c r="AN753" s="9" t="s">
        <v>123</v>
      </c>
      <c r="AO753" s="9" t="s">
        <v>52</v>
      </c>
      <c r="AP753" s="9" t="s">
        <v>1250</v>
      </c>
      <c r="AQ753" s="9" t="s">
        <v>53</v>
      </c>
      <c r="AR753" s="9" t="s">
        <v>122</v>
      </c>
      <c r="AS753" s="142" t="str">
        <f>VLOOKUP(A753,'Roll-ups'!B:M,12,FALSE)</f>
        <v xml:space="preserve">CRICUT </v>
      </c>
      <c r="AT753" s="142" t="str">
        <f t="shared" si="35"/>
        <v>G10211</v>
      </c>
      <c r="AU753" t="str">
        <f>VLOOKUP(A753,'Roll-ups'!B:E,4,FALSE)</f>
        <v>FALL 1</v>
      </c>
    </row>
    <row r="754" spans="1:47" x14ac:dyDescent="0.15">
      <c r="A754" s="142">
        <f t="shared" si="33"/>
        <v>74101202236</v>
      </c>
      <c r="B754" s="142" t="str">
        <f t="shared" si="34"/>
        <v>4544717577</v>
      </c>
      <c r="C754" s="9" t="s">
        <v>129</v>
      </c>
      <c r="D754" s="9" t="s">
        <v>183</v>
      </c>
      <c r="E754" s="9" t="s">
        <v>184</v>
      </c>
      <c r="F754" s="9" t="s">
        <v>1011</v>
      </c>
      <c r="G754" s="9" t="s">
        <v>39</v>
      </c>
      <c r="H754" s="9" t="s">
        <v>40</v>
      </c>
      <c r="I754" s="9"/>
      <c r="J754" s="9"/>
      <c r="K754" s="9" t="s">
        <v>41</v>
      </c>
      <c r="L754" s="9" t="s">
        <v>134</v>
      </c>
      <c r="M754" s="9" t="s">
        <v>135</v>
      </c>
      <c r="N754" s="131">
        <v>44706</v>
      </c>
      <c r="O754" s="131">
        <v>44720</v>
      </c>
      <c r="P754" s="131">
        <v>44720</v>
      </c>
      <c r="Q754" s="222">
        <v>230</v>
      </c>
      <c r="R754" s="132">
        <v>230</v>
      </c>
      <c r="S754" s="132">
        <v>0</v>
      </c>
      <c r="T754" s="9" t="s">
        <v>348</v>
      </c>
      <c r="U754" s="9" t="s">
        <v>63</v>
      </c>
      <c r="V754" s="9" t="s">
        <v>64</v>
      </c>
      <c r="W754" s="9" t="s">
        <v>44</v>
      </c>
      <c r="X754" s="131"/>
      <c r="Y754" s="131"/>
      <c r="Z754" s="9"/>
      <c r="AA754" s="133">
        <v>81.99</v>
      </c>
      <c r="AB754" s="9" t="s">
        <v>119</v>
      </c>
      <c r="AC754" s="133">
        <v>18857.7</v>
      </c>
      <c r="AD754" s="9" t="s">
        <v>119</v>
      </c>
      <c r="AE754" s="9" t="s">
        <v>120</v>
      </c>
      <c r="AF754" s="133">
        <v>99.99</v>
      </c>
      <c r="AG754" s="134">
        <v>10.46</v>
      </c>
      <c r="AH754" s="9" t="s">
        <v>47</v>
      </c>
      <c r="AI754" s="134">
        <v>73.861999999999995</v>
      </c>
      <c r="AJ754" s="9" t="s">
        <v>48</v>
      </c>
      <c r="AK754" s="9" t="s">
        <v>1272</v>
      </c>
      <c r="AL754" s="9" t="s">
        <v>49</v>
      </c>
      <c r="AM754" s="9" t="s">
        <v>196</v>
      </c>
      <c r="AN754" s="9" t="s">
        <v>123</v>
      </c>
      <c r="AO754" s="9" t="s">
        <v>52</v>
      </c>
      <c r="AP754" s="9" t="s">
        <v>139</v>
      </c>
      <c r="AQ754" s="9" t="s">
        <v>125</v>
      </c>
      <c r="AR754" s="9" t="s">
        <v>123</v>
      </c>
      <c r="AS754" s="142" t="str">
        <f>VLOOKUP(A754,'Roll-ups'!B:M,12,FALSE)</f>
        <v xml:space="preserve">PARTY DÉCOR </v>
      </c>
      <c r="AT754" s="142" t="str">
        <f t="shared" si="35"/>
        <v>G10211</v>
      </c>
      <c r="AU754" t="str">
        <f>VLOOKUP(A754,'Roll-ups'!B:E,4,FALSE)</f>
        <v>FALL 1</v>
      </c>
    </row>
    <row r="755" spans="1:47" x14ac:dyDescent="0.15">
      <c r="A755" s="142">
        <f t="shared" si="33"/>
        <v>74101202298</v>
      </c>
      <c r="B755" s="142" t="str">
        <f t="shared" si="34"/>
        <v>4544717577</v>
      </c>
      <c r="C755" s="9" t="s">
        <v>129</v>
      </c>
      <c r="D755" s="9" t="s">
        <v>181</v>
      </c>
      <c r="E755" s="9" t="s">
        <v>182</v>
      </c>
      <c r="F755" s="9" t="s">
        <v>1011</v>
      </c>
      <c r="G755" s="9" t="s">
        <v>58</v>
      </c>
      <c r="H755" s="9" t="s">
        <v>40</v>
      </c>
      <c r="I755" s="9"/>
      <c r="J755" s="9"/>
      <c r="K755" s="9" t="s">
        <v>41</v>
      </c>
      <c r="L755" s="9" t="s">
        <v>134</v>
      </c>
      <c r="M755" s="9" t="s">
        <v>135</v>
      </c>
      <c r="N755" s="131">
        <v>44706</v>
      </c>
      <c r="O755" s="131">
        <v>44720</v>
      </c>
      <c r="P755" s="131">
        <v>44720</v>
      </c>
      <c r="Q755" s="222">
        <v>190</v>
      </c>
      <c r="R755" s="132">
        <v>190</v>
      </c>
      <c r="S755" s="132">
        <v>0</v>
      </c>
      <c r="T755" s="9" t="s">
        <v>348</v>
      </c>
      <c r="U755" s="9" t="s">
        <v>63</v>
      </c>
      <c r="V755" s="9" t="s">
        <v>64</v>
      </c>
      <c r="W755" s="9" t="s">
        <v>44</v>
      </c>
      <c r="X755" s="131"/>
      <c r="Y755" s="131"/>
      <c r="Z755" s="9"/>
      <c r="AA755" s="133">
        <v>81.99</v>
      </c>
      <c r="AB755" s="9" t="s">
        <v>119</v>
      </c>
      <c r="AC755" s="133">
        <v>15578.1</v>
      </c>
      <c r="AD755" s="9" t="s">
        <v>119</v>
      </c>
      <c r="AE755" s="9" t="s">
        <v>120</v>
      </c>
      <c r="AF755" s="133">
        <v>99.99</v>
      </c>
      <c r="AG755" s="134">
        <v>0.99</v>
      </c>
      <c r="AH755" s="9" t="s">
        <v>47</v>
      </c>
      <c r="AI755" s="134">
        <v>73.861999999999995</v>
      </c>
      <c r="AJ755" s="9" t="s">
        <v>48</v>
      </c>
      <c r="AK755" s="9" t="s">
        <v>1283</v>
      </c>
      <c r="AL755" s="9" t="s">
        <v>49</v>
      </c>
      <c r="AM755" s="9" t="s">
        <v>196</v>
      </c>
      <c r="AN755" s="9" t="s">
        <v>123</v>
      </c>
      <c r="AO755" s="9" t="s">
        <v>52</v>
      </c>
      <c r="AP755" s="9" t="s">
        <v>139</v>
      </c>
      <c r="AQ755" s="9" t="s">
        <v>125</v>
      </c>
      <c r="AR755" s="9" t="s">
        <v>123</v>
      </c>
      <c r="AS755" s="142" t="str">
        <f>VLOOKUP(A755,'Roll-ups'!B:M,12,FALSE)</f>
        <v xml:space="preserve">PARTY DÉCOR </v>
      </c>
      <c r="AT755" s="142" t="str">
        <f t="shared" si="35"/>
        <v>G10211</v>
      </c>
      <c r="AU755" t="str">
        <f>VLOOKUP(A755,'Roll-ups'!B:E,4,FALSE)</f>
        <v>FALL 1</v>
      </c>
    </row>
    <row r="756" spans="1:47" x14ac:dyDescent="0.15">
      <c r="A756" s="142">
        <f t="shared" si="33"/>
        <v>74101202236</v>
      </c>
      <c r="B756" s="142" t="str">
        <f t="shared" si="34"/>
        <v>4544717578</v>
      </c>
      <c r="C756" s="9" t="s">
        <v>129</v>
      </c>
      <c r="D756" s="9" t="s">
        <v>183</v>
      </c>
      <c r="E756" s="9" t="s">
        <v>184</v>
      </c>
      <c r="F756" s="9" t="s">
        <v>1012</v>
      </c>
      <c r="G756" s="9" t="s">
        <v>39</v>
      </c>
      <c r="H756" s="9" t="s">
        <v>40</v>
      </c>
      <c r="I756" s="9"/>
      <c r="J756" s="9"/>
      <c r="K756" s="9" t="s">
        <v>56</v>
      </c>
      <c r="L756" s="9" t="s">
        <v>134</v>
      </c>
      <c r="M756" s="9" t="s">
        <v>135</v>
      </c>
      <c r="N756" s="131">
        <v>44706</v>
      </c>
      <c r="O756" s="131">
        <v>44720</v>
      </c>
      <c r="P756" s="131">
        <v>44720</v>
      </c>
      <c r="Q756" s="222">
        <v>50</v>
      </c>
      <c r="R756" s="132">
        <v>50</v>
      </c>
      <c r="S756" s="132">
        <v>0</v>
      </c>
      <c r="T756" s="9" t="s">
        <v>348</v>
      </c>
      <c r="U756" s="9" t="s">
        <v>63</v>
      </c>
      <c r="V756" s="9" t="s">
        <v>64</v>
      </c>
      <c r="W756" s="9" t="s">
        <v>44</v>
      </c>
      <c r="X756" s="131"/>
      <c r="Y756" s="131"/>
      <c r="Z756" s="9"/>
      <c r="AA756" s="133">
        <v>81.99</v>
      </c>
      <c r="AB756" s="9" t="s">
        <v>119</v>
      </c>
      <c r="AC756" s="133">
        <v>4099.5</v>
      </c>
      <c r="AD756" s="9" t="s">
        <v>119</v>
      </c>
      <c r="AE756" s="9" t="s">
        <v>120</v>
      </c>
      <c r="AF756" s="133">
        <v>99.99</v>
      </c>
      <c r="AG756" s="134">
        <v>10.46</v>
      </c>
      <c r="AH756" s="9" t="s">
        <v>47</v>
      </c>
      <c r="AI756" s="134">
        <v>73.861999999999995</v>
      </c>
      <c r="AJ756" s="9" t="s">
        <v>48</v>
      </c>
      <c r="AK756" s="9" t="s">
        <v>1272</v>
      </c>
      <c r="AL756" s="9" t="s">
        <v>49</v>
      </c>
      <c r="AM756" s="9" t="s">
        <v>196</v>
      </c>
      <c r="AN756" s="9" t="s">
        <v>123</v>
      </c>
      <c r="AO756" s="9" t="s">
        <v>52</v>
      </c>
      <c r="AP756" s="9" t="s">
        <v>139</v>
      </c>
      <c r="AQ756" s="9" t="s">
        <v>125</v>
      </c>
      <c r="AR756" s="9" t="s">
        <v>123</v>
      </c>
      <c r="AS756" s="142" t="str">
        <f>VLOOKUP(A756,'Roll-ups'!B:M,12,FALSE)</f>
        <v xml:space="preserve">PARTY DÉCOR </v>
      </c>
      <c r="AT756" s="142" t="str">
        <f t="shared" si="35"/>
        <v>G10211</v>
      </c>
      <c r="AU756" t="str">
        <f>VLOOKUP(A756,'Roll-ups'!B:E,4,FALSE)</f>
        <v>FALL 1</v>
      </c>
    </row>
    <row r="757" spans="1:47" x14ac:dyDescent="0.15">
      <c r="A757" s="142">
        <f t="shared" si="33"/>
        <v>74101202298</v>
      </c>
      <c r="B757" s="142" t="str">
        <f t="shared" si="34"/>
        <v>4544717578</v>
      </c>
      <c r="C757" s="9" t="s">
        <v>129</v>
      </c>
      <c r="D757" s="9" t="s">
        <v>181</v>
      </c>
      <c r="E757" s="9" t="s">
        <v>182</v>
      </c>
      <c r="F757" s="9" t="s">
        <v>1012</v>
      </c>
      <c r="G757" s="9" t="s">
        <v>58</v>
      </c>
      <c r="H757" s="9" t="s">
        <v>40</v>
      </c>
      <c r="I757" s="9"/>
      <c r="J757" s="9"/>
      <c r="K757" s="9" t="s">
        <v>56</v>
      </c>
      <c r="L757" s="9" t="s">
        <v>134</v>
      </c>
      <c r="M757" s="9" t="s">
        <v>135</v>
      </c>
      <c r="N757" s="131">
        <v>44706</v>
      </c>
      <c r="O757" s="131">
        <v>44720</v>
      </c>
      <c r="P757" s="131">
        <v>44720</v>
      </c>
      <c r="Q757" s="222">
        <v>90</v>
      </c>
      <c r="R757" s="132">
        <v>90</v>
      </c>
      <c r="S757" s="132">
        <v>0</v>
      </c>
      <c r="T757" s="9" t="s">
        <v>348</v>
      </c>
      <c r="U757" s="9" t="s">
        <v>63</v>
      </c>
      <c r="V757" s="9" t="s">
        <v>64</v>
      </c>
      <c r="W757" s="9" t="s">
        <v>44</v>
      </c>
      <c r="X757" s="131"/>
      <c r="Y757" s="131"/>
      <c r="Z757" s="9"/>
      <c r="AA757" s="133">
        <v>81.99</v>
      </c>
      <c r="AB757" s="9" t="s">
        <v>119</v>
      </c>
      <c r="AC757" s="133">
        <v>7379.1</v>
      </c>
      <c r="AD757" s="9" t="s">
        <v>119</v>
      </c>
      <c r="AE757" s="9" t="s">
        <v>120</v>
      </c>
      <c r="AF757" s="133">
        <v>99.99</v>
      </c>
      <c r="AG757" s="134">
        <v>0.99</v>
      </c>
      <c r="AH757" s="9" t="s">
        <v>47</v>
      </c>
      <c r="AI757" s="134">
        <v>73.861999999999995</v>
      </c>
      <c r="AJ757" s="9" t="s">
        <v>48</v>
      </c>
      <c r="AK757" s="9" t="s">
        <v>1283</v>
      </c>
      <c r="AL757" s="9" t="s">
        <v>49</v>
      </c>
      <c r="AM757" s="9" t="s">
        <v>196</v>
      </c>
      <c r="AN757" s="9" t="s">
        <v>123</v>
      </c>
      <c r="AO757" s="9" t="s">
        <v>52</v>
      </c>
      <c r="AP757" s="9" t="s">
        <v>139</v>
      </c>
      <c r="AQ757" s="9" t="s">
        <v>125</v>
      </c>
      <c r="AR757" s="9" t="s">
        <v>123</v>
      </c>
      <c r="AS757" s="142" t="str">
        <f>VLOOKUP(A757,'Roll-ups'!B:M,12,FALSE)</f>
        <v xml:space="preserve">PARTY DÉCOR </v>
      </c>
      <c r="AT757" s="142" t="str">
        <f t="shared" si="35"/>
        <v>G10211</v>
      </c>
      <c r="AU757" t="str">
        <f>VLOOKUP(A757,'Roll-ups'!B:E,4,FALSE)</f>
        <v>FALL 1</v>
      </c>
    </row>
    <row r="758" spans="1:47" x14ac:dyDescent="0.15">
      <c r="A758" s="142">
        <f t="shared" si="33"/>
        <v>74101202236</v>
      </c>
      <c r="B758" s="142" t="str">
        <f t="shared" si="34"/>
        <v>4544717579</v>
      </c>
      <c r="C758" s="9" t="s">
        <v>129</v>
      </c>
      <c r="D758" s="9" t="s">
        <v>183</v>
      </c>
      <c r="E758" s="9" t="s">
        <v>184</v>
      </c>
      <c r="F758" s="9" t="s">
        <v>1013</v>
      </c>
      <c r="G758" s="9" t="s">
        <v>39</v>
      </c>
      <c r="H758" s="9" t="s">
        <v>40</v>
      </c>
      <c r="I758" s="9"/>
      <c r="J758" s="9"/>
      <c r="K758" s="9" t="s">
        <v>57</v>
      </c>
      <c r="L758" s="9" t="s">
        <v>134</v>
      </c>
      <c r="M758" s="9" t="s">
        <v>135</v>
      </c>
      <c r="N758" s="131">
        <v>44706</v>
      </c>
      <c r="O758" s="131">
        <v>44720</v>
      </c>
      <c r="P758" s="131">
        <v>44720</v>
      </c>
      <c r="Q758" s="222">
        <v>100</v>
      </c>
      <c r="R758" s="132">
        <v>100</v>
      </c>
      <c r="S758" s="132">
        <v>0</v>
      </c>
      <c r="T758" s="9" t="s">
        <v>348</v>
      </c>
      <c r="U758" s="9" t="s">
        <v>63</v>
      </c>
      <c r="V758" s="9" t="s">
        <v>140</v>
      </c>
      <c r="W758" s="9" t="s">
        <v>44</v>
      </c>
      <c r="X758" s="131"/>
      <c r="Y758" s="131"/>
      <c r="Z758" s="9"/>
      <c r="AA758" s="133">
        <v>81.99</v>
      </c>
      <c r="AB758" s="9" t="s">
        <v>119</v>
      </c>
      <c r="AC758" s="133">
        <v>8199</v>
      </c>
      <c r="AD758" s="9" t="s">
        <v>119</v>
      </c>
      <c r="AE758" s="9" t="s">
        <v>120</v>
      </c>
      <c r="AF758" s="133">
        <v>99.99</v>
      </c>
      <c r="AG758" s="134">
        <v>10.46</v>
      </c>
      <c r="AH758" s="9" t="s">
        <v>47</v>
      </c>
      <c r="AI758" s="134">
        <v>73.861999999999995</v>
      </c>
      <c r="AJ758" s="9" t="s">
        <v>48</v>
      </c>
      <c r="AK758" s="9" t="s">
        <v>1272</v>
      </c>
      <c r="AL758" s="9" t="s">
        <v>49</v>
      </c>
      <c r="AM758" s="9" t="s">
        <v>196</v>
      </c>
      <c r="AN758" s="9" t="s">
        <v>123</v>
      </c>
      <c r="AO758" s="9" t="s">
        <v>52</v>
      </c>
      <c r="AP758" s="9" t="s">
        <v>139</v>
      </c>
      <c r="AQ758" s="9" t="s">
        <v>125</v>
      </c>
      <c r="AR758" s="9" t="s">
        <v>123</v>
      </c>
      <c r="AS758" s="142" t="str">
        <f>VLOOKUP(A758,'Roll-ups'!B:M,12,FALSE)</f>
        <v xml:space="preserve">PARTY DÉCOR </v>
      </c>
      <c r="AT758" s="142" t="str">
        <f t="shared" si="35"/>
        <v>G10211</v>
      </c>
      <c r="AU758" t="str">
        <f>VLOOKUP(A758,'Roll-ups'!B:E,4,FALSE)</f>
        <v>FALL 1</v>
      </c>
    </row>
    <row r="759" spans="1:47" x14ac:dyDescent="0.15">
      <c r="A759" s="142">
        <f t="shared" si="33"/>
        <v>74101202298</v>
      </c>
      <c r="B759" s="142" t="str">
        <f t="shared" si="34"/>
        <v>4544717579</v>
      </c>
      <c r="C759" s="9" t="s">
        <v>129</v>
      </c>
      <c r="D759" s="9" t="s">
        <v>181</v>
      </c>
      <c r="E759" s="9" t="s">
        <v>182</v>
      </c>
      <c r="F759" s="9" t="s">
        <v>1013</v>
      </c>
      <c r="G759" s="9" t="s">
        <v>58</v>
      </c>
      <c r="H759" s="9" t="s">
        <v>40</v>
      </c>
      <c r="I759" s="9"/>
      <c r="J759" s="9"/>
      <c r="K759" s="9" t="s">
        <v>57</v>
      </c>
      <c r="L759" s="9" t="s">
        <v>134</v>
      </c>
      <c r="M759" s="9" t="s">
        <v>135</v>
      </c>
      <c r="N759" s="131">
        <v>44706</v>
      </c>
      <c r="O759" s="131">
        <v>44720</v>
      </c>
      <c r="P759" s="131">
        <v>44720</v>
      </c>
      <c r="Q759" s="222">
        <v>100</v>
      </c>
      <c r="R759" s="132">
        <v>100</v>
      </c>
      <c r="S759" s="132">
        <v>0</v>
      </c>
      <c r="T759" s="9" t="s">
        <v>348</v>
      </c>
      <c r="U759" s="9" t="s">
        <v>63</v>
      </c>
      <c r="V759" s="9" t="s">
        <v>140</v>
      </c>
      <c r="W759" s="9" t="s">
        <v>44</v>
      </c>
      <c r="X759" s="131"/>
      <c r="Y759" s="131"/>
      <c r="Z759" s="9"/>
      <c r="AA759" s="133">
        <v>81.99</v>
      </c>
      <c r="AB759" s="9" t="s">
        <v>119</v>
      </c>
      <c r="AC759" s="133">
        <v>8199</v>
      </c>
      <c r="AD759" s="9" t="s">
        <v>119</v>
      </c>
      <c r="AE759" s="9" t="s">
        <v>120</v>
      </c>
      <c r="AF759" s="133">
        <v>99.99</v>
      </c>
      <c r="AG759" s="134">
        <v>0.99</v>
      </c>
      <c r="AH759" s="9" t="s">
        <v>47</v>
      </c>
      <c r="AI759" s="134">
        <v>73.861999999999995</v>
      </c>
      <c r="AJ759" s="9" t="s">
        <v>48</v>
      </c>
      <c r="AK759" s="9" t="s">
        <v>1283</v>
      </c>
      <c r="AL759" s="9" t="s">
        <v>49</v>
      </c>
      <c r="AM759" s="9" t="s">
        <v>196</v>
      </c>
      <c r="AN759" s="9" t="s">
        <v>123</v>
      </c>
      <c r="AO759" s="9" t="s">
        <v>52</v>
      </c>
      <c r="AP759" s="9" t="s">
        <v>139</v>
      </c>
      <c r="AQ759" s="9" t="s">
        <v>125</v>
      </c>
      <c r="AR759" s="9" t="s">
        <v>123</v>
      </c>
      <c r="AS759" s="142" t="str">
        <f>VLOOKUP(A759,'Roll-ups'!B:M,12,FALSE)</f>
        <v xml:space="preserve">PARTY DÉCOR </v>
      </c>
      <c r="AT759" s="142" t="str">
        <f t="shared" si="35"/>
        <v>G10211</v>
      </c>
      <c r="AU759" t="str">
        <f>VLOOKUP(A759,'Roll-ups'!B:E,4,FALSE)</f>
        <v>FALL 1</v>
      </c>
    </row>
    <row r="760" spans="1:47" x14ac:dyDescent="0.15">
      <c r="A760" s="142">
        <f t="shared" si="33"/>
        <v>74101949490</v>
      </c>
      <c r="B760" s="142" t="str">
        <f t="shared" si="34"/>
        <v>4544750391</v>
      </c>
      <c r="C760" s="9" t="s">
        <v>129</v>
      </c>
      <c r="D760" s="9" t="s">
        <v>1264</v>
      </c>
      <c r="E760" s="9" t="s">
        <v>756</v>
      </c>
      <c r="F760" s="9" t="s">
        <v>971</v>
      </c>
      <c r="G760" s="9" t="s">
        <v>55</v>
      </c>
      <c r="H760" s="9" t="s">
        <v>40</v>
      </c>
      <c r="I760" s="9"/>
      <c r="J760" s="9"/>
      <c r="K760" s="9" t="s">
        <v>41</v>
      </c>
      <c r="L760" s="9" t="s">
        <v>134</v>
      </c>
      <c r="M760" s="9" t="s">
        <v>135</v>
      </c>
      <c r="N760" s="131">
        <v>44721</v>
      </c>
      <c r="O760" s="131">
        <v>44732</v>
      </c>
      <c r="P760" s="131">
        <v>44732</v>
      </c>
      <c r="Q760" s="222">
        <v>360</v>
      </c>
      <c r="R760" s="132">
        <v>360</v>
      </c>
      <c r="S760" s="132">
        <v>0</v>
      </c>
      <c r="T760" s="9" t="s">
        <v>348</v>
      </c>
      <c r="U760" s="9" t="s">
        <v>63</v>
      </c>
      <c r="V760" s="9" t="s">
        <v>64</v>
      </c>
      <c r="W760" s="9" t="s">
        <v>44</v>
      </c>
      <c r="X760" s="131"/>
      <c r="Y760" s="131"/>
      <c r="Z760" s="9"/>
      <c r="AA760" s="133">
        <v>10.77</v>
      </c>
      <c r="AB760" s="9" t="s">
        <v>119</v>
      </c>
      <c r="AC760" s="133">
        <v>3877.2</v>
      </c>
      <c r="AD760" s="9" t="s">
        <v>119</v>
      </c>
      <c r="AE760" s="9" t="s">
        <v>120</v>
      </c>
      <c r="AF760" s="133">
        <v>13.99</v>
      </c>
      <c r="AG760" s="134">
        <v>0.11</v>
      </c>
      <c r="AH760" s="9" t="s">
        <v>47</v>
      </c>
      <c r="AI760" s="134">
        <v>8.9060000000000006</v>
      </c>
      <c r="AJ760" s="9" t="s">
        <v>48</v>
      </c>
      <c r="AK760" s="9" t="s">
        <v>1265</v>
      </c>
      <c r="AL760" s="9" t="s">
        <v>49</v>
      </c>
      <c r="AM760" s="9" t="s">
        <v>121</v>
      </c>
      <c r="AN760" s="9" t="s">
        <v>122</v>
      </c>
      <c r="AO760" s="9" t="s">
        <v>52</v>
      </c>
      <c r="AP760" s="9" t="s">
        <v>139</v>
      </c>
      <c r="AQ760" s="9" t="s">
        <v>349</v>
      </c>
      <c r="AR760" s="9" t="s">
        <v>122</v>
      </c>
      <c r="AS760" s="142" t="str">
        <f>VLOOKUP(A760,'Roll-ups'!B:M,12,FALSE)</f>
        <v>FUJI</v>
      </c>
      <c r="AT760" s="142" t="str">
        <f t="shared" si="35"/>
        <v>G10211</v>
      </c>
      <c r="AU760" t="str">
        <f>VLOOKUP(A760,'Roll-ups'!B:E,4,FALSE)</f>
        <v>FALL 1</v>
      </c>
    </row>
    <row r="761" spans="1:47" x14ac:dyDescent="0.15">
      <c r="A761" s="142">
        <f t="shared" si="33"/>
        <v>74101206098</v>
      </c>
      <c r="B761" s="142" t="str">
        <f t="shared" si="34"/>
        <v>4544750391</v>
      </c>
      <c r="C761" s="9" t="s">
        <v>129</v>
      </c>
      <c r="D761" s="9" t="s">
        <v>1325</v>
      </c>
      <c r="E761" s="9" t="s">
        <v>761</v>
      </c>
      <c r="F761" s="9" t="s">
        <v>971</v>
      </c>
      <c r="G761" s="9" t="s">
        <v>39</v>
      </c>
      <c r="H761" s="9" t="s">
        <v>40</v>
      </c>
      <c r="I761" s="9"/>
      <c r="J761" s="9"/>
      <c r="K761" s="9" t="s">
        <v>41</v>
      </c>
      <c r="L761" s="9" t="s">
        <v>134</v>
      </c>
      <c r="M761" s="9" t="s">
        <v>135</v>
      </c>
      <c r="N761" s="131">
        <v>44721</v>
      </c>
      <c r="O761" s="131">
        <v>44732</v>
      </c>
      <c r="P761" s="131">
        <v>44732</v>
      </c>
      <c r="Q761" s="222">
        <v>130</v>
      </c>
      <c r="R761" s="132">
        <v>130</v>
      </c>
      <c r="S761" s="132">
        <v>0</v>
      </c>
      <c r="T761" s="9" t="s">
        <v>348</v>
      </c>
      <c r="U761" s="9" t="s">
        <v>63</v>
      </c>
      <c r="V761" s="9" t="s">
        <v>64</v>
      </c>
      <c r="W761" s="9" t="s">
        <v>44</v>
      </c>
      <c r="X761" s="131"/>
      <c r="Y761" s="131"/>
      <c r="Z761" s="9"/>
      <c r="AA761" s="133">
        <v>106.6</v>
      </c>
      <c r="AB761" s="9" t="s">
        <v>119</v>
      </c>
      <c r="AC761" s="133">
        <v>13858</v>
      </c>
      <c r="AD761" s="9" t="s">
        <v>119</v>
      </c>
      <c r="AE761" s="9" t="s">
        <v>120</v>
      </c>
      <c r="AF761" s="133">
        <v>129.99</v>
      </c>
      <c r="AG761" s="134">
        <v>0.8</v>
      </c>
      <c r="AH761" s="9" t="s">
        <v>47</v>
      </c>
      <c r="AI761" s="134">
        <v>57.401000000000003</v>
      </c>
      <c r="AJ761" s="9" t="s">
        <v>48</v>
      </c>
      <c r="AK761" s="9" t="s">
        <v>1326</v>
      </c>
      <c r="AL761" s="9" t="s">
        <v>49</v>
      </c>
      <c r="AM761" s="9" t="s">
        <v>121</v>
      </c>
      <c r="AN761" s="9" t="s">
        <v>122</v>
      </c>
      <c r="AO761" s="9" t="s">
        <v>52</v>
      </c>
      <c r="AP761" s="9" t="s">
        <v>139</v>
      </c>
      <c r="AQ761" s="9" t="s">
        <v>349</v>
      </c>
      <c r="AR761" s="9" t="s">
        <v>122</v>
      </c>
      <c r="AS761" s="142" t="str">
        <f>VLOOKUP(A761,'Roll-ups'!B:M,12,FALSE)</f>
        <v>FUJI</v>
      </c>
      <c r="AT761" s="142" t="str">
        <f t="shared" si="35"/>
        <v>G10211</v>
      </c>
      <c r="AU761" t="str">
        <f>VLOOKUP(A761,'Roll-ups'!B:E,4,FALSE)</f>
        <v>FALL 1</v>
      </c>
    </row>
    <row r="762" spans="1:47" x14ac:dyDescent="0.15">
      <c r="A762" s="142">
        <f t="shared" si="33"/>
        <v>74101206234</v>
      </c>
      <c r="B762" s="142" t="str">
        <f t="shared" si="34"/>
        <v>4544750391</v>
      </c>
      <c r="C762" s="9" t="s">
        <v>129</v>
      </c>
      <c r="D762" s="9" t="s">
        <v>1323</v>
      </c>
      <c r="E762" s="9" t="s">
        <v>763</v>
      </c>
      <c r="F762" s="9" t="s">
        <v>971</v>
      </c>
      <c r="G762" s="9" t="s">
        <v>58</v>
      </c>
      <c r="H762" s="9" t="s">
        <v>40</v>
      </c>
      <c r="I762" s="9"/>
      <c r="J762" s="9"/>
      <c r="K762" s="9" t="s">
        <v>41</v>
      </c>
      <c r="L762" s="9" t="s">
        <v>134</v>
      </c>
      <c r="M762" s="9" t="s">
        <v>135</v>
      </c>
      <c r="N762" s="131">
        <v>44721</v>
      </c>
      <c r="O762" s="131">
        <v>44732</v>
      </c>
      <c r="P762" s="131">
        <v>44732</v>
      </c>
      <c r="Q762" s="222">
        <v>140</v>
      </c>
      <c r="R762" s="132">
        <v>140</v>
      </c>
      <c r="S762" s="132">
        <v>0</v>
      </c>
      <c r="T762" s="9" t="s">
        <v>348</v>
      </c>
      <c r="U762" s="9" t="s">
        <v>63</v>
      </c>
      <c r="V762" s="9" t="s">
        <v>64</v>
      </c>
      <c r="W762" s="9" t="s">
        <v>44</v>
      </c>
      <c r="X762" s="131"/>
      <c r="Y762" s="131"/>
      <c r="Z762" s="9"/>
      <c r="AA762" s="133">
        <v>106.6</v>
      </c>
      <c r="AB762" s="9" t="s">
        <v>119</v>
      </c>
      <c r="AC762" s="133">
        <v>14924</v>
      </c>
      <c r="AD762" s="9" t="s">
        <v>119</v>
      </c>
      <c r="AE762" s="9" t="s">
        <v>120</v>
      </c>
      <c r="AF762" s="133">
        <v>129.99</v>
      </c>
      <c r="AG762" s="134">
        <v>0.8</v>
      </c>
      <c r="AH762" s="9" t="s">
        <v>47</v>
      </c>
      <c r="AI762" s="134">
        <v>57.401000000000003</v>
      </c>
      <c r="AJ762" s="9" t="s">
        <v>48</v>
      </c>
      <c r="AK762" s="9" t="s">
        <v>1324</v>
      </c>
      <c r="AL762" s="9" t="s">
        <v>49</v>
      </c>
      <c r="AM762" s="9" t="s">
        <v>121</v>
      </c>
      <c r="AN762" s="9" t="s">
        <v>122</v>
      </c>
      <c r="AO762" s="9" t="s">
        <v>52</v>
      </c>
      <c r="AP762" s="9" t="s">
        <v>139</v>
      </c>
      <c r="AQ762" s="9" t="s">
        <v>349</v>
      </c>
      <c r="AR762" s="9" t="s">
        <v>122</v>
      </c>
      <c r="AS762" s="142" t="str">
        <f>VLOOKUP(A762,'Roll-ups'!B:M,12,FALSE)</f>
        <v>FUJI</v>
      </c>
      <c r="AT762" s="142" t="str">
        <f t="shared" si="35"/>
        <v>G10211</v>
      </c>
      <c r="AU762" t="str">
        <f>VLOOKUP(A762,'Roll-ups'!B:E,4,FALSE)</f>
        <v>FALL 1</v>
      </c>
    </row>
    <row r="763" spans="1:47" x14ac:dyDescent="0.15">
      <c r="A763" s="142">
        <f t="shared" si="33"/>
        <v>74101205909</v>
      </c>
      <c r="B763" s="142" t="str">
        <f t="shared" si="34"/>
        <v>4544750392</v>
      </c>
      <c r="C763" s="9" t="s">
        <v>129</v>
      </c>
      <c r="D763" s="9" t="s">
        <v>1335</v>
      </c>
      <c r="E763" s="9" t="s">
        <v>765</v>
      </c>
      <c r="F763" s="9" t="s">
        <v>996</v>
      </c>
      <c r="G763" s="9" t="s">
        <v>39</v>
      </c>
      <c r="H763" s="9" t="s">
        <v>40</v>
      </c>
      <c r="I763" s="9"/>
      <c r="J763" s="9"/>
      <c r="K763" s="9" t="s">
        <v>56</v>
      </c>
      <c r="L763" s="9" t="s">
        <v>134</v>
      </c>
      <c r="M763" s="9" t="s">
        <v>135</v>
      </c>
      <c r="N763" s="131">
        <v>44721</v>
      </c>
      <c r="O763" s="131">
        <v>44732</v>
      </c>
      <c r="P763" s="131">
        <v>44732</v>
      </c>
      <c r="Q763" s="222">
        <v>40</v>
      </c>
      <c r="R763" s="132">
        <v>40</v>
      </c>
      <c r="S763" s="132">
        <v>0</v>
      </c>
      <c r="T763" s="9" t="s">
        <v>348</v>
      </c>
      <c r="U763" s="9" t="s">
        <v>63</v>
      </c>
      <c r="V763" s="9" t="s">
        <v>64</v>
      </c>
      <c r="W763" s="9" t="s">
        <v>44</v>
      </c>
      <c r="X763" s="131"/>
      <c r="Y763" s="131"/>
      <c r="Z763" s="9"/>
      <c r="AA763" s="133">
        <v>106.6</v>
      </c>
      <c r="AB763" s="9" t="s">
        <v>119</v>
      </c>
      <c r="AC763" s="133">
        <v>4264</v>
      </c>
      <c r="AD763" s="9" t="s">
        <v>119</v>
      </c>
      <c r="AE763" s="9" t="s">
        <v>120</v>
      </c>
      <c r="AF763" s="133">
        <v>129.99</v>
      </c>
      <c r="AG763" s="134">
        <v>1.764</v>
      </c>
      <c r="AH763" s="9" t="s">
        <v>47</v>
      </c>
      <c r="AI763" s="134">
        <v>57.401000000000003</v>
      </c>
      <c r="AJ763" s="9" t="s">
        <v>48</v>
      </c>
      <c r="AK763" s="9" t="s">
        <v>1336</v>
      </c>
      <c r="AL763" s="9" t="s">
        <v>49</v>
      </c>
      <c r="AM763" s="9" t="s">
        <v>121</v>
      </c>
      <c r="AN763" s="9" t="s">
        <v>122</v>
      </c>
      <c r="AO763" s="9" t="s">
        <v>138</v>
      </c>
      <c r="AP763" s="9" t="s">
        <v>139</v>
      </c>
      <c r="AQ763" s="9" t="s">
        <v>349</v>
      </c>
      <c r="AR763" s="9" t="s">
        <v>122</v>
      </c>
      <c r="AS763" s="142" t="str">
        <f>VLOOKUP(A763,'Roll-ups'!B:M,12,FALSE)</f>
        <v>FUJI</v>
      </c>
      <c r="AT763" s="142" t="str">
        <f t="shared" si="35"/>
        <v>G10211</v>
      </c>
      <c r="AU763" t="str">
        <f>VLOOKUP(A763,'Roll-ups'!B:E,4,FALSE)</f>
        <v>FALL 1</v>
      </c>
    </row>
    <row r="764" spans="1:47" x14ac:dyDescent="0.15">
      <c r="A764" s="142">
        <f t="shared" si="33"/>
        <v>74101206098</v>
      </c>
      <c r="B764" s="142" t="str">
        <f t="shared" si="34"/>
        <v>4544750392</v>
      </c>
      <c r="C764" s="9" t="s">
        <v>129</v>
      </c>
      <c r="D764" s="9" t="s">
        <v>1325</v>
      </c>
      <c r="E764" s="9" t="s">
        <v>761</v>
      </c>
      <c r="F764" s="9" t="s">
        <v>996</v>
      </c>
      <c r="G764" s="9" t="s">
        <v>58</v>
      </c>
      <c r="H764" s="9" t="s">
        <v>40</v>
      </c>
      <c r="I764" s="9"/>
      <c r="J764" s="9"/>
      <c r="K764" s="9" t="s">
        <v>56</v>
      </c>
      <c r="L764" s="9" t="s">
        <v>134</v>
      </c>
      <c r="M764" s="9" t="s">
        <v>135</v>
      </c>
      <c r="N764" s="131">
        <v>44721</v>
      </c>
      <c r="O764" s="131">
        <v>44732</v>
      </c>
      <c r="P764" s="131">
        <v>44732</v>
      </c>
      <c r="Q764" s="222">
        <v>40</v>
      </c>
      <c r="R764" s="132">
        <v>40</v>
      </c>
      <c r="S764" s="132">
        <v>0</v>
      </c>
      <c r="T764" s="9" t="s">
        <v>348</v>
      </c>
      <c r="U764" s="9" t="s">
        <v>63</v>
      </c>
      <c r="V764" s="9" t="s">
        <v>64</v>
      </c>
      <c r="W764" s="9" t="s">
        <v>44</v>
      </c>
      <c r="X764" s="131"/>
      <c r="Y764" s="131"/>
      <c r="Z764" s="9"/>
      <c r="AA764" s="133">
        <v>106.6</v>
      </c>
      <c r="AB764" s="9" t="s">
        <v>119</v>
      </c>
      <c r="AC764" s="133">
        <v>4264</v>
      </c>
      <c r="AD764" s="9" t="s">
        <v>119</v>
      </c>
      <c r="AE764" s="9" t="s">
        <v>120</v>
      </c>
      <c r="AF764" s="133">
        <v>129.99</v>
      </c>
      <c r="AG764" s="134">
        <v>0.8</v>
      </c>
      <c r="AH764" s="9" t="s">
        <v>47</v>
      </c>
      <c r="AI764" s="134">
        <v>57.401000000000003</v>
      </c>
      <c r="AJ764" s="9" t="s">
        <v>48</v>
      </c>
      <c r="AK764" s="9" t="s">
        <v>1326</v>
      </c>
      <c r="AL764" s="9" t="s">
        <v>49</v>
      </c>
      <c r="AM764" s="9" t="s">
        <v>121</v>
      </c>
      <c r="AN764" s="9" t="s">
        <v>122</v>
      </c>
      <c r="AO764" s="9" t="s">
        <v>52</v>
      </c>
      <c r="AP764" s="9" t="s">
        <v>139</v>
      </c>
      <c r="AQ764" s="9" t="s">
        <v>349</v>
      </c>
      <c r="AR764" s="9" t="s">
        <v>122</v>
      </c>
      <c r="AS764" s="142" t="str">
        <f>VLOOKUP(A764,'Roll-ups'!B:M,12,FALSE)</f>
        <v>FUJI</v>
      </c>
      <c r="AT764" s="142" t="str">
        <f t="shared" si="35"/>
        <v>G10211</v>
      </c>
      <c r="AU764" t="str">
        <f>VLOOKUP(A764,'Roll-ups'!B:E,4,FALSE)</f>
        <v>FALL 1</v>
      </c>
    </row>
    <row r="765" spans="1:47" x14ac:dyDescent="0.15">
      <c r="A765" s="142">
        <f t="shared" si="33"/>
        <v>74101206234</v>
      </c>
      <c r="B765" s="142" t="str">
        <f t="shared" si="34"/>
        <v>4544750392</v>
      </c>
      <c r="C765" s="9" t="s">
        <v>129</v>
      </c>
      <c r="D765" s="9" t="s">
        <v>1323</v>
      </c>
      <c r="E765" s="9" t="s">
        <v>763</v>
      </c>
      <c r="F765" s="9" t="s">
        <v>996</v>
      </c>
      <c r="G765" s="9" t="s">
        <v>55</v>
      </c>
      <c r="H765" s="9" t="s">
        <v>40</v>
      </c>
      <c r="I765" s="9"/>
      <c r="J765" s="9"/>
      <c r="K765" s="9" t="s">
        <v>56</v>
      </c>
      <c r="L765" s="9" t="s">
        <v>134</v>
      </c>
      <c r="M765" s="9" t="s">
        <v>135</v>
      </c>
      <c r="N765" s="131">
        <v>44721</v>
      </c>
      <c r="O765" s="131">
        <v>44732</v>
      </c>
      <c r="P765" s="131">
        <v>44732</v>
      </c>
      <c r="Q765" s="222">
        <v>80</v>
      </c>
      <c r="R765" s="132">
        <v>80</v>
      </c>
      <c r="S765" s="132">
        <v>0</v>
      </c>
      <c r="T765" s="9" t="s">
        <v>348</v>
      </c>
      <c r="U765" s="9" t="s">
        <v>63</v>
      </c>
      <c r="V765" s="9" t="s">
        <v>64</v>
      </c>
      <c r="W765" s="9" t="s">
        <v>44</v>
      </c>
      <c r="X765" s="131"/>
      <c r="Y765" s="131"/>
      <c r="Z765" s="9"/>
      <c r="AA765" s="133">
        <v>106.6</v>
      </c>
      <c r="AB765" s="9" t="s">
        <v>119</v>
      </c>
      <c r="AC765" s="133">
        <v>8528</v>
      </c>
      <c r="AD765" s="9" t="s">
        <v>119</v>
      </c>
      <c r="AE765" s="9" t="s">
        <v>120</v>
      </c>
      <c r="AF765" s="133">
        <v>129.99</v>
      </c>
      <c r="AG765" s="134">
        <v>0.8</v>
      </c>
      <c r="AH765" s="9" t="s">
        <v>47</v>
      </c>
      <c r="AI765" s="134">
        <v>57.401000000000003</v>
      </c>
      <c r="AJ765" s="9" t="s">
        <v>48</v>
      </c>
      <c r="AK765" s="9" t="s">
        <v>1324</v>
      </c>
      <c r="AL765" s="9" t="s">
        <v>49</v>
      </c>
      <c r="AM765" s="9" t="s">
        <v>121</v>
      </c>
      <c r="AN765" s="9" t="s">
        <v>122</v>
      </c>
      <c r="AO765" s="9" t="s">
        <v>52</v>
      </c>
      <c r="AP765" s="9" t="s">
        <v>139</v>
      </c>
      <c r="AQ765" s="9" t="s">
        <v>349</v>
      </c>
      <c r="AR765" s="9" t="s">
        <v>122</v>
      </c>
      <c r="AS765" s="142" t="str">
        <f>VLOOKUP(A765,'Roll-ups'!B:M,12,FALSE)</f>
        <v>FUJI</v>
      </c>
      <c r="AT765" s="142" t="str">
        <f t="shared" si="35"/>
        <v>G10211</v>
      </c>
      <c r="AU765" t="str">
        <f>VLOOKUP(A765,'Roll-ups'!B:E,4,FALSE)</f>
        <v>FALL 1</v>
      </c>
    </row>
    <row r="766" spans="1:47" x14ac:dyDescent="0.15">
      <c r="A766" s="142">
        <f t="shared" si="33"/>
        <v>74101949490</v>
      </c>
      <c r="B766" s="142" t="str">
        <f t="shared" si="34"/>
        <v>4544750392</v>
      </c>
      <c r="C766" s="9" t="s">
        <v>129</v>
      </c>
      <c r="D766" s="9" t="s">
        <v>1264</v>
      </c>
      <c r="E766" s="9" t="s">
        <v>756</v>
      </c>
      <c r="F766" s="9" t="s">
        <v>996</v>
      </c>
      <c r="G766" s="9" t="s">
        <v>62</v>
      </c>
      <c r="H766" s="9" t="s">
        <v>40</v>
      </c>
      <c r="I766" s="9"/>
      <c r="J766" s="9"/>
      <c r="K766" s="9" t="s">
        <v>56</v>
      </c>
      <c r="L766" s="9" t="s">
        <v>134</v>
      </c>
      <c r="M766" s="9" t="s">
        <v>135</v>
      </c>
      <c r="N766" s="131">
        <v>44721</v>
      </c>
      <c r="O766" s="131">
        <v>44732</v>
      </c>
      <c r="P766" s="131">
        <v>44732</v>
      </c>
      <c r="Q766" s="222">
        <v>120</v>
      </c>
      <c r="R766" s="132">
        <v>120</v>
      </c>
      <c r="S766" s="132">
        <v>0</v>
      </c>
      <c r="T766" s="9" t="s">
        <v>348</v>
      </c>
      <c r="U766" s="9" t="s">
        <v>63</v>
      </c>
      <c r="V766" s="9" t="s">
        <v>64</v>
      </c>
      <c r="W766" s="9" t="s">
        <v>44</v>
      </c>
      <c r="X766" s="131"/>
      <c r="Y766" s="131"/>
      <c r="Z766" s="9"/>
      <c r="AA766" s="133">
        <v>10.77</v>
      </c>
      <c r="AB766" s="9" t="s">
        <v>119</v>
      </c>
      <c r="AC766" s="133">
        <v>1292.4000000000001</v>
      </c>
      <c r="AD766" s="9" t="s">
        <v>119</v>
      </c>
      <c r="AE766" s="9" t="s">
        <v>120</v>
      </c>
      <c r="AF766" s="133">
        <v>13.99</v>
      </c>
      <c r="AG766" s="134">
        <v>0.11</v>
      </c>
      <c r="AH766" s="9" t="s">
        <v>47</v>
      </c>
      <c r="AI766" s="134">
        <v>8.9060000000000006</v>
      </c>
      <c r="AJ766" s="9" t="s">
        <v>48</v>
      </c>
      <c r="AK766" s="9" t="s">
        <v>1265</v>
      </c>
      <c r="AL766" s="9" t="s">
        <v>49</v>
      </c>
      <c r="AM766" s="9" t="s">
        <v>121</v>
      </c>
      <c r="AN766" s="9" t="s">
        <v>122</v>
      </c>
      <c r="AO766" s="9" t="s">
        <v>52</v>
      </c>
      <c r="AP766" s="9" t="s">
        <v>139</v>
      </c>
      <c r="AQ766" s="9" t="s">
        <v>349</v>
      </c>
      <c r="AR766" s="9" t="s">
        <v>122</v>
      </c>
      <c r="AS766" s="142" t="str">
        <f>VLOOKUP(A766,'Roll-ups'!B:M,12,FALSE)</f>
        <v>FUJI</v>
      </c>
      <c r="AT766" s="142" t="str">
        <f t="shared" si="35"/>
        <v>G10211</v>
      </c>
      <c r="AU766" t="str">
        <f>VLOOKUP(A766,'Roll-ups'!B:E,4,FALSE)</f>
        <v>FALL 1</v>
      </c>
    </row>
    <row r="767" spans="1:47" x14ac:dyDescent="0.15">
      <c r="A767" s="142">
        <f t="shared" si="33"/>
        <v>9781525610844</v>
      </c>
      <c r="B767" s="142" t="str">
        <f t="shared" si="34"/>
        <v>4544753176</v>
      </c>
      <c r="C767" s="9" t="s">
        <v>200</v>
      </c>
      <c r="D767" s="9" t="s">
        <v>508</v>
      </c>
      <c r="E767" s="9" t="s">
        <v>509</v>
      </c>
      <c r="F767" s="9" t="s">
        <v>366</v>
      </c>
      <c r="G767" s="9" t="s">
        <v>39</v>
      </c>
      <c r="H767" s="9" t="s">
        <v>40</v>
      </c>
      <c r="I767" s="9"/>
      <c r="J767" s="9"/>
      <c r="K767" s="9" t="s">
        <v>41</v>
      </c>
      <c r="L767" s="9" t="s">
        <v>347</v>
      </c>
      <c r="M767" s="9" t="s">
        <v>219</v>
      </c>
      <c r="N767" s="131">
        <v>44718</v>
      </c>
      <c r="O767" s="131">
        <v>44726</v>
      </c>
      <c r="P767" s="131">
        <v>44726</v>
      </c>
      <c r="Q767" s="222">
        <v>250</v>
      </c>
      <c r="R767" s="132">
        <v>250</v>
      </c>
      <c r="S767" s="132">
        <v>0</v>
      </c>
      <c r="T767" s="9" t="s">
        <v>348</v>
      </c>
      <c r="U767" s="9" t="s">
        <v>63</v>
      </c>
      <c r="V767" s="9" t="s">
        <v>64</v>
      </c>
      <c r="W767" s="9" t="s">
        <v>44</v>
      </c>
      <c r="X767" s="131"/>
      <c r="Y767" s="131"/>
      <c r="Z767" s="9"/>
      <c r="AA767" s="133">
        <v>8.8000000000000007</v>
      </c>
      <c r="AB767" s="9" t="s">
        <v>119</v>
      </c>
      <c r="AC767" s="133">
        <v>2200</v>
      </c>
      <c r="AD767" s="9" t="s">
        <v>119</v>
      </c>
      <c r="AE767" s="9" t="s">
        <v>120</v>
      </c>
      <c r="AF767" s="133">
        <v>21.99</v>
      </c>
      <c r="AG767" s="134">
        <v>0.6</v>
      </c>
      <c r="AH767" s="9" t="s">
        <v>47</v>
      </c>
      <c r="AI767" s="134">
        <v>20.16</v>
      </c>
      <c r="AJ767" s="9" t="s">
        <v>48</v>
      </c>
      <c r="AK767" s="9" t="s">
        <v>509</v>
      </c>
      <c r="AL767" s="9" t="s">
        <v>49</v>
      </c>
      <c r="AM767" s="9" t="s">
        <v>50</v>
      </c>
      <c r="AN767" s="9" t="s">
        <v>51</v>
      </c>
      <c r="AO767" s="9" t="s">
        <v>52</v>
      </c>
      <c r="AP767" s="9" t="s">
        <v>215</v>
      </c>
      <c r="AQ767" s="9" t="s">
        <v>349</v>
      </c>
      <c r="AR767" s="9" t="s">
        <v>51</v>
      </c>
      <c r="AS767" s="142" t="str">
        <f>VLOOKUP(A767,'Roll-ups'!B:M,12,FALSE)</f>
        <v xml:space="preserve">12 MONTH </v>
      </c>
      <c r="AT767" s="142" t="str">
        <f t="shared" si="35"/>
        <v>G10227</v>
      </c>
      <c r="AU767" t="str">
        <f>VLOOKUP(A767,'Roll-ups'!B:E,4,FALSE)</f>
        <v xml:space="preserve">FALL 1 FLOWTHROUGH </v>
      </c>
    </row>
    <row r="768" spans="1:47" x14ac:dyDescent="0.15">
      <c r="A768" s="142">
        <f t="shared" si="33"/>
        <v>9781525610813</v>
      </c>
      <c r="B768" s="142" t="str">
        <f t="shared" si="34"/>
        <v>4544753176</v>
      </c>
      <c r="C768" s="9" t="s">
        <v>200</v>
      </c>
      <c r="D768" s="9" t="s">
        <v>305</v>
      </c>
      <c r="E768" s="9" t="s">
        <v>524</v>
      </c>
      <c r="F768" s="9" t="s">
        <v>366</v>
      </c>
      <c r="G768" s="9" t="s">
        <v>58</v>
      </c>
      <c r="H768" s="9" t="s">
        <v>40</v>
      </c>
      <c r="I768" s="9"/>
      <c r="J768" s="9"/>
      <c r="K768" s="9" t="s">
        <v>41</v>
      </c>
      <c r="L768" s="9" t="s">
        <v>347</v>
      </c>
      <c r="M768" s="9" t="s">
        <v>219</v>
      </c>
      <c r="N768" s="131">
        <v>44718</v>
      </c>
      <c r="O768" s="131">
        <v>44726</v>
      </c>
      <c r="P768" s="131">
        <v>44726</v>
      </c>
      <c r="Q768" s="222">
        <v>200</v>
      </c>
      <c r="R768" s="132">
        <v>200</v>
      </c>
      <c r="S768" s="132">
        <v>0</v>
      </c>
      <c r="T768" s="9" t="s">
        <v>348</v>
      </c>
      <c r="U768" s="9" t="s">
        <v>63</v>
      </c>
      <c r="V768" s="9" t="s">
        <v>64</v>
      </c>
      <c r="W768" s="9" t="s">
        <v>44</v>
      </c>
      <c r="X768" s="131"/>
      <c r="Y768" s="131"/>
      <c r="Z768" s="9"/>
      <c r="AA768" s="133">
        <v>8.8000000000000007</v>
      </c>
      <c r="AB768" s="9" t="s">
        <v>119</v>
      </c>
      <c r="AC768" s="133">
        <v>1760</v>
      </c>
      <c r="AD768" s="9" t="s">
        <v>119</v>
      </c>
      <c r="AE768" s="9" t="s">
        <v>120</v>
      </c>
      <c r="AF768" s="133">
        <v>21.99</v>
      </c>
      <c r="AG768" s="134">
        <v>0.6</v>
      </c>
      <c r="AH768" s="9" t="s">
        <v>47</v>
      </c>
      <c r="AI768" s="134">
        <v>20.16</v>
      </c>
      <c r="AJ768" s="9" t="s">
        <v>48</v>
      </c>
      <c r="AK768" s="9" t="s">
        <v>524</v>
      </c>
      <c r="AL768" s="9" t="s">
        <v>49</v>
      </c>
      <c r="AM768" s="9" t="s">
        <v>50</v>
      </c>
      <c r="AN768" s="9" t="s">
        <v>51</v>
      </c>
      <c r="AO768" s="9" t="s">
        <v>52</v>
      </c>
      <c r="AP768" s="9" t="s">
        <v>215</v>
      </c>
      <c r="AQ768" s="9" t="s">
        <v>349</v>
      </c>
      <c r="AR768" s="9" t="s">
        <v>51</v>
      </c>
      <c r="AS768" s="142" t="str">
        <f>VLOOKUP(A768,'Roll-ups'!B:M,12,FALSE)</f>
        <v xml:space="preserve">12 MONTH </v>
      </c>
      <c r="AT768" s="142" t="str">
        <f t="shared" si="35"/>
        <v>G10227</v>
      </c>
      <c r="AU768" t="str">
        <f>VLOOKUP(A768,'Roll-ups'!B:E,4,FALSE)</f>
        <v xml:space="preserve">FALL 1 FLOWTHROUGH </v>
      </c>
    </row>
    <row r="769" spans="1:47" x14ac:dyDescent="0.15">
      <c r="A769" s="142">
        <f t="shared" si="33"/>
        <v>9781525610806</v>
      </c>
      <c r="B769" s="142" t="str">
        <f t="shared" si="34"/>
        <v>4544753176</v>
      </c>
      <c r="C769" s="9" t="s">
        <v>200</v>
      </c>
      <c r="D769" s="9" t="s">
        <v>541</v>
      </c>
      <c r="E769" s="9" t="s">
        <v>542</v>
      </c>
      <c r="F769" s="9" t="s">
        <v>366</v>
      </c>
      <c r="G769" s="9" t="s">
        <v>55</v>
      </c>
      <c r="H769" s="9" t="s">
        <v>40</v>
      </c>
      <c r="I769" s="9"/>
      <c r="J769" s="9"/>
      <c r="K769" s="9" t="s">
        <v>41</v>
      </c>
      <c r="L769" s="9" t="s">
        <v>347</v>
      </c>
      <c r="M769" s="9" t="s">
        <v>219</v>
      </c>
      <c r="N769" s="131">
        <v>44718</v>
      </c>
      <c r="O769" s="131">
        <v>44726</v>
      </c>
      <c r="P769" s="131">
        <v>44726</v>
      </c>
      <c r="Q769" s="222">
        <v>100</v>
      </c>
      <c r="R769" s="132">
        <v>100</v>
      </c>
      <c r="S769" s="132">
        <v>0</v>
      </c>
      <c r="T769" s="9" t="s">
        <v>348</v>
      </c>
      <c r="U769" s="9" t="s">
        <v>63</v>
      </c>
      <c r="V769" s="9" t="s">
        <v>64</v>
      </c>
      <c r="W769" s="9" t="s">
        <v>44</v>
      </c>
      <c r="X769" s="131"/>
      <c r="Y769" s="131"/>
      <c r="Z769" s="9"/>
      <c r="AA769" s="133">
        <v>8.8000000000000007</v>
      </c>
      <c r="AB769" s="9" t="s">
        <v>119</v>
      </c>
      <c r="AC769" s="133">
        <v>880</v>
      </c>
      <c r="AD769" s="9" t="s">
        <v>119</v>
      </c>
      <c r="AE769" s="9" t="s">
        <v>120</v>
      </c>
      <c r="AF769" s="133">
        <v>21.99</v>
      </c>
      <c r="AG769" s="134">
        <v>0.6</v>
      </c>
      <c r="AH769" s="9" t="s">
        <v>47</v>
      </c>
      <c r="AI769" s="134">
        <v>20.16</v>
      </c>
      <c r="AJ769" s="9" t="s">
        <v>48</v>
      </c>
      <c r="AK769" s="9" t="s">
        <v>542</v>
      </c>
      <c r="AL769" s="9" t="s">
        <v>49</v>
      </c>
      <c r="AM769" s="9" t="s">
        <v>50</v>
      </c>
      <c r="AN769" s="9" t="s">
        <v>51</v>
      </c>
      <c r="AO769" s="9" t="s">
        <v>52</v>
      </c>
      <c r="AP769" s="9" t="s">
        <v>215</v>
      </c>
      <c r="AQ769" s="9" t="s">
        <v>349</v>
      </c>
      <c r="AR769" s="9" t="s">
        <v>51</v>
      </c>
      <c r="AS769" s="142" t="str">
        <f>VLOOKUP(A769,'Roll-ups'!B:M,12,FALSE)</f>
        <v xml:space="preserve">12 MONTH </v>
      </c>
      <c r="AT769" s="142" t="str">
        <f t="shared" si="35"/>
        <v>G10227</v>
      </c>
      <c r="AU769" t="str">
        <f>VLOOKUP(A769,'Roll-ups'!B:E,4,FALSE)</f>
        <v xml:space="preserve">FALL 1 FLOWTHROUGH </v>
      </c>
    </row>
    <row r="770" spans="1:47" x14ac:dyDescent="0.15">
      <c r="A770" s="142">
        <f t="shared" si="33"/>
        <v>9781525610400</v>
      </c>
      <c r="B770" s="142" t="str">
        <f t="shared" si="34"/>
        <v>4544753177</v>
      </c>
      <c r="C770" s="9" t="s">
        <v>200</v>
      </c>
      <c r="D770" s="9" t="s">
        <v>224</v>
      </c>
      <c r="E770" s="9" t="s">
        <v>371</v>
      </c>
      <c r="F770" s="9" t="s">
        <v>545</v>
      </c>
      <c r="G770" s="9" t="s">
        <v>39</v>
      </c>
      <c r="H770" s="9" t="s">
        <v>40</v>
      </c>
      <c r="I770" s="9"/>
      <c r="J770" s="9"/>
      <c r="K770" s="9" t="s">
        <v>56</v>
      </c>
      <c r="L770" s="9" t="s">
        <v>347</v>
      </c>
      <c r="M770" s="9" t="s">
        <v>219</v>
      </c>
      <c r="N770" s="131">
        <v>44718</v>
      </c>
      <c r="O770" s="131">
        <v>44726</v>
      </c>
      <c r="P770" s="131">
        <v>44726</v>
      </c>
      <c r="Q770" s="222">
        <v>50</v>
      </c>
      <c r="R770" s="132">
        <v>50</v>
      </c>
      <c r="S770" s="132">
        <v>0</v>
      </c>
      <c r="T770" s="9" t="s">
        <v>348</v>
      </c>
      <c r="U770" s="9" t="s">
        <v>63</v>
      </c>
      <c r="V770" s="9" t="s">
        <v>64</v>
      </c>
      <c r="W770" s="9" t="s">
        <v>44</v>
      </c>
      <c r="X770" s="131"/>
      <c r="Y770" s="131"/>
      <c r="Z770" s="9"/>
      <c r="AA770" s="133">
        <v>6.4</v>
      </c>
      <c r="AB770" s="9" t="s">
        <v>119</v>
      </c>
      <c r="AC770" s="133">
        <v>320</v>
      </c>
      <c r="AD770" s="9" t="s">
        <v>119</v>
      </c>
      <c r="AE770" s="9" t="s">
        <v>120</v>
      </c>
      <c r="AF770" s="133">
        <v>15.99</v>
      </c>
      <c r="AG770" s="134">
        <v>0.35</v>
      </c>
      <c r="AH770" s="9" t="s">
        <v>47</v>
      </c>
      <c r="AI770" s="134">
        <v>11.016</v>
      </c>
      <c r="AJ770" s="9" t="s">
        <v>48</v>
      </c>
      <c r="AK770" s="9" t="s">
        <v>371</v>
      </c>
      <c r="AL770" s="9" t="s">
        <v>49</v>
      </c>
      <c r="AM770" s="9" t="s">
        <v>50</v>
      </c>
      <c r="AN770" s="9" t="s">
        <v>51</v>
      </c>
      <c r="AO770" s="9" t="s">
        <v>52</v>
      </c>
      <c r="AP770" s="9" t="s">
        <v>215</v>
      </c>
      <c r="AQ770" s="9" t="s">
        <v>349</v>
      </c>
      <c r="AR770" s="9" t="s">
        <v>106</v>
      </c>
      <c r="AS770" s="142" t="str">
        <f>VLOOKUP(A770,'Roll-ups'!B:M,12,FALSE)</f>
        <v xml:space="preserve">12 MONTH </v>
      </c>
      <c r="AT770" s="142" t="str">
        <f t="shared" si="35"/>
        <v>G10227</v>
      </c>
      <c r="AU770" t="str">
        <f>VLOOKUP(A770,'Roll-ups'!B:E,4,FALSE)</f>
        <v>BTS</v>
      </c>
    </row>
    <row r="771" spans="1:47" x14ac:dyDescent="0.15">
      <c r="A771" s="142">
        <f t="shared" ref="A771:A834" si="36">E771*1</f>
        <v>9781525610394</v>
      </c>
      <c r="B771" s="142" t="str">
        <f t="shared" ref="B771:B834" si="37">F771</f>
        <v>4544753177</v>
      </c>
      <c r="C771" s="9" t="s">
        <v>200</v>
      </c>
      <c r="D771" s="9" t="s">
        <v>223</v>
      </c>
      <c r="E771" s="9" t="s">
        <v>365</v>
      </c>
      <c r="F771" s="9" t="s">
        <v>545</v>
      </c>
      <c r="G771" s="9" t="s">
        <v>58</v>
      </c>
      <c r="H771" s="9" t="s">
        <v>40</v>
      </c>
      <c r="I771" s="9"/>
      <c r="J771" s="9"/>
      <c r="K771" s="9" t="s">
        <v>56</v>
      </c>
      <c r="L771" s="9" t="s">
        <v>347</v>
      </c>
      <c r="M771" s="9" t="s">
        <v>219</v>
      </c>
      <c r="N771" s="131">
        <v>44718</v>
      </c>
      <c r="O771" s="131">
        <v>44726</v>
      </c>
      <c r="P771" s="131">
        <v>44726</v>
      </c>
      <c r="Q771" s="222">
        <v>100</v>
      </c>
      <c r="R771" s="132">
        <v>100</v>
      </c>
      <c r="S771" s="132">
        <v>0</v>
      </c>
      <c r="T771" s="9" t="s">
        <v>348</v>
      </c>
      <c r="U771" s="9" t="s">
        <v>63</v>
      </c>
      <c r="V771" s="9" t="s">
        <v>64</v>
      </c>
      <c r="W771" s="9" t="s">
        <v>44</v>
      </c>
      <c r="X771" s="131"/>
      <c r="Y771" s="131"/>
      <c r="Z771" s="9"/>
      <c r="AA771" s="133">
        <v>6.4</v>
      </c>
      <c r="AB771" s="9" t="s">
        <v>119</v>
      </c>
      <c r="AC771" s="133">
        <v>640</v>
      </c>
      <c r="AD771" s="9" t="s">
        <v>119</v>
      </c>
      <c r="AE771" s="9" t="s">
        <v>120</v>
      </c>
      <c r="AF771" s="133">
        <v>15.99</v>
      </c>
      <c r="AG771" s="134">
        <v>0.35</v>
      </c>
      <c r="AH771" s="9" t="s">
        <v>47</v>
      </c>
      <c r="AI771" s="134">
        <v>11.016</v>
      </c>
      <c r="AJ771" s="9" t="s">
        <v>48</v>
      </c>
      <c r="AK771" s="9" t="s">
        <v>365</v>
      </c>
      <c r="AL771" s="9" t="s">
        <v>49</v>
      </c>
      <c r="AM771" s="9" t="s">
        <v>50</v>
      </c>
      <c r="AN771" s="9" t="s">
        <v>51</v>
      </c>
      <c r="AO771" s="9" t="s">
        <v>52</v>
      </c>
      <c r="AP771" s="9" t="s">
        <v>215</v>
      </c>
      <c r="AQ771" s="9" t="s">
        <v>349</v>
      </c>
      <c r="AR771" s="9" t="s">
        <v>106</v>
      </c>
      <c r="AS771" s="142" t="str">
        <f>VLOOKUP(A771,'Roll-ups'!B:M,12,FALSE)</f>
        <v xml:space="preserve">12 MONTH </v>
      </c>
      <c r="AT771" s="142" t="str">
        <f t="shared" ref="AT771:AT834" si="38">C771</f>
        <v>G10227</v>
      </c>
      <c r="AU771" t="str">
        <f>VLOOKUP(A771,'Roll-ups'!B:E,4,FALSE)</f>
        <v>BTS</v>
      </c>
    </row>
    <row r="772" spans="1:47" x14ac:dyDescent="0.15">
      <c r="A772" s="142">
        <f t="shared" si="36"/>
        <v>9781525610387</v>
      </c>
      <c r="B772" s="142" t="str">
        <f t="shared" si="37"/>
        <v>4544753177</v>
      </c>
      <c r="C772" s="9" t="s">
        <v>200</v>
      </c>
      <c r="D772" s="9" t="s">
        <v>222</v>
      </c>
      <c r="E772" s="9" t="s">
        <v>375</v>
      </c>
      <c r="F772" s="9" t="s">
        <v>545</v>
      </c>
      <c r="G772" s="9" t="s">
        <v>55</v>
      </c>
      <c r="H772" s="9" t="s">
        <v>40</v>
      </c>
      <c r="I772" s="9"/>
      <c r="J772" s="9"/>
      <c r="K772" s="9" t="s">
        <v>56</v>
      </c>
      <c r="L772" s="9" t="s">
        <v>347</v>
      </c>
      <c r="M772" s="9" t="s">
        <v>219</v>
      </c>
      <c r="N772" s="131">
        <v>44718</v>
      </c>
      <c r="O772" s="131">
        <v>44726</v>
      </c>
      <c r="P772" s="131">
        <v>44726</v>
      </c>
      <c r="Q772" s="222">
        <v>50</v>
      </c>
      <c r="R772" s="132">
        <v>50</v>
      </c>
      <c r="S772" s="132">
        <v>0</v>
      </c>
      <c r="T772" s="9" t="s">
        <v>348</v>
      </c>
      <c r="U772" s="9" t="s">
        <v>63</v>
      </c>
      <c r="V772" s="9" t="s">
        <v>64</v>
      </c>
      <c r="W772" s="9" t="s">
        <v>44</v>
      </c>
      <c r="X772" s="131"/>
      <c r="Y772" s="131"/>
      <c r="Z772" s="9"/>
      <c r="AA772" s="133">
        <v>6.4</v>
      </c>
      <c r="AB772" s="9" t="s">
        <v>119</v>
      </c>
      <c r="AC772" s="133">
        <v>320</v>
      </c>
      <c r="AD772" s="9" t="s">
        <v>119</v>
      </c>
      <c r="AE772" s="9" t="s">
        <v>120</v>
      </c>
      <c r="AF772" s="133">
        <v>15.99</v>
      </c>
      <c r="AG772" s="134">
        <v>0.35</v>
      </c>
      <c r="AH772" s="9" t="s">
        <v>47</v>
      </c>
      <c r="AI772" s="134">
        <v>11.016</v>
      </c>
      <c r="AJ772" s="9" t="s">
        <v>48</v>
      </c>
      <c r="AK772" s="9" t="s">
        <v>375</v>
      </c>
      <c r="AL772" s="9" t="s">
        <v>49</v>
      </c>
      <c r="AM772" s="9" t="s">
        <v>50</v>
      </c>
      <c r="AN772" s="9" t="s">
        <v>51</v>
      </c>
      <c r="AO772" s="9" t="s">
        <v>52</v>
      </c>
      <c r="AP772" s="9" t="s">
        <v>215</v>
      </c>
      <c r="AQ772" s="9" t="s">
        <v>349</v>
      </c>
      <c r="AR772" s="9" t="s">
        <v>106</v>
      </c>
      <c r="AS772" s="142" t="str">
        <f>VLOOKUP(A772,'Roll-ups'!B:M,12,FALSE)</f>
        <v xml:space="preserve">12 MONTH </v>
      </c>
      <c r="AT772" s="142" t="str">
        <f t="shared" si="38"/>
        <v>G10227</v>
      </c>
      <c r="AU772" t="str">
        <f>VLOOKUP(A772,'Roll-ups'!B:E,4,FALSE)</f>
        <v>BTS</v>
      </c>
    </row>
    <row r="773" spans="1:47" x14ac:dyDescent="0.15">
      <c r="A773" s="142">
        <f t="shared" si="36"/>
        <v>9781525610332</v>
      </c>
      <c r="B773" s="142" t="str">
        <f t="shared" si="37"/>
        <v>4544753177</v>
      </c>
      <c r="C773" s="9" t="s">
        <v>200</v>
      </c>
      <c r="D773" s="9" t="s">
        <v>217</v>
      </c>
      <c r="E773" s="9" t="s">
        <v>374</v>
      </c>
      <c r="F773" s="9" t="s">
        <v>545</v>
      </c>
      <c r="G773" s="9" t="s">
        <v>62</v>
      </c>
      <c r="H773" s="9" t="s">
        <v>40</v>
      </c>
      <c r="I773" s="9"/>
      <c r="J773" s="9"/>
      <c r="K773" s="9" t="s">
        <v>56</v>
      </c>
      <c r="L773" s="9" t="s">
        <v>347</v>
      </c>
      <c r="M773" s="9" t="s">
        <v>219</v>
      </c>
      <c r="N773" s="131">
        <v>44718</v>
      </c>
      <c r="O773" s="131">
        <v>44726</v>
      </c>
      <c r="P773" s="131">
        <v>44726</v>
      </c>
      <c r="Q773" s="222">
        <v>50</v>
      </c>
      <c r="R773" s="132">
        <v>50</v>
      </c>
      <c r="S773" s="132">
        <v>0</v>
      </c>
      <c r="T773" s="9" t="s">
        <v>348</v>
      </c>
      <c r="U773" s="9" t="s">
        <v>63</v>
      </c>
      <c r="V773" s="9" t="s">
        <v>64</v>
      </c>
      <c r="W773" s="9" t="s">
        <v>44</v>
      </c>
      <c r="X773" s="131"/>
      <c r="Y773" s="131"/>
      <c r="Z773" s="9"/>
      <c r="AA773" s="133">
        <v>10.4</v>
      </c>
      <c r="AB773" s="9" t="s">
        <v>119</v>
      </c>
      <c r="AC773" s="133">
        <v>520</v>
      </c>
      <c r="AD773" s="9" t="s">
        <v>119</v>
      </c>
      <c r="AE773" s="9" t="s">
        <v>120</v>
      </c>
      <c r="AF773" s="133">
        <v>25.99</v>
      </c>
      <c r="AG773" s="134">
        <v>0.68</v>
      </c>
      <c r="AH773" s="9" t="s">
        <v>47</v>
      </c>
      <c r="AI773" s="134">
        <v>23.52</v>
      </c>
      <c r="AJ773" s="9" t="s">
        <v>48</v>
      </c>
      <c r="AK773" s="9" t="s">
        <v>374</v>
      </c>
      <c r="AL773" s="9" t="s">
        <v>49</v>
      </c>
      <c r="AM773" s="9" t="s">
        <v>50</v>
      </c>
      <c r="AN773" s="9" t="s">
        <v>51</v>
      </c>
      <c r="AO773" s="9" t="s">
        <v>52</v>
      </c>
      <c r="AP773" s="9" t="s">
        <v>215</v>
      </c>
      <c r="AQ773" s="9" t="s">
        <v>349</v>
      </c>
      <c r="AR773" s="9" t="s">
        <v>106</v>
      </c>
      <c r="AS773" s="142" t="str">
        <f>VLOOKUP(A773,'Roll-ups'!B:M,12,FALSE)</f>
        <v xml:space="preserve">12 MONTH </v>
      </c>
      <c r="AT773" s="142" t="str">
        <f t="shared" si="38"/>
        <v>G10227</v>
      </c>
      <c r="AU773" t="str">
        <f>VLOOKUP(A773,'Roll-ups'!B:E,4,FALSE)</f>
        <v>BTS</v>
      </c>
    </row>
    <row r="774" spans="1:47" x14ac:dyDescent="0.15">
      <c r="A774" s="142">
        <f t="shared" si="36"/>
        <v>9781525610844</v>
      </c>
      <c r="B774" s="142" t="str">
        <f t="shared" si="37"/>
        <v>4544753177</v>
      </c>
      <c r="C774" s="9" t="s">
        <v>200</v>
      </c>
      <c r="D774" s="9" t="s">
        <v>508</v>
      </c>
      <c r="E774" s="9" t="s">
        <v>509</v>
      </c>
      <c r="F774" s="9" t="s">
        <v>545</v>
      </c>
      <c r="G774" s="9" t="s">
        <v>59</v>
      </c>
      <c r="H774" s="9" t="s">
        <v>40</v>
      </c>
      <c r="I774" s="9"/>
      <c r="J774" s="9"/>
      <c r="K774" s="9" t="s">
        <v>56</v>
      </c>
      <c r="L774" s="9" t="s">
        <v>347</v>
      </c>
      <c r="M774" s="9" t="s">
        <v>219</v>
      </c>
      <c r="N774" s="131">
        <v>44718</v>
      </c>
      <c r="O774" s="131">
        <v>44726</v>
      </c>
      <c r="P774" s="131">
        <v>44726</v>
      </c>
      <c r="Q774" s="222">
        <v>50</v>
      </c>
      <c r="R774" s="132">
        <v>50</v>
      </c>
      <c r="S774" s="132">
        <v>0</v>
      </c>
      <c r="T774" s="9" t="s">
        <v>348</v>
      </c>
      <c r="U774" s="9" t="s">
        <v>63</v>
      </c>
      <c r="V774" s="9" t="s">
        <v>64</v>
      </c>
      <c r="W774" s="9" t="s">
        <v>44</v>
      </c>
      <c r="X774" s="131"/>
      <c r="Y774" s="131"/>
      <c r="Z774" s="9"/>
      <c r="AA774" s="133">
        <v>8.8000000000000007</v>
      </c>
      <c r="AB774" s="9" t="s">
        <v>119</v>
      </c>
      <c r="AC774" s="133">
        <v>440</v>
      </c>
      <c r="AD774" s="9" t="s">
        <v>119</v>
      </c>
      <c r="AE774" s="9" t="s">
        <v>120</v>
      </c>
      <c r="AF774" s="133">
        <v>21.99</v>
      </c>
      <c r="AG774" s="134">
        <v>0.6</v>
      </c>
      <c r="AH774" s="9" t="s">
        <v>47</v>
      </c>
      <c r="AI774" s="134">
        <v>20.16</v>
      </c>
      <c r="AJ774" s="9" t="s">
        <v>48</v>
      </c>
      <c r="AK774" s="9" t="s">
        <v>509</v>
      </c>
      <c r="AL774" s="9" t="s">
        <v>49</v>
      </c>
      <c r="AM774" s="9" t="s">
        <v>50</v>
      </c>
      <c r="AN774" s="9" t="s">
        <v>51</v>
      </c>
      <c r="AO774" s="9" t="s">
        <v>52</v>
      </c>
      <c r="AP774" s="9" t="s">
        <v>215</v>
      </c>
      <c r="AQ774" s="9" t="s">
        <v>349</v>
      </c>
      <c r="AR774" s="9" t="s">
        <v>51</v>
      </c>
      <c r="AS774" s="142" t="str">
        <f>VLOOKUP(A774,'Roll-ups'!B:M,12,FALSE)</f>
        <v xml:space="preserve">12 MONTH </v>
      </c>
      <c r="AT774" s="142" t="str">
        <f t="shared" si="38"/>
        <v>G10227</v>
      </c>
      <c r="AU774" t="str">
        <f>VLOOKUP(A774,'Roll-ups'!B:E,4,FALSE)</f>
        <v xml:space="preserve">FALL 1 FLOWTHROUGH </v>
      </c>
    </row>
    <row r="775" spans="1:47" x14ac:dyDescent="0.15">
      <c r="A775" s="142">
        <f t="shared" si="36"/>
        <v>9781525610813</v>
      </c>
      <c r="B775" s="142" t="str">
        <f t="shared" si="37"/>
        <v>4544753177</v>
      </c>
      <c r="C775" s="9" t="s">
        <v>200</v>
      </c>
      <c r="D775" s="9" t="s">
        <v>305</v>
      </c>
      <c r="E775" s="9" t="s">
        <v>524</v>
      </c>
      <c r="F775" s="9" t="s">
        <v>545</v>
      </c>
      <c r="G775" s="9" t="s">
        <v>107</v>
      </c>
      <c r="H775" s="9" t="s">
        <v>40</v>
      </c>
      <c r="I775" s="9"/>
      <c r="J775" s="9"/>
      <c r="K775" s="9" t="s">
        <v>56</v>
      </c>
      <c r="L775" s="9" t="s">
        <v>347</v>
      </c>
      <c r="M775" s="9" t="s">
        <v>219</v>
      </c>
      <c r="N775" s="131">
        <v>44718</v>
      </c>
      <c r="O775" s="131">
        <v>44726</v>
      </c>
      <c r="P775" s="131">
        <v>44726</v>
      </c>
      <c r="Q775" s="222">
        <v>50</v>
      </c>
      <c r="R775" s="132">
        <v>50</v>
      </c>
      <c r="S775" s="132">
        <v>0</v>
      </c>
      <c r="T775" s="9" t="s">
        <v>348</v>
      </c>
      <c r="U775" s="9" t="s">
        <v>63</v>
      </c>
      <c r="V775" s="9" t="s">
        <v>64</v>
      </c>
      <c r="W775" s="9" t="s">
        <v>44</v>
      </c>
      <c r="X775" s="131"/>
      <c r="Y775" s="131"/>
      <c r="Z775" s="9"/>
      <c r="AA775" s="133">
        <v>8.8000000000000007</v>
      </c>
      <c r="AB775" s="9" t="s">
        <v>119</v>
      </c>
      <c r="AC775" s="133">
        <v>440</v>
      </c>
      <c r="AD775" s="9" t="s">
        <v>119</v>
      </c>
      <c r="AE775" s="9" t="s">
        <v>120</v>
      </c>
      <c r="AF775" s="133">
        <v>21.99</v>
      </c>
      <c r="AG775" s="134">
        <v>0.6</v>
      </c>
      <c r="AH775" s="9" t="s">
        <v>47</v>
      </c>
      <c r="AI775" s="134">
        <v>20.16</v>
      </c>
      <c r="AJ775" s="9" t="s">
        <v>48</v>
      </c>
      <c r="AK775" s="9" t="s">
        <v>524</v>
      </c>
      <c r="AL775" s="9" t="s">
        <v>49</v>
      </c>
      <c r="AM775" s="9" t="s">
        <v>50</v>
      </c>
      <c r="AN775" s="9" t="s">
        <v>51</v>
      </c>
      <c r="AO775" s="9" t="s">
        <v>52</v>
      </c>
      <c r="AP775" s="9" t="s">
        <v>215</v>
      </c>
      <c r="AQ775" s="9" t="s">
        <v>349</v>
      </c>
      <c r="AR775" s="9" t="s">
        <v>51</v>
      </c>
      <c r="AS775" s="142" t="str">
        <f>VLOOKUP(A775,'Roll-ups'!B:M,12,FALSE)</f>
        <v xml:space="preserve">12 MONTH </v>
      </c>
      <c r="AT775" s="142" t="str">
        <f t="shared" si="38"/>
        <v>G10227</v>
      </c>
      <c r="AU775" t="str">
        <f>VLOOKUP(A775,'Roll-ups'!B:E,4,FALSE)</f>
        <v xml:space="preserve">FALL 1 FLOWTHROUGH </v>
      </c>
    </row>
    <row r="776" spans="1:47" x14ac:dyDescent="0.15">
      <c r="A776" s="142">
        <f t="shared" si="36"/>
        <v>9781525610806</v>
      </c>
      <c r="B776" s="142" t="str">
        <f t="shared" si="37"/>
        <v>4544753177</v>
      </c>
      <c r="C776" s="9" t="s">
        <v>200</v>
      </c>
      <c r="D776" s="9" t="s">
        <v>541</v>
      </c>
      <c r="E776" s="9" t="s">
        <v>542</v>
      </c>
      <c r="F776" s="9" t="s">
        <v>545</v>
      </c>
      <c r="G776" s="9" t="s">
        <v>71</v>
      </c>
      <c r="H776" s="9" t="s">
        <v>40</v>
      </c>
      <c r="I776" s="9"/>
      <c r="J776" s="9"/>
      <c r="K776" s="9" t="s">
        <v>56</v>
      </c>
      <c r="L776" s="9" t="s">
        <v>347</v>
      </c>
      <c r="M776" s="9" t="s">
        <v>219</v>
      </c>
      <c r="N776" s="131">
        <v>44718</v>
      </c>
      <c r="O776" s="131">
        <v>44726</v>
      </c>
      <c r="P776" s="131">
        <v>44726</v>
      </c>
      <c r="Q776" s="222">
        <v>50</v>
      </c>
      <c r="R776" s="132">
        <v>50</v>
      </c>
      <c r="S776" s="132">
        <v>0</v>
      </c>
      <c r="T776" s="9" t="s">
        <v>348</v>
      </c>
      <c r="U776" s="9" t="s">
        <v>63</v>
      </c>
      <c r="V776" s="9" t="s">
        <v>64</v>
      </c>
      <c r="W776" s="9" t="s">
        <v>44</v>
      </c>
      <c r="X776" s="131"/>
      <c r="Y776" s="131"/>
      <c r="Z776" s="9"/>
      <c r="AA776" s="133">
        <v>8.8000000000000007</v>
      </c>
      <c r="AB776" s="9" t="s">
        <v>119</v>
      </c>
      <c r="AC776" s="133">
        <v>440</v>
      </c>
      <c r="AD776" s="9" t="s">
        <v>119</v>
      </c>
      <c r="AE776" s="9" t="s">
        <v>120</v>
      </c>
      <c r="AF776" s="133">
        <v>21.99</v>
      </c>
      <c r="AG776" s="134">
        <v>0.6</v>
      </c>
      <c r="AH776" s="9" t="s">
        <v>47</v>
      </c>
      <c r="AI776" s="134">
        <v>20.16</v>
      </c>
      <c r="AJ776" s="9" t="s">
        <v>48</v>
      </c>
      <c r="AK776" s="9" t="s">
        <v>542</v>
      </c>
      <c r="AL776" s="9" t="s">
        <v>49</v>
      </c>
      <c r="AM776" s="9" t="s">
        <v>50</v>
      </c>
      <c r="AN776" s="9" t="s">
        <v>51</v>
      </c>
      <c r="AO776" s="9" t="s">
        <v>52</v>
      </c>
      <c r="AP776" s="9" t="s">
        <v>215</v>
      </c>
      <c r="AQ776" s="9" t="s">
        <v>349</v>
      </c>
      <c r="AR776" s="9" t="s">
        <v>51</v>
      </c>
      <c r="AS776" s="142" t="str">
        <f>VLOOKUP(A776,'Roll-ups'!B:M,12,FALSE)</f>
        <v xml:space="preserve">12 MONTH </v>
      </c>
      <c r="AT776" s="142" t="str">
        <f t="shared" si="38"/>
        <v>G10227</v>
      </c>
      <c r="AU776" t="str">
        <f>VLOOKUP(A776,'Roll-ups'!B:E,4,FALSE)</f>
        <v xml:space="preserve">FALL 1 FLOWTHROUGH </v>
      </c>
    </row>
    <row r="777" spans="1:47" x14ac:dyDescent="0.15">
      <c r="A777" s="142">
        <f t="shared" si="36"/>
        <v>93573788055</v>
      </c>
      <c r="B777" s="142" t="str">
        <f t="shared" si="37"/>
        <v>4544765962</v>
      </c>
      <c r="C777" s="9" t="s">
        <v>129</v>
      </c>
      <c r="D777" s="9" t="s">
        <v>737</v>
      </c>
      <c r="E777" s="9" t="s">
        <v>738</v>
      </c>
      <c r="F777" s="9" t="s">
        <v>967</v>
      </c>
      <c r="G777" s="9" t="s">
        <v>62</v>
      </c>
      <c r="H777" s="9" t="s">
        <v>40</v>
      </c>
      <c r="I777" s="9" t="s">
        <v>1341</v>
      </c>
      <c r="J777" s="9"/>
      <c r="K777" s="9" t="s">
        <v>41</v>
      </c>
      <c r="L777" s="9" t="s">
        <v>1247</v>
      </c>
      <c r="M777" s="9" t="s">
        <v>1248</v>
      </c>
      <c r="N777" s="131">
        <v>44719</v>
      </c>
      <c r="O777" s="131">
        <v>44729</v>
      </c>
      <c r="P777" s="131">
        <v>44729</v>
      </c>
      <c r="Q777" s="222">
        <v>264</v>
      </c>
      <c r="R777" s="132">
        <v>0</v>
      </c>
      <c r="S777" s="132">
        <v>0</v>
      </c>
      <c r="T777" s="9" t="s">
        <v>348</v>
      </c>
      <c r="U777" s="9" t="s">
        <v>117</v>
      </c>
      <c r="V777" s="9" t="s">
        <v>64</v>
      </c>
      <c r="W777" s="9" t="s">
        <v>44</v>
      </c>
      <c r="X777" s="131">
        <v>44722</v>
      </c>
      <c r="Y777" s="131">
        <v>44726</v>
      </c>
      <c r="Z777" s="9" t="s">
        <v>118</v>
      </c>
      <c r="AA777" s="133">
        <v>7.14</v>
      </c>
      <c r="AB777" s="9" t="s">
        <v>119</v>
      </c>
      <c r="AC777" s="133">
        <v>1884.96</v>
      </c>
      <c r="AD777" s="9" t="s">
        <v>119</v>
      </c>
      <c r="AE777" s="9" t="s">
        <v>120</v>
      </c>
      <c r="AF777" s="133">
        <v>12.99</v>
      </c>
      <c r="AG777" s="134">
        <v>0.35</v>
      </c>
      <c r="AH777" s="9" t="s">
        <v>47</v>
      </c>
      <c r="AI777" s="134">
        <v>724.65</v>
      </c>
      <c r="AJ777" s="9" t="s">
        <v>48</v>
      </c>
      <c r="AK777" s="9" t="s">
        <v>1284</v>
      </c>
      <c r="AL777" s="9" t="s">
        <v>49</v>
      </c>
      <c r="AM777" s="9" t="s">
        <v>196</v>
      </c>
      <c r="AN777" s="9" t="s">
        <v>123</v>
      </c>
      <c r="AO777" s="9" t="s">
        <v>52</v>
      </c>
      <c r="AP777" s="9" t="s">
        <v>1250</v>
      </c>
      <c r="AQ777" s="9" t="s">
        <v>349</v>
      </c>
      <c r="AR777" s="9" t="s">
        <v>122</v>
      </c>
      <c r="AS777" s="142" t="str">
        <f>VLOOKUP(A777,'Roll-ups'!B:M,12,FALSE)</f>
        <v xml:space="preserve">CRICUT </v>
      </c>
      <c r="AT777" s="142" t="str">
        <f t="shared" si="38"/>
        <v>G10211</v>
      </c>
      <c r="AU777" t="str">
        <f>VLOOKUP(A777,'Roll-ups'!B:E,4,FALSE)</f>
        <v>FALL 1</v>
      </c>
    </row>
    <row r="778" spans="1:47" x14ac:dyDescent="0.15">
      <c r="A778" s="142">
        <f t="shared" si="36"/>
        <v>93573596841</v>
      </c>
      <c r="B778" s="142" t="str">
        <f t="shared" si="37"/>
        <v>4544765962</v>
      </c>
      <c r="C778" s="9" t="s">
        <v>129</v>
      </c>
      <c r="D778" s="9" t="s">
        <v>709</v>
      </c>
      <c r="E778" s="9" t="s">
        <v>710</v>
      </c>
      <c r="F778" s="9" t="s">
        <v>967</v>
      </c>
      <c r="G778" s="9" t="s">
        <v>61</v>
      </c>
      <c r="H778" s="9" t="s">
        <v>40</v>
      </c>
      <c r="I778" s="9" t="s">
        <v>1341</v>
      </c>
      <c r="J778" s="9"/>
      <c r="K778" s="9" t="s">
        <v>41</v>
      </c>
      <c r="L778" s="9" t="s">
        <v>1247</v>
      </c>
      <c r="M778" s="9" t="s">
        <v>1248</v>
      </c>
      <c r="N778" s="131">
        <v>44719</v>
      </c>
      <c r="O778" s="131">
        <v>44729</v>
      </c>
      <c r="P778" s="131">
        <v>44729</v>
      </c>
      <c r="Q778" s="222">
        <v>331</v>
      </c>
      <c r="R778" s="132">
        <v>0</v>
      </c>
      <c r="S778" s="132">
        <v>0</v>
      </c>
      <c r="T778" s="9" t="s">
        <v>348</v>
      </c>
      <c r="U778" s="9" t="s">
        <v>117</v>
      </c>
      <c r="V778" s="9" t="s">
        <v>64</v>
      </c>
      <c r="W778" s="9" t="s">
        <v>44</v>
      </c>
      <c r="X778" s="131">
        <v>44722</v>
      </c>
      <c r="Y778" s="131">
        <v>44726</v>
      </c>
      <c r="Z778" s="9" t="s">
        <v>118</v>
      </c>
      <c r="AA778" s="133">
        <v>13.74</v>
      </c>
      <c r="AB778" s="9" t="s">
        <v>119</v>
      </c>
      <c r="AC778" s="133">
        <v>4547.9399999999996</v>
      </c>
      <c r="AD778" s="9" t="s">
        <v>119</v>
      </c>
      <c r="AE778" s="9" t="s">
        <v>120</v>
      </c>
      <c r="AF778" s="133">
        <v>24.99</v>
      </c>
      <c r="AG778" s="134">
        <v>0.35</v>
      </c>
      <c r="AH778" s="9" t="s">
        <v>47</v>
      </c>
      <c r="AI778" s="134">
        <v>724.65</v>
      </c>
      <c r="AJ778" s="9" t="s">
        <v>48</v>
      </c>
      <c r="AK778" s="9" t="s">
        <v>1277</v>
      </c>
      <c r="AL778" s="9" t="s">
        <v>49</v>
      </c>
      <c r="AM778" s="9" t="s">
        <v>121</v>
      </c>
      <c r="AN778" s="9" t="s">
        <v>122</v>
      </c>
      <c r="AO778" s="9" t="s">
        <v>52</v>
      </c>
      <c r="AP778" s="9" t="s">
        <v>1250</v>
      </c>
      <c r="AQ778" s="9" t="s">
        <v>53</v>
      </c>
      <c r="AR778" s="9" t="s">
        <v>54</v>
      </c>
      <c r="AS778" s="142" t="str">
        <f>VLOOKUP(A778,'Roll-ups'!B:M,12,FALSE)</f>
        <v xml:space="preserve">CRICUT </v>
      </c>
      <c r="AT778" s="142" t="str">
        <f t="shared" si="38"/>
        <v>G10211</v>
      </c>
      <c r="AU778" t="str">
        <f>VLOOKUP(A778,'Roll-ups'!B:E,4,FALSE)</f>
        <v>FALL 1</v>
      </c>
    </row>
    <row r="779" spans="1:47" x14ac:dyDescent="0.15">
      <c r="A779" s="142">
        <f t="shared" si="36"/>
        <v>93573796685</v>
      </c>
      <c r="B779" s="142" t="str">
        <f t="shared" si="37"/>
        <v>4544765962</v>
      </c>
      <c r="C779" s="9" t="s">
        <v>129</v>
      </c>
      <c r="D779" s="9" t="s">
        <v>178</v>
      </c>
      <c r="E779" s="9" t="s">
        <v>179</v>
      </c>
      <c r="F779" s="9" t="s">
        <v>967</v>
      </c>
      <c r="G779" s="9" t="s">
        <v>77</v>
      </c>
      <c r="H779" s="9" t="s">
        <v>40</v>
      </c>
      <c r="I779" s="9" t="s">
        <v>1341</v>
      </c>
      <c r="J779" s="9"/>
      <c r="K779" s="9" t="s">
        <v>41</v>
      </c>
      <c r="L779" s="9" t="s">
        <v>1247</v>
      </c>
      <c r="M779" s="9" t="s">
        <v>1248</v>
      </c>
      <c r="N779" s="131">
        <v>44719</v>
      </c>
      <c r="O779" s="131">
        <v>44729</v>
      </c>
      <c r="P779" s="131">
        <v>44729</v>
      </c>
      <c r="Q779" s="222">
        <v>57</v>
      </c>
      <c r="R779" s="132">
        <v>0</v>
      </c>
      <c r="S779" s="132">
        <v>0</v>
      </c>
      <c r="T779" s="9" t="s">
        <v>348</v>
      </c>
      <c r="U779" s="9" t="s">
        <v>117</v>
      </c>
      <c r="V779" s="9" t="s">
        <v>64</v>
      </c>
      <c r="W779" s="9" t="s">
        <v>44</v>
      </c>
      <c r="X779" s="131">
        <v>44722</v>
      </c>
      <c r="Y779" s="131">
        <v>44726</v>
      </c>
      <c r="Z779" s="9" t="s">
        <v>118</v>
      </c>
      <c r="AA779" s="133">
        <v>413.99</v>
      </c>
      <c r="AB779" s="9" t="s">
        <v>119</v>
      </c>
      <c r="AC779" s="133">
        <v>23597.43</v>
      </c>
      <c r="AD779" s="9" t="s">
        <v>119</v>
      </c>
      <c r="AE779" s="9" t="s">
        <v>120</v>
      </c>
      <c r="AF779" s="133">
        <v>549.99</v>
      </c>
      <c r="AG779" s="134">
        <v>23.35</v>
      </c>
      <c r="AH779" s="9" t="s">
        <v>47</v>
      </c>
      <c r="AI779" s="134">
        <v>3261.18</v>
      </c>
      <c r="AJ779" s="9" t="s">
        <v>48</v>
      </c>
      <c r="AK779" s="9" t="s">
        <v>1281</v>
      </c>
      <c r="AL779" s="9" t="s">
        <v>49</v>
      </c>
      <c r="AM779" s="9" t="s">
        <v>196</v>
      </c>
      <c r="AN779" s="9" t="s">
        <v>123</v>
      </c>
      <c r="AO779" s="9" t="s">
        <v>52</v>
      </c>
      <c r="AP779" s="9" t="s">
        <v>1250</v>
      </c>
      <c r="AQ779" s="9" t="s">
        <v>53</v>
      </c>
      <c r="AR779" s="9" t="s">
        <v>54</v>
      </c>
      <c r="AS779" s="142" t="str">
        <f>VLOOKUP(A779,'Roll-ups'!B:M,12,FALSE)</f>
        <v xml:space="preserve">CRICUT </v>
      </c>
      <c r="AT779" s="142" t="str">
        <f t="shared" si="38"/>
        <v>G10211</v>
      </c>
      <c r="AU779" t="str">
        <f>VLOOKUP(A779,'Roll-ups'!B:E,4,FALSE)</f>
        <v>FALL 1</v>
      </c>
    </row>
    <row r="780" spans="1:47" x14ac:dyDescent="0.15">
      <c r="A780" s="142">
        <f t="shared" si="36"/>
        <v>93573095603</v>
      </c>
      <c r="B780" s="142" t="str">
        <f t="shared" si="37"/>
        <v>4544765963</v>
      </c>
      <c r="C780" s="9" t="s">
        <v>129</v>
      </c>
      <c r="D780" s="9" t="s">
        <v>1279</v>
      </c>
      <c r="E780" s="9" t="s">
        <v>696</v>
      </c>
      <c r="F780" s="9" t="s">
        <v>982</v>
      </c>
      <c r="G780" s="9" t="s">
        <v>39</v>
      </c>
      <c r="H780" s="9" t="s">
        <v>40</v>
      </c>
      <c r="I780" s="9" t="s">
        <v>1341</v>
      </c>
      <c r="J780" s="9"/>
      <c r="K780" s="9" t="s">
        <v>57</v>
      </c>
      <c r="L780" s="9" t="s">
        <v>1247</v>
      </c>
      <c r="M780" s="9" t="s">
        <v>1248</v>
      </c>
      <c r="N780" s="131">
        <v>44719</v>
      </c>
      <c r="O780" s="131">
        <v>44732</v>
      </c>
      <c r="P780" s="131">
        <v>44732</v>
      </c>
      <c r="Q780" s="222">
        <v>178</v>
      </c>
      <c r="R780" s="132">
        <v>0</v>
      </c>
      <c r="S780" s="132">
        <v>0</v>
      </c>
      <c r="T780" s="9" t="s">
        <v>348</v>
      </c>
      <c r="U780" s="9" t="s">
        <v>117</v>
      </c>
      <c r="V780" s="9" t="s">
        <v>64</v>
      </c>
      <c r="W780" s="9" t="s">
        <v>44</v>
      </c>
      <c r="X780" s="131">
        <v>44726</v>
      </c>
      <c r="Y780" s="131">
        <v>44726</v>
      </c>
      <c r="Z780" s="9" t="s">
        <v>118</v>
      </c>
      <c r="AA780" s="133">
        <v>139.99</v>
      </c>
      <c r="AB780" s="9" t="s">
        <v>119</v>
      </c>
      <c r="AC780" s="133">
        <v>24918.22</v>
      </c>
      <c r="AD780" s="9" t="s">
        <v>119</v>
      </c>
      <c r="AE780" s="9" t="s">
        <v>120</v>
      </c>
      <c r="AF780" s="133">
        <v>199.99</v>
      </c>
      <c r="AG780" s="134">
        <v>7.45</v>
      </c>
      <c r="AH780" s="9" t="s">
        <v>47</v>
      </c>
      <c r="AI780" s="134">
        <v>774.3</v>
      </c>
      <c r="AJ780" s="9" t="s">
        <v>48</v>
      </c>
      <c r="AK780" s="9"/>
      <c r="AL780" s="9" t="s">
        <v>49</v>
      </c>
      <c r="AM780" s="9" t="s">
        <v>126</v>
      </c>
      <c r="AN780" s="9" t="s">
        <v>127</v>
      </c>
      <c r="AO780" s="9" t="s">
        <v>52</v>
      </c>
      <c r="AP780" s="9" t="s">
        <v>1250</v>
      </c>
      <c r="AQ780" s="9" t="s">
        <v>349</v>
      </c>
      <c r="AR780" s="9" t="s">
        <v>127</v>
      </c>
      <c r="AS780" s="142" t="str">
        <f>VLOOKUP(A780,'Roll-ups'!B:M,12,FALSE)</f>
        <v xml:space="preserve">CRICUT </v>
      </c>
      <c r="AT780" s="142" t="str">
        <f t="shared" si="38"/>
        <v>G10211</v>
      </c>
      <c r="AU780" t="str">
        <f>VLOOKUP(A780,'Roll-ups'!B:E,4,FALSE)</f>
        <v>FALL 1</v>
      </c>
    </row>
    <row r="781" spans="1:47" x14ac:dyDescent="0.15">
      <c r="A781" s="142">
        <f t="shared" si="36"/>
        <v>93573479113</v>
      </c>
      <c r="B781" s="142" t="str">
        <f t="shared" si="37"/>
        <v>4544765963</v>
      </c>
      <c r="C781" s="9" t="s">
        <v>129</v>
      </c>
      <c r="D781" s="9" t="s">
        <v>1257</v>
      </c>
      <c r="E781" s="9" t="s">
        <v>724</v>
      </c>
      <c r="F781" s="9" t="s">
        <v>982</v>
      </c>
      <c r="G781" s="9" t="s">
        <v>59</v>
      </c>
      <c r="H781" s="9" t="s">
        <v>40</v>
      </c>
      <c r="I781" s="9" t="s">
        <v>1341</v>
      </c>
      <c r="J781" s="9"/>
      <c r="K781" s="9" t="s">
        <v>57</v>
      </c>
      <c r="L781" s="9" t="s">
        <v>1247</v>
      </c>
      <c r="M781" s="9" t="s">
        <v>1248</v>
      </c>
      <c r="N781" s="131">
        <v>44719</v>
      </c>
      <c r="O781" s="131">
        <v>44732</v>
      </c>
      <c r="P781" s="131">
        <v>44732</v>
      </c>
      <c r="Q781" s="222">
        <v>239</v>
      </c>
      <c r="R781" s="132">
        <v>0</v>
      </c>
      <c r="S781" s="132">
        <v>0</v>
      </c>
      <c r="T781" s="9" t="s">
        <v>348</v>
      </c>
      <c r="U781" s="9" t="s">
        <v>117</v>
      </c>
      <c r="V781" s="9" t="s">
        <v>64</v>
      </c>
      <c r="W781" s="9" t="s">
        <v>44</v>
      </c>
      <c r="X781" s="131">
        <v>44726</v>
      </c>
      <c r="Y781" s="131">
        <v>44726</v>
      </c>
      <c r="Z781" s="9" t="s">
        <v>118</v>
      </c>
      <c r="AA781" s="133">
        <v>8.24</v>
      </c>
      <c r="AB781" s="9" t="s">
        <v>119</v>
      </c>
      <c r="AC781" s="133">
        <v>1969.36</v>
      </c>
      <c r="AD781" s="9" t="s">
        <v>119</v>
      </c>
      <c r="AE781" s="9" t="s">
        <v>120</v>
      </c>
      <c r="AF781" s="133">
        <v>14.99</v>
      </c>
      <c r="AG781" s="134">
        <v>0.2</v>
      </c>
      <c r="AH781" s="9" t="s">
        <v>47</v>
      </c>
      <c r="AI781" s="134">
        <v>16.367999999999999</v>
      </c>
      <c r="AJ781" s="9" t="s">
        <v>48</v>
      </c>
      <c r="AK781" s="9"/>
      <c r="AL781" s="9" t="s">
        <v>49</v>
      </c>
      <c r="AM781" s="9" t="s">
        <v>126</v>
      </c>
      <c r="AN781" s="9" t="s">
        <v>127</v>
      </c>
      <c r="AO781" s="9" t="s">
        <v>52</v>
      </c>
      <c r="AP781" s="9" t="s">
        <v>1250</v>
      </c>
      <c r="AQ781" s="9" t="s">
        <v>349</v>
      </c>
      <c r="AR781" s="9" t="s">
        <v>128</v>
      </c>
      <c r="AS781" s="142" t="str">
        <f>VLOOKUP(A781,'Roll-ups'!B:M,12,FALSE)</f>
        <v xml:space="preserve">CRICUT </v>
      </c>
      <c r="AT781" s="142" t="str">
        <f t="shared" si="38"/>
        <v>G10211</v>
      </c>
      <c r="AU781" t="str">
        <f>VLOOKUP(A781,'Roll-ups'!B:E,4,FALSE)</f>
        <v>FALL 1</v>
      </c>
    </row>
    <row r="782" spans="1:47" x14ac:dyDescent="0.15">
      <c r="A782" s="142">
        <f t="shared" si="36"/>
        <v>93573675638</v>
      </c>
      <c r="B782" s="142" t="str">
        <f t="shared" si="37"/>
        <v>4544765963</v>
      </c>
      <c r="C782" s="9" t="s">
        <v>129</v>
      </c>
      <c r="D782" s="9" t="s">
        <v>1256</v>
      </c>
      <c r="E782" s="9" t="s">
        <v>726</v>
      </c>
      <c r="F782" s="9" t="s">
        <v>982</v>
      </c>
      <c r="G782" s="9" t="s">
        <v>60</v>
      </c>
      <c r="H782" s="9" t="s">
        <v>40</v>
      </c>
      <c r="I782" s="9" t="s">
        <v>1341</v>
      </c>
      <c r="J782" s="9"/>
      <c r="K782" s="9" t="s">
        <v>57</v>
      </c>
      <c r="L782" s="9" t="s">
        <v>1247</v>
      </c>
      <c r="M782" s="9" t="s">
        <v>1248</v>
      </c>
      <c r="N782" s="131">
        <v>44719</v>
      </c>
      <c r="O782" s="131">
        <v>44732</v>
      </c>
      <c r="P782" s="131">
        <v>44732</v>
      </c>
      <c r="Q782" s="222">
        <v>239</v>
      </c>
      <c r="R782" s="132">
        <v>0</v>
      </c>
      <c r="S782" s="132">
        <v>0</v>
      </c>
      <c r="T782" s="9" t="s">
        <v>348</v>
      </c>
      <c r="U782" s="9" t="s">
        <v>117</v>
      </c>
      <c r="V782" s="9" t="s">
        <v>64</v>
      </c>
      <c r="W782" s="9" t="s">
        <v>44</v>
      </c>
      <c r="X782" s="131">
        <v>44726</v>
      </c>
      <c r="Y782" s="131">
        <v>44726</v>
      </c>
      <c r="Z782" s="9" t="s">
        <v>118</v>
      </c>
      <c r="AA782" s="133">
        <v>8.24</v>
      </c>
      <c r="AB782" s="9" t="s">
        <v>119</v>
      </c>
      <c r="AC782" s="133">
        <v>1969.36</v>
      </c>
      <c r="AD782" s="9" t="s">
        <v>119</v>
      </c>
      <c r="AE782" s="9" t="s">
        <v>120</v>
      </c>
      <c r="AF782" s="133">
        <v>14.99</v>
      </c>
      <c r="AG782" s="134">
        <v>0.15</v>
      </c>
      <c r="AH782" s="9" t="s">
        <v>47</v>
      </c>
      <c r="AI782" s="134">
        <v>21.84</v>
      </c>
      <c r="AJ782" s="9" t="s">
        <v>48</v>
      </c>
      <c r="AK782" s="9"/>
      <c r="AL782" s="9" t="s">
        <v>49</v>
      </c>
      <c r="AM782" s="9" t="s">
        <v>126</v>
      </c>
      <c r="AN782" s="9" t="s">
        <v>127</v>
      </c>
      <c r="AO782" s="9" t="s">
        <v>52</v>
      </c>
      <c r="AP782" s="9" t="s">
        <v>1250</v>
      </c>
      <c r="AQ782" s="9" t="s">
        <v>349</v>
      </c>
      <c r="AR782" s="9" t="s">
        <v>128</v>
      </c>
      <c r="AS782" s="142" t="str">
        <f>VLOOKUP(A782,'Roll-ups'!B:M,12,FALSE)</f>
        <v xml:space="preserve">CRICUT </v>
      </c>
      <c r="AT782" s="142" t="str">
        <f t="shared" si="38"/>
        <v>G10211</v>
      </c>
      <c r="AU782" t="str">
        <f>VLOOKUP(A782,'Roll-ups'!B:E,4,FALSE)</f>
        <v>FALL 1</v>
      </c>
    </row>
    <row r="783" spans="1:47" x14ac:dyDescent="0.15">
      <c r="A783" s="142">
        <f t="shared" si="36"/>
        <v>93573788055</v>
      </c>
      <c r="B783" s="142" t="str">
        <f t="shared" si="37"/>
        <v>4544765963</v>
      </c>
      <c r="C783" s="9" t="s">
        <v>129</v>
      </c>
      <c r="D783" s="9" t="s">
        <v>737</v>
      </c>
      <c r="E783" s="9" t="s">
        <v>738</v>
      </c>
      <c r="F783" s="9" t="s">
        <v>982</v>
      </c>
      <c r="G783" s="9" t="s">
        <v>66</v>
      </c>
      <c r="H783" s="9" t="s">
        <v>40</v>
      </c>
      <c r="I783" s="9" t="s">
        <v>1341</v>
      </c>
      <c r="J783" s="9"/>
      <c r="K783" s="9" t="s">
        <v>57</v>
      </c>
      <c r="L783" s="9" t="s">
        <v>1247</v>
      </c>
      <c r="M783" s="9" t="s">
        <v>1248</v>
      </c>
      <c r="N783" s="131">
        <v>44719</v>
      </c>
      <c r="O783" s="131">
        <v>44732</v>
      </c>
      <c r="P783" s="131">
        <v>44732</v>
      </c>
      <c r="Q783" s="222">
        <v>177</v>
      </c>
      <c r="R783" s="132">
        <v>0</v>
      </c>
      <c r="S783" s="132">
        <v>0</v>
      </c>
      <c r="T783" s="9" t="s">
        <v>348</v>
      </c>
      <c r="U783" s="9" t="s">
        <v>117</v>
      </c>
      <c r="V783" s="9" t="s">
        <v>64</v>
      </c>
      <c r="W783" s="9" t="s">
        <v>44</v>
      </c>
      <c r="X783" s="131">
        <v>44726</v>
      </c>
      <c r="Y783" s="131">
        <v>44726</v>
      </c>
      <c r="Z783" s="9" t="s">
        <v>118</v>
      </c>
      <c r="AA783" s="133">
        <v>7.14</v>
      </c>
      <c r="AB783" s="9" t="s">
        <v>119</v>
      </c>
      <c r="AC783" s="133">
        <v>1263.78</v>
      </c>
      <c r="AD783" s="9" t="s">
        <v>119</v>
      </c>
      <c r="AE783" s="9" t="s">
        <v>120</v>
      </c>
      <c r="AF783" s="133">
        <v>12.99</v>
      </c>
      <c r="AG783" s="134">
        <v>0.35</v>
      </c>
      <c r="AH783" s="9" t="s">
        <v>47</v>
      </c>
      <c r="AI783" s="134">
        <v>724.65</v>
      </c>
      <c r="AJ783" s="9" t="s">
        <v>48</v>
      </c>
      <c r="AK783" s="9" t="s">
        <v>1284</v>
      </c>
      <c r="AL783" s="9" t="s">
        <v>49</v>
      </c>
      <c r="AM783" s="9" t="s">
        <v>196</v>
      </c>
      <c r="AN783" s="9" t="s">
        <v>123</v>
      </c>
      <c r="AO783" s="9" t="s">
        <v>52</v>
      </c>
      <c r="AP783" s="9" t="s">
        <v>1250</v>
      </c>
      <c r="AQ783" s="9" t="s">
        <v>349</v>
      </c>
      <c r="AR783" s="9" t="s">
        <v>122</v>
      </c>
      <c r="AS783" s="142" t="str">
        <f>VLOOKUP(A783,'Roll-ups'!B:M,12,FALSE)</f>
        <v xml:space="preserve">CRICUT </v>
      </c>
      <c r="AT783" s="142" t="str">
        <f t="shared" si="38"/>
        <v>G10211</v>
      </c>
      <c r="AU783" t="str">
        <f>VLOOKUP(A783,'Roll-ups'!B:E,4,FALSE)</f>
        <v>FALL 1</v>
      </c>
    </row>
    <row r="784" spans="1:47" x14ac:dyDescent="0.15">
      <c r="A784" s="142">
        <f t="shared" si="36"/>
        <v>93573596841</v>
      </c>
      <c r="B784" s="142" t="str">
        <f t="shared" si="37"/>
        <v>4544765963</v>
      </c>
      <c r="C784" s="9" t="s">
        <v>129</v>
      </c>
      <c r="D784" s="9" t="s">
        <v>709</v>
      </c>
      <c r="E784" s="9" t="s">
        <v>710</v>
      </c>
      <c r="F784" s="9" t="s">
        <v>982</v>
      </c>
      <c r="G784" s="9" t="s">
        <v>69</v>
      </c>
      <c r="H784" s="9" t="s">
        <v>40</v>
      </c>
      <c r="I784" s="9" t="s">
        <v>1341</v>
      </c>
      <c r="J784" s="9"/>
      <c r="K784" s="9" t="s">
        <v>57</v>
      </c>
      <c r="L784" s="9" t="s">
        <v>1247</v>
      </c>
      <c r="M784" s="9" t="s">
        <v>1248</v>
      </c>
      <c r="N784" s="131">
        <v>44719</v>
      </c>
      <c r="O784" s="131">
        <v>44732</v>
      </c>
      <c r="P784" s="131">
        <v>44732</v>
      </c>
      <c r="Q784" s="222">
        <v>147</v>
      </c>
      <c r="R784" s="132">
        <v>0</v>
      </c>
      <c r="S784" s="132">
        <v>0</v>
      </c>
      <c r="T784" s="9" t="s">
        <v>348</v>
      </c>
      <c r="U784" s="9" t="s">
        <v>117</v>
      </c>
      <c r="V784" s="9" t="s">
        <v>64</v>
      </c>
      <c r="W784" s="9" t="s">
        <v>44</v>
      </c>
      <c r="X784" s="131">
        <v>44726</v>
      </c>
      <c r="Y784" s="131">
        <v>44726</v>
      </c>
      <c r="Z784" s="9" t="s">
        <v>118</v>
      </c>
      <c r="AA784" s="133">
        <v>13.74</v>
      </c>
      <c r="AB784" s="9" t="s">
        <v>119</v>
      </c>
      <c r="AC784" s="133">
        <v>2019.78</v>
      </c>
      <c r="AD784" s="9" t="s">
        <v>119</v>
      </c>
      <c r="AE784" s="9" t="s">
        <v>120</v>
      </c>
      <c r="AF784" s="133">
        <v>24.99</v>
      </c>
      <c r="AG784" s="134">
        <v>0.35</v>
      </c>
      <c r="AH784" s="9" t="s">
        <v>47</v>
      </c>
      <c r="AI784" s="134">
        <v>724.65</v>
      </c>
      <c r="AJ784" s="9" t="s">
        <v>48</v>
      </c>
      <c r="AK784" s="9" t="s">
        <v>1277</v>
      </c>
      <c r="AL784" s="9" t="s">
        <v>49</v>
      </c>
      <c r="AM784" s="9" t="s">
        <v>121</v>
      </c>
      <c r="AN784" s="9" t="s">
        <v>122</v>
      </c>
      <c r="AO784" s="9" t="s">
        <v>52</v>
      </c>
      <c r="AP784" s="9" t="s">
        <v>1250</v>
      </c>
      <c r="AQ784" s="9" t="s">
        <v>53</v>
      </c>
      <c r="AR784" s="9" t="s">
        <v>54</v>
      </c>
      <c r="AS784" s="142" t="str">
        <f>VLOOKUP(A784,'Roll-ups'!B:M,12,FALSE)</f>
        <v xml:space="preserve">CRICUT </v>
      </c>
      <c r="AT784" s="142" t="str">
        <f t="shared" si="38"/>
        <v>G10211</v>
      </c>
      <c r="AU784" t="str">
        <f>VLOOKUP(A784,'Roll-ups'!B:E,4,FALSE)</f>
        <v>FALL 1</v>
      </c>
    </row>
    <row r="785" spans="1:47" x14ac:dyDescent="0.15">
      <c r="A785" s="142">
        <f t="shared" si="36"/>
        <v>93573316210</v>
      </c>
      <c r="B785" s="142" t="str">
        <f t="shared" si="37"/>
        <v>4544765963</v>
      </c>
      <c r="C785" s="9" t="s">
        <v>129</v>
      </c>
      <c r="D785" s="9" t="s">
        <v>731</v>
      </c>
      <c r="E785" s="9" t="s">
        <v>732</v>
      </c>
      <c r="F785" s="9" t="s">
        <v>982</v>
      </c>
      <c r="G785" s="9" t="s">
        <v>108</v>
      </c>
      <c r="H785" s="9" t="s">
        <v>40</v>
      </c>
      <c r="I785" s="9" t="s">
        <v>1341</v>
      </c>
      <c r="J785" s="9"/>
      <c r="K785" s="9" t="s">
        <v>57</v>
      </c>
      <c r="L785" s="9" t="s">
        <v>1247</v>
      </c>
      <c r="M785" s="9" t="s">
        <v>1248</v>
      </c>
      <c r="N785" s="131">
        <v>44719</v>
      </c>
      <c r="O785" s="131">
        <v>44732</v>
      </c>
      <c r="P785" s="131">
        <v>44732</v>
      </c>
      <c r="Q785" s="222">
        <v>181</v>
      </c>
      <c r="R785" s="132">
        <v>0</v>
      </c>
      <c r="S785" s="132">
        <v>0</v>
      </c>
      <c r="T785" s="9" t="s">
        <v>348</v>
      </c>
      <c r="U785" s="9" t="s">
        <v>117</v>
      </c>
      <c r="V785" s="9" t="s">
        <v>64</v>
      </c>
      <c r="W785" s="9" t="s">
        <v>44</v>
      </c>
      <c r="X785" s="131">
        <v>44726</v>
      </c>
      <c r="Y785" s="131">
        <v>44726</v>
      </c>
      <c r="Z785" s="9" t="s">
        <v>118</v>
      </c>
      <c r="AA785" s="133">
        <v>5.49</v>
      </c>
      <c r="AB785" s="9" t="s">
        <v>119</v>
      </c>
      <c r="AC785" s="133">
        <v>993.69</v>
      </c>
      <c r="AD785" s="9" t="s">
        <v>119</v>
      </c>
      <c r="AE785" s="9" t="s">
        <v>120</v>
      </c>
      <c r="AF785" s="133">
        <v>9.99</v>
      </c>
      <c r="AG785" s="134">
        <v>0.1</v>
      </c>
      <c r="AH785" s="9" t="s">
        <v>47</v>
      </c>
      <c r="AI785" s="134">
        <v>27.216000000000001</v>
      </c>
      <c r="AJ785" s="9" t="s">
        <v>48</v>
      </c>
      <c r="AK785" s="9" t="s">
        <v>1275</v>
      </c>
      <c r="AL785" s="9" t="s">
        <v>49</v>
      </c>
      <c r="AM785" s="9" t="s">
        <v>121</v>
      </c>
      <c r="AN785" s="9" t="s">
        <v>122</v>
      </c>
      <c r="AO785" s="9" t="s">
        <v>52</v>
      </c>
      <c r="AP785" s="9" t="s">
        <v>1250</v>
      </c>
      <c r="AQ785" s="9" t="s">
        <v>53</v>
      </c>
      <c r="AR785" s="9" t="s">
        <v>54</v>
      </c>
      <c r="AS785" s="142" t="str">
        <f>VLOOKUP(A785,'Roll-ups'!B:M,12,FALSE)</f>
        <v xml:space="preserve">CRICUT </v>
      </c>
      <c r="AT785" s="142" t="str">
        <f t="shared" si="38"/>
        <v>G10211</v>
      </c>
      <c r="AU785" t="str">
        <f>VLOOKUP(A785,'Roll-ups'!B:E,4,FALSE)</f>
        <v>FALL 1</v>
      </c>
    </row>
    <row r="786" spans="1:47" x14ac:dyDescent="0.15">
      <c r="A786" s="142">
        <f t="shared" si="36"/>
        <v>93573389986</v>
      </c>
      <c r="B786" s="142" t="str">
        <f t="shared" si="37"/>
        <v>4544765963</v>
      </c>
      <c r="C786" s="9" t="s">
        <v>129</v>
      </c>
      <c r="D786" s="9" t="s">
        <v>707</v>
      </c>
      <c r="E786" s="9" t="s">
        <v>708</v>
      </c>
      <c r="F786" s="9" t="s">
        <v>982</v>
      </c>
      <c r="G786" s="9" t="s">
        <v>76</v>
      </c>
      <c r="H786" s="9" t="s">
        <v>40</v>
      </c>
      <c r="I786" s="9" t="s">
        <v>1341</v>
      </c>
      <c r="J786" s="9"/>
      <c r="K786" s="9" t="s">
        <v>57</v>
      </c>
      <c r="L786" s="9" t="s">
        <v>1247</v>
      </c>
      <c r="M786" s="9" t="s">
        <v>1248</v>
      </c>
      <c r="N786" s="131">
        <v>44719</v>
      </c>
      <c r="O786" s="131">
        <v>44732</v>
      </c>
      <c r="P786" s="131">
        <v>44732</v>
      </c>
      <c r="Q786" s="222">
        <v>47</v>
      </c>
      <c r="R786" s="132">
        <v>0</v>
      </c>
      <c r="S786" s="132">
        <v>0</v>
      </c>
      <c r="T786" s="9" t="s">
        <v>348</v>
      </c>
      <c r="U786" s="9" t="s">
        <v>117</v>
      </c>
      <c r="V786" s="9" t="s">
        <v>64</v>
      </c>
      <c r="W786" s="9" t="s">
        <v>44</v>
      </c>
      <c r="X786" s="131">
        <v>44726</v>
      </c>
      <c r="Y786" s="131">
        <v>44726</v>
      </c>
      <c r="Z786" s="9" t="s">
        <v>118</v>
      </c>
      <c r="AA786" s="133">
        <v>13.74</v>
      </c>
      <c r="AB786" s="9" t="s">
        <v>119</v>
      </c>
      <c r="AC786" s="133">
        <v>645.78</v>
      </c>
      <c r="AD786" s="9" t="s">
        <v>119</v>
      </c>
      <c r="AE786" s="9" t="s">
        <v>120</v>
      </c>
      <c r="AF786" s="133">
        <v>24.99</v>
      </c>
      <c r="AG786" s="134">
        <v>0.35</v>
      </c>
      <c r="AH786" s="9" t="s">
        <v>47</v>
      </c>
      <c r="AI786" s="134">
        <v>49.6</v>
      </c>
      <c r="AJ786" s="9" t="s">
        <v>48</v>
      </c>
      <c r="AK786" s="9" t="s">
        <v>1274</v>
      </c>
      <c r="AL786" s="9" t="s">
        <v>49</v>
      </c>
      <c r="AM786" s="9" t="s">
        <v>121</v>
      </c>
      <c r="AN786" s="9" t="s">
        <v>122</v>
      </c>
      <c r="AO786" s="9" t="s">
        <v>52</v>
      </c>
      <c r="AP786" s="9" t="s">
        <v>1250</v>
      </c>
      <c r="AQ786" s="9" t="s">
        <v>53</v>
      </c>
      <c r="AR786" s="9" t="s">
        <v>54</v>
      </c>
      <c r="AS786" s="142" t="str">
        <f>VLOOKUP(A786,'Roll-ups'!B:M,12,FALSE)</f>
        <v xml:space="preserve">CRICUT </v>
      </c>
      <c r="AT786" s="142" t="str">
        <f t="shared" si="38"/>
        <v>G10211</v>
      </c>
      <c r="AU786" t="str">
        <f>VLOOKUP(A786,'Roll-ups'!B:E,4,FALSE)</f>
        <v>FALL 1</v>
      </c>
    </row>
    <row r="787" spans="1:47" x14ac:dyDescent="0.15">
      <c r="A787" s="142">
        <f t="shared" si="36"/>
        <v>93573670800</v>
      </c>
      <c r="B787" s="142" t="str">
        <f t="shared" si="37"/>
        <v>4544765963</v>
      </c>
      <c r="C787" s="9" t="s">
        <v>129</v>
      </c>
      <c r="D787" s="9" t="s">
        <v>715</v>
      </c>
      <c r="E787" s="9" t="s">
        <v>716</v>
      </c>
      <c r="F787" s="9" t="s">
        <v>982</v>
      </c>
      <c r="G787" s="9" t="s">
        <v>109</v>
      </c>
      <c r="H787" s="9" t="s">
        <v>40</v>
      </c>
      <c r="I787" s="9" t="s">
        <v>1341</v>
      </c>
      <c r="J787" s="9"/>
      <c r="K787" s="9" t="s">
        <v>57</v>
      </c>
      <c r="L787" s="9" t="s">
        <v>1247</v>
      </c>
      <c r="M787" s="9" t="s">
        <v>1248</v>
      </c>
      <c r="N787" s="131">
        <v>44719</v>
      </c>
      <c r="O787" s="131">
        <v>44732</v>
      </c>
      <c r="P787" s="131">
        <v>44732</v>
      </c>
      <c r="Q787" s="222">
        <v>9</v>
      </c>
      <c r="R787" s="132">
        <v>0</v>
      </c>
      <c r="S787" s="132">
        <v>0</v>
      </c>
      <c r="T787" s="9" t="s">
        <v>348</v>
      </c>
      <c r="U787" s="9" t="s">
        <v>117</v>
      </c>
      <c r="V787" s="9" t="s">
        <v>64</v>
      </c>
      <c r="W787" s="9" t="s">
        <v>44</v>
      </c>
      <c r="X787" s="131">
        <v>44726</v>
      </c>
      <c r="Y787" s="131">
        <v>44726</v>
      </c>
      <c r="Z787" s="9" t="s">
        <v>118</v>
      </c>
      <c r="AA787" s="133">
        <v>10.99</v>
      </c>
      <c r="AB787" s="9" t="s">
        <v>119</v>
      </c>
      <c r="AC787" s="133">
        <v>98.91</v>
      </c>
      <c r="AD787" s="9" t="s">
        <v>119</v>
      </c>
      <c r="AE787" s="9" t="s">
        <v>120</v>
      </c>
      <c r="AF787" s="133">
        <v>19.989999999999998</v>
      </c>
      <c r="AG787" s="134">
        <v>0.15</v>
      </c>
      <c r="AH787" s="9" t="s">
        <v>47</v>
      </c>
      <c r="AI787" s="134">
        <v>6.4260000000000002</v>
      </c>
      <c r="AJ787" s="9" t="s">
        <v>48</v>
      </c>
      <c r="AK787" s="9" t="s">
        <v>1249</v>
      </c>
      <c r="AL787" s="9" t="s">
        <v>49</v>
      </c>
      <c r="AM787" s="9" t="s">
        <v>121</v>
      </c>
      <c r="AN787" s="9" t="s">
        <v>122</v>
      </c>
      <c r="AO787" s="9" t="s">
        <v>52</v>
      </c>
      <c r="AP787" s="9" t="s">
        <v>1250</v>
      </c>
      <c r="AQ787" s="9" t="s">
        <v>349</v>
      </c>
      <c r="AR787" s="9" t="s">
        <v>54</v>
      </c>
      <c r="AS787" s="142" t="str">
        <f>VLOOKUP(A787,'Roll-ups'!B:M,12,FALSE)</f>
        <v xml:space="preserve">CRICUT </v>
      </c>
      <c r="AT787" s="142" t="str">
        <f t="shared" si="38"/>
        <v>G10211</v>
      </c>
      <c r="AU787" t="str">
        <f>VLOOKUP(A787,'Roll-ups'!B:E,4,FALSE)</f>
        <v>FALL 1</v>
      </c>
    </row>
    <row r="788" spans="1:47" x14ac:dyDescent="0.15">
      <c r="A788" s="142">
        <f t="shared" si="36"/>
        <v>93573796685</v>
      </c>
      <c r="B788" s="142" t="str">
        <f t="shared" si="37"/>
        <v>4544765963</v>
      </c>
      <c r="C788" s="9" t="s">
        <v>129</v>
      </c>
      <c r="D788" s="9" t="s">
        <v>178</v>
      </c>
      <c r="E788" s="9" t="s">
        <v>179</v>
      </c>
      <c r="F788" s="9" t="s">
        <v>982</v>
      </c>
      <c r="G788" s="9" t="s">
        <v>73</v>
      </c>
      <c r="H788" s="9" t="s">
        <v>40</v>
      </c>
      <c r="I788" s="9" t="s">
        <v>1341</v>
      </c>
      <c r="J788" s="9"/>
      <c r="K788" s="9" t="s">
        <v>57</v>
      </c>
      <c r="L788" s="9" t="s">
        <v>1247</v>
      </c>
      <c r="M788" s="9" t="s">
        <v>1248</v>
      </c>
      <c r="N788" s="131">
        <v>44719</v>
      </c>
      <c r="O788" s="131">
        <v>44732</v>
      </c>
      <c r="P788" s="131">
        <v>44732</v>
      </c>
      <c r="Q788" s="222">
        <v>41</v>
      </c>
      <c r="R788" s="132">
        <v>0</v>
      </c>
      <c r="S788" s="132">
        <v>0</v>
      </c>
      <c r="T788" s="9" t="s">
        <v>348</v>
      </c>
      <c r="U788" s="9" t="s">
        <v>117</v>
      </c>
      <c r="V788" s="9" t="s">
        <v>64</v>
      </c>
      <c r="W788" s="9" t="s">
        <v>44</v>
      </c>
      <c r="X788" s="131">
        <v>44726</v>
      </c>
      <c r="Y788" s="131">
        <v>44726</v>
      </c>
      <c r="Z788" s="9" t="s">
        <v>118</v>
      </c>
      <c r="AA788" s="133">
        <v>413.99</v>
      </c>
      <c r="AB788" s="9" t="s">
        <v>119</v>
      </c>
      <c r="AC788" s="133">
        <v>16973.59</v>
      </c>
      <c r="AD788" s="9" t="s">
        <v>119</v>
      </c>
      <c r="AE788" s="9" t="s">
        <v>120</v>
      </c>
      <c r="AF788" s="133">
        <v>549.99</v>
      </c>
      <c r="AG788" s="134">
        <v>23.35</v>
      </c>
      <c r="AH788" s="9" t="s">
        <v>47</v>
      </c>
      <c r="AI788" s="134">
        <v>3261.18</v>
      </c>
      <c r="AJ788" s="9" t="s">
        <v>48</v>
      </c>
      <c r="AK788" s="9" t="s">
        <v>1281</v>
      </c>
      <c r="AL788" s="9" t="s">
        <v>49</v>
      </c>
      <c r="AM788" s="9" t="s">
        <v>196</v>
      </c>
      <c r="AN788" s="9" t="s">
        <v>123</v>
      </c>
      <c r="AO788" s="9" t="s">
        <v>52</v>
      </c>
      <c r="AP788" s="9" t="s">
        <v>1250</v>
      </c>
      <c r="AQ788" s="9" t="s">
        <v>53</v>
      </c>
      <c r="AR788" s="9" t="s">
        <v>54</v>
      </c>
      <c r="AS788" s="142" t="str">
        <f>VLOOKUP(A788,'Roll-ups'!B:M,12,FALSE)</f>
        <v xml:space="preserve">CRICUT </v>
      </c>
      <c r="AT788" s="142" t="str">
        <f t="shared" si="38"/>
        <v>G10211</v>
      </c>
      <c r="AU788" t="str">
        <f>VLOOKUP(A788,'Roll-ups'!B:E,4,FALSE)</f>
        <v>FALL 1</v>
      </c>
    </row>
    <row r="789" spans="1:47" x14ac:dyDescent="0.15">
      <c r="A789" s="142">
        <f t="shared" si="36"/>
        <v>9781975449803</v>
      </c>
      <c r="B789" s="142" t="str">
        <f t="shared" si="37"/>
        <v>4544767813</v>
      </c>
      <c r="C789" s="9" t="s">
        <v>200</v>
      </c>
      <c r="D789" s="9" t="s">
        <v>337</v>
      </c>
      <c r="E789" s="9" t="s">
        <v>388</v>
      </c>
      <c r="F789" s="9" t="s">
        <v>389</v>
      </c>
      <c r="G789" s="9" t="s">
        <v>39</v>
      </c>
      <c r="H789" s="9" t="s">
        <v>40</v>
      </c>
      <c r="I789" s="9"/>
      <c r="J789" s="9"/>
      <c r="K789" s="9" t="s">
        <v>41</v>
      </c>
      <c r="L789" s="9" t="s">
        <v>347</v>
      </c>
      <c r="M789" s="9" t="s">
        <v>219</v>
      </c>
      <c r="N789" s="131">
        <v>44718</v>
      </c>
      <c r="O789" s="131">
        <v>44728</v>
      </c>
      <c r="P789" s="131">
        <v>44728</v>
      </c>
      <c r="Q789" s="222">
        <v>900</v>
      </c>
      <c r="R789" s="132">
        <v>900</v>
      </c>
      <c r="S789" s="132">
        <v>0</v>
      </c>
      <c r="T789" s="9" t="s">
        <v>348</v>
      </c>
      <c r="U789" s="9" t="s">
        <v>63</v>
      </c>
      <c r="V789" s="9" t="s">
        <v>64</v>
      </c>
      <c r="W789" s="9" t="s">
        <v>44</v>
      </c>
      <c r="X789" s="131"/>
      <c r="Y789" s="131"/>
      <c r="Z789" s="9"/>
      <c r="AA789" s="133">
        <v>8.8000000000000007</v>
      </c>
      <c r="AB789" s="9" t="s">
        <v>119</v>
      </c>
      <c r="AC789" s="133">
        <v>7920</v>
      </c>
      <c r="AD789" s="9" t="s">
        <v>119</v>
      </c>
      <c r="AE789" s="9" t="s">
        <v>120</v>
      </c>
      <c r="AF789" s="133">
        <v>21.99</v>
      </c>
      <c r="AG789" s="134">
        <v>0.6</v>
      </c>
      <c r="AH789" s="9" t="s">
        <v>47</v>
      </c>
      <c r="AI789" s="134">
        <v>20.16</v>
      </c>
      <c r="AJ789" s="9" t="s">
        <v>48</v>
      </c>
      <c r="AK789" s="9" t="s">
        <v>388</v>
      </c>
      <c r="AL789" s="9" t="s">
        <v>49</v>
      </c>
      <c r="AM789" s="9" t="s">
        <v>50</v>
      </c>
      <c r="AN789" s="9" t="s">
        <v>51</v>
      </c>
      <c r="AO789" s="9" t="s">
        <v>52</v>
      </c>
      <c r="AP789" s="9" t="s">
        <v>352</v>
      </c>
      <c r="AQ789" s="9" t="s">
        <v>349</v>
      </c>
      <c r="AR789" s="9" t="s">
        <v>51</v>
      </c>
      <c r="AS789" s="142" t="str">
        <f>VLOOKUP(A789,'Roll-ups'!B:M,12,FALSE)</f>
        <v xml:space="preserve">12 MONTH </v>
      </c>
      <c r="AT789" s="142" t="str">
        <f t="shared" si="38"/>
        <v>G10227</v>
      </c>
      <c r="AU789" t="str">
        <f>VLOOKUP(A789,'Roll-ups'!B:E,4,FALSE)</f>
        <v xml:space="preserve">FALL 1 FLOWTHROUGH </v>
      </c>
    </row>
    <row r="790" spans="1:47" x14ac:dyDescent="0.15">
      <c r="A790" s="142">
        <f t="shared" si="36"/>
        <v>9781975449803</v>
      </c>
      <c r="B790" s="142" t="str">
        <f t="shared" si="37"/>
        <v>4544767814</v>
      </c>
      <c r="C790" s="9" t="s">
        <v>200</v>
      </c>
      <c r="D790" s="9" t="s">
        <v>337</v>
      </c>
      <c r="E790" s="9" t="s">
        <v>388</v>
      </c>
      <c r="F790" s="9" t="s">
        <v>538</v>
      </c>
      <c r="G790" s="9" t="s">
        <v>39</v>
      </c>
      <c r="H790" s="9" t="s">
        <v>40</v>
      </c>
      <c r="I790" s="9"/>
      <c r="J790" s="9"/>
      <c r="K790" s="9" t="s">
        <v>56</v>
      </c>
      <c r="L790" s="9" t="s">
        <v>347</v>
      </c>
      <c r="M790" s="9" t="s">
        <v>219</v>
      </c>
      <c r="N790" s="131">
        <v>44718</v>
      </c>
      <c r="O790" s="131">
        <v>44728</v>
      </c>
      <c r="P790" s="131">
        <v>44728</v>
      </c>
      <c r="Q790" s="222">
        <v>100</v>
      </c>
      <c r="R790" s="132">
        <v>100</v>
      </c>
      <c r="S790" s="132">
        <v>0</v>
      </c>
      <c r="T790" s="9" t="s">
        <v>348</v>
      </c>
      <c r="U790" s="9" t="s">
        <v>63</v>
      </c>
      <c r="V790" s="9" t="s">
        <v>64</v>
      </c>
      <c r="W790" s="9" t="s">
        <v>44</v>
      </c>
      <c r="X790" s="131"/>
      <c r="Y790" s="131"/>
      <c r="Z790" s="9"/>
      <c r="AA790" s="133">
        <v>8.8000000000000007</v>
      </c>
      <c r="AB790" s="9" t="s">
        <v>119</v>
      </c>
      <c r="AC790" s="133">
        <v>880</v>
      </c>
      <c r="AD790" s="9" t="s">
        <v>119</v>
      </c>
      <c r="AE790" s="9" t="s">
        <v>120</v>
      </c>
      <c r="AF790" s="133">
        <v>21.99</v>
      </c>
      <c r="AG790" s="134">
        <v>0.6</v>
      </c>
      <c r="AH790" s="9" t="s">
        <v>47</v>
      </c>
      <c r="AI790" s="134">
        <v>20.16</v>
      </c>
      <c r="AJ790" s="9" t="s">
        <v>48</v>
      </c>
      <c r="AK790" s="9" t="s">
        <v>388</v>
      </c>
      <c r="AL790" s="9" t="s">
        <v>49</v>
      </c>
      <c r="AM790" s="9" t="s">
        <v>50</v>
      </c>
      <c r="AN790" s="9" t="s">
        <v>51</v>
      </c>
      <c r="AO790" s="9" t="s">
        <v>52</v>
      </c>
      <c r="AP790" s="9" t="s">
        <v>352</v>
      </c>
      <c r="AQ790" s="9" t="s">
        <v>349</v>
      </c>
      <c r="AR790" s="9" t="s">
        <v>51</v>
      </c>
      <c r="AS790" s="142" t="str">
        <f>VLOOKUP(A790,'Roll-ups'!B:M,12,FALSE)</f>
        <v xml:space="preserve">12 MONTH </v>
      </c>
      <c r="AT790" s="142" t="str">
        <f t="shared" si="38"/>
        <v>G10227</v>
      </c>
      <c r="AU790" t="str">
        <f>VLOOKUP(A790,'Roll-ups'!B:E,4,FALSE)</f>
        <v xml:space="preserve">FALL 1 FLOWTHROUGH </v>
      </c>
    </row>
    <row r="791" spans="1:47" x14ac:dyDescent="0.15">
      <c r="A791" s="142">
        <f t="shared" si="36"/>
        <v>605030254029</v>
      </c>
      <c r="B791" s="142" t="str">
        <f t="shared" si="37"/>
        <v>4544681272</v>
      </c>
      <c r="C791" s="9" t="s">
        <v>149</v>
      </c>
      <c r="D791" s="9" t="s">
        <v>941</v>
      </c>
      <c r="E791" s="9" t="s">
        <v>1309</v>
      </c>
      <c r="F791" s="9" t="s">
        <v>992</v>
      </c>
      <c r="G791" s="9" t="s">
        <v>39</v>
      </c>
      <c r="H791" s="9" t="s">
        <v>1090</v>
      </c>
      <c r="I791" s="9"/>
      <c r="J791" s="9"/>
      <c r="K791" s="9" t="s">
        <v>57</v>
      </c>
      <c r="L791" s="9" t="s">
        <v>150</v>
      </c>
      <c r="M791" s="9" t="s">
        <v>151</v>
      </c>
      <c r="N791" s="131">
        <v>44707</v>
      </c>
      <c r="O791" s="131">
        <v>44727</v>
      </c>
      <c r="P791" s="131">
        <v>44727</v>
      </c>
      <c r="Q791" s="222">
        <v>158</v>
      </c>
      <c r="R791" s="132">
        <v>159</v>
      </c>
      <c r="S791" s="132">
        <v>-1</v>
      </c>
      <c r="T791" s="9" t="s">
        <v>348</v>
      </c>
      <c r="U791" s="9" t="s">
        <v>63</v>
      </c>
      <c r="V791" s="9" t="s">
        <v>140</v>
      </c>
      <c r="W791" s="9" t="s">
        <v>44</v>
      </c>
      <c r="X791" s="131"/>
      <c r="Y791" s="131"/>
      <c r="Z791" s="9"/>
      <c r="AA791" s="133">
        <v>5.66</v>
      </c>
      <c r="AB791" s="9" t="s">
        <v>119</v>
      </c>
      <c r="AC791" s="133">
        <v>894.28</v>
      </c>
      <c r="AD791" s="9" t="s">
        <v>119</v>
      </c>
      <c r="AE791" s="9" t="s">
        <v>120</v>
      </c>
      <c r="AF791" s="133">
        <v>15.95</v>
      </c>
      <c r="AG791" s="134">
        <v>0.4</v>
      </c>
      <c r="AH791" s="9" t="s">
        <v>47</v>
      </c>
      <c r="AI791" s="134">
        <v>30.78</v>
      </c>
      <c r="AJ791" s="9" t="s">
        <v>48</v>
      </c>
      <c r="AK791" s="9"/>
      <c r="AL791" s="9" t="s">
        <v>49</v>
      </c>
      <c r="AM791" s="9" t="s">
        <v>196</v>
      </c>
      <c r="AN791" s="9" t="s">
        <v>123</v>
      </c>
      <c r="AO791" s="9" t="s">
        <v>52</v>
      </c>
      <c r="AP791" s="9" t="s">
        <v>152</v>
      </c>
      <c r="AQ791" s="9" t="s">
        <v>53</v>
      </c>
      <c r="AR791" s="9" t="s">
        <v>124</v>
      </c>
      <c r="AS791" s="142" t="str">
        <f>VLOOKUP(A791,'Roll-ups'!B:M,12,FALSE)</f>
        <v>CORE</v>
      </c>
      <c r="AT791" s="142" t="str">
        <f t="shared" si="38"/>
        <v>G10202</v>
      </c>
      <c r="AU791" t="str">
        <f>VLOOKUP(A791,'Roll-ups'!B:E,4,FALSE)</f>
        <v>FALL 1</v>
      </c>
    </row>
    <row r="792" spans="1:47" x14ac:dyDescent="0.15">
      <c r="A792" s="142">
        <f t="shared" si="36"/>
        <v>605030254029</v>
      </c>
      <c r="B792" s="142" t="str">
        <f t="shared" si="37"/>
        <v>4544681270</v>
      </c>
      <c r="C792" s="9" t="s">
        <v>149</v>
      </c>
      <c r="D792" s="9" t="s">
        <v>941</v>
      </c>
      <c r="E792" s="9" t="s">
        <v>1309</v>
      </c>
      <c r="F792" s="9" t="s">
        <v>1020</v>
      </c>
      <c r="G792" s="9" t="s">
        <v>39</v>
      </c>
      <c r="H792" s="9" t="s">
        <v>1090</v>
      </c>
      <c r="I792" s="9"/>
      <c r="J792" s="9"/>
      <c r="K792" s="9" t="s">
        <v>41</v>
      </c>
      <c r="L792" s="9" t="s">
        <v>150</v>
      </c>
      <c r="M792" s="9" t="s">
        <v>151</v>
      </c>
      <c r="N792" s="131">
        <v>44707</v>
      </c>
      <c r="O792" s="131">
        <v>44727</v>
      </c>
      <c r="P792" s="131">
        <v>44727</v>
      </c>
      <c r="Q792" s="222">
        <v>373</v>
      </c>
      <c r="R792" s="132">
        <v>375</v>
      </c>
      <c r="S792" s="132">
        <v>-2</v>
      </c>
      <c r="T792" s="9" t="s">
        <v>348</v>
      </c>
      <c r="U792" s="9" t="s">
        <v>63</v>
      </c>
      <c r="V792" s="9" t="s">
        <v>64</v>
      </c>
      <c r="W792" s="9" t="s">
        <v>44</v>
      </c>
      <c r="X792" s="131"/>
      <c r="Y792" s="131"/>
      <c r="Z792" s="9"/>
      <c r="AA792" s="133">
        <v>5.66</v>
      </c>
      <c r="AB792" s="9" t="s">
        <v>119</v>
      </c>
      <c r="AC792" s="133">
        <v>2111.1799999999998</v>
      </c>
      <c r="AD792" s="9" t="s">
        <v>119</v>
      </c>
      <c r="AE792" s="9" t="s">
        <v>120</v>
      </c>
      <c r="AF792" s="133">
        <v>15.95</v>
      </c>
      <c r="AG792" s="134">
        <v>0.4</v>
      </c>
      <c r="AH792" s="9" t="s">
        <v>47</v>
      </c>
      <c r="AI792" s="134">
        <v>30.78</v>
      </c>
      <c r="AJ792" s="9" t="s">
        <v>48</v>
      </c>
      <c r="AK792" s="9"/>
      <c r="AL792" s="9" t="s">
        <v>49</v>
      </c>
      <c r="AM792" s="9" t="s">
        <v>196</v>
      </c>
      <c r="AN792" s="9" t="s">
        <v>123</v>
      </c>
      <c r="AO792" s="9" t="s">
        <v>52</v>
      </c>
      <c r="AP792" s="9" t="s">
        <v>152</v>
      </c>
      <c r="AQ792" s="9" t="s">
        <v>53</v>
      </c>
      <c r="AR792" s="9" t="s">
        <v>124</v>
      </c>
      <c r="AS792" s="142" t="str">
        <f>VLOOKUP(A792,'Roll-ups'!B:M,12,FALSE)</f>
        <v>CORE</v>
      </c>
      <c r="AT792" s="142" t="str">
        <f t="shared" si="38"/>
        <v>G10202</v>
      </c>
      <c r="AU792" t="str">
        <f>VLOOKUP(A792,'Roll-ups'!B:E,4,FALSE)</f>
        <v>FALL 1</v>
      </c>
    </row>
    <row r="793" spans="1:47" x14ac:dyDescent="0.15">
      <c r="A793" s="142">
        <f t="shared" si="36"/>
        <v>605030254029</v>
      </c>
      <c r="B793" s="142" t="str">
        <f t="shared" si="37"/>
        <v>4544681271</v>
      </c>
      <c r="C793" s="9" t="s">
        <v>149</v>
      </c>
      <c r="D793" s="9" t="s">
        <v>941</v>
      </c>
      <c r="E793" s="9" t="s">
        <v>1309</v>
      </c>
      <c r="F793" s="9" t="s">
        <v>1021</v>
      </c>
      <c r="G793" s="9" t="s">
        <v>39</v>
      </c>
      <c r="H793" s="9" t="s">
        <v>1090</v>
      </c>
      <c r="I793" s="9"/>
      <c r="J793" s="9"/>
      <c r="K793" s="9" t="s">
        <v>56</v>
      </c>
      <c r="L793" s="9" t="s">
        <v>150</v>
      </c>
      <c r="M793" s="9" t="s">
        <v>151</v>
      </c>
      <c r="N793" s="131">
        <v>44707</v>
      </c>
      <c r="O793" s="131">
        <v>44727</v>
      </c>
      <c r="P793" s="131">
        <v>44727</v>
      </c>
      <c r="Q793" s="222">
        <v>100</v>
      </c>
      <c r="R793" s="132">
        <v>102</v>
      </c>
      <c r="S793" s="132">
        <v>-2</v>
      </c>
      <c r="T793" s="9" t="s">
        <v>348</v>
      </c>
      <c r="U793" s="9" t="s">
        <v>63</v>
      </c>
      <c r="V793" s="9" t="s">
        <v>64</v>
      </c>
      <c r="W793" s="9" t="s">
        <v>44</v>
      </c>
      <c r="X793" s="131"/>
      <c r="Y793" s="131"/>
      <c r="Z793" s="9"/>
      <c r="AA793" s="133">
        <v>5.66</v>
      </c>
      <c r="AB793" s="9" t="s">
        <v>119</v>
      </c>
      <c r="AC793" s="133">
        <v>566</v>
      </c>
      <c r="AD793" s="9" t="s">
        <v>119</v>
      </c>
      <c r="AE793" s="9" t="s">
        <v>120</v>
      </c>
      <c r="AF793" s="133">
        <v>15.95</v>
      </c>
      <c r="AG793" s="134">
        <v>0.4</v>
      </c>
      <c r="AH793" s="9" t="s">
        <v>47</v>
      </c>
      <c r="AI793" s="134">
        <v>30.78</v>
      </c>
      <c r="AJ793" s="9" t="s">
        <v>48</v>
      </c>
      <c r="AK793" s="9"/>
      <c r="AL793" s="9" t="s">
        <v>49</v>
      </c>
      <c r="AM793" s="9" t="s">
        <v>196</v>
      </c>
      <c r="AN793" s="9" t="s">
        <v>123</v>
      </c>
      <c r="AO793" s="9" t="s">
        <v>52</v>
      </c>
      <c r="AP793" s="9" t="s">
        <v>152</v>
      </c>
      <c r="AQ793" s="9" t="s">
        <v>53</v>
      </c>
      <c r="AR793" s="9" t="s">
        <v>124</v>
      </c>
      <c r="AS793" s="142" t="str">
        <f>VLOOKUP(A793,'Roll-ups'!B:M,12,FALSE)</f>
        <v>CORE</v>
      </c>
      <c r="AT793" s="142" t="str">
        <f t="shared" si="38"/>
        <v>G10202</v>
      </c>
      <c r="AU793" t="str">
        <f>VLOOKUP(A793,'Roll-ups'!B:E,4,FALSE)</f>
        <v>FALL 1</v>
      </c>
    </row>
    <row r="794" spans="1:47" x14ac:dyDescent="0.15">
      <c r="A794" s="142">
        <f t="shared" si="36"/>
        <v>93573932939</v>
      </c>
      <c r="B794" s="142" t="str">
        <f t="shared" si="37"/>
        <v>4544618244</v>
      </c>
      <c r="C794" s="9" t="s">
        <v>129</v>
      </c>
      <c r="D794" s="9" t="s">
        <v>747</v>
      </c>
      <c r="E794" s="9" t="s">
        <v>748</v>
      </c>
      <c r="F794" s="9" t="s">
        <v>1010</v>
      </c>
      <c r="G794" s="9" t="s">
        <v>76</v>
      </c>
      <c r="H794" s="9" t="s">
        <v>40</v>
      </c>
      <c r="I794" s="9"/>
      <c r="J794" s="9"/>
      <c r="K794" s="9" t="s">
        <v>57</v>
      </c>
      <c r="L794" s="9" t="s">
        <v>1247</v>
      </c>
      <c r="M794" s="9" t="s">
        <v>1248</v>
      </c>
      <c r="N794" s="131">
        <v>44697</v>
      </c>
      <c r="O794" s="131">
        <v>44732</v>
      </c>
      <c r="P794" s="131">
        <v>44732</v>
      </c>
      <c r="Q794" s="222">
        <v>177</v>
      </c>
      <c r="R794" s="132">
        <v>180</v>
      </c>
      <c r="S794" s="132">
        <v>-3</v>
      </c>
      <c r="T794" s="9" t="s">
        <v>348</v>
      </c>
      <c r="U794" s="9" t="s">
        <v>117</v>
      </c>
      <c r="V794" s="9" t="s">
        <v>64</v>
      </c>
      <c r="W794" s="9" t="s">
        <v>44</v>
      </c>
      <c r="X794" s="131">
        <v>44726</v>
      </c>
      <c r="Y794" s="131">
        <v>44726</v>
      </c>
      <c r="Z794" s="9" t="s">
        <v>118</v>
      </c>
      <c r="AA794" s="133">
        <v>5.49</v>
      </c>
      <c r="AB794" s="9" t="s">
        <v>119</v>
      </c>
      <c r="AC794" s="133">
        <v>971.73</v>
      </c>
      <c r="AD794" s="9" t="s">
        <v>119</v>
      </c>
      <c r="AE794" s="9" t="s">
        <v>120</v>
      </c>
      <c r="AF794" s="133">
        <v>9.99</v>
      </c>
      <c r="AG794" s="134">
        <v>0.05</v>
      </c>
      <c r="AH794" s="9" t="s">
        <v>47</v>
      </c>
      <c r="AI794" s="134">
        <v>12.936</v>
      </c>
      <c r="AJ794" s="9" t="s">
        <v>48</v>
      </c>
      <c r="AK794" s="9" t="s">
        <v>1320</v>
      </c>
      <c r="AL794" s="9" t="s">
        <v>49</v>
      </c>
      <c r="AM794" s="9" t="s">
        <v>196</v>
      </c>
      <c r="AN794" s="9" t="s">
        <v>123</v>
      </c>
      <c r="AO794" s="9" t="s">
        <v>52</v>
      </c>
      <c r="AP794" s="9" t="s">
        <v>1250</v>
      </c>
      <c r="AQ794" s="9" t="s">
        <v>53</v>
      </c>
      <c r="AR794" s="9" t="s">
        <v>54</v>
      </c>
      <c r="AS794" s="142" t="str">
        <f>VLOOKUP(A794,'Roll-ups'!B:M,12,FALSE)</f>
        <v xml:space="preserve">CRICUT </v>
      </c>
      <c r="AT794" s="142" t="str">
        <f t="shared" si="38"/>
        <v>G10211</v>
      </c>
      <c r="AU794" t="str">
        <f>VLOOKUP(A794,'Roll-ups'!B:E,4,FALSE)</f>
        <v>FALL 1</v>
      </c>
    </row>
    <row r="795" spans="1:47" x14ac:dyDescent="0.15">
      <c r="A795" s="142">
        <f t="shared" si="36"/>
        <v>93573630286</v>
      </c>
      <c r="B795" s="142" t="str">
        <f t="shared" si="37"/>
        <v>4544630030</v>
      </c>
      <c r="C795" s="9" t="s">
        <v>129</v>
      </c>
      <c r="D795" s="9" t="s">
        <v>1329</v>
      </c>
      <c r="E795" s="9" t="s">
        <v>750</v>
      </c>
      <c r="F795" s="9" t="s">
        <v>1015</v>
      </c>
      <c r="G795" s="9" t="s">
        <v>55</v>
      </c>
      <c r="H795" s="9" t="s">
        <v>1090</v>
      </c>
      <c r="I795" s="9"/>
      <c r="J795" s="9"/>
      <c r="K795" s="9" t="s">
        <v>57</v>
      </c>
      <c r="L795" s="9" t="s">
        <v>1247</v>
      </c>
      <c r="M795" s="9" t="s">
        <v>1248</v>
      </c>
      <c r="N795" s="131">
        <v>44691</v>
      </c>
      <c r="O795" s="131">
        <v>44823</v>
      </c>
      <c r="P795" s="131">
        <v>44823</v>
      </c>
      <c r="Q795" s="222">
        <v>80</v>
      </c>
      <c r="R795" s="132">
        <v>119</v>
      </c>
      <c r="S795" s="132">
        <v>-39</v>
      </c>
      <c r="T795" s="9" t="s">
        <v>348</v>
      </c>
      <c r="U795" s="9" t="s">
        <v>117</v>
      </c>
      <c r="V795" s="9" t="s">
        <v>64</v>
      </c>
      <c r="W795" s="9" t="s">
        <v>44</v>
      </c>
      <c r="X795" s="131">
        <v>44817</v>
      </c>
      <c r="Y795" s="131">
        <v>44817</v>
      </c>
      <c r="Z795" s="9" t="s">
        <v>118</v>
      </c>
      <c r="AA795" s="133">
        <v>4.3899999999999997</v>
      </c>
      <c r="AB795" s="9" t="s">
        <v>119</v>
      </c>
      <c r="AC795" s="133">
        <v>351.2</v>
      </c>
      <c r="AD795" s="9" t="s">
        <v>119</v>
      </c>
      <c r="AE795" s="9" t="s">
        <v>120</v>
      </c>
      <c r="AF795" s="133">
        <v>7.99</v>
      </c>
      <c r="AG795" s="134">
        <v>0.1</v>
      </c>
      <c r="AH795" s="9" t="s">
        <v>47</v>
      </c>
      <c r="AI795" s="134">
        <v>25.62</v>
      </c>
      <c r="AJ795" s="9" t="s">
        <v>48</v>
      </c>
      <c r="AK795" s="9" t="s">
        <v>1330</v>
      </c>
      <c r="AL795" s="9" t="s">
        <v>49</v>
      </c>
      <c r="AM795" s="9" t="s">
        <v>196</v>
      </c>
      <c r="AN795" s="9" t="s">
        <v>123</v>
      </c>
      <c r="AO795" s="9" t="s">
        <v>52</v>
      </c>
      <c r="AP795" s="9" t="s">
        <v>1250</v>
      </c>
      <c r="AQ795" s="9" t="s">
        <v>53</v>
      </c>
      <c r="AR795" s="9" t="s">
        <v>54</v>
      </c>
      <c r="AS795" s="142" t="str">
        <f>VLOOKUP(A795,'Roll-ups'!B:M,12,FALSE)</f>
        <v xml:space="preserve">CRICUT </v>
      </c>
      <c r="AT795" s="142" t="str">
        <f t="shared" si="38"/>
        <v>G10211</v>
      </c>
      <c r="AU795" t="str">
        <f>VLOOKUP(A795,'Roll-ups'!B:E,4,FALSE)</f>
        <v>FALL 1</v>
      </c>
    </row>
    <row r="796" spans="1:47" x14ac:dyDescent="0.15">
      <c r="A796" s="142">
        <f t="shared" si="36"/>
        <v>93573630286</v>
      </c>
      <c r="B796" s="142" t="str">
        <f t="shared" si="37"/>
        <v>4544630029</v>
      </c>
      <c r="C796" s="9" t="s">
        <v>129</v>
      </c>
      <c r="D796" s="9" t="s">
        <v>1329</v>
      </c>
      <c r="E796" s="9" t="s">
        <v>750</v>
      </c>
      <c r="F796" s="9" t="s">
        <v>1014</v>
      </c>
      <c r="G796" s="9" t="s">
        <v>55</v>
      </c>
      <c r="H796" s="9" t="s">
        <v>1090</v>
      </c>
      <c r="I796" s="9"/>
      <c r="J796" s="9"/>
      <c r="K796" s="9" t="s">
        <v>41</v>
      </c>
      <c r="L796" s="9" t="s">
        <v>1247</v>
      </c>
      <c r="M796" s="9" t="s">
        <v>1248</v>
      </c>
      <c r="N796" s="131">
        <v>44691</v>
      </c>
      <c r="O796" s="131">
        <v>44820</v>
      </c>
      <c r="P796" s="131">
        <v>44820</v>
      </c>
      <c r="Q796" s="222">
        <v>120</v>
      </c>
      <c r="R796" s="132">
        <v>180</v>
      </c>
      <c r="S796" s="132">
        <v>-60</v>
      </c>
      <c r="T796" s="9" t="s">
        <v>348</v>
      </c>
      <c r="U796" s="9" t="s">
        <v>117</v>
      </c>
      <c r="V796" s="9" t="s">
        <v>64</v>
      </c>
      <c r="W796" s="9" t="s">
        <v>44</v>
      </c>
      <c r="X796" s="131">
        <v>44817</v>
      </c>
      <c r="Y796" s="131">
        <v>44817</v>
      </c>
      <c r="Z796" s="9" t="s">
        <v>118</v>
      </c>
      <c r="AA796" s="133">
        <v>4.3899999999999997</v>
      </c>
      <c r="AB796" s="9" t="s">
        <v>119</v>
      </c>
      <c r="AC796" s="133">
        <v>526.79999999999995</v>
      </c>
      <c r="AD796" s="9" t="s">
        <v>119</v>
      </c>
      <c r="AE796" s="9" t="s">
        <v>120</v>
      </c>
      <c r="AF796" s="133">
        <v>7.99</v>
      </c>
      <c r="AG796" s="134">
        <v>0.1</v>
      </c>
      <c r="AH796" s="9" t="s">
        <v>47</v>
      </c>
      <c r="AI796" s="134">
        <v>25.62</v>
      </c>
      <c r="AJ796" s="9" t="s">
        <v>48</v>
      </c>
      <c r="AK796" s="9" t="s">
        <v>1330</v>
      </c>
      <c r="AL796" s="9" t="s">
        <v>49</v>
      </c>
      <c r="AM796" s="9" t="s">
        <v>196</v>
      </c>
      <c r="AN796" s="9" t="s">
        <v>123</v>
      </c>
      <c r="AO796" s="9" t="s">
        <v>52</v>
      </c>
      <c r="AP796" s="9" t="s">
        <v>1250</v>
      </c>
      <c r="AQ796" s="9" t="s">
        <v>53</v>
      </c>
      <c r="AR796" s="9" t="s">
        <v>54</v>
      </c>
      <c r="AS796" s="142" t="str">
        <f>VLOOKUP(A796,'Roll-ups'!B:M,12,FALSE)</f>
        <v xml:space="preserve">CRICUT </v>
      </c>
      <c r="AT796" s="142" t="str">
        <f t="shared" si="38"/>
        <v>G10211</v>
      </c>
      <c r="AU796" t="str">
        <f>VLOOKUP(A796,'Roll-ups'!B:E,4,FALSE)</f>
        <v>FALL 1</v>
      </c>
    </row>
    <row r="797" spans="1:47" x14ac:dyDescent="0.15">
      <c r="A797" s="142">
        <f t="shared" si="36"/>
        <v>74101948820</v>
      </c>
      <c r="B797" s="142" t="str">
        <f t="shared" si="37"/>
        <v>4544099563</v>
      </c>
      <c r="C797" s="9" t="s">
        <v>129</v>
      </c>
      <c r="D797" s="9" t="s">
        <v>1360</v>
      </c>
      <c r="E797" s="9" t="s">
        <v>1361</v>
      </c>
      <c r="F797" s="9" t="s">
        <v>955</v>
      </c>
      <c r="G797" s="9" t="s">
        <v>55</v>
      </c>
      <c r="H797" s="9" t="s">
        <v>1090</v>
      </c>
      <c r="I797" s="9"/>
      <c r="J797" s="9"/>
      <c r="K797" s="9" t="s">
        <v>41</v>
      </c>
      <c r="L797" s="9" t="s">
        <v>134</v>
      </c>
      <c r="M797" s="9" t="s">
        <v>135</v>
      </c>
      <c r="N797" s="131">
        <v>44603</v>
      </c>
      <c r="O797" s="131">
        <v>44732</v>
      </c>
      <c r="P797" s="131">
        <v>44732</v>
      </c>
      <c r="Q797" s="222">
        <v>300</v>
      </c>
      <c r="R797" s="132">
        <v>400</v>
      </c>
      <c r="S797" s="132">
        <v>-100</v>
      </c>
      <c r="T797" s="9" t="s">
        <v>348</v>
      </c>
      <c r="U797" s="9" t="s">
        <v>63</v>
      </c>
      <c r="V797" s="9" t="s">
        <v>64</v>
      </c>
      <c r="W797" s="9" t="s">
        <v>44</v>
      </c>
      <c r="X797" s="131"/>
      <c r="Y797" s="131"/>
      <c r="Z797" s="9"/>
      <c r="AA797" s="133">
        <v>39</v>
      </c>
      <c r="AB797" s="9" t="s">
        <v>119</v>
      </c>
      <c r="AC797" s="133">
        <v>11700</v>
      </c>
      <c r="AD797" s="9" t="s">
        <v>119</v>
      </c>
      <c r="AE797" s="9" t="s">
        <v>120</v>
      </c>
      <c r="AF797" s="133">
        <v>47.99</v>
      </c>
      <c r="AG797" s="134">
        <v>2.74</v>
      </c>
      <c r="AH797" s="9" t="s">
        <v>47</v>
      </c>
      <c r="AI797" s="134">
        <v>38.950000000000003</v>
      </c>
      <c r="AJ797" s="9" t="s">
        <v>48</v>
      </c>
      <c r="AK797" s="9" t="s">
        <v>1362</v>
      </c>
      <c r="AL797" s="9" t="s">
        <v>49</v>
      </c>
      <c r="AM797" s="9" t="s">
        <v>196</v>
      </c>
      <c r="AN797" s="9" t="s">
        <v>123</v>
      </c>
      <c r="AO797" s="9" t="s">
        <v>52</v>
      </c>
      <c r="AP797" s="9" t="s">
        <v>139</v>
      </c>
      <c r="AQ797" s="9" t="s">
        <v>1068</v>
      </c>
      <c r="AR797" s="9" t="s">
        <v>123</v>
      </c>
      <c r="AS797" s="142" t="e">
        <f>VLOOKUP(A797,'Roll-ups'!B:M,12,FALSE)</f>
        <v>#N/A</v>
      </c>
      <c r="AT797" s="142" t="str">
        <f t="shared" si="38"/>
        <v>G10211</v>
      </c>
      <c r="AU797" t="e">
        <f>VLOOKUP(A797,'Roll-ups'!B:E,4,FALSE)</f>
        <v>#N/A</v>
      </c>
    </row>
    <row r="798" spans="1:47" x14ac:dyDescent="0.15">
      <c r="A798" s="142">
        <f t="shared" si="36"/>
        <v>9781525610387</v>
      </c>
      <c r="B798" s="142" t="str">
        <f t="shared" si="37"/>
        <v>4544753178</v>
      </c>
      <c r="C798" s="9" t="s">
        <v>200</v>
      </c>
      <c r="D798" s="9" t="s">
        <v>222</v>
      </c>
      <c r="E798" s="9" t="s">
        <v>375</v>
      </c>
      <c r="F798" s="9" t="s">
        <v>383</v>
      </c>
      <c r="G798" s="9" t="s">
        <v>39</v>
      </c>
      <c r="H798" s="9" t="s">
        <v>40</v>
      </c>
      <c r="I798" s="9"/>
      <c r="J798" s="9"/>
      <c r="K798" s="9" t="s">
        <v>57</v>
      </c>
      <c r="L798" s="9" t="s">
        <v>347</v>
      </c>
      <c r="M798" s="9" t="s">
        <v>219</v>
      </c>
      <c r="N798" s="131">
        <v>44718</v>
      </c>
      <c r="O798" s="131">
        <v>44726</v>
      </c>
      <c r="P798" s="131">
        <v>44726</v>
      </c>
      <c r="Q798" s="222">
        <v>500</v>
      </c>
      <c r="R798" s="132">
        <v>650</v>
      </c>
      <c r="S798" s="132">
        <v>-150</v>
      </c>
      <c r="T798" s="9" t="s">
        <v>348</v>
      </c>
      <c r="U798" s="9" t="s">
        <v>63</v>
      </c>
      <c r="V798" s="9" t="s">
        <v>140</v>
      </c>
      <c r="W798" s="9" t="s">
        <v>44</v>
      </c>
      <c r="X798" s="131"/>
      <c r="Y798" s="131"/>
      <c r="Z798" s="9"/>
      <c r="AA798" s="133">
        <v>6.4</v>
      </c>
      <c r="AB798" s="9" t="s">
        <v>119</v>
      </c>
      <c r="AC798" s="133">
        <v>3200</v>
      </c>
      <c r="AD798" s="9" t="s">
        <v>119</v>
      </c>
      <c r="AE798" s="9" t="s">
        <v>120</v>
      </c>
      <c r="AF798" s="133">
        <v>15.99</v>
      </c>
      <c r="AG798" s="134">
        <v>0.35</v>
      </c>
      <c r="AH798" s="9" t="s">
        <v>47</v>
      </c>
      <c r="AI798" s="134">
        <v>11.016</v>
      </c>
      <c r="AJ798" s="9" t="s">
        <v>48</v>
      </c>
      <c r="AK798" s="9" t="s">
        <v>375</v>
      </c>
      <c r="AL798" s="9" t="s">
        <v>49</v>
      </c>
      <c r="AM798" s="9" t="s">
        <v>50</v>
      </c>
      <c r="AN798" s="9" t="s">
        <v>51</v>
      </c>
      <c r="AO798" s="9" t="s">
        <v>52</v>
      </c>
      <c r="AP798" s="9" t="s">
        <v>215</v>
      </c>
      <c r="AQ798" s="9" t="s">
        <v>349</v>
      </c>
      <c r="AR798" s="9" t="s">
        <v>106</v>
      </c>
      <c r="AS798" s="142" t="str">
        <f>VLOOKUP(A798,'Roll-ups'!B:M,12,FALSE)</f>
        <v xml:space="preserve">12 MONTH </v>
      </c>
      <c r="AT798" s="142" t="str">
        <f t="shared" si="38"/>
        <v>G10227</v>
      </c>
      <c r="AU798" t="str">
        <f>VLOOKUP(A798,'Roll-ups'!B:E,4,FALSE)</f>
        <v>BTS</v>
      </c>
    </row>
    <row r="799" spans="1:47" x14ac:dyDescent="0.15">
      <c r="A799" s="142">
        <f t="shared" si="36"/>
        <v>9781525610332</v>
      </c>
      <c r="B799" s="142" t="str">
        <f t="shared" si="37"/>
        <v>4544753178</v>
      </c>
      <c r="C799" s="9" t="s">
        <v>200</v>
      </c>
      <c r="D799" s="9" t="s">
        <v>217</v>
      </c>
      <c r="E799" s="9" t="s">
        <v>374</v>
      </c>
      <c r="F799" s="9" t="s">
        <v>383</v>
      </c>
      <c r="G799" s="9" t="s">
        <v>58</v>
      </c>
      <c r="H799" s="9" t="s">
        <v>40</v>
      </c>
      <c r="I799" s="9"/>
      <c r="J799" s="9"/>
      <c r="K799" s="9" t="s">
        <v>57</v>
      </c>
      <c r="L799" s="9" t="s">
        <v>347</v>
      </c>
      <c r="M799" s="9" t="s">
        <v>219</v>
      </c>
      <c r="N799" s="131">
        <v>44718</v>
      </c>
      <c r="O799" s="131">
        <v>44726</v>
      </c>
      <c r="P799" s="131">
        <v>44726</v>
      </c>
      <c r="Q799" s="222">
        <v>500</v>
      </c>
      <c r="R799" s="132">
        <v>650</v>
      </c>
      <c r="S799" s="132">
        <v>-150</v>
      </c>
      <c r="T799" s="9" t="s">
        <v>348</v>
      </c>
      <c r="U799" s="9" t="s">
        <v>63</v>
      </c>
      <c r="V799" s="9" t="s">
        <v>140</v>
      </c>
      <c r="W799" s="9" t="s">
        <v>44</v>
      </c>
      <c r="X799" s="131"/>
      <c r="Y799" s="131"/>
      <c r="Z799" s="9"/>
      <c r="AA799" s="133">
        <v>10.4</v>
      </c>
      <c r="AB799" s="9" t="s">
        <v>119</v>
      </c>
      <c r="AC799" s="133">
        <v>5200</v>
      </c>
      <c r="AD799" s="9" t="s">
        <v>119</v>
      </c>
      <c r="AE799" s="9" t="s">
        <v>120</v>
      </c>
      <c r="AF799" s="133">
        <v>25.99</v>
      </c>
      <c r="AG799" s="134">
        <v>0.68</v>
      </c>
      <c r="AH799" s="9" t="s">
        <v>47</v>
      </c>
      <c r="AI799" s="134">
        <v>23.52</v>
      </c>
      <c r="AJ799" s="9" t="s">
        <v>48</v>
      </c>
      <c r="AK799" s="9" t="s">
        <v>374</v>
      </c>
      <c r="AL799" s="9" t="s">
        <v>49</v>
      </c>
      <c r="AM799" s="9" t="s">
        <v>50</v>
      </c>
      <c r="AN799" s="9" t="s">
        <v>51</v>
      </c>
      <c r="AO799" s="9" t="s">
        <v>52</v>
      </c>
      <c r="AP799" s="9" t="s">
        <v>215</v>
      </c>
      <c r="AQ799" s="9" t="s">
        <v>349</v>
      </c>
      <c r="AR799" s="9" t="s">
        <v>106</v>
      </c>
      <c r="AS799" s="142" t="str">
        <f>VLOOKUP(A799,'Roll-ups'!B:M,12,FALSE)</f>
        <v xml:space="preserve">12 MONTH </v>
      </c>
      <c r="AT799" s="142" t="str">
        <f t="shared" si="38"/>
        <v>G10227</v>
      </c>
      <c r="AU799" t="str">
        <f>VLOOKUP(A799,'Roll-ups'!B:E,4,FALSE)</f>
        <v>BTS</v>
      </c>
    </row>
    <row r="800" spans="1:47" x14ac:dyDescent="0.15">
      <c r="A800" s="142">
        <f t="shared" si="36"/>
        <v>9781525610400</v>
      </c>
      <c r="B800" s="142" t="str">
        <f t="shared" si="37"/>
        <v>4544753178</v>
      </c>
      <c r="C800" s="9" t="s">
        <v>200</v>
      </c>
      <c r="D800" s="9" t="s">
        <v>224</v>
      </c>
      <c r="E800" s="9" t="s">
        <v>371</v>
      </c>
      <c r="F800" s="9" t="s">
        <v>383</v>
      </c>
      <c r="G800" s="9" t="s">
        <v>55</v>
      </c>
      <c r="H800" s="9" t="s">
        <v>40</v>
      </c>
      <c r="I800" s="9"/>
      <c r="J800" s="9"/>
      <c r="K800" s="9" t="s">
        <v>57</v>
      </c>
      <c r="L800" s="9" t="s">
        <v>347</v>
      </c>
      <c r="M800" s="9" t="s">
        <v>219</v>
      </c>
      <c r="N800" s="131">
        <v>44718</v>
      </c>
      <c r="O800" s="131">
        <v>44726</v>
      </c>
      <c r="P800" s="131">
        <v>44726</v>
      </c>
      <c r="Q800" s="222">
        <v>600</v>
      </c>
      <c r="R800" s="132">
        <v>750</v>
      </c>
      <c r="S800" s="132">
        <v>-150</v>
      </c>
      <c r="T800" s="9" t="s">
        <v>348</v>
      </c>
      <c r="U800" s="9" t="s">
        <v>63</v>
      </c>
      <c r="V800" s="9" t="s">
        <v>140</v>
      </c>
      <c r="W800" s="9" t="s">
        <v>44</v>
      </c>
      <c r="X800" s="131"/>
      <c r="Y800" s="131"/>
      <c r="Z800" s="9"/>
      <c r="AA800" s="133">
        <v>6.4</v>
      </c>
      <c r="AB800" s="9" t="s">
        <v>119</v>
      </c>
      <c r="AC800" s="133">
        <v>3840</v>
      </c>
      <c r="AD800" s="9" t="s">
        <v>119</v>
      </c>
      <c r="AE800" s="9" t="s">
        <v>120</v>
      </c>
      <c r="AF800" s="133">
        <v>15.99</v>
      </c>
      <c r="AG800" s="134">
        <v>0.35</v>
      </c>
      <c r="AH800" s="9" t="s">
        <v>47</v>
      </c>
      <c r="AI800" s="134">
        <v>11.016</v>
      </c>
      <c r="AJ800" s="9" t="s">
        <v>48</v>
      </c>
      <c r="AK800" s="9" t="s">
        <v>371</v>
      </c>
      <c r="AL800" s="9" t="s">
        <v>49</v>
      </c>
      <c r="AM800" s="9" t="s">
        <v>50</v>
      </c>
      <c r="AN800" s="9" t="s">
        <v>51</v>
      </c>
      <c r="AO800" s="9" t="s">
        <v>52</v>
      </c>
      <c r="AP800" s="9" t="s">
        <v>215</v>
      </c>
      <c r="AQ800" s="9" t="s">
        <v>349</v>
      </c>
      <c r="AR800" s="9" t="s">
        <v>106</v>
      </c>
      <c r="AS800" s="142" t="str">
        <f>VLOOKUP(A800,'Roll-ups'!B:M,12,FALSE)</f>
        <v xml:space="preserve">12 MONTH </v>
      </c>
      <c r="AT800" s="142" t="str">
        <f t="shared" si="38"/>
        <v>G10227</v>
      </c>
      <c r="AU800" t="str">
        <f>VLOOKUP(A800,'Roll-ups'!B:E,4,FALSE)</f>
        <v>BTS</v>
      </c>
    </row>
    <row r="801" spans="1:47" x14ac:dyDescent="0.15">
      <c r="A801" s="142">
        <f t="shared" si="36"/>
        <v>9781525610394</v>
      </c>
      <c r="B801" s="142" t="str">
        <f t="shared" si="37"/>
        <v>4544753178</v>
      </c>
      <c r="C801" s="9" t="s">
        <v>200</v>
      </c>
      <c r="D801" s="9" t="s">
        <v>223</v>
      </c>
      <c r="E801" s="9" t="s">
        <v>365</v>
      </c>
      <c r="F801" s="9" t="s">
        <v>383</v>
      </c>
      <c r="G801" s="9" t="s">
        <v>62</v>
      </c>
      <c r="H801" s="9" t="s">
        <v>40</v>
      </c>
      <c r="I801" s="9"/>
      <c r="J801" s="9"/>
      <c r="K801" s="9" t="s">
        <v>57</v>
      </c>
      <c r="L801" s="9" t="s">
        <v>347</v>
      </c>
      <c r="M801" s="9" t="s">
        <v>219</v>
      </c>
      <c r="N801" s="131">
        <v>44718</v>
      </c>
      <c r="O801" s="131">
        <v>44726</v>
      </c>
      <c r="P801" s="131">
        <v>44726</v>
      </c>
      <c r="Q801" s="222">
        <v>800</v>
      </c>
      <c r="R801" s="132">
        <v>950</v>
      </c>
      <c r="S801" s="132">
        <v>-150</v>
      </c>
      <c r="T801" s="9" t="s">
        <v>348</v>
      </c>
      <c r="U801" s="9" t="s">
        <v>63</v>
      </c>
      <c r="V801" s="9" t="s">
        <v>140</v>
      </c>
      <c r="W801" s="9" t="s">
        <v>44</v>
      </c>
      <c r="X801" s="131"/>
      <c r="Y801" s="131"/>
      <c r="Z801" s="9"/>
      <c r="AA801" s="133">
        <v>6.4</v>
      </c>
      <c r="AB801" s="9" t="s">
        <v>119</v>
      </c>
      <c r="AC801" s="133">
        <v>5120</v>
      </c>
      <c r="AD801" s="9" t="s">
        <v>119</v>
      </c>
      <c r="AE801" s="9" t="s">
        <v>120</v>
      </c>
      <c r="AF801" s="133">
        <v>15.99</v>
      </c>
      <c r="AG801" s="134">
        <v>0.35</v>
      </c>
      <c r="AH801" s="9" t="s">
        <v>47</v>
      </c>
      <c r="AI801" s="134">
        <v>11.016</v>
      </c>
      <c r="AJ801" s="9" t="s">
        <v>48</v>
      </c>
      <c r="AK801" s="9" t="s">
        <v>365</v>
      </c>
      <c r="AL801" s="9" t="s">
        <v>49</v>
      </c>
      <c r="AM801" s="9" t="s">
        <v>50</v>
      </c>
      <c r="AN801" s="9" t="s">
        <v>51</v>
      </c>
      <c r="AO801" s="9" t="s">
        <v>52</v>
      </c>
      <c r="AP801" s="9" t="s">
        <v>215</v>
      </c>
      <c r="AQ801" s="9" t="s">
        <v>349</v>
      </c>
      <c r="AR801" s="9" t="s">
        <v>106</v>
      </c>
      <c r="AS801" s="142" t="str">
        <f>VLOOKUP(A801,'Roll-ups'!B:M,12,FALSE)</f>
        <v xml:space="preserve">12 MONTH </v>
      </c>
      <c r="AT801" s="142" t="str">
        <f t="shared" si="38"/>
        <v>G10227</v>
      </c>
      <c r="AU801" t="str">
        <f>VLOOKUP(A801,'Roll-ups'!B:E,4,FALSE)</f>
        <v>BTS</v>
      </c>
    </row>
    <row r="802" spans="1:47" x14ac:dyDescent="0.15">
      <c r="A802" s="142">
        <f t="shared" si="36"/>
        <v>9781525610400</v>
      </c>
      <c r="B802" s="142" t="str">
        <f t="shared" si="37"/>
        <v>4544753176</v>
      </c>
      <c r="C802" s="9" t="s">
        <v>200</v>
      </c>
      <c r="D802" s="9" t="s">
        <v>224</v>
      </c>
      <c r="E802" s="9" t="s">
        <v>371</v>
      </c>
      <c r="F802" s="9" t="s">
        <v>366</v>
      </c>
      <c r="G802" s="9" t="s">
        <v>107</v>
      </c>
      <c r="H802" s="9" t="s">
        <v>40</v>
      </c>
      <c r="I802" s="9"/>
      <c r="J802" s="9"/>
      <c r="K802" s="9" t="s">
        <v>41</v>
      </c>
      <c r="L802" s="9" t="s">
        <v>347</v>
      </c>
      <c r="M802" s="9" t="s">
        <v>219</v>
      </c>
      <c r="N802" s="131">
        <v>44718</v>
      </c>
      <c r="O802" s="131">
        <v>44726</v>
      </c>
      <c r="P802" s="131">
        <v>44726</v>
      </c>
      <c r="Q802" s="222">
        <v>1000</v>
      </c>
      <c r="R802" s="132">
        <v>1200</v>
      </c>
      <c r="S802" s="132">
        <v>-200</v>
      </c>
      <c r="T802" s="9" t="s">
        <v>348</v>
      </c>
      <c r="U802" s="9" t="s">
        <v>63</v>
      </c>
      <c r="V802" s="9" t="s">
        <v>64</v>
      </c>
      <c r="W802" s="9" t="s">
        <v>44</v>
      </c>
      <c r="X802" s="131"/>
      <c r="Y802" s="131"/>
      <c r="Z802" s="9"/>
      <c r="AA802" s="133">
        <v>6.4</v>
      </c>
      <c r="AB802" s="9" t="s">
        <v>119</v>
      </c>
      <c r="AC802" s="133">
        <v>6400</v>
      </c>
      <c r="AD802" s="9" t="s">
        <v>119</v>
      </c>
      <c r="AE802" s="9" t="s">
        <v>120</v>
      </c>
      <c r="AF802" s="133">
        <v>15.99</v>
      </c>
      <c r="AG802" s="134">
        <v>0.35</v>
      </c>
      <c r="AH802" s="9" t="s">
        <v>47</v>
      </c>
      <c r="AI802" s="134">
        <v>11.016</v>
      </c>
      <c r="AJ802" s="9" t="s">
        <v>48</v>
      </c>
      <c r="AK802" s="9" t="s">
        <v>371</v>
      </c>
      <c r="AL802" s="9" t="s">
        <v>49</v>
      </c>
      <c r="AM802" s="9" t="s">
        <v>50</v>
      </c>
      <c r="AN802" s="9" t="s">
        <v>51</v>
      </c>
      <c r="AO802" s="9" t="s">
        <v>52</v>
      </c>
      <c r="AP802" s="9" t="s">
        <v>215</v>
      </c>
      <c r="AQ802" s="9" t="s">
        <v>349</v>
      </c>
      <c r="AR802" s="9" t="s">
        <v>106</v>
      </c>
      <c r="AS802" s="142" t="str">
        <f>VLOOKUP(A802,'Roll-ups'!B:M,12,FALSE)</f>
        <v xml:space="preserve">12 MONTH </v>
      </c>
      <c r="AT802" s="142" t="str">
        <f t="shared" si="38"/>
        <v>G10227</v>
      </c>
      <c r="AU802" t="str">
        <f>VLOOKUP(A802,'Roll-ups'!B:E,4,FALSE)</f>
        <v>BTS</v>
      </c>
    </row>
    <row r="803" spans="1:47" x14ac:dyDescent="0.15">
      <c r="A803" s="142">
        <f t="shared" si="36"/>
        <v>9781525610332</v>
      </c>
      <c r="B803" s="142" t="str">
        <f t="shared" si="37"/>
        <v>4544753176</v>
      </c>
      <c r="C803" s="9" t="s">
        <v>200</v>
      </c>
      <c r="D803" s="9" t="s">
        <v>217</v>
      </c>
      <c r="E803" s="9" t="s">
        <v>374</v>
      </c>
      <c r="F803" s="9" t="s">
        <v>366</v>
      </c>
      <c r="G803" s="9" t="s">
        <v>71</v>
      </c>
      <c r="H803" s="9" t="s">
        <v>40</v>
      </c>
      <c r="I803" s="9"/>
      <c r="J803" s="9"/>
      <c r="K803" s="9" t="s">
        <v>41</v>
      </c>
      <c r="L803" s="9" t="s">
        <v>347</v>
      </c>
      <c r="M803" s="9" t="s">
        <v>219</v>
      </c>
      <c r="N803" s="131">
        <v>44718</v>
      </c>
      <c r="O803" s="131">
        <v>44726</v>
      </c>
      <c r="P803" s="131">
        <v>44726</v>
      </c>
      <c r="Q803" s="222">
        <v>800</v>
      </c>
      <c r="R803" s="132">
        <v>1050</v>
      </c>
      <c r="S803" s="132">
        <v>-250</v>
      </c>
      <c r="T803" s="9" t="s">
        <v>348</v>
      </c>
      <c r="U803" s="9" t="s">
        <v>63</v>
      </c>
      <c r="V803" s="9" t="s">
        <v>64</v>
      </c>
      <c r="W803" s="9" t="s">
        <v>44</v>
      </c>
      <c r="X803" s="131"/>
      <c r="Y803" s="131"/>
      <c r="Z803" s="9"/>
      <c r="AA803" s="133">
        <v>10.4</v>
      </c>
      <c r="AB803" s="9" t="s">
        <v>119</v>
      </c>
      <c r="AC803" s="133">
        <v>8320</v>
      </c>
      <c r="AD803" s="9" t="s">
        <v>119</v>
      </c>
      <c r="AE803" s="9" t="s">
        <v>120</v>
      </c>
      <c r="AF803" s="133">
        <v>25.99</v>
      </c>
      <c r="AG803" s="134">
        <v>0.68</v>
      </c>
      <c r="AH803" s="9" t="s">
        <v>47</v>
      </c>
      <c r="AI803" s="134">
        <v>23.52</v>
      </c>
      <c r="AJ803" s="9" t="s">
        <v>48</v>
      </c>
      <c r="AK803" s="9" t="s">
        <v>374</v>
      </c>
      <c r="AL803" s="9" t="s">
        <v>49</v>
      </c>
      <c r="AM803" s="9" t="s">
        <v>50</v>
      </c>
      <c r="AN803" s="9" t="s">
        <v>51</v>
      </c>
      <c r="AO803" s="9" t="s">
        <v>52</v>
      </c>
      <c r="AP803" s="9" t="s">
        <v>215</v>
      </c>
      <c r="AQ803" s="9" t="s">
        <v>349</v>
      </c>
      <c r="AR803" s="9" t="s">
        <v>106</v>
      </c>
      <c r="AS803" s="142" t="str">
        <f>VLOOKUP(A803,'Roll-ups'!B:M,12,FALSE)</f>
        <v xml:space="preserve">12 MONTH </v>
      </c>
      <c r="AT803" s="142" t="str">
        <f t="shared" si="38"/>
        <v>G10227</v>
      </c>
      <c r="AU803" t="str">
        <f>VLOOKUP(A803,'Roll-ups'!B:E,4,FALSE)</f>
        <v>BTS</v>
      </c>
    </row>
    <row r="804" spans="1:47" x14ac:dyDescent="0.15">
      <c r="A804" s="142">
        <f t="shared" si="36"/>
        <v>9781525610387</v>
      </c>
      <c r="B804" s="142" t="str">
        <f t="shared" si="37"/>
        <v>4544753176</v>
      </c>
      <c r="C804" s="9" t="s">
        <v>200</v>
      </c>
      <c r="D804" s="9" t="s">
        <v>222</v>
      </c>
      <c r="E804" s="9" t="s">
        <v>375</v>
      </c>
      <c r="F804" s="9" t="s">
        <v>366</v>
      </c>
      <c r="G804" s="9" t="s">
        <v>62</v>
      </c>
      <c r="H804" s="9" t="s">
        <v>40</v>
      </c>
      <c r="I804" s="9"/>
      <c r="J804" s="9"/>
      <c r="K804" s="9" t="s">
        <v>41</v>
      </c>
      <c r="L804" s="9" t="s">
        <v>347</v>
      </c>
      <c r="M804" s="9" t="s">
        <v>219</v>
      </c>
      <c r="N804" s="131">
        <v>44718</v>
      </c>
      <c r="O804" s="131">
        <v>44726</v>
      </c>
      <c r="P804" s="131">
        <v>44726</v>
      </c>
      <c r="Q804" s="222">
        <v>800</v>
      </c>
      <c r="R804" s="132">
        <v>1100</v>
      </c>
      <c r="S804" s="132">
        <v>-300</v>
      </c>
      <c r="T804" s="9" t="s">
        <v>348</v>
      </c>
      <c r="U804" s="9" t="s">
        <v>63</v>
      </c>
      <c r="V804" s="9" t="s">
        <v>64</v>
      </c>
      <c r="W804" s="9" t="s">
        <v>44</v>
      </c>
      <c r="X804" s="131"/>
      <c r="Y804" s="131"/>
      <c r="Z804" s="9"/>
      <c r="AA804" s="133">
        <v>6.4</v>
      </c>
      <c r="AB804" s="9" t="s">
        <v>119</v>
      </c>
      <c r="AC804" s="133">
        <v>5120</v>
      </c>
      <c r="AD804" s="9" t="s">
        <v>119</v>
      </c>
      <c r="AE804" s="9" t="s">
        <v>120</v>
      </c>
      <c r="AF804" s="133">
        <v>15.99</v>
      </c>
      <c r="AG804" s="134">
        <v>0.35</v>
      </c>
      <c r="AH804" s="9" t="s">
        <v>47</v>
      </c>
      <c r="AI804" s="134">
        <v>11.016</v>
      </c>
      <c r="AJ804" s="9" t="s">
        <v>48</v>
      </c>
      <c r="AK804" s="9" t="s">
        <v>375</v>
      </c>
      <c r="AL804" s="9" t="s">
        <v>49</v>
      </c>
      <c r="AM804" s="9" t="s">
        <v>50</v>
      </c>
      <c r="AN804" s="9" t="s">
        <v>51</v>
      </c>
      <c r="AO804" s="9" t="s">
        <v>52</v>
      </c>
      <c r="AP804" s="9" t="s">
        <v>215</v>
      </c>
      <c r="AQ804" s="9" t="s">
        <v>349</v>
      </c>
      <c r="AR804" s="9" t="s">
        <v>106</v>
      </c>
      <c r="AS804" s="142" t="str">
        <f>VLOOKUP(A804,'Roll-ups'!B:M,12,FALSE)</f>
        <v xml:space="preserve">12 MONTH </v>
      </c>
      <c r="AT804" s="142" t="str">
        <f t="shared" si="38"/>
        <v>G10227</v>
      </c>
      <c r="AU804" t="str">
        <f>VLOOKUP(A804,'Roll-ups'!B:E,4,FALSE)</f>
        <v>BTS</v>
      </c>
    </row>
    <row r="805" spans="1:47" x14ac:dyDescent="0.15">
      <c r="A805" s="142">
        <f t="shared" si="36"/>
        <v>9781525610394</v>
      </c>
      <c r="B805" s="142" t="str">
        <f t="shared" si="37"/>
        <v>4544753176</v>
      </c>
      <c r="C805" s="9" t="s">
        <v>200</v>
      </c>
      <c r="D805" s="9" t="s">
        <v>223</v>
      </c>
      <c r="E805" s="9" t="s">
        <v>365</v>
      </c>
      <c r="F805" s="9" t="s">
        <v>366</v>
      </c>
      <c r="G805" s="9" t="s">
        <v>59</v>
      </c>
      <c r="H805" s="9" t="s">
        <v>40</v>
      </c>
      <c r="I805" s="9"/>
      <c r="J805" s="9"/>
      <c r="K805" s="9" t="s">
        <v>41</v>
      </c>
      <c r="L805" s="9" t="s">
        <v>347</v>
      </c>
      <c r="M805" s="9" t="s">
        <v>219</v>
      </c>
      <c r="N805" s="131">
        <v>44718</v>
      </c>
      <c r="O805" s="131">
        <v>44726</v>
      </c>
      <c r="P805" s="131">
        <v>44726</v>
      </c>
      <c r="Q805" s="222">
        <v>1000</v>
      </c>
      <c r="R805" s="132">
        <v>1450</v>
      </c>
      <c r="S805" s="132">
        <v>-450</v>
      </c>
      <c r="T805" s="9" t="s">
        <v>348</v>
      </c>
      <c r="U805" s="9" t="s">
        <v>63</v>
      </c>
      <c r="V805" s="9" t="s">
        <v>64</v>
      </c>
      <c r="W805" s="9" t="s">
        <v>44</v>
      </c>
      <c r="X805" s="131"/>
      <c r="Y805" s="131"/>
      <c r="Z805" s="9"/>
      <c r="AA805" s="133">
        <v>6.4</v>
      </c>
      <c r="AB805" s="9" t="s">
        <v>119</v>
      </c>
      <c r="AC805" s="133">
        <v>6400</v>
      </c>
      <c r="AD805" s="9" t="s">
        <v>119</v>
      </c>
      <c r="AE805" s="9" t="s">
        <v>120</v>
      </c>
      <c r="AF805" s="133">
        <v>15.99</v>
      </c>
      <c r="AG805" s="134">
        <v>0.35</v>
      </c>
      <c r="AH805" s="9" t="s">
        <v>47</v>
      </c>
      <c r="AI805" s="134">
        <v>11.016</v>
      </c>
      <c r="AJ805" s="9" t="s">
        <v>48</v>
      </c>
      <c r="AK805" s="9" t="s">
        <v>365</v>
      </c>
      <c r="AL805" s="9" t="s">
        <v>49</v>
      </c>
      <c r="AM805" s="9" t="s">
        <v>50</v>
      </c>
      <c r="AN805" s="9" t="s">
        <v>51</v>
      </c>
      <c r="AO805" s="9" t="s">
        <v>52</v>
      </c>
      <c r="AP805" s="9" t="s">
        <v>215</v>
      </c>
      <c r="AQ805" s="9" t="s">
        <v>349</v>
      </c>
      <c r="AR805" s="9" t="s">
        <v>106</v>
      </c>
      <c r="AS805" s="142" t="str">
        <f>VLOOKUP(A805,'Roll-ups'!B:M,12,FALSE)</f>
        <v xml:space="preserve">12 MONTH </v>
      </c>
      <c r="AT805" s="142" t="str">
        <f t="shared" si="38"/>
        <v>G10227</v>
      </c>
      <c r="AU805" t="str">
        <f>VLOOKUP(A805,'Roll-ups'!B:E,4,FALSE)</f>
        <v>BTS</v>
      </c>
    </row>
    <row r="806" spans="1:47" x14ac:dyDescent="0.15">
      <c r="A806" s="142">
        <f t="shared" si="36"/>
        <v>0</v>
      </c>
      <c r="B806" s="142">
        <f t="shared" si="37"/>
        <v>0</v>
      </c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31"/>
      <c r="O806" s="131"/>
      <c r="P806" s="131"/>
      <c r="Q806" s="132"/>
      <c r="R806" s="132"/>
      <c r="S806" s="132"/>
      <c r="T806" s="9"/>
      <c r="U806" s="9"/>
      <c r="V806" s="9"/>
      <c r="W806" s="9"/>
      <c r="X806" s="131"/>
      <c r="Y806" s="131"/>
      <c r="Z806" s="9"/>
      <c r="AA806" s="133"/>
      <c r="AB806" s="9"/>
      <c r="AC806" s="133"/>
      <c r="AD806" s="9"/>
      <c r="AE806" s="9"/>
      <c r="AF806" s="133"/>
      <c r="AG806" s="134"/>
      <c r="AH806" s="9"/>
      <c r="AI806" s="134"/>
      <c r="AJ806" s="9"/>
      <c r="AK806" s="9"/>
      <c r="AL806" s="9"/>
      <c r="AM806" s="9"/>
      <c r="AN806" s="9"/>
      <c r="AO806" s="9"/>
      <c r="AP806" s="9"/>
      <c r="AQ806" s="9"/>
      <c r="AR806" s="9"/>
      <c r="AS806" s="142" t="str">
        <f>VLOOKUP(A806,'Roll-ups'!B:M,12,FALSE)</f>
        <v>CRAFTING</v>
      </c>
      <c r="AT806" s="142">
        <f t="shared" si="38"/>
        <v>0</v>
      </c>
      <c r="AU806" t="str">
        <f>VLOOKUP(A806,'Roll-ups'!B:E,4,FALSE)</f>
        <v>FALL 1</v>
      </c>
    </row>
    <row r="807" spans="1:47" x14ac:dyDescent="0.15">
      <c r="A807" s="142">
        <f t="shared" si="36"/>
        <v>0</v>
      </c>
      <c r="B807" s="142">
        <f t="shared" si="37"/>
        <v>0</v>
      </c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31"/>
      <c r="O807" s="131"/>
      <c r="P807" s="131"/>
      <c r="Q807" s="132"/>
      <c r="R807" s="132"/>
      <c r="S807" s="132"/>
      <c r="T807" s="9"/>
      <c r="U807" s="9"/>
      <c r="V807" s="9"/>
      <c r="W807" s="9"/>
      <c r="X807" s="131"/>
      <c r="Y807" s="131"/>
      <c r="Z807" s="9"/>
      <c r="AA807" s="133"/>
      <c r="AB807" s="9"/>
      <c r="AC807" s="133"/>
      <c r="AD807" s="9"/>
      <c r="AE807" s="9"/>
      <c r="AF807" s="133"/>
      <c r="AG807" s="134"/>
      <c r="AH807" s="9"/>
      <c r="AI807" s="134"/>
      <c r="AJ807" s="9"/>
      <c r="AK807" s="9"/>
      <c r="AL807" s="9"/>
      <c r="AM807" s="9"/>
      <c r="AN807" s="9"/>
      <c r="AO807" s="9"/>
      <c r="AP807" s="9"/>
      <c r="AQ807" s="9"/>
      <c r="AR807" s="9"/>
      <c r="AS807" s="142" t="str">
        <f>VLOOKUP(A807,'Roll-ups'!B:M,12,FALSE)</f>
        <v>CRAFTING</v>
      </c>
      <c r="AT807" s="142">
        <f t="shared" si="38"/>
        <v>0</v>
      </c>
      <c r="AU807" t="str">
        <f>VLOOKUP(A807,'Roll-ups'!B:E,4,FALSE)</f>
        <v>FALL 1</v>
      </c>
    </row>
    <row r="808" spans="1:47" x14ac:dyDescent="0.15">
      <c r="A808" s="142">
        <f t="shared" si="36"/>
        <v>0</v>
      </c>
      <c r="B808" s="142">
        <f t="shared" si="37"/>
        <v>0</v>
      </c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31"/>
      <c r="O808" s="131"/>
      <c r="P808" s="131"/>
      <c r="Q808" s="132"/>
      <c r="R808" s="132"/>
      <c r="S808" s="132"/>
      <c r="T808" s="9"/>
      <c r="U808" s="9"/>
      <c r="V808" s="9"/>
      <c r="W808" s="9"/>
      <c r="X808" s="131"/>
      <c r="Y808" s="131"/>
      <c r="Z808" s="9"/>
      <c r="AA808" s="133"/>
      <c r="AB808" s="9"/>
      <c r="AC808" s="133"/>
      <c r="AD808" s="9"/>
      <c r="AE808" s="9"/>
      <c r="AF808" s="133"/>
      <c r="AG808" s="134"/>
      <c r="AH808" s="9"/>
      <c r="AI808" s="134"/>
      <c r="AJ808" s="9"/>
      <c r="AK808" s="9"/>
      <c r="AL808" s="9"/>
      <c r="AM808" s="9"/>
      <c r="AN808" s="9"/>
      <c r="AO808" s="9"/>
      <c r="AP808" s="9"/>
      <c r="AQ808" s="9"/>
      <c r="AR808" s="9"/>
      <c r="AS808" s="142" t="str">
        <f>VLOOKUP(A808,'Roll-ups'!B:M,12,FALSE)</f>
        <v>CRAFTING</v>
      </c>
      <c r="AT808" s="142">
        <f t="shared" si="38"/>
        <v>0</v>
      </c>
      <c r="AU808" t="str">
        <f>VLOOKUP(A808,'Roll-ups'!B:E,4,FALSE)</f>
        <v>FALL 1</v>
      </c>
    </row>
    <row r="809" spans="1:47" x14ac:dyDescent="0.15">
      <c r="A809" s="142">
        <f t="shared" si="36"/>
        <v>0</v>
      </c>
      <c r="B809" s="142">
        <f t="shared" si="37"/>
        <v>0</v>
      </c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31"/>
      <c r="O809" s="131"/>
      <c r="P809" s="131"/>
      <c r="Q809" s="132"/>
      <c r="R809" s="132"/>
      <c r="S809" s="132"/>
      <c r="T809" s="9"/>
      <c r="U809" s="9"/>
      <c r="V809" s="9"/>
      <c r="W809" s="9"/>
      <c r="X809" s="131"/>
      <c r="Y809" s="131"/>
      <c r="Z809" s="9"/>
      <c r="AA809" s="133"/>
      <c r="AB809" s="9"/>
      <c r="AC809" s="133"/>
      <c r="AD809" s="9"/>
      <c r="AE809" s="9"/>
      <c r="AF809" s="133"/>
      <c r="AG809" s="134"/>
      <c r="AH809" s="9"/>
      <c r="AI809" s="134"/>
      <c r="AJ809" s="9"/>
      <c r="AK809" s="9"/>
      <c r="AL809" s="9"/>
      <c r="AM809" s="9"/>
      <c r="AN809" s="9"/>
      <c r="AO809" s="9"/>
      <c r="AP809" s="9"/>
      <c r="AQ809" s="9"/>
      <c r="AR809" s="9"/>
      <c r="AS809" s="142" t="str">
        <f>VLOOKUP(A809,'Roll-ups'!B:M,12,FALSE)</f>
        <v>CRAFTING</v>
      </c>
      <c r="AT809" s="142">
        <f t="shared" si="38"/>
        <v>0</v>
      </c>
      <c r="AU809" t="str">
        <f>VLOOKUP(A809,'Roll-ups'!B:E,4,FALSE)</f>
        <v>FALL 1</v>
      </c>
    </row>
    <row r="810" spans="1:47" x14ac:dyDescent="0.15">
      <c r="A810" s="142">
        <f t="shared" si="36"/>
        <v>0</v>
      </c>
      <c r="B810" s="142">
        <f t="shared" si="37"/>
        <v>0</v>
      </c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31"/>
      <c r="O810" s="131"/>
      <c r="P810" s="131"/>
      <c r="Q810" s="132"/>
      <c r="R810" s="132"/>
      <c r="S810" s="132"/>
      <c r="T810" s="9"/>
      <c r="U810" s="9"/>
      <c r="V810" s="9"/>
      <c r="W810" s="9"/>
      <c r="X810" s="131"/>
      <c r="Y810" s="131"/>
      <c r="Z810" s="9"/>
      <c r="AA810" s="133"/>
      <c r="AB810" s="9"/>
      <c r="AC810" s="133"/>
      <c r="AD810" s="9"/>
      <c r="AE810" s="9"/>
      <c r="AF810" s="133"/>
      <c r="AG810" s="134"/>
      <c r="AH810" s="9"/>
      <c r="AI810" s="134"/>
      <c r="AJ810" s="9"/>
      <c r="AK810" s="9"/>
      <c r="AL810" s="9"/>
      <c r="AM810" s="9"/>
      <c r="AN810" s="9"/>
      <c r="AO810" s="9"/>
      <c r="AP810" s="9"/>
      <c r="AQ810" s="9"/>
      <c r="AR810" s="9"/>
      <c r="AS810" s="142" t="str">
        <f>VLOOKUP(A810,'Roll-ups'!B:M,12,FALSE)</f>
        <v>CRAFTING</v>
      </c>
      <c r="AT810" s="142">
        <f t="shared" si="38"/>
        <v>0</v>
      </c>
      <c r="AU810" t="str">
        <f>VLOOKUP(A810,'Roll-ups'!B:E,4,FALSE)</f>
        <v>FALL 1</v>
      </c>
    </row>
    <row r="811" spans="1:47" x14ac:dyDescent="0.15">
      <c r="A811" s="142">
        <f t="shared" si="36"/>
        <v>0</v>
      </c>
      <c r="B811" s="142">
        <f t="shared" si="37"/>
        <v>0</v>
      </c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31"/>
      <c r="O811" s="131"/>
      <c r="P811" s="131"/>
      <c r="Q811" s="132"/>
      <c r="R811" s="132"/>
      <c r="S811" s="132"/>
      <c r="T811" s="9"/>
      <c r="U811" s="9"/>
      <c r="V811" s="9"/>
      <c r="W811" s="9"/>
      <c r="X811" s="131"/>
      <c r="Y811" s="131"/>
      <c r="Z811" s="9"/>
      <c r="AA811" s="133"/>
      <c r="AB811" s="9"/>
      <c r="AC811" s="133"/>
      <c r="AD811" s="9"/>
      <c r="AE811" s="9"/>
      <c r="AF811" s="133"/>
      <c r="AG811" s="134"/>
      <c r="AH811" s="9"/>
      <c r="AI811" s="134"/>
      <c r="AJ811" s="9"/>
      <c r="AK811" s="9"/>
      <c r="AL811" s="9"/>
      <c r="AM811" s="9"/>
      <c r="AN811" s="9"/>
      <c r="AO811" s="9"/>
      <c r="AP811" s="9"/>
      <c r="AQ811" s="9"/>
      <c r="AR811" s="9"/>
      <c r="AS811" s="142" t="str">
        <f>VLOOKUP(A811,'Roll-ups'!B:M,12,FALSE)</f>
        <v>CRAFTING</v>
      </c>
      <c r="AT811" s="142">
        <f t="shared" si="38"/>
        <v>0</v>
      </c>
      <c r="AU811" t="str">
        <f>VLOOKUP(A811,'Roll-ups'!B:E,4,FALSE)</f>
        <v>FALL 1</v>
      </c>
    </row>
    <row r="812" spans="1:47" x14ac:dyDescent="0.15">
      <c r="A812" s="142">
        <f t="shared" si="36"/>
        <v>0</v>
      </c>
      <c r="B812" s="142">
        <f t="shared" si="37"/>
        <v>0</v>
      </c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31"/>
      <c r="O812" s="131"/>
      <c r="P812" s="131"/>
      <c r="Q812" s="132"/>
      <c r="R812" s="132"/>
      <c r="S812" s="132"/>
      <c r="T812" s="9"/>
      <c r="U812" s="9"/>
      <c r="V812" s="9"/>
      <c r="W812" s="9"/>
      <c r="X812" s="131"/>
      <c r="Y812" s="131"/>
      <c r="Z812" s="9"/>
      <c r="AA812" s="133"/>
      <c r="AB812" s="9"/>
      <c r="AC812" s="133"/>
      <c r="AD812" s="9"/>
      <c r="AE812" s="9"/>
      <c r="AF812" s="133"/>
      <c r="AG812" s="134"/>
      <c r="AH812" s="9"/>
      <c r="AI812" s="134"/>
      <c r="AJ812" s="9"/>
      <c r="AK812" s="9"/>
      <c r="AL812" s="9"/>
      <c r="AM812" s="9"/>
      <c r="AN812" s="9"/>
      <c r="AO812" s="9"/>
      <c r="AP812" s="9"/>
      <c r="AQ812" s="9"/>
      <c r="AR812" s="9"/>
      <c r="AS812" s="142" t="str">
        <f>VLOOKUP(A812,'Roll-ups'!B:M,12,FALSE)</f>
        <v>CRAFTING</v>
      </c>
      <c r="AT812" s="142">
        <f t="shared" si="38"/>
        <v>0</v>
      </c>
      <c r="AU812" t="str">
        <f>VLOOKUP(A812,'Roll-ups'!B:E,4,FALSE)</f>
        <v>FALL 1</v>
      </c>
    </row>
    <row r="813" spans="1:47" x14ac:dyDescent="0.15">
      <c r="A813" s="142">
        <f t="shared" si="36"/>
        <v>0</v>
      </c>
      <c r="B813" s="142">
        <f t="shared" si="37"/>
        <v>0</v>
      </c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31"/>
      <c r="O813" s="131"/>
      <c r="P813" s="131"/>
      <c r="Q813" s="132"/>
      <c r="R813" s="132"/>
      <c r="S813" s="132"/>
      <c r="T813" s="9"/>
      <c r="U813" s="9"/>
      <c r="V813" s="9"/>
      <c r="W813" s="9"/>
      <c r="X813" s="131"/>
      <c r="Y813" s="131"/>
      <c r="Z813" s="9"/>
      <c r="AA813" s="133"/>
      <c r="AB813" s="9"/>
      <c r="AC813" s="133"/>
      <c r="AD813" s="9"/>
      <c r="AE813" s="9"/>
      <c r="AF813" s="133"/>
      <c r="AG813" s="134"/>
      <c r="AH813" s="9"/>
      <c r="AI813" s="134"/>
      <c r="AJ813" s="9"/>
      <c r="AK813" s="9"/>
      <c r="AL813" s="9"/>
      <c r="AM813" s="9"/>
      <c r="AN813" s="9"/>
      <c r="AO813" s="9"/>
      <c r="AP813" s="9"/>
      <c r="AQ813" s="9"/>
      <c r="AR813" s="9"/>
      <c r="AS813" s="142" t="str">
        <f>VLOOKUP(A813,'Roll-ups'!B:M,12,FALSE)</f>
        <v>CRAFTING</v>
      </c>
      <c r="AT813" s="142">
        <f t="shared" si="38"/>
        <v>0</v>
      </c>
      <c r="AU813" t="str">
        <f>VLOOKUP(A813,'Roll-ups'!B:E,4,FALSE)</f>
        <v>FALL 1</v>
      </c>
    </row>
    <row r="814" spans="1:47" x14ac:dyDescent="0.15">
      <c r="A814" s="142">
        <f t="shared" si="36"/>
        <v>0</v>
      </c>
      <c r="B814" s="142">
        <f t="shared" si="37"/>
        <v>0</v>
      </c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31"/>
      <c r="O814" s="131"/>
      <c r="P814" s="131"/>
      <c r="Q814" s="132"/>
      <c r="R814" s="132"/>
      <c r="S814" s="132"/>
      <c r="T814" s="9"/>
      <c r="U814" s="9"/>
      <c r="V814" s="9"/>
      <c r="W814" s="9"/>
      <c r="X814" s="131"/>
      <c r="Y814" s="131"/>
      <c r="Z814" s="9"/>
      <c r="AA814" s="133"/>
      <c r="AB814" s="9"/>
      <c r="AC814" s="133"/>
      <c r="AD814" s="9"/>
      <c r="AE814" s="9"/>
      <c r="AF814" s="133"/>
      <c r="AG814" s="134"/>
      <c r="AH814" s="9"/>
      <c r="AI814" s="134"/>
      <c r="AJ814" s="9"/>
      <c r="AK814" s="9"/>
      <c r="AL814" s="9"/>
      <c r="AM814" s="9"/>
      <c r="AN814" s="9"/>
      <c r="AO814" s="9"/>
      <c r="AP814" s="9"/>
      <c r="AQ814" s="9"/>
      <c r="AR814" s="9"/>
      <c r="AS814" s="142" t="str">
        <f>VLOOKUP(A814,'Roll-ups'!B:M,12,FALSE)</f>
        <v>CRAFTING</v>
      </c>
      <c r="AT814" s="142">
        <f t="shared" si="38"/>
        <v>0</v>
      </c>
      <c r="AU814" t="str">
        <f>VLOOKUP(A814,'Roll-ups'!B:E,4,FALSE)</f>
        <v>FALL 1</v>
      </c>
    </row>
    <row r="815" spans="1:47" x14ac:dyDescent="0.15">
      <c r="A815" s="142">
        <f t="shared" si="36"/>
        <v>0</v>
      </c>
      <c r="B815" s="142">
        <f t="shared" si="37"/>
        <v>0</v>
      </c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31"/>
      <c r="O815" s="131"/>
      <c r="P815" s="131"/>
      <c r="Q815" s="132"/>
      <c r="R815" s="132"/>
      <c r="S815" s="132"/>
      <c r="T815" s="9"/>
      <c r="U815" s="9"/>
      <c r="V815" s="9"/>
      <c r="W815" s="9"/>
      <c r="X815" s="131"/>
      <c r="Y815" s="131"/>
      <c r="Z815" s="9"/>
      <c r="AA815" s="133"/>
      <c r="AB815" s="9"/>
      <c r="AC815" s="133"/>
      <c r="AD815" s="9"/>
      <c r="AE815" s="9"/>
      <c r="AF815" s="133"/>
      <c r="AG815" s="134"/>
      <c r="AH815" s="9"/>
      <c r="AI815" s="134"/>
      <c r="AJ815" s="9"/>
      <c r="AK815" s="9"/>
      <c r="AL815" s="9"/>
      <c r="AM815" s="9"/>
      <c r="AN815" s="9"/>
      <c r="AO815" s="9"/>
      <c r="AP815" s="9"/>
      <c r="AQ815" s="9"/>
      <c r="AR815" s="9"/>
      <c r="AS815" s="142" t="str">
        <f>VLOOKUP(A815,'Roll-ups'!B:M,12,FALSE)</f>
        <v>CRAFTING</v>
      </c>
      <c r="AT815" s="142">
        <f t="shared" si="38"/>
        <v>0</v>
      </c>
      <c r="AU815" t="str">
        <f>VLOOKUP(A815,'Roll-ups'!B:E,4,FALSE)</f>
        <v>FALL 1</v>
      </c>
    </row>
    <row r="816" spans="1:47" x14ac:dyDescent="0.15">
      <c r="A816" s="142">
        <f t="shared" si="36"/>
        <v>0</v>
      </c>
      <c r="B816" s="142">
        <f t="shared" si="37"/>
        <v>0</v>
      </c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31"/>
      <c r="O816" s="131"/>
      <c r="P816" s="131"/>
      <c r="Q816" s="132"/>
      <c r="R816" s="132"/>
      <c r="S816" s="132"/>
      <c r="T816" s="9"/>
      <c r="U816" s="9"/>
      <c r="V816" s="9"/>
      <c r="W816" s="9"/>
      <c r="X816" s="131"/>
      <c r="Y816" s="131"/>
      <c r="Z816" s="9"/>
      <c r="AA816" s="133"/>
      <c r="AB816" s="9"/>
      <c r="AC816" s="133"/>
      <c r="AD816" s="9"/>
      <c r="AE816" s="9"/>
      <c r="AF816" s="133"/>
      <c r="AG816" s="134"/>
      <c r="AH816" s="9"/>
      <c r="AI816" s="134"/>
      <c r="AJ816" s="9"/>
      <c r="AK816" s="9"/>
      <c r="AL816" s="9"/>
      <c r="AM816" s="9"/>
      <c r="AN816" s="9"/>
      <c r="AO816" s="9"/>
      <c r="AP816" s="9"/>
      <c r="AQ816" s="9"/>
      <c r="AR816" s="9"/>
      <c r="AS816" s="142" t="str">
        <f>VLOOKUP(A816,'Roll-ups'!B:M,12,FALSE)</f>
        <v>CRAFTING</v>
      </c>
      <c r="AT816" s="142">
        <f t="shared" si="38"/>
        <v>0</v>
      </c>
      <c r="AU816" t="str">
        <f>VLOOKUP(A816,'Roll-ups'!B:E,4,FALSE)</f>
        <v>FALL 1</v>
      </c>
    </row>
    <row r="817" spans="1:47" x14ac:dyDescent="0.15">
      <c r="A817" s="142">
        <f t="shared" si="36"/>
        <v>0</v>
      </c>
      <c r="B817" s="142">
        <f t="shared" si="37"/>
        <v>0</v>
      </c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31"/>
      <c r="O817" s="131"/>
      <c r="P817" s="131"/>
      <c r="Q817" s="132"/>
      <c r="R817" s="132"/>
      <c r="S817" s="132"/>
      <c r="T817" s="9"/>
      <c r="U817" s="9"/>
      <c r="V817" s="9"/>
      <c r="W817" s="9"/>
      <c r="X817" s="131"/>
      <c r="Y817" s="131"/>
      <c r="Z817" s="9"/>
      <c r="AA817" s="133"/>
      <c r="AB817" s="9"/>
      <c r="AC817" s="133"/>
      <c r="AD817" s="9"/>
      <c r="AE817" s="9"/>
      <c r="AF817" s="133"/>
      <c r="AG817" s="134"/>
      <c r="AH817" s="9"/>
      <c r="AI817" s="134"/>
      <c r="AJ817" s="9"/>
      <c r="AK817" s="9"/>
      <c r="AL817" s="9"/>
      <c r="AM817" s="9"/>
      <c r="AN817" s="9"/>
      <c r="AO817" s="9"/>
      <c r="AP817" s="9"/>
      <c r="AQ817" s="9"/>
      <c r="AR817" s="9"/>
      <c r="AS817" s="142" t="str">
        <f>VLOOKUP(A817,'Roll-ups'!B:M,12,FALSE)</f>
        <v>CRAFTING</v>
      </c>
      <c r="AT817" s="142">
        <f t="shared" si="38"/>
        <v>0</v>
      </c>
      <c r="AU817" t="str">
        <f>VLOOKUP(A817,'Roll-ups'!B:E,4,FALSE)</f>
        <v>FALL 1</v>
      </c>
    </row>
    <row r="818" spans="1:47" x14ac:dyDescent="0.15">
      <c r="A818" s="142">
        <f t="shared" si="36"/>
        <v>0</v>
      </c>
      <c r="B818" s="142">
        <f t="shared" si="37"/>
        <v>0</v>
      </c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31"/>
      <c r="O818" s="131"/>
      <c r="P818" s="131"/>
      <c r="Q818" s="132"/>
      <c r="R818" s="132"/>
      <c r="S818" s="132"/>
      <c r="T818" s="9"/>
      <c r="U818" s="9"/>
      <c r="V818" s="9"/>
      <c r="W818" s="9"/>
      <c r="X818" s="131"/>
      <c r="Y818" s="131"/>
      <c r="Z818" s="9"/>
      <c r="AA818" s="133"/>
      <c r="AB818" s="9"/>
      <c r="AC818" s="133"/>
      <c r="AD818" s="9"/>
      <c r="AE818" s="9"/>
      <c r="AF818" s="133"/>
      <c r="AG818" s="134"/>
      <c r="AH818" s="9"/>
      <c r="AI818" s="134"/>
      <c r="AJ818" s="9"/>
      <c r="AK818" s="9"/>
      <c r="AL818" s="9"/>
      <c r="AM818" s="9"/>
      <c r="AN818" s="9"/>
      <c r="AO818" s="9"/>
      <c r="AP818" s="9"/>
      <c r="AQ818" s="9"/>
      <c r="AR818" s="9"/>
      <c r="AS818" s="142" t="str">
        <f>VLOOKUP(A818,'Roll-ups'!B:M,12,FALSE)</f>
        <v>CRAFTING</v>
      </c>
      <c r="AT818" s="142">
        <f t="shared" si="38"/>
        <v>0</v>
      </c>
      <c r="AU818" t="str">
        <f>VLOOKUP(A818,'Roll-ups'!B:E,4,FALSE)</f>
        <v>FALL 1</v>
      </c>
    </row>
    <row r="819" spans="1:47" x14ac:dyDescent="0.15">
      <c r="A819" s="142">
        <f t="shared" si="36"/>
        <v>0</v>
      </c>
      <c r="B819" s="142">
        <f t="shared" si="37"/>
        <v>0</v>
      </c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31"/>
      <c r="O819" s="131"/>
      <c r="P819" s="131"/>
      <c r="Q819" s="132"/>
      <c r="R819" s="132"/>
      <c r="S819" s="132"/>
      <c r="T819" s="9"/>
      <c r="U819" s="9"/>
      <c r="V819" s="9"/>
      <c r="W819" s="9"/>
      <c r="X819" s="131"/>
      <c r="Y819" s="131"/>
      <c r="Z819" s="9"/>
      <c r="AA819" s="133"/>
      <c r="AB819" s="9"/>
      <c r="AC819" s="133"/>
      <c r="AD819" s="9"/>
      <c r="AE819" s="9"/>
      <c r="AF819" s="133"/>
      <c r="AG819" s="134"/>
      <c r="AH819" s="9"/>
      <c r="AI819" s="134"/>
      <c r="AJ819" s="9"/>
      <c r="AK819" s="9"/>
      <c r="AL819" s="9"/>
      <c r="AM819" s="9"/>
      <c r="AN819" s="9"/>
      <c r="AO819" s="9"/>
      <c r="AP819" s="9"/>
      <c r="AQ819" s="9"/>
      <c r="AR819" s="9"/>
      <c r="AS819" s="142" t="str">
        <f>VLOOKUP(A819,'Roll-ups'!B:M,12,FALSE)</f>
        <v>CRAFTING</v>
      </c>
      <c r="AT819" s="142">
        <f t="shared" si="38"/>
        <v>0</v>
      </c>
      <c r="AU819" t="str">
        <f>VLOOKUP(A819,'Roll-ups'!B:E,4,FALSE)</f>
        <v>FALL 1</v>
      </c>
    </row>
    <row r="820" spans="1:47" x14ac:dyDescent="0.15">
      <c r="A820" s="142">
        <f t="shared" si="36"/>
        <v>0</v>
      </c>
      <c r="B820" s="142">
        <f t="shared" si="37"/>
        <v>0</v>
      </c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31"/>
      <c r="O820" s="131"/>
      <c r="P820" s="131"/>
      <c r="Q820" s="132"/>
      <c r="R820" s="132"/>
      <c r="S820" s="132"/>
      <c r="T820" s="9"/>
      <c r="U820" s="9"/>
      <c r="V820" s="9"/>
      <c r="W820" s="9"/>
      <c r="X820" s="131"/>
      <c r="Y820" s="131"/>
      <c r="Z820" s="9"/>
      <c r="AA820" s="133"/>
      <c r="AB820" s="9"/>
      <c r="AC820" s="133"/>
      <c r="AD820" s="9"/>
      <c r="AE820" s="9"/>
      <c r="AF820" s="133"/>
      <c r="AG820" s="134"/>
      <c r="AH820" s="9"/>
      <c r="AI820" s="134"/>
      <c r="AJ820" s="9"/>
      <c r="AK820" s="9"/>
      <c r="AL820" s="9"/>
      <c r="AM820" s="9"/>
      <c r="AN820" s="9"/>
      <c r="AO820" s="9"/>
      <c r="AP820" s="9"/>
      <c r="AQ820" s="9"/>
      <c r="AR820" s="9"/>
      <c r="AS820" s="142" t="str">
        <f>VLOOKUP(A820,'Roll-ups'!B:M,12,FALSE)</f>
        <v>CRAFTING</v>
      </c>
      <c r="AT820" s="142">
        <f t="shared" si="38"/>
        <v>0</v>
      </c>
      <c r="AU820" t="str">
        <f>VLOOKUP(A820,'Roll-ups'!B:E,4,FALSE)</f>
        <v>FALL 1</v>
      </c>
    </row>
    <row r="821" spans="1:47" x14ac:dyDescent="0.15">
      <c r="A821" s="142">
        <f t="shared" si="36"/>
        <v>0</v>
      </c>
      <c r="B821" s="142">
        <f t="shared" si="37"/>
        <v>0</v>
      </c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31"/>
      <c r="O821" s="131"/>
      <c r="P821" s="131"/>
      <c r="Q821" s="132"/>
      <c r="R821" s="132"/>
      <c r="S821" s="132"/>
      <c r="T821" s="9"/>
      <c r="U821" s="9"/>
      <c r="V821" s="9"/>
      <c r="W821" s="9"/>
      <c r="X821" s="131"/>
      <c r="Y821" s="131"/>
      <c r="Z821" s="9"/>
      <c r="AA821" s="133"/>
      <c r="AB821" s="9"/>
      <c r="AC821" s="133"/>
      <c r="AD821" s="9"/>
      <c r="AE821" s="9"/>
      <c r="AF821" s="133"/>
      <c r="AG821" s="134"/>
      <c r="AH821" s="9"/>
      <c r="AI821" s="134"/>
      <c r="AJ821" s="9"/>
      <c r="AK821" s="9"/>
      <c r="AL821" s="9"/>
      <c r="AM821" s="9"/>
      <c r="AN821" s="9"/>
      <c r="AO821" s="9"/>
      <c r="AP821" s="9"/>
      <c r="AQ821" s="9"/>
      <c r="AR821" s="9"/>
      <c r="AS821" s="142" t="str">
        <f>VLOOKUP(A821,'Roll-ups'!B:M,12,FALSE)</f>
        <v>CRAFTING</v>
      </c>
      <c r="AT821" s="142">
        <f t="shared" si="38"/>
        <v>0</v>
      </c>
      <c r="AU821" t="str">
        <f>VLOOKUP(A821,'Roll-ups'!B:E,4,FALSE)</f>
        <v>FALL 1</v>
      </c>
    </row>
    <row r="822" spans="1:47" x14ac:dyDescent="0.15">
      <c r="A822" s="142">
        <f t="shared" si="36"/>
        <v>0</v>
      </c>
      <c r="B822" s="142">
        <f t="shared" si="37"/>
        <v>0</v>
      </c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31"/>
      <c r="O822" s="131"/>
      <c r="P822" s="131"/>
      <c r="Q822" s="132"/>
      <c r="R822" s="132"/>
      <c r="S822" s="132"/>
      <c r="T822" s="9"/>
      <c r="U822" s="9"/>
      <c r="V822" s="9"/>
      <c r="W822" s="9"/>
      <c r="X822" s="131"/>
      <c r="Y822" s="131"/>
      <c r="Z822" s="9"/>
      <c r="AA822" s="133"/>
      <c r="AB822" s="9"/>
      <c r="AC822" s="133"/>
      <c r="AD822" s="9"/>
      <c r="AE822" s="9"/>
      <c r="AF822" s="133"/>
      <c r="AG822" s="134"/>
      <c r="AH822" s="9"/>
      <c r="AI822" s="134"/>
      <c r="AJ822" s="9"/>
      <c r="AK822" s="9"/>
      <c r="AL822" s="9"/>
      <c r="AM822" s="9"/>
      <c r="AN822" s="9"/>
      <c r="AO822" s="9"/>
      <c r="AP822" s="9"/>
      <c r="AQ822" s="9"/>
      <c r="AR822" s="9"/>
      <c r="AS822" s="142" t="str">
        <f>VLOOKUP(A822,'Roll-ups'!B:M,12,FALSE)</f>
        <v>CRAFTING</v>
      </c>
      <c r="AT822" s="142">
        <f t="shared" si="38"/>
        <v>0</v>
      </c>
      <c r="AU822" t="str">
        <f>VLOOKUP(A822,'Roll-ups'!B:E,4,FALSE)</f>
        <v>FALL 1</v>
      </c>
    </row>
    <row r="823" spans="1:47" x14ac:dyDescent="0.15">
      <c r="A823" s="142">
        <f t="shared" si="36"/>
        <v>0</v>
      </c>
      <c r="B823" s="142">
        <f t="shared" si="37"/>
        <v>0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31"/>
      <c r="O823" s="131"/>
      <c r="P823" s="131"/>
      <c r="Q823" s="132"/>
      <c r="R823" s="132"/>
      <c r="S823" s="132"/>
      <c r="T823" s="9"/>
      <c r="U823" s="9"/>
      <c r="V823" s="9"/>
      <c r="W823" s="9"/>
      <c r="X823" s="131"/>
      <c r="Y823" s="131"/>
      <c r="Z823" s="9"/>
      <c r="AA823" s="133"/>
      <c r="AB823" s="9"/>
      <c r="AC823" s="133"/>
      <c r="AD823" s="9"/>
      <c r="AE823" s="9"/>
      <c r="AF823" s="133"/>
      <c r="AG823" s="134"/>
      <c r="AH823" s="9"/>
      <c r="AI823" s="134"/>
      <c r="AJ823" s="9"/>
      <c r="AK823" s="9"/>
      <c r="AL823" s="9"/>
      <c r="AM823" s="9"/>
      <c r="AN823" s="9"/>
      <c r="AO823" s="9"/>
      <c r="AP823" s="9"/>
      <c r="AQ823" s="9"/>
      <c r="AR823" s="9"/>
      <c r="AS823" s="142" t="str">
        <f>VLOOKUP(A823,'Roll-ups'!B:M,12,FALSE)</f>
        <v>CRAFTING</v>
      </c>
      <c r="AT823" s="142">
        <f t="shared" si="38"/>
        <v>0</v>
      </c>
      <c r="AU823" t="str">
        <f>VLOOKUP(A823,'Roll-ups'!B:E,4,FALSE)</f>
        <v>FALL 1</v>
      </c>
    </row>
    <row r="824" spans="1:47" x14ac:dyDescent="0.15">
      <c r="A824" s="142">
        <f t="shared" si="36"/>
        <v>0</v>
      </c>
      <c r="B824" s="142">
        <f t="shared" si="37"/>
        <v>0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31"/>
      <c r="O824" s="131"/>
      <c r="P824" s="131"/>
      <c r="Q824" s="132"/>
      <c r="R824" s="132"/>
      <c r="S824" s="132"/>
      <c r="T824" s="9"/>
      <c r="U824" s="9"/>
      <c r="V824" s="9"/>
      <c r="W824" s="9"/>
      <c r="X824" s="131"/>
      <c r="Y824" s="131"/>
      <c r="Z824" s="9"/>
      <c r="AA824" s="133"/>
      <c r="AB824" s="9"/>
      <c r="AC824" s="133"/>
      <c r="AD824" s="9"/>
      <c r="AE824" s="9"/>
      <c r="AF824" s="133"/>
      <c r="AG824" s="134"/>
      <c r="AH824" s="9"/>
      <c r="AI824" s="134"/>
      <c r="AJ824" s="9"/>
      <c r="AK824" s="9"/>
      <c r="AL824" s="9"/>
      <c r="AM824" s="9"/>
      <c r="AN824" s="9"/>
      <c r="AO824" s="9"/>
      <c r="AP824" s="9"/>
      <c r="AQ824" s="9"/>
      <c r="AR824" s="9"/>
      <c r="AS824" s="142" t="str">
        <f>VLOOKUP(A824,'Roll-ups'!B:M,12,FALSE)</f>
        <v>CRAFTING</v>
      </c>
      <c r="AT824" s="142">
        <f t="shared" si="38"/>
        <v>0</v>
      </c>
      <c r="AU824" t="str">
        <f>VLOOKUP(A824,'Roll-ups'!B:E,4,FALSE)</f>
        <v>FALL 1</v>
      </c>
    </row>
    <row r="825" spans="1:47" x14ac:dyDescent="0.15">
      <c r="A825" s="142">
        <f t="shared" si="36"/>
        <v>0</v>
      </c>
      <c r="B825" s="142">
        <f t="shared" si="37"/>
        <v>0</v>
      </c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31"/>
      <c r="O825" s="131"/>
      <c r="P825" s="131"/>
      <c r="Q825" s="132"/>
      <c r="R825" s="132"/>
      <c r="S825" s="132"/>
      <c r="T825" s="9"/>
      <c r="U825" s="9"/>
      <c r="V825" s="9"/>
      <c r="W825" s="9"/>
      <c r="X825" s="131"/>
      <c r="Y825" s="131"/>
      <c r="Z825" s="9"/>
      <c r="AA825" s="133"/>
      <c r="AB825" s="9"/>
      <c r="AC825" s="133"/>
      <c r="AD825" s="9"/>
      <c r="AE825" s="9"/>
      <c r="AF825" s="133"/>
      <c r="AG825" s="134"/>
      <c r="AH825" s="9"/>
      <c r="AI825" s="134"/>
      <c r="AJ825" s="9"/>
      <c r="AK825" s="9"/>
      <c r="AL825" s="9"/>
      <c r="AM825" s="9"/>
      <c r="AN825" s="9"/>
      <c r="AO825" s="9"/>
      <c r="AP825" s="9"/>
      <c r="AQ825" s="9"/>
      <c r="AR825" s="9"/>
      <c r="AS825" s="142" t="str">
        <f>VLOOKUP(A825,'Roll-ups'!B:M,12,FALSE)</f>
        <v>CRAFTING</v>
      </c>
      <c r="AT825" s="142">
        <f t="shared" si="38"/>
        <v>0</v>
      </c>
      <c r="AU825" t="str">
        <f>VLOOKUP(A825,'Roll-ups'!B:E,4,FALSE)</f>
        <v>FALL 1</v>
      </c>
    </row>
    <row r="826" spans="1:47" x14ac:dyDescent="0.15">
      <c r="A826" s="142">
        <f t="shared" si="36"/>
        <v>0</v>
      </c>
      <c r="B826" s="142">
        <f t="shared" si="37"/>
        <v>0</v>
      </c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31"/>
      <c r="O826" s="131"/>
      <c r="P826" s="131"/>
      <c r="Q826" s="132"/>
      <c r="R826" s="132"/>
      <c r="S826" s="132"/>
      <c r="T826" s="9"/>
      <c r="U826" s="9"/>
      <c r="V826" s="9"/>
      <c r="W826" s="9"/>
      <c r="X826" s="131"/>
      <c r="Y826" s="131"/>
      <c r="Z826" s="9"/>
      <c r="AA826" s="133"/>
      <c r="AB826" s="9"/>
      <c r="AC826" s="133"/>
      <c r="AD826" s="9"/>
      <c r="AE826" s="9"/>
      <c r="AF826" s="133"/>
      <c r="AG826" s="134"/>
      <c r="AH826" s="9"/>
      <c r="AI826" s="134"/>
      <c r="AJ826" s="9"/>
      <c r="AK826" s="9"/>
      <c r="AL826" s="9"/>
      <c r="AM826" s="9"/>
      <c r="AN826" s="9"/>
      <c r="AO826" s="9"/>
      <c r="AP826" s="9"/>
      <c r="AQ826" s="9"/>
      <c r="AR826" s="9"/>
      <c r="AS826" s="142" t="str">
        <f>VLOOKUP(A826,'Roll-ups'!B:M,12,FALSE)</f>
        <v>CRAFTING</v>
      </c>
      <c r="AT826" s="142">
        <f t="shared" si="38"/>
        <v>0</v>
      </c>
      <c r="AU826" t="str">
        <f>VLOOKUP(A826,'Roll-ups'!B:E,4,FALSE)</f>
        <v>FALL 1</v>
      </c>
    </row>
    <row r="827" spans="1:47" x14ac:dyDescent="0.15">
      <c r="A827" s="142">
        <f t="shared" si="36"/>
        <v>0</v>
      </c>
      <c r="B827" s="142">
        <f t="shared" si="37"/>
        <v>0</v>
      </c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31"/>
      <c r="O827" s="131"/>
      <c r="P827" s="131"/>
      <c r="Q827" s="132"/>
      <c r="R827" s="132"/>
      <c r="S827" s="132"/>
      <c r="T827" s="9"/>
      <c r="U827" s="9"/>
      <c r="V827" s="9"/>
      <c r="W827" s="9"/>
      <c r="X827" s="131"/>
      <c r="Y827" s="131"/>
      <c r="Z827" s="9"/>
      <c r="AA827" s="133"/>
      <c r="AB827" s="9"/>
      <c r="AC827" s="133"/>
      <c r="AD827" s="9"/>
      <c r="AE827" s="9"/>
      <c r="AF827" s="133"/>
      <c r="AG827" s="134"/>
      <c r="AH827" s="9"/>
      <c r="AI827" s="134"/>
      <c r="AJ827" s="9"/>
      <c r="AK827" s="9"/>
      <c r="AL827" s="9"/>
      <c r="AM827" s="9"/>
      <c r="AN827" s="9"/>
      <c r="AO827" s="9"/>
      <c r="AP827" s="9"/>
      <c r="AQ827" s="9"/>
      <c r="AR827" s="9"/>
      <c r="AS827" s="142" t="str">
        <f>VLOOKUP(A827,'Roll-ups'!B:M,12,FALSE)</f>
        <v>CRAFTING</v>
      </c>
      <c r="AT827" s="142">
        <f t="shared" si="38"/>
        <v>0</v>
      </c>
      <c r="AU827" t="str">
        <f>VLOOKUP(A827,'Roll-ups'!B:E,4,FALSE)</f>
        <v>FALL 1</v>
      </c>
    </row>
    <row r="828" spans="1:47" x14ac:dyDescent="0.15">
      <c r="A828" s="142">
        <f t="shared" si="36"/>
        <v>0</v>
      </c>
      <c r="B828" s="142">
        <f t="shared" si="37"/>
        <v>0</v>
      </c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31"/>
      <c r="O828" s="131"/>
      <c r="P828" s="131"/>
      <c r="Q828" s="132"/>
      <c r="R828" s="132"/>
      <c r="S828" s="132"/>
      <c r="T828" s="9"/>
      <c r="U828" s="9"/>
      <c r="V828" s="9"/>
      <c r="W828" s="9"/>
      <c r="X828" s="131"/>
      <c r="Y828" s="131"/>
      <c r="Z828" s="9"/>
      <c r="AA828" s="133"/>
      <c r="AB828" s="9"/>
      <c r="AC828" s="133"/>
      <c r="AD828" s="9"/>
      <c r="AE828" s="9"/>
      <c r="AF828" s="133"/>
      <c r="AG828" s="134"/>
      <c r="AH828" s="9"/>
      <c r="AI828" s="134"/>
      <c r="AJ828" s="9"/>
      <c r="AK828" s="9"/>
      <c r="AL828" s="9"/>
      <c r="AM828" s="9"/>
      <c r="AN828" s="9"/>
      <c r="AO828" s="9"/>
      <c r="AP828" s="9"/>
      <c r="AQ828" s="9"/>
      <c r="AR828" s="9"/>
      <c r="AS828" s="142" t="str">
        <f>VLOOKUP(A828,'Roll-ups'!B:M,12,FALSE)</f>
        <v>CRAFTING</v>
      </c>
      <c r="AT828" s="142">
        <f t="shared" si="38"/>
        <v>0</v>
      </c>
      <c r="AU828" t="str">
        <f>VLOOKUP(A828,'Roll-ups'!B:E,4,FALSE)</f>
        <v>FALL 1</v>
      </c>
    </row>
    <row r="829" spans="1:47" x14ac:dyDescent="0.15">
      <c r="A829" s="142">
        <f t="shared" si="36"/>
        <v>0</v>
      </c>
      <c r="B829" s="142">
        <f t="shared" si="37"/>
        <v>0</v>
      </c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31"/>
      <c r="O829" s="131"/>
      <c r="P829" s="131"/>
      <c r="Q829" s="132"/>
      <c r="R829" s="132"/>
      <c r="S829" s="132"/>
      <c r="T829" s="9"/>
      <c r="U829" s="9"/>
      <c r="V829" s="9"/>
      <c r="W829" s="9"/>
      <c r="X829" s="131"/>
      <c r="Y829" s="131"/>
      <c r="Z829" s="9"/>
      <c r="AA829" s="133"/>
      <c r="AB829" s="9"/>
      <c r="AC829" s="133"/>
      <c r="AD829" s="9"/>
      <c r="AE829" s="9"/>
      <c r="AF829" s="133"/>
      <c r="AG829" s="134"/>
      <c r="AH829" s="9"/>
      <c r="AI829" s="134"/>
      <c r="AJ829" s="9"/>
      <c r="AK829" s="9"/>
      <c r="AL829" s="9"/>
      <c r="AM829" s="9"/>
      <c r="AN829" s="9"/>
      <c r="AO829" s="9"/>
      <c r="AP829" s="9"/>
      <c r="AQ829" s="9"/>
      <c r="AR829" s="9"/>
      <c r="AS829" s="142" t="str">
        <f>VLOOKUP(A829,'Roll-ups'!B:M,12,FALSE)</f>
        <v>CRAFTING</v>
      </c>
      <c r="AT829" s="142">
        <f t="shared" si="38"/>
        <v>0</v>
      </c>
      <c r="AU829" t="str">
        <f>VLOOKUP(A829,'Roll-ups'!B:E,4,FALSE)</f>
        <v>FALL 1</v>
      </c>
    </row>
    <row r="830" spans="1:47" x14ac:dyDescent="0.15">
      <c r="A830" s="142">
        <f t="shared" si="36"/>
        <v>0</v>
      </c>
      <c r="B830" s="142">
        <f t="shared" si="37"/>
        <v>0</v>
      </c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31"/>
      <c r="O830" s="131"/>
      <c r="P830" s="131"/>
      <c r="Q830" s="132"/>
      <c r="R830" s="132"/>
      <c r="S830" s="132"/>
      <c r="T830" s="9"/>
      <c r="U830" s="9"/>
      <c r="V830" s="9"/>
      <c r="W830" s="9"/>
      <c r="X830" s="131"/>
      <c r="Y830" s="131"/>
      <c r="Z830" s="9"/>
      <c r="AA830" s="133"/>
      <c r="AB830" s="9"/>
      <c r="AC830" s="133"/>
      <c r="AD830" s="9"/>
      <c r="AE830" s="9"/>
      <c r="AF830" s="133"/>
      <c r="AG830" s="134"/>
      <c r="AH830" s="9"/>
      <c r="AI830" s="134"/>
      <c r="AJ830" s="9"/>
      <c r="AK830" s="9"/>
      <c r="AL830" s="9"/>
      <c r="AM830" s="9"/>
      <c r="AN830" s="9"/>
      <c r="AO830" s="9"/>
      <c r="AP830" s="9"/>
      <c r="AQ830" s="9"/>
      <c r="AR830" s="9"/>
      <c r="AS830" s="142" t="str">
        <f>VLOOKUP(A830,'Roll-ups'!B:M,12,FALSE)</f>
        <v>CRAFTING</v>
      </c>
      <c r="AT830" s="142">
        <f t="shared" si="38"/>
        <v>0</v>
      </c>
      <c r="AU830" t="str">
        <f>VLOOKUP(A830,'Roll-ups'!B:E,4,FALSE)</f>
        <v>FALL 1</v>
      </c>
    </row>
    <row r="831" spans="1:47" x14ac:dyDescent="0.15">
      <c r="A831" s="142">
        <f t="shared" si="36"/>
        <v>0</v>
      </c>
      <c r="B831" s="142">
        <f t="shared" si="37"/>
        <v>0</v>
      </c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31"/>
      <c r="O831" s="131"/>
      <c r="P831" s="131"/>
      <c r="Q831" s="132"/>
      <c r="R831" s="132"/>
      <c r="S831" s="132"/>
      <c r="T831" s="9"/>
      <c r="U831" s="9"/>
      <c r="V831" s="9"/>
      <c r="W831" s="9"/>
      <c r="X831" s="131"/>
      <c r="Y831" s="131"/>
      <c r="Z831" s="9"/>
      <c r="AA831" s="133"/>
      <c r="AB831" s="9"/>
      <c r="AC831" s="133"/>
      <c r="AD831" s="9"/>
      <c r="AE831" s="9"/>
      <c r="AF831" s="133"/>
      <c r="AG831" s="134"/>
      <c r="AH831" s="9"/>
      <c r="AI831" s="134"/>
      <c r="AJ831" s="9"/>
      <c r="AK831" s="9"/>
      <c r="AL831" s="9"/>
      <c r="AM831" s="9"/>
      <c r="AN831" s="9"/>
      <c r="AO831" s="9"/>
      <c r="AP831" s="9"/>
      <c r="AQ831" s="9"/>
      <c r="AR831" s="9"/>
      <c r="AS831" s="142" t="str">
        <f>VLOOKUP(A831,'Roll-ups'!B:M,12,FALSE)</f>
        <v>CRAFTING</v>
      </c>
      <c r="AT831" s="142">
        <f t="shared" si="38"/>
        <v>0</v>
      </c>
      <c r="AU831" t="str">
        <f>VLOOKUP(A831,'Roll-ups'!B:E,4,FALSE)</f>
        <v>FALL 1</v>
      </c>
    </row>
    <row r="832" spans="1:47" x14ac:dyDescent="0.15">
      <c r="A832" s="142">
        <f t="shared" si="36"/>
        <v>0</v>
      </c>
      <c r="B832" s="142">
        <f t="shared" si="37"/>
        <v>0</v>
      </c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31"/>
      <c r="O832" s="131"/>
      <c r="P832" s="131"/>
      <c r="Q832" s="132"/>
      <c r="R832" s="132"/>
      <c r="S832" s="132"/>
      <c r="T832" s="9"/>
      <c r="U832" s="9"/>
      <c r="V832" s="9"/>
      <c r="W832" s="9"/>
      <c r="X832" s="131"/>
      <c r="Y832" s="131"/>
      <c r="Z832" s="9"/>
      <c r="AA832" s="133"/>
      <c r="AB832" s="9"/>
      <c r="AC832" s="133"/>
      <c r="AD832" s="9"/>
      <c r="AE832" s="9"/>
      <c r="AF832" s="133"/>
      <c r="AG832" s="134"/>
      <c r="AH832" s="9"/>
      <c r="AI832" s="134"/>
      <c r="AJ832" s="9"/>
      <c r="AK832" s="9"/>
      <c r="AL832" s="9"/>
      <c r="AM832" s="9"/>
      <c r="AN832" s="9"/>
      <c r="AO832" s="9"/>
      <c r="AP832" s="9"/>
      <c r="AQ832" s="9"/>
      <c r="AR832" s="9"/>
      <c r="AS832" s="142" t="str">
        <f>VLOOKUP(A832,'Roll-ups'!B:M,12,FALSE)</f>
        <v>CRAFTING</v>
      </c>
      <c r="AT832" s="142">
        <f t="shared" si="38"/>
        <v>0</v>
      </c>
      <c r="AU832" t="str">
        <f>VLOOKUP(A832,'Roll-ups'!B:E,4,FALSE)</f>
        <v>FALL 1</v>
      </c>
    </row>
    <row r="833" spans="1:47" x14ac:dyDescent="0.15">
      <c r="A833" s="142">
        <f t="shared" si="36"/>
        <v>0</v>
      </c>
      <c r="B833" s="142">
        <f t="shared" si="37"/>
        <v>0</v>
      </c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31"/>
      <c r="O833" s="131"/>
      <c r="P833" s="131"/>
      <c r="Q833" s="132"/>
      <c r="R833" s="132"/>
      <c r="S833" s="132"/>
      <c r="T833" s="9"/>
      <c r="U833" s="9"/>
      <c r="V833" s="9"/>
      <c r="W833" s="9"/>
      <c r="X833" s="131"/>
      <c r="Y833" s="131"/>
      <c r="Z833" s="9"/>
      <c r="AA833" s="133"/>
      <c r="AB833" s="9"/>
      <c r="AC833" s="133"/>
      <c r="AD833" s="9"/>
      <c r="AE833" s="9"/>
      <c r="AF833" s="133"/>
      <c r="AG833" s="134"/>
      <c r="AH833" s="9"/>
      <c r="AI833" s="134"/>
      <c r="AJ833" s="9"/>
      <c r="AK833" s="9"/>
      <c r="AL833" s="9"/>
      <c r="AM833" s="9"/>
      <c r="AN833" s="9"/>
      <c r="AO833" s="9"/>
      <c r="AP833" s="9"/>
      <c r="AQ833" s="9"/>
      <c r="AR833" s="9"/>
      <c r="AS833" s="142" t="str">
        <f>VLOOKUP(A833,'Roll-ups'!B:M,12,FALSE)</f>
        <v>CRAFTING</v>
      </c>
      <c r="AT833" s="142">
        <f t="shared" si="38"/>
        <v>0</v>
      </c>
      <c r="AU833" t="str">
        <f>VLOOKUP(A833,'Roll-ups'!B:E,4,FALSE)</f>
        <v>FALL 1</v>
      </c>
    </row>
    <row r="834" spans="1:47" x14ac:dyDescent="0.15">
      <c r="A834" s="142">
        <f t="shared" si="36"/>
        <v>0</v>
      </c>
      <c r="B834" s="142">
        <f t="shared" si="37"/>
        <v>0</v>
      </c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31"/>
      <c r="O834" s="131"/>
      <c r="P834" s="131"/>
      <c r="Q834" s="132"/>
      <c r="R834" s="132"/>
      <c r="S834" s="132"/>
      <c r="T834" s="9"/>
      <c r="U834" s="9"/>
      <c r="V834" s="9"/>
      <c r="W834" s="9"/>
      <c r="X834" s="131"/>
      <c r="Y834" s="131"/>
      <c r="Z834" s="9"/>
      <c r="AA834" s="133"/>
      <c r="AB834" s="9"/>
      <c r="AC834" s="133"/>
      <c r="AD834" s="9"/>
      <c r="AE834" s="9"/>
      <c r="AF834" s="133"/>
      <c r="AG834" s="134"/>
      <c r="AH834" s="9"/>
      <c r="AI834" s="134"/>
      <c r="AJ834" s="9"/>
      <c r="AK834" s="9"/>
      <c r="AL834" s="9"/>
      <c r="AM834" s="9"/>
      <c r="AN834" s="9"/>
      <c r="AO834" s="9"/>
      <c r="AP834" s="9"/>
      <c r="AQ834" s="9"/>
      <c r="AR834" s="9"/>
      <c r="AS834" s="142" t="str">
        <f>VLOOKUP(A834,'Roll-ups'!B:M,12,FALSE)</f>
        <v>CRAFTING</v>
      </c>
      <c r="AT834" s="142">
        <f t="shared" si="38"/>
        <v>0</v>
      </c>
      <c r="AU834" t="str">
        <f>VLOOKUP(A834,'Roll-ups'!B:E,4,FALSE)</f>
        <v>FALL 1</v>
      </c>
    </row>
    <row r="835" spans="1:47" x14ac:dyDescent="0.15">
      <c r="A835" s="142">
        <f t="shared" ref="A835:A898" si="39">E835*1</f>
        <v>0</v>
      </c>
      <c r="B835" s="142">
        <f t="shared" ref="B835:B898" si="40">F835</f>
        <v>0</v>
      </c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31"/>
      <c r="O835" s="131"/>
      <c r="P835" s="131"/>
      <c r="Q835" s="132"/>
      <c r="R835" s="132"/>
      <c r="S835" s="132"/>
      <c r="T835" s="9"/>
      <c r="U835" s="9"/>
      <c r="V835" s="9"/>
      <c r="W835" s="9"/>
      <c r="X835" s="131"/>
      <c r="Y835" s="131"/>
      <c r="Z835" s="9"/>
      <c r="AA835" s="133"/>
      <c r="AB835" s="9"/>
      <c r="AC835" s="133"/>
      <c r="AD835" s="9"/>
      <c r="AE835" s="9"/>
      <c r="AF835" s="133"/>
      <c r="AG835" s="134"/>
      <c r="AH835" s="9"/>
      <c r="AI835" s="134"/>
      <c r="AJ835" s="9"/>
      <c r="AK835" s="9"/>
      <c r="AL835" s="9"/>
      <c r="AM835" s="9"/>
      <c r="AN835" s="9"/>
      <c r="AO835" s="9"/>
      <c r="AP835" s="9"/>
      <c r="AQ835" s="9"/>
      <c r="AR835" s="9"/>
      <c r="AS835" s="142" t="str">
        <f>VLOOKUP(A835,'Roll-ups'!B:M,12,FALSE)</f>
        <v>CRAFTING</v>
      </c>
      <c r="AT835" s="142">
        <f t="shared" ref="AT835:AT898" si="41">C835</f>
        <v>0</v>
      </c>
      <c r="AU835" t="str">
        <f>VLOOKUP(A835,'Roll-ups'!B:E,4,FALSE)</f>
        <v>FALL 1</v>
      </c>
    </row>
    <row r="836" spans="1:47" x14ac:dyDescent="0.15">
      <c r="A836" s="142">
        <f t="shared" si="39"/>
        <v>0</v>
      </c>
      <c r="B836" s="142">
        <f t="shared" si="40"/>
        <v>0</v>
      </c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31"/>
      <c r="O836" s="131"/>
      <c r="P836" s="131"/>
      <c r="Q836" s="132"/>
      <c r="R836" s="132"/>
      <c r="S836" s="132"/>
      <c r="T836" s="9"/>
      <c r="U836" s="9"/>
      <c r="V836" s="9"/>
      <c r="W836" s="9"/>
      <c r="X836" s="131"/>
      <c r="Y836" s="131"/>
      <c r="Z836" s="9"/>
      <c r="AA836" s="133"/>
      <c r="AB836" s="9"/>
      <c r="AC836" s="133"/>
      <c r="AD836" s="9"/>
      <c r="AE836" s="9"/>
      <c r="AF836" s="133"/>
      <c r="AG836" s="134"/>
      <c r="AH836" s="9"/>
      <c r="AI836" s="134"/>
      <c r="AJ836" s="9"/>
      <c r="AK836" s="9"/>
      <c r="AL836" s="9"/>
      <c r="AM836" s="9"/>
      <c r="AN836" s="9"/>
      <c r="AO836" s="9"/>
      <c r="AP836" s="9"/>
      <c r="AQ836" s="9"/>
      <c r="AR836" s="9"/>
      <c r="AS836" s="142" t="str">
        <f>VLOOKUP(A836,'Roll-ups'!B:M,12,FALSE)</f>
        <v>CRAFTING</v>
      </c>
      <c r="AT836" s="142">
        <f t="shared" si="41"/>
        <v>0</v>
      </c>
      <c r="AU836" t="str">
        <f>VLOOKUP(A836,'Roll-ups'!B:E,4,FALSE)</f>
        <v>FALL 1</v>
      </c>
    </row>
    <row r="837" spans="1:47" x14ac:dyDescent="0.15">
      <c r="A837" s="142">
        <f t="shared" si="39"/>
        <v>0</v>
      </c>
      <c r="B837" s="142">
        <f t="shared" si="40"/>
        <v>0</v>
      </c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31"/>
      <c r="O837" s="131"/>
      <c r="P837" s="131"/>
      <c r="Q837" s="132"/>
      <c r="R837" s="132"/>
      <c r="S837" s="132"/>
      <c r="T837" s="9"/>
      <c r="U837" s="9"/>
      <c r="V837" s="9"/>
      <c r="W837" s="9"/>
      <c r="X837" s="131"/>
      <c r="Y837" s="131"/>
      <c r="Z837" s="9"/>
      <c r="AA837" s="133"/>
      <c r="AB837" s="9"/>
      <c r="AC837" s="133"/>
      <c r="AD837" s="9"/>
      <c r="AE837" s="9"/>
      <c r="AF837" s="133"/>
      <c r="AG837" s="134"/>
      <c r="AH837" s="9"/>
      <c r="AI837" s="134"/>
      <c r="AJ837" s="9"/>
      <c r="AK837" s="9"/>
      <c r="AL837" s="9"/>
      <c r="AM837" s="9"/>
      <c r="AN837" s="9"/>
      <c r="AO837" s="9"/>
      <c r="AP837" s="9"/>
      <c r="AQ837" s="9"/>
      <c r="AR837" s="9"/>
      <c r="AS837" s="142" t="str">
        <f>VLOOKUP(A837,'Roll-ups'!B:M,12,FALSE)</f>
        <v>CRAFTING</v>
      </c>
      <c r="AT837" s="142">
        <f t="shared" si="41"/>
        <v>0</v>
      </c>
      <c r="AU837" t="str">
        <f>VLOOKUP(A837,'Roll-ups'!B:E,4,FALSE)</f>
        <v>FALL 1</v>
      </c>
    </row>
    <row r="838" spans="1:47" x14ac:dyDescent="0.15">
      <c r="A838" s="142">
        <f t="shared" si="39"/>
        <v>0</v>
      </c>
      <c r="B838" s="142">
        <f t="shared" si="40"/>
        <v>0</v>
      </c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31"/>
      <c r="O838" s="131"/>
      <c r="P838" s="131"/>
      <c r="Q838" s="132"/>
      <c r="R838" s="132"/>
      <c r="S838" s="132"/>
      <c r="T838" s="9"/>
      <c r="U838" s="9"/>
      <c r="V838" s="9"/>
      <c r="W838" s="9"/>
      <c r="X838" s="131"/>
      <c r="Y838" s="131"/>
      <c r="Z838" s="9"/>
      <c r="AA838" s="133"/>
      <c r="AB838" s="9"/>
      <c r="AC838" s="133"/>
      <c r="AD838" s="9"/>
      <c r="AE838" s="9"/>
      <c r="AF838" s="133"/>
      <c r="AG838" s="134"/>
      <c r="AH838" s="9"/>
      <c r="AI838" s="134"/>
      <c r="AJ838" s="9"/>
      <c r="AK838" s="9"/>
      <c r="AL838" s="9"/>
      <c r="AM838" s="9"/>
      <c r="AN838" s="9"/>
      <c r="AO838" s="9"/>
      <c r="AP838" s="9"/>
      <c r="AQ838" s="9"/>
      <c r="AR838" s="9"/>
      <c r="AS838" s="142" t="str">
        <f>VLOOKUP(A838,'Roll-ups'!B:M,12,FALSE)</f>
        <v>CRAFTING</v>
      </c>
      <c r="AT838" s="142">
        <f t="shared" si="41"/>
        <v>0</v>
      </c>
      <c r="AU838" t="str">
        <f>VLOOKUP(A838,'Roll-ups'!B:E,4,FALSE)</f>
        <v>FALL 1</v>
      </c>
    </row>
    <row r="839" spans="1:47" x14ac:dyDescent="0.15">
      <c r="A839" s="142">
        <f t="shared" si="39"/>
        <v>0</v>
      </c>
      <c r="B839" s="142">
        <f t="shared" si="40"/>
        <v>0</v>
      </c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31"/>
      <c r="O839" s="131"/>
      <c r="P839" s="131"/>
      <c r="Q839" s="132"/>
      <c r="R839" s="132"/>
      <c r="S839" s="132"/>
      <c r="T839" s="9"/>
      <c r="U839" s="9"/>
      <c r="V839" s="9"/>
      <c r="W839" s="9"/>
      <c r="X839" s="131"/>
      <c r="Y839" s="131"/>
      <c r="Z839" s="9"/>
      <c r="AA839" s="133"/>
      <c r="AB839" s="9"/>
      <c r="AC839" s="133"/>
      <c r="AD839" s="9"/>
      <c r="AE839" s="9"/>
      <c r="AF839" s="133"/>
      <c r="AG839" s="134"/>
      <c r="AH839" s="9"/>
      <c r="AI839" s="134"/>
      <c r="AJ839" s="9"/>
      <c r="AK839" s="9"/>
      <c r="AL839" s="9"/>
      <c r="AM839" s="9"/>
      <c r="AN839" s="9"/>
      <c r="AO839" s="9"/>
      <c r="AP839" s="9"/>
      <c r="AQ839" s="9"/>
      <c r="AR839" s="9"/>
      <c r="AS839" s="142" t="str">
        <f>VLOOKUP(A839,'Roll-ups'!B:M,12,FALSE)</f>
        <v>CRAFTING</v>
      </c>
      <c r="AT839" s="142">
        <f t="shared" si="41"/>
        <v>0</v>
      </c>
      <c r="AU839" t="str">
        <f>VLOOKUP(A839,'Roll-ups'!B:E,4,FALSE)</f>
        <v>FALL 1</v>
      </c>
    </row>
    <row r="840" spans="1:47" x14ac:dyDescent="0.15">
      <c r="A840" s="142">
        <f t="shared" si="39"/>
        <v>0</v>
      </c>
      <c r="B840" s="142">
        <f t="shared" si="40"/>
        <v>0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31"/>
      <c r="O840" s="131"/>
      <c r="P840" s="131"/>
      <c r="Q840" s="132"/>
      <c r="R840" s="132"/>
      <c r="S840" s="132"/>
      <c r="T840" s="9"/>
      <c r="U840" s="9"/>
      <c r="V840" s="9"/>
      <c r="W840" s="9"/>
      <c r="X840" s="131"/>
      <c r="Y840" s="131"/>
      <c r="Z840" s="9"/>
      <c r="AA840" s="133"/>
      <c r="AB840" s="9"/>
      <c r="AC840" s="133"/>
      <c r="AD840" s="9"/>
      <c r="AE840" s="9"/>
      <c r="AF840" s="133"/>
      <c r="AG840" s="134"/>
      <c r="AH840" s="9"/>
      <c r="AI840" s="134"/>
      <c r="AJ840" s="9"/>
      <c r="AK840" s="9"/>
      <c r="AL840" s="9"/>
      <c r="AM840" s="9"/>
      <c r="AN840" s="9"/>
      <c r="AO840" s="9"/>
      <c r="AP840" s="9"/>
      <c r="AQ840" s="9"/>
      <c r="AR840" s="9"/>
      <c r="AS840" s="142" t="str">
        <f>VLOOKUP(A840,'Roll-ups'!B:M,12,FALSE)</f>
        <v>CRAFTING</v>
      </c>
      <c r="AT840" s="142">
        <f t="shared" si="41"/>
        <v>0</v>
      </c>
      <c r="AU840" t="str">
        <f>VLOOKUP(A840,'Roll-ups'!B:E,4,FALSE)</f>
        <v>FALL 1</v>
      </c>
    </row>
    <row r="841" spans="1:47" x14ac:dyDescent="0.15">
      <c r="A841" s="142">
        <f t="shared" si="39"/>
        <v>0</v>
      </c>
      <c r="B841" s="142">
        <f t="shared" si="40"/>
        <v>0</v>
      </c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31"/>
      <c r="O841" s="131"/>
      <c r="P841" s="131"/>
      <c r="Q841" s="132"/>
      <c r="R841" s="132"/>
      <c r="S841" s="132"/>
      <c r="T841" s="9"/>
      <c r="U841" s="9"/>
      <c r="V841" s="9"/>
      <c r="W841" s="9"/>
      <c r="X841" s="131"/>
      <c r="Y841" s="131"/>
      <c r="Z841" s="9"/>
      <c r="AA841" s="133"/>
      <c r="AB841" s="9"/>
      <c r="AC841" s="133"/>
      <c r="AD841" s="9"/>
      <c r="AE841" s="9"/>
      <c r="AF841" s="133"/>
      <c r="AG841" s="134"/>
      <c r="AH841" s="9"/>
      <c r="AI841" s="134"/>
      <c r="AJ841" s="9"/>
      <c r="AK841" s="9"/>
      <c r="AL841" s="9"/>
      <c r="AM841" s="9"/>
      <c r="AN841" s="9"/>
      <c r="AO841" s="9"/>
      <c r="AP841" s="9"/>
      <c r="AQ841" s="9"/>
      <c r="AR841" s="9"/>
      <c r="AS841" s="142" t="str">
        <f>VLOOKUP(A841,'Roll-ups'!B:M,12,FALSE)</f>
        <v>CRAFTING</v>
      </c>
      <c r="AT841" s="142">
        <f t="shared" si="41"/>
        <v>0</v>
      </c>
      <c r="AU841" t="str">
        <f>VLOOKUP(A841,'Roll-ups'!B:E,4,FALSE)</f>
        <v>FALL 1</v>
      </c>
    </row>
    <row r="842" spans="1:47" x14ac:dyDescent="0.15">
      <c r="A842" s="142">
        <f t="shared" si="39"/>
        <v>0</v>
      </c>
      <c r="B842" s="142">
        <f t="shared" si="40"/>
        <v>0</v>
      </c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31"/>
      <c r="O842" s="131"/>
      <c r="P842" s="131"/>
      <c r="Q842" s="132"/>
      <c r="R842" s="132"/>
      <c r="S842" s="132"/>
      <c r="T842" s="9"/>
      <c r="U842" s="9"/>
      <c r="V842" s="9"/>
      <c r="W842" s="9"/>
      <c r="X842" s="131"/>
      <c r="Y842" s="131"/>
      <c r="Z842" s="9"/>
      <c r="AA842" s="133"/>
      <c r="AB842" s="9"/>
      <c r="AC842" s="133"/>
      <c r="AD842" s="9"/>
      <c r="AE842" s="9"/>
      <c r="AF842" s="133"/>
      <c r="AG842" s="134"/>
      <c r="AH842" s="9"/>
      <c r="AI842" s="134"/>
      <c r="AJ842" s="9"/>
      <c r="AK842" s="9"/>
      <c r="AL842" s="9"/>
      <c r="AM842" s="9"/>
      <c r="AN842" s="9"/>
      <c r="AO842" s="9"/>
      <c r="AP842" s="9"/>
      <c r="AQ842" s="9"/>
      <c r="AR842" s="9"/>
      <c r="AS842" s="142" t="str">
        <f>VLOOKUP(A842,'Roll-ups'!B:M,12,FALSE)</f>
        <v>CRAFTING</v>
      </c>
      <c r="AT842" s="142">
        <f t="shared" si="41"/>
        <v>0</v>
      </c>
      <c r="AU842" t="str">
        <f>VLOOKUP(A842,'Roll-ups'!B:E,4,FALSE)</f>
        <v>FALL 1</v>
      </c>
    </row>
    <row r="843" spans="1:47" x14ac:dyDescent="0.15">
      <c r="A843" s="142">
        <f t="shared" si="39"/>
        <v>0</v>
      </c>
      <c r="B843" s="142">
        <f t="shared" si="40"/>
        <v>0</v>
      </c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31"/>
      <c r="O843" s="131"/>
      <c r="P843" s="131"/>
      <c r="Q843" s="132"/>
      <c r="R843" s="132"/>
      <c r="S843" s="132"/>
      <c r="T843" s="9"/>
      <c r="U843" s="9"/>
      <c r="V843" s="9"/>
      <c r="W843" s="9"/>
      <c r="X843" s="131"/>
      <c r="Y843" s="131"/>
      <c r="Z843" s="9"/>
      <c r="AA843" s="133"/>
      <c r="AB843" s="9"/>
      <c r="AC843" s="133"/>
      <c r="AD843" s="9"/>
      <c r="AE843" s="9"/>
      <c r="AF843" s="133"/>
      <c r="AG843" s="134"/>
      <c r="AH843" s="9"/>
      <c r="AI843" s="134"/>
      <c r="AJ843" s="9"/>
      <c r="AK843" s="9"/>
      <c r="AL843" s="9"/>
      <c r="AM843" s="9"/>
      <c r="AN843" s="9"/>
      <c r="AO843" s="9"/>
      <c r="AP843" s="9"/>
      <c r="AQ843" s="9"/>
      <c r="AR843" s="9"/>
      <c r="AS843" s="142" t="str">
        <f>VLOOKUP(A843,'Roll-ups'!B:M,12,FALSE)</f>
        <v>CRAFTING</v>
      </c>
      <c r="AT843" s="142">
        <f t="shared" si="41"/>
        <v>0</v>
      </c>
      <c r="AU843" t="str">
        <f>VLOOKUP(A843,'Roll-ups'!B:E,4,FALSE)</f>
        <v>FALL 1</v>
      </c>
    </row>
    <row r="844" spans="1:47" x14ac:dyDescent="0.15">
      <c r="A844" s="142">
        <f t="shared" si="39"/>
        <v>0</v>
      </c>
      <c r="B844" s="142">
        <f t="shared" si="40"/>
        <v>0</v>
      </c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31"/>
      <c r="O844" s="131"/>
      <c r="P844" s="131"/>
      <c r="Q844" s="132"/>
      <c r="R844" s="132"/>
      <c r="S844" s="132"/>
      <c r="T844" s="9"/>
      <c r="U844" s="9"/>
      <c r="V844" s="9"/>
      <c r="W844" s="9"/>
      <c r="X844" s="131"/>
      <c r="Y844" s="131"/>
      <c r="Z844" s="9"/>
      <c r="AA844" s="133"/>
      <c r="AB844" s="9"/>
      <c r="AC844" s="133"/>
      <c r="AD844" s="9"/>
      <c r="AE844" s="9"/>
      <c r="AF844" s="133"/>
      <c r="AG844" s="134"/>
      <c r="AH844" s="9"/>
      <c r="AI844" s="134"/>
      <c r="AJ844" s="9"/>
      <c r="AK844" s="9"/>
      <c r="AL844" s="9"/>
      <c r="AM844" s="9"/>
      <c r="AN844" s="9"/>
      <c r="AO844" s="9"/>
      <c r="AP844" s="9"/>
      <c r="AQ844" s="9"/>
      <c r="AR844" s="9"/>
      <c r="AS844" s="142" t="str">
        <f>VLOOKUP(A844,'Roll-ups'!B:M,12,FALSE)</f>
        <v>CRAFTING</v>
      </c>
      <c r="AT844" s="142">
        <f t="shared" si="41"/>
        <v>0</v>
      </c>
      <c r="AU844" t="str">
        <f>VLOOKUP(A844,'Roll-ups'!B:E,4,FALSE)</f>
        <v>FALL 1</v>
      </c>
    </row>
    <row r="845" spans="1:47" x14ac:dyDescent="0.15">
      <c r="A845" s="142">
        <f t="shared" si="39"/>
        <v>0</v>
      </c>
      <c r="B845" s="142">
        <f t="shared" si="40"/>
        <v>0</v>
      </c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31"/>
      <c r="O845" s="131"/>
      <c r="P845" s="131"/>
      <c r="Q845" s="132"/>
      <c r="R845" s="132"/>
      <c r="S845" s="132"/>
      <c r="T845" s="9"/>
      <c r="U845" s="9"/>
      <c r="V845" s="9"/>
      <c r="W845" s="9"/>
      <c r="X845" s="131"/>
      <c r="Y845" s="131"/>
      <c r="Z845" s="9"/>
      <c r="AA845" s="133"/>
      <c r="AB845" s="9"/>
      <c r="AC845" s="133"/>
      <c r="AD845" s="9"/>
      <c r="AE845" s="9"/>
      <c r="AF845" s="133"/>
      <c r="AG845" s="134"/>
      <c r="AH845" s="9"/>
      <c r="AI845" s="134"/>
      <c r="AJ845" s="9"/>
      <c r="AK845" s="9"/>
      <c r="AL845" s="9"/>
      <c r="AM845" s="9"/>
      <c r="AN845" s="9"/>
      <c r="AO845" s="9"/>
      <c r="AP845" s="9"/>
      <c r="AQ845" s="9"/>
      <c r="AR845" s="9"/>
      <c r="AS845" s="142" t="str">
        <f>VLOOKUP(A845,'Roll-ups'!B:M,12,FALSE)</f>
        <v>CRAFTING</v>
      </c>
      <c r="AT845" s="142">
        <f t="shared" si="41"/>
        <v>0</v>
      </c>
      <c r="AU845" t="str">
        <f>VLOOKUP(A845,'Roll-ups'!B:E,4,FALSE)</f>
        <v>FALL 1</v>
      </c>
    </row>
    <row r="846" spans="1:47" x14ac:dyDescent="0.15">
      <c r="A846" s="142">
        <f t="shared" si="39"/>
        <v>0</v>
      </c>
      <c r="B846" s="142">
        <f t="shared" si="40"/>
        <v>0</v>
      </c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31"/>
      <c r="O846" s="131"/>
      <c r="P846" s="131"/>
      <c r="Q846" s="132"/>
      <c r="R846" s="132"/>
      <c r="S846" s="132"/>
      <c r="T846" s="9"/>
      <c r="U846" s="9"/>
      <c r="V846" s="9"/>
      <c r="W846" s="9"/>
      <c r="X846" s="131"/>
      <c r="Y846" s="131"/>
      <c r="Z846" s="9"/>
      <c r="AA846" s="133"/>
      <c r="AB846" s="9"/>
      <c r="AC846" s="133"/>
      <c r="AD846" s="9"/>
      <c r="AE846" s="9"/>
      <c r="AF846" s="133"/>
      <c r="AG846" s="134"/>
      <c r="AH846" s="9"/>
      <c r="AI846" s="134"/>
      <c r="AJ846" s="9"/>
      <c r="AK846" s="9"/>
      <c r="AL846" s="9"/>
      <c r="AM846" s="9"/>
      <c r="AN846" s="9"/>
      <c r="AO846" s="9"/>
      <c r="AP846" s="9"/>
      <c r="AQ846" s="9"/>
      <c r="AR846" s="9"/>
      <c r="AS846" s="142" t="str">
        <f>VLOOKUP(A846,'Roll-ups'!B:M,12,FALSE)</f>
        <v>CRAFTING</v>
      </c>
      <c r="AT846" s="142">
        <f t="shared" si="41"/>
        <v>0</v>
      </c>
      <c r="AU846" t="str">
        <f>VLOOKUP(A846,'Roll-ups'!B:E,4,FALSE)</f>
        <v>FALL 1</v>
      </c>
    </row>
    <row r="847" spans="1:47" x14ac:dyDescent="0.15">
      <c r="A847" s="142">
        <f t="shared" si="39"/>
        <v>0</v>
      </c>
      <c r="B847" s="142">
        <f t="shared" si="40"/>
        <v>0</v>
      </c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31"/>
      <c r="O847" s="131"/>
      <c r="P847" s="131"/>
      <c r="Q847" s="132"/>
      <c r="R847" s="132"/>
      <c r="S847" s="132"/>
      <c r="T847" s="9"/>
      <c r="U847" s="9"/>
      <c r="V847" s="9"/>
      <c r="W847" s="9"/>
      <c r="X847" s="131"/>
      <c r="Y847" s="131"/>
      <c r="Z847" s="9"/>
      <c r="AA847" s="133"/>
      <c r="AB847" s="9"/>
      <c r="AC847" s="133"/>
      <c r="AD847" s="9"/>
      <c r="AE847" s="9"/>
      <c r="AF847" s="133"/>
      <c r="AG847" s="134"/>
      <c r="AH847" s="9"/>
      <c r="AI847" s="134"/>
      <c r="AJ847" s="9"/>
      <c r="AK847" s="9"/>
      <c r="AL847" s="9"/>
      <c r="AM847" s="9"/>
      <c r="AN847" s="9"/>
      <c r="AO847" s="9"/>
      <c r="AP847" s="9"/>
      <c r="AQ847" s="9"/>
      <c r="AR847" s="9"/>
      <c r="AS847" s="142" t="str">
        <f>VLOOKUP(A847,'Roll-ups'!B:M,12,FALSE)</f>
        <v>CRAFTING</v>
      </c>
      <c r="AT847" s="142">
        <f t="shared" si="41"/>
        <v>0</v>
      </c>
      <c r="AU847" t="str">
        <f>VLOOKUP(A847,'Roll-ups'!B:E,4,FALSE)</f>
        <v>FALL 1</v>
      </c>
    </row>
    <row r="848" spans="1:47" x14ac:dyDescent="0.15">
      <c r="A848" s="142">
        <f t="shared" si="39"/>
        <v>0</v>
      </c>
      <c r="B848" s="142">
        <f t="shared" si="40"/>
        <v>0</v>
      </c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31"/>
      <c r="O848" s="131"/>
      <c r="P848" s="131"/>
      <c r="Q848" s="132"/>
      <c r="R848" s="132"/>
      <c r="S848" s="132"/>
      <c r="T848" s="9"/>
      <c r="U848" s="9"/>
      <c r="V848" s="9"/>
      <c r="W848" s="9"/>
      <c r="X848" s="131"/>
      <c r="Y848" s="131"/>
      <c r="Z848" s="9"/>
      <c r="AA848" s="133"/>
      <c r="AB848" s="9"/>
      <c r="AC848" s="133"/>
      <c r="AD848" s="9"/>
      <c r="AE848" s="9"/>
      <c r="AF848" s="133"/>
      <c r="AG848" s="134"/>
      <c r="AH848" s="9"/>
      <c r="AI848" s="134"/>
      <c r="AJ848" s="9"/>
      <c r="AK848" s="9"/>
      <c r="AL848" s="9"/>
      <c r="AM848" s="9"/>
      <c r="AN848" s="9"/>
      <c r="AO848" s="9"/>
      <c r="AP848" s="9"/>
      <c r="AQ848" s="9"/>
      <c r="AR848" s="9"/>
      <c r="AS848" s="142" t="str">
        <f>VLOOKUP(A848,'Roll-ups'!B:M,12,FALSE)</f>
        <v>CRAFTING</v>
      </c>
      <c r="AT848" s="142">
        <f t="shared" si="41"/>
        <v>0</v>
      </c>
      <c r="AU848" t="str">
        <f>VLOOKUP(A848,'Roll-ups'!B:E,4,FALSE)</f>
        <v>FALL 1</v>
      </c>
    </row>
    <row r="849" spans="1:47" x14ac:dyDescent="0.15">
      <c r="A849" s="142">
        <f t="shared" si="39"/>
        <v>0</v>
      </c>
      <c r="B849" s="142">
        <f t="shared" si="40"/>
        <v>0</v>
      </c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31"/>
      <c r="O849" s="131"/>
      <c r="P849" s="131"/>
      <c r="Q849" s="132"/>
      <c r="R849" s="132"/>
      <c r="S849" s="132"/>
      <c r="T849" s="9"/>
      <c r="U849" s="9"/>
      <c r="V849" s="9"/>
      <c r="W849" s="9"/>
      <c r="X849" s="131"/>
      <c r="Y849" s="131"/>
      <c r="Z849" s="9"/>
      <c r="AA849" s="133"/>
      <c r="AB849" s="9"/>
      <c r="AC849" s="133"/>
      <c r="AD849" s="9"/>
      <c r="AE849" s="9"/>
      <c r="AF849" s="133"/>
      <c r="AG849" s="134"/>
      <c r="AH849" s="9"/>
      <c r="AI849" s="134"/>
      <c r="AJ849" s="9"/>
      <c r="AK849" s="9"/>
      <c r="AL849" s="9"/>
      <c r="AM849" s="9"/>
      <c r="AN849" s="9"/>
      <c r="AO849" s="9"/>
      <c r="AP849" s="9"/>
      <c r="AQ849" s="9"/>
      <c r="AR849" s="9"/>
      <c r="AS849" s="142" t="str">
        <f>VLOOKUP(A849,'Roll-ups'!B:M,12,FALSE)</f>
        <v>CRAFTING</v>
      </c>
      <c r="AT849" s="142">
        <f t="shared" si="41"/>
        <v>0</v>
      </c>
      <c r="AU849" t="str">
        <f>VLOOKUP(A849,'Roll-ups'!B:E,4,FALSE)</f>
        <v>FALL 1</v>
      </c>
    </row>
    <row r="850" spans="1:47" x14ac:dyDescent="0.15">
      <c r="A850" s="142">
        <f t="shared" si="39"/>
        <v>0</v>
      </c>
      <c r="B850" s="142">
        <f t="shared" si="40"/>
        <v>0</v>
      </c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31"/>
      <c r="O850" s="131"/>
      <c r="P850" s="131"/>
      <c r="Q850" s="132"/>
      <c r="R850" s="132"/>
      <c r="S850" s="132"/>
      <c r="T850" s="9"/>
      <c r="U850" s="9"/>
      <c r="V850" s="9"/>
      <c r="W850" s="9"/>
      <c r="X850" s="131"/>
      <c r="Y850" s="131"/>
      <c r="Z850" s="9"/>
      <c r="AA850" s="133"/>
      <c r="AB850" s="9"/>
      <c r="AC850" s="133"/>
      <c r="AD850" s="9"/>
      <c r="AE850" s="9"/>
      <c r="AF850" s="133"/>
      <c r="AG850" s="134"/>
      <c r="AH850" s="9"/>
      <c r="AI850" s="134"/>
      <c r="AJ850" s="9"/>
      <c r="AK850" s="9"/>
      <c r="AL850" s="9"/>
      <c r="AM850" s="9"/>
      <c r="AN850" s="9"/>
      <c r="AO850" s="9"/>
      <c r="AP850" s="9"/>
      <c r="AQ850" s="9"/>
      <c r="AR850" s="9"/>
      <c r="AS850" s="142" t="str">
        <f>VLOOKUP(A850,'Roll-ups'!B:M,12,FALSE)</f>
        <v>CRAFTING</v>
      </c>
      <c r="AT850" s="142">
        <f t="shared" si="41"/>
        <v>0</v>
      </c>
      <c r="AU850" t="str">
        <f>VLOOKUP(A850,'Roll-ups'!B:E,4,FALSE)</f>
        <v>FALL 1</v>
      </c>
    </row>
    <row r="851" spans="1:47" x14ac:dyDescent="0.15">
      <c r="A851" s="142">
        <f t="shared" si="39"/>
        <v>0</v>
      </c>
      <c r="B851" s="142">
        <f t="shared" si="40"/>
        <v>0</v>
      </c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31"/>
      <c r="O851" s="131"/>
      <c r="P851" s="131"/>
      <c r="Q851" s="132"/>
      <c r="R851" s="132"/>
      <c r="S851" s="132"/>
      <c r="T851" s="9"/>
      <c r="U851" s="9"/>
      <c r="V851" s="9"/>
      <c r="W851" s="9"/>
      <c r="X851" s="131"/>
      <c r="Y851" s="131"/>
      <c r="Z851" s="9"/>
      <c r="AA851" s="133"/>
      <c r="AB851" s="9"/>
      <c r="AC851" s="133"/>
      <c r="AD851" s="9"/>
      <c r="AE851" s="9"/>
      <c r="AF851" s="133"/>
      <c r="AG851" s="134"/>
      <c r="AH851" s="9"/>
      <c r="AI851" s="134"/>
      <c r="AJ851" s="9"/>
      <c r="AK851" s="9"/>
      <c r="AL851" s="9"/>
      <c r="AM851" s="9"/>
      <c r="AN851" s="9"/>
      <c r="AO851" s="9"/>
      <c r="AP851" s="9"/>
      <c r="AQ851" s="9"/>
      <c r="AR851" s="9"/>
      <c r="AS851" s="142" t="str">
        <f>VLOOKUP(A851,'Roll-ups'!B:M,12,FALSE)</f>
        <v>CRAFTING</v>
      </c>
      <c r="AT851" s="142">
        <f t="shared" si="41"/>
        <v>0</v>
      </c>
      <c r="AU851" t="str">
        <f>VLOOKUP(A851,'Roll-ups'!B:E,4,FALSE)</f>
        <v>FALL 1</v>
      </c>
    </row>
    <row r="852" spans="1:47" x14ac:dyDescent="0.15">
      <c r="A852" s="142">
        <f t="shared" si="39"/>
        <v>0</v>
      </c>
      <c r="B852" s="142">
        <f t="shared" si="40"/>
        <v>0</v>
      </c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31"/>
      <c r="O852" s="131"/>
      <c r="P852" s="131"/>
      <c r="Q852" s="132"/>
      <c r="R852" s="132"/>
      <c r="S852" s="132"/>
      <c r="T852" s="9"/>
      <c r="U852" s="9"/>
      <c r="V852" s="9"/>
      <c r="W852" s="9"/>
      <c r="X852" s="131"/>
      <c r="Y852" s="131"/>
      <c r="Z852" s="9"/>
      <c r="AA852" s="133"/>
      <c r="AB852" s="9"/>
      <c r="AC852" s="133"/>
      <c r="AD852" s="9"/>
      <c r="AE852" s="9"/>
      <c r="AF852" s="133"/>
      <c r="AG852" s="134"/>
      <c r="AH852" s="9"/>
      <c r="AI852" s="134"/>
      <c r="AJ852" s="9"/>
      <c r="AK852" s="9"/>
      <c r="AL852" s="9"/>
      <c r="AM852" s="9"/>
      <c r="AN852" s="9"/>
      <c r="AO852" s="9"/>
      <c r="AP852" s="9"/>
      <c r="AQ852" s="9"/>
      <c r="AR852" s="9"/>
      <c r="AS852" s="142" t="str">
        <f>VLOOKUP(A852,'Roll-ups'!B:M,12,FALSE)</f>
        <v>CRAFTING</v>
      </c>
      <c r="AT852" s="142">
        <f t="shared" si="41"/>
        <v>0</v>
      </c>
      <c r="AU852" t="str">
        <f>VLOOKUP(A852,'Roll-ups'!B:E,4,FALSE)</f>
        <v>FALL 1</v>
      </c>
    </row>
    <row r="853" spans="1:47" x14ac:dyDescent="0.15">
      <c r="A853" s="142">
        <f t="shared" si="39"/>
        <v>0</v>
      </c>
      <c r="B853" s="142">
        <f t="shared" si="40"/>
        <v>0</v>
      </c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31"/>
      <c r="O853" s="131"/>
      <c r="P853" s="131"/>
      <c r="Q853" s="132"/>
      <c r="R853" s="132"/>
      <c r="S853" s="132"/>
      <c r="T853" s="9"/>
      <c r="U853" s="9"/>
      <c r="V853" s="9"/>
      <c r="W853" s="9"/>
      <c r="X853" s="131"/>
      <c r="Y853" s="131"/>
      <c r="Z853" s="9"/>
      <c r="AA853" s="133"/>
      <c r="AB853" s="9"/>
      <c r="AC853" s="133"/>
      <c r="AD853" s="9"/>
      <c r="AE853" s="9"/>
      <c r="AF853" s="133"/>
      <c r="AG853" s="134"/>
      <c r="AH853" s="9"/>
      <c r="AI853" s="134"/>
      <c r="AJ853" s="9"/>
      <c r="AK853" s="9"/>
      <c r="AL853" s="9"/>
      <c r="AM853" s="9"/>
      <c r="AN853" s="9"/>
      <c r="AO853" s="9"/>
      <c r="AP853" s="9"/>
      <c r="AQ853" s="9"/>
      <c r="AR853" s="9"/>
      <c r="AS853" s="142" t="str">
        <f>VLOOKUP(A853,'Roll-ups'!B:M,12,FALSE)</f>
        <v>CRAFTING</v>
      </c>
      <c r="AT853" s="142">
        <f t="shared" si="41"/>
        <v>0</v>
      </c>
      <c r="AU853" t="str">
        <f>VLOOKUP(A853,'Roll-ups'!B:E,4,FALSE)</f>
        <v>FALL 1</v>
      </c>
    </row>
    <row r="854" spans="1:47" x14ac:dyDescent="0.15">
      <c r="A854" s="142">
        <f t="shared" si="39"/>
        <v>0</v>
      </c>
      <c r="B854" s="142">
        <f t="shared" si="40"/>
        <v>0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31"/>
      <c r="O854" s="131"/>
      <c r="P854" s="131"/>
      <c r="Q854" s="132"/>
      <c r="R854" s="132"/>
      <c r="S854" s="132"/>
      <c r="T854" s="9"/>
      <c r="U854" s="9"/>
      <c r="V854" s="9"/>
      <c r="W854" s="9"/>
      <c r="X854" s="131"/>
      <c r="Y854" s="131"/>
      <c r="Z854" s="9"/>
      <c r="AA854" s="133"/>
      <c r="AB854" s="9"/>
      <c r="AC854" s="133"/>
      <c r="AD854" s="9"/>
      <c r="AE854" s="9"/>
      <c r="AF854" s="133"/>
      <c r="AG854" s="134"/>
      <c r="AH854" s="9"/>
      <c r="AI854" s="134"/>
      <c r="AJ854" s="9"/>
      <c r="AK854" s="9"/>
      <c r="AL854" s="9"/>
      <c r="AM854" s="9"/>
      <c r="AN854" s="9"/>
      <c r="AO854" s="9"/>
      <c r="AP854" s="9"/>
      <c r="AQ854" s="9"/>
      <c r="AR854" s="9"/>
      <c r="AS854" s="142" t="str">
        <f>VLOOKUP(A854,'Roll-ups'!B:M,12,FALSE)</f>
        <v>CRAFTING</v>
      </c>
      <c r="AT854" s="142">
        <f t="shared" si="41"/>
        <v>0</v>
      </c>
      <c r="AU854" t="str">
        <f>VLOOKUP(A854,'Roll-ups'!B:E,4,FALSE)</f>
        <v>FALL 1</v>
      </c>
    </row>
    <row r="855" spans="1:47" x14ac:dyDescent="0.15">
      <c r="A855" s="142">
        <f t="shared" si="39"/>
        <v>0</v>
      </c>
      <c r="B855" s="142">
        <f t="shared" si="40"/>
        <v>0</v>
      </c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31"/>
      <c r="O855" s="131"/>
      <c r="P855" s="131"/>
      <c r="Q855" s="132"/>
      <c r="R855" s="132"/>
      <c r="S855" s="132"/>
      <c r="T855" s="9"/>
      <c r="U855" s="9"/>
      <c r="V855" s="9"/>
      <c r="W855" s="9"/>
      <c r="X855" s="131"/>
      <c r="Y855" s="131"/>
      <c r="Z855" s="9"/>
      <c r="AA855" s="133"/>
      <c r="AB855" s="9"/>
      <c r="AC855" s="133"/>
      <c r="AD855" s="9"/>
      <c r="AE855" s="9"/>
      <c r="AF855" s="133"/>
      <c r="AG855" s="134"/>
      <c r="AH855" s="9"/>
      <c r="AI855" s="134"/>
      <c r="AJ855" s="9"/>
      <c r="AK855" s="9"/>
      <c r="AL855" s="9"/>
      <c r="AM855" s="9"/>
      <c r="AN855" s="9"/>
      <c r="AO855" s="9"/>
      <c r="AP855" s="9"/>
      <c r="AQ855" s="9"/>
      <c r="AR855" s="9"/>
      <c r="AS855" s="142" t="str">
        <f>VLOOKUP(A855,'Roll-ups'!B:M,12,FALSE)</f>
        <v>CRAFTING</v>
      </c>
      <c r="AT855" s="142">
        <f t="shared" si="41"/>
        <v>0</v>
      </c>
      <c r="AU855" t="str">
        <f>VLOOKUP(A855,'Roll-ups'!B:E,4,FALSE)</f>
        <v>FALL 1</v>
      </c>
    </row>
    <row r="856" spans="1:47" x14ac:dyDescent="0.15">
      <c r="A856" s="142">
        <f t="shared" si="39"/>
        <v>0</v>
      </c>
      <c r="B856" s="142">
        <f t="shared" si="40"/>
        <v>0</v>
      </c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31"/>
      <c r="O856" s="131"/>
      <c r="P856" s="131"/>
      <c r="Q856" s="132"/>
      <c r="R856" s="132"/>
      <c r="S856" s="132"/>
      <c r="T856" s="9"/>
      <c r="U856" s="9"/>
      <c r="V856" s="9"/>
      <c r="W856" s="9"/>
      <c r="X856" s="131"/>
      <c r="Y856" s="131"/>
      <c r="Z856" s="9"/>
      <c r="AA856" s="133"/>
      <c r="AB856" s="9"/>
      <c r="AC856" s="133"/>
      <c r="AD856" s="9"/>
      <c r="AE856" s="9"/>
      <c r="AF856" s="133"/>
      <c r="AG856" s="134"/>
      <c r="AH856" s="9"/>
      <c r="AI856" s="134"/>
      <c r="AJ856" s="9"/>
      <c r="AK856" s="9"/>
      <c r="AL856" s="9"/>
      <c r="AM856" s="9"/>
      <c r="AN856" s="9"/>
      <c r="AO856" s="9"/>
      <c r="AP856" s="9"/>
      <c r="AQ856" s="9"/>
      <c r="AR856" s="9"/>
      <c r="AS856" s="142" t="str">
        <f>VLOOKUP(A856,'Roll-ups'!B:M,12,FALSE)</f>
        <v>CRAFTING</v>
      </c>
      <c r="AT856" s="142">
        <f t="shared" si="41"/>
        <v>0</v>
      </c>
      <c r="AU856" t="str">
        <f>VLOOKUP(A856,'Roll-ups'!B:E,4,FALSE)</f>
        <v>FALL 1</v>
      </c>
    </row>
    <row r="857" spans="1:47" x14ac:dyDescent="0.15">
      <c r="A857" s="142">
        <f t="shared" si="39"/>
        <v>0</v>
      </c>
      <c r="B857" s="142">
        <f t="shared" si="40"/>
        <v>0</v>
      </c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31"/>
      <c r="O857" s="131"/>
      <c r="P857" s="131"/>
      <c r="Q857" s="132"/>
      <c r="R857" s="132"/>
      <c r="S857" s="132"/>
      <c r="T857" s="9"/>
      <c r="U857" s="9"/>
      <c r="V857" s="9"/>
      <c r="W857" s="9"/>
      <c r="X857" s="131"/>
      <c r="Y857" s="131"/>
      <c r="Z857" s="9"/>
      <c r="AA857" s="133"/>
      <c r="AB857" s="9"/>
      <c r="AC857" s="133"/>
      <c r="AD857" s="9"/>
      <c r="AE857" s="9"/>
      <c r="AF857" s="133"/>
      <c r="AG857" s="134"/>
      <c r="AH857" s="9"/>
      <c r="AI857" s="134"/>
      <c r="AJ857" s="9"/>
      <c r="AK857" s="9"/>
      <c r="AL857" s="9"/>
      <c r="AM857" s="9"/>
      <c r="AN857" s="9"/>
      <c r="AO857" s="9"/>
      <c r="AP857" s="9"/>
      <c r="AQ857" s="9"/>
      <c r="AR857" s="9"/>
      <c r="AS857" s="142" t="str">
        <f>VLOOKUP(A857,'Roll-ups'!B:M,12,FALSE)</f>
        <v>CRAFTING</v>
      </c>
      <c r="AT857" s="142">
        <f t="shared" si="41"/>
        <v>0</v>
      </c>
      <c r="AU857" t="str">
        <f>VLOOKUP(A857,'Roll-ups'!B:E,4,FALSE)</f>
        <v>FALL 1</v>
      </c>
    </row>
    <row r="858" spans="1:47" x14ac:dyDescent="0.15">
      <c r="A858" s="142">
        <f t="shared" si="39"/>
        <v>0</v>
      </c>
      <c r="B858" s="142">
        <f t="shared" si="40"/>
        <v>0</v>
      </c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31"/>
      <c r="O858" s="131"/>
      <c r="P858" s="131"/>
      <c r="Q858" s="132"/>
      <c r="R858" s="132"/>
      <c r="S858" s="132"/>
      <c r="T858" s="9"/>
      <c r="U858" s="9"/>
      <c r="V858" s="9"/>
      <c r="W858" s="9"/>
      <c r="X858" s="131"/>
      <c r="Y858" s="131"/>
      <c r="Z858" s="9"/>
      <c r="AA858" s="133"/>
      <c r="AB858" s="9"/>
      <c r="AC858" s="133"/>
      <c r="AD858" s="9"/>
      <c r="AE858" s="9"/>
      <c r="AF858" s="133"/>
      <c r="AG858" s="134"/>
      <c r="AH858" s="9"/>
      <c r="AI858" s="134"/>
      <c r="AJ858" s="9"/>
      <c r="AK858" s="9"/>
      <c r="AL858" s="9"/>
      <c r="AM858" s="9"/>
      <c r="AN858" s="9"/>
      <c r="AO858" s="9"/>
      <c r="AP858" s="9"/>
      <c r="AQ858" s="9"/>
      <c r="AR858" s="9"/>
      <c r="AS858" s="142" t="str">
        <f>VLOOKUP(A858,'Roll-ups'!B:M,12,FALSE)</f>
        <v>CRAFTING</v>
      </c>
      <c r="AT858" s="142">
        <f t="shared" si="41"/>
        <v>0</v>
      </c>
      <c r="AU858" t="str">
        <f>VLOOKUP(A858,'Roll-ups'!B:E,4,FALSE)</f>
        <v>FALL 1</v>
      </c>
    </row>
    <row r="859" spans="1:47" x14ac:dyDescent="0.15">
      <c r="A859" s="142">
        <f t="shared" si="39"/>
        <v>0</v>
      </c>
      <c r="B859" s="142">
        <f t="shared" si="40"/>
        <v>0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31"/>
      <c r="O859" s="131"/>
      <c r="P859" s="131"/>
      <c r="Q859" s="132"/>
      <c r="R859" s="132"/>
      <c r="S859" s="132"/>
      <c r="T859" s="9"/>
      <c r="U859" s="9"/>
      <c r="V859" s="9"/>
      <c r="W859" s="9"/>
      <c r="X859" s="131"/>
      <c r="Y859" s="131"/>
      <c r="Z859" s="9"/>
      <c r="AA859" s="133"/>
      <c r="AB859" s="9"/>
      <c r="AC859" s="133"/>
      <c r="AD859" s="9"/>
      <c r="AE859" s="9"/>
      <c r="AF859" s="133"/>
      <c r="AG859" s="134"/>
      <c r="AH859" s="9"/>
      <c r="AI859" s="134"/>
      <c r="AJ859" s="9"/>
      <c r="AK859" s="9"/>
      <c r="AL859" s="9"/>
      <c r="AM859" s="9"/>
      <c r="AN859" s="9"/>
      <c r="AO859" s="9"/>
      <c r="AP859" s="9"/>
      <c r="AQ859" s="9"/>
      <c r="AR859" s="9"/>
      <c r="AS859" s="142" t="str">
        <f>VLOOKUP(A859,'Roll-ups'!B:M,12,FALSE)</f>
        <v>CRAFTING</v>
      </c>
      <c r="AT859" s="142">
        <f t="shared" si="41"/>
        <v>0</v>
      </c>
      <c r="AU859" t="str">
        <f>VLOOKUP(A859,'Roll-ups'!B:E,4,FALSE)</f>
        <v>FALL 1</v>
      </c>
    </row>
    <row r="860" spans="1:47" x14ac:dyDescent="0.15">
      <c r="A860" s="142">
        <f t="shared" si="39"/>
        <v>0</v>
      </c>
      <c r="B860" s="142">
        <f t="shared" si="40"/>
        <v>0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31"/>
      <c r="O860" s="131"/>
      <c r="P860" s="131"/>
      <c r="Q860" s="132"/>
      <c r="R860" s="132"/>
      <c r="S860" s="132"/>
      <c r="T860" s="9"/>
      <c r="U860" s="9"/>
      <c r="V860" s="9"/>
      <c r="W860" s="9"/>
      <c r="X860" s="131"/>
      <c r="Y860" s="131"/>
      <c r="Z860" s="9"/>
      <c r="AA860" s="133"/>
      <c r="AB860" s="9"/>
      <c r="AC860" s="133"/>
      <c r="AD860" s="9"/>
      <c r="AE860" s="9"/>
      <c r="AF860" s="133"/>
      <c r="AG860" s="134"/>
      <c r="AH860" s="9"/>
      <c r="AI860" s="134"/>
      <c r="AJ860" s="9"/>
      <c r="AK860" s="9"/>
      <c r="AL860" s="9"/>
      <c r="AM860" s="9"/>
      <c r="AN860" s="9"/>
      <c r="AO860" s="9"/>
      <c r="AP860" s="9"/>
      <c r="AQ860" s="9"/>
      <c r="AR860" s="9"/>
      <c r="AS860" s="142" t="str">
        <f>VLOOKUP(A860,'Roll-ups'!B:M,12,FALSE)</f>
        <v>CRAFTING</v>
      </c>
      <c r="AT860" s="142">
        <f t="shared" si="41"/>
        <v>0</v>
      </c>
      <c r="AU860" t="str">
        <f>VLOOKUP(A860,'Roll-ups'!B:E,4,FALSE)</f>
        <v>FALL 1</v>
      </c>
    </row>
    <row r="861" spans="1:47" x14ac:dyDescent="0.15">
      <c r="A861" s="142">
        <f t="shared" si="39"/>
        <v>0</v>
      </c>
      <c r="B861" s="142">
        <f t="shared" si="40"/>
        <v>0</v>
      </c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31"/>
      <c r="O861" s="131"/>
      <c r="P861" s="131"/>
      <c r="Q861" s="132"/>
      <c r="R861" s="132"/>
      <c r="S861" s="132"/>
      <c r="T861" s="9"/>
      <c r="U861" s="9"/>
      <c r="V861" s="9"/>
      <c r="W861" s="9"/>
      <c r="X861" s="131"/>
      <c r="Y861" s="131"/>
      <c r="Z861" s="9"/>
      <c r="AA861" s="133"/>
      <c r="AB861" s="9"/>
      <c r="AC861" s="133"/>
      <c r="AD861" s="9"/>
      <c r="AE861" s="9"/>
      <c r="AF861" s="133"/>
      <c r="AG861" s="134"/>
      <c r="AH861" s="9"/>
      <c r="AI861" s="134"/>
      <c r="AJ861" s="9"/>
      <c r="AK861" s="9"/>
      <c r="AL861" s="9"/>
      <c r="AM861" s="9"/>
      <c r="AN861" s="9"/>
      <c r="AO861" s="9"/>
      <c r="AP861" s="9"/>
      <c r="AQ861" s="9"/>
      <c r="AR861" s="9"/>
      <c r="AS861" s="142" t="str">
        <f>VLOOKUP(A861,'Roll-ups'!B:M,12,FALSE)</f>
        <v>CRAFTING</v>
      </c>
      <c r="AT861" s="142">
        <f t="shared" si="41"/>
        <v>0</v>
      </c>
      <c r="AU861" t="str">
        <f>VLOOKUP(A861,'Roll-ups'!B:E,4,FALSE)</f>
        <v>FALL 1</v>
      </c>
    </row>
    <row r="862" spans="1:47" x14ac:dyDescent="0.15">
      <c r="A862" s="142">
        <f t="shared" si="39"/>
        <v>0</v>
      </c>
      <c r="B862" s="142">
        <f t="shared" si="40"/>
        <v>0</v>
      </c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31"/>
      <c r="O862" s="131"/>
      <c r="P862" s="131"/>
      <c r="Q862" s="132"/>
      <c r="R862" s="132"/>
      <c r="S862" s="132"/>
      <c r="T862" s="9"/>
      <c r="U862" s="9"/>
      <c r="V862" s="9"/>
      <c r="W862" s="9"/>
      <c r="X862" s="131"/>
      <c r="Y862" s="131"/>
      <c r="Z862" s="9"/>
      <c r="AA862" s="133"/>
      <c r="AB862" s="9"/>
      <c r="AC862" s="133"/>
      <c r="AD862" s="9"/>
      <c r="AE862" s="9"/>
      <c r="AF862" s="133"/>
      <c r="AG862" s="134"/>
      <c r="AH862" s="9"/>
      <c r="AI862" s="134"/>
      <c r="AJ862" s="9"/>
      <c r="AK862" s="9"/>
      <c r="AL862" s="9"/>
      <c r="AM862" s="9"/>
      <c r="AN862" s="9"/>
      <c r="AO862" s="9"/>
      <c r="AP862" s="9"/>
      <c r="AQ862" s="9"/>
      <c r="AR862" s="9"/>
      <c r="AS862" s="142" t="str">
        <f>VLOOKUP(A862,'Roll-ups'!B:M,12,FALSE)</f>
        <v>CRAFTING</v>
      </c>
      <c r="AT862" s="142">
        <f t="shared" si="41"/>
        <v>0</v>
      </c>
      <c r="AU862" t="str">
        <f>VLOOKUP(A862,'Roll-ups'!B:E,4,FALSE)</f>
        <v>FALL 1</v>
      </c>
    </row>
    <row r="863" spans="1:47" x14ac:dyDescent="0.15">
      <c r="A863" s="142">
        <f t="shared" si="39"/>
        <v>0</v>
      </c>
      <c r="B863" s="142">
        <f t="shared" si="40"/>
        <v>0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31"/>
      <c r="O863" s="131"/>
      <c r="P863" s="131"/>
      <c r="Q863" s="132"/>
      <c r="R863" s="132"/>
      <c r="S863" s="132"/>
      <c r="T863" s="9"/>
      <c r="U863" s="9"/>
      <c r="V863" s="9"/>
      <c r="W863" s="9"/>
      <c r="X863" s="131"/>
      <c r="Y863" s="131"/>
      <c r="Z863" s="9"/>
      <c r="AA863" s="133"/>
      <c r="AB863" s="9"/>
      <c r="AC863" s="133"/>
      <c r="AD863" s="9"/>
      <c r="AE863" s="9"/>
      <c r="AF863" s="133"/>
      <c r="AG863" s="134"/>
      <c r="AH863" s="9"/>
      <c r="AI863" s="134"/>
      <c r="AJ863" s="9"/>
      <c r="AK863" s="9"/>
      <c r="AL863" s="9"/>
      <c r="AM863" s="9"/>
      <c r="AN863" s="9"/>
      <c r="AO863" s="9"/>
      <c r="AP863" s="9"/>
      <c r="AQ863" s="9"/>
      <c r="AR863" s="9"/>
      <c r="AS863" s="142" t="str">
        <f>VLOOKUP(A863,'Roll-ups'!B:M,12,FALSE)</f>
        <v>CRAFTING</v>
      </c>
      <c r="AT863" s="142">
        <f t="shared" si="41"/>
        <v>0</v>
      </c>
      <c r="AU863" t="str">
        <f>VLOOKUP(A863,'Roll-ups'!B:E,4,FALSE)</f>
        <v>FALL 1</v>
      </c>
    </row>
    <row r="864" spans="1:47" x14ac:dyDescent="0.15">
      <c r="A864" s="142">
        <f t="shared" si="39"/>
        <v>0</v>
      </c>
      <c r="B864" s="142">
        <f t="shared" si="40"/>
        <v>0</v>
      </c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31"/>
      <c r="O864" s="131"/>
      <c r="P864" s="131"/>
      <c r="Q864" s="132"/>
      <c r="R864" s="132"/>
      <c r="S864" s="132"/>
      <c r="T864" s="9"/>
      <c r="U864" s="9"/>
      <c r="V864" s="9"/>
      <c r="W864" s="9"/>
      <c r="X864" s="131"/>
      <c r="Y864" s="131"/>
      <c r="Z864" s="9"/>
      <c r="AA864" s="133"/>
      <c r="AB864" s="9"/>
      <c r="AC864" s="133"/>
      <c r="AD864" s="9"/>
      <c r="AE864" s="9"/>
      <c r="AF864" s="133"/>
      <c r="AG864" s="134"/>
      <c r="AH864" s="9"/>
      <c r="AI864" s="134"/>
      <c r="AJ864" s="9"/>
      <c r="AK864" s="9"/>
      <c r="AL864" s="9"/>
      <c r="AM864" s="9"/>
      <c r="AN864" s="9"/>
      <c r="AO864" s="9"/>
      <c r="AP864" s="9"/>
      <c r="AQ864" s="9"/>
      <c r="AR864" s="9"/>
      <c r="AS864" s="142" t="str">
        <f>VLOOKUP(A864,'Roll-ups'!B:M,12,FALSE)</f>
        <v>CRAFTING</v>
      </c>
      <c r="AT864" s="142">
        <f t="shared" si="41"/>
        <v>0</v>
      </c>
      <c r="AU864" t="str">
        <f>VLOOKUP(A864,'Roll-ups'!B:E,4,FALSE)</f>
        <v>FALL 1</v>
      </c>
    </row>
    <row r="865" spans="1:47" x14ac:dyDescent="0.15">
      <c r="A865" s="142">
        <f t="shared" si="39"/>
        <v>0</v>
      </c>
      <c r="B865" s="142">
        <f t="shared" si="40"/>
        <v>0</v>
      </c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31"/>
      <c r="O865" s="131"/>
      <c r="P865" s="131"/>
      <c r="Q865" s="132"/>
      <c r="R865" s="132"/>
      <c r="S865" s="132"/>
      <c r="T865" s="9"/>
      <c r="U865" s="9"/>
      <c r="V865" s="9"/>
      <c r="W865" s="9"/>
      <c r="X865" s="131"/>
      <c r="Y865" s="131"/>
      <c r="Z865" s="9"/>
      <c r="AA865" s="133"/>
      <c r="AB865" s="9"/>
      <c r="AC865" s="133"/>
      <c r="AD865" s="9"/>
      <c r="AE865" s="9"/>
      <c r="AF865" s="133"/>
      <c r="AG865" s="134"/>
      <c r="AH865" s="9"/>
      <c r="AI865" s="134"/>
      <c r="AJ865" s="9"/>
      <c r="AK865" s="9"/>
      <c r="AL865" s="9"/>
      <c r="AM865" s="9"/>
      <c r="AN865" s="9"/>
      <c r="AO865" s="9"/>
      <c r="AP865" s="9"/>
      <c r="AQ865" s="9"/>
      <c r="AR865" s="9"/>
      <c r="AS865" s="142" t="str">
        <f>VLOOKUP(A865,'Roll-ups'!B:M,12,FALSE)</f>
        <v>CRAFTING</v>
      </c>
      <c r="AT865" s="142">
        <f t="shared" si="41"/>
        <v>0</v>
      </c>
      <c r="AU865" t="str">
        <f>VLOOKUP(A865,'Roll-ups'!B:E,4,FALSE)</f>
        <v>FALL 1</v>
      </c>
    </row>
    <row r="866" spans="1:47" x14ac:dyDescent="0.15">
      <c r="A866" s="142">
        <f t="shared" si="39"/>
        <v>0</v>
      </c>
      <c r="B866" s="142">
        <f t="shared" si="40"/>
        <v>0</v>
      </c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31"/>
      <c r="O866" s="131"/>
      <c r="P866" s="131"/>
      <c r="Q866" s="132"/>
      <c r="R866" s="132"/>
      <c r="S866" s="132"/>
      <c r="T866" s="9"/>
      <c r="U866" s="9"/>
      <c r="V866" s="9"/>
      <c r="W866" s="9"/>
      <c r="X866" s="131"/>
      <c r="Y866" s="131"/>
      <c r="Z866" s="9"/>
      <c r="AA866" s="133"/>
      <c r="AB866" s="9"/>
      <c r="AC866" s="133"/>
      <c r="AD866" s="9"/>
      <c r="AE866" s="9"/>
      <c r="AF866" s="133"/>
      <c r="AG866" s="134"/>
      <c r="AH866" s="9"/>
      <c r="AI866" s="134"/>
      <c r="AJ866" s="9"/>
      <c r="AK866" s="9"/>
      <c r="AL866" s="9"/>
      <c r="AM866" s="9"/>
      <c r="AN866" s="9"/>
      <c r="AO866" s="9"/>
      <c r="AP866" s="9"/>
      <c r="AQ866" s="9"/>
      <c r="AR866" s="9"/>
      <c r="AS866" s="142" t="str">
        <f>VLOOKUP(A866,'Roll-ups'!B:M,12,FALSE)</f>
        <v>CRAFTING</v>
      </c>
      <c r="AT866" s="142">
        <f t="shared" si="41"/>
        <v>0</v>
      </c>
      <c r="AU866" t="str">
        <f>VLOOKUP(A866,'Roll-ups'!B:E,4,FALSE)</f>
        <v>FALL 1</v>
      </c>
    </row>
    <row r="867" spans="1:47" x14ac:dyDescent="0.15">
      <c r="A867" s="142">
        <f t="shared" si="39"/>
        <v>0</v>
      </c>
      <c r="B867" s="142">
        <f t="shared" si="40"/>
        <v>0</v>
      </c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31"/>
      <c r="O867" s="131"/>
      <c r="P867" s="131"/>
      <c r="Q867" s="132"/>
      <c r="R867" s="132"/>
      <c r="S867" s="132"/>
      <c r="T867" s="9"/>
      <c r="U867" s="9"/>
      <c r="V867" s="9"/>
      <c r="W867" s="9"/>
      <c r="X867" s="131"/>
      <c r="Y867" s="131"/>
      <c r="Z867" s="9"/>
      <c r="AA867" s="133"/>
      <c r="AB867" s="9"/>
      <c r="AC867" s="133"/>
      <c r="AD867" s="9"/>
      <c r="AE867" s="9"/>
      <c r="AF867" s="133"/>
      <c r="AG867" s="134"/>
      <c r="AH867" s="9"/>
      <c r="AI867" s="134"/>
      <c r="AJ867" s="9"/>
      <c r="AK867" s="9"/>
      <c r="AL867" s="9"/>
      <c r="AM867" s="9"/>
      <c r="AN867" s="9"/>
      <c r="AO867" s="9"/>
      <c r="AP867" s="9"/>
      <c r="AQ867" s="9"/>
      <c r="AR867" s="9"/>
      <c r="AS867" s="142" t="str">
        <f>VLOOKUP(A867,'Roll-ups'!B:M,12,FALSE)</f>
        <v>CRAFTING</v>
      </c>
      <c r="AT867" s="142">
        <f t="shared" si="41"/>
        <v>0</v>
      </c>
      <c r="AU867" t="str">
        <f>VLOOKUP(A867,'Roll-ups'!B:E,4,FALSE)</f>
        <v>FALL 1</v>
      </c>
    </row>
    <row r="868" spans="1:47" x14ac:dyDescent="0.15">
      <c r="A868" s="142">
        <f t="shared" si="39"/>
        <v>0</v>
      </c>
      <c r="B868" s="142">
        <f t="shared" si="40"/>
        <v>0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31"/>
      <c r="O868" s="131"/>
      <c r="P868" s="131"/>
      <c r="Q868" s="132"/>
      <c r="R868" s="132"/>
      <c r="S868" s="132"/>
      <c r="T868" s="9"/>
      <c r="U868" s="9"/>
      <c r="V868" s="9"/>
      <c r="W868" s="9"/>
      <c r="X868" s="131"/>
      <c r="Y868" s="131"/>
      <c r="Z868" s="9"/>
      <c r="AA868" s="133"/>
      <c r="AB868" s="9"/>
      <c r="AC868" s="133"/>
      <c r="AD868" s="9"/>
      <c r="AE868" s="9"/>
      <c r="AF868" s="133"/>
      <c r="AG868" s="134"/>
      <c r="AH868" s="9"/>
      <c r="AI868" s="134"/>
      <c r="AJ868" s="9"/>
      <c r="AK868" s="9"/>
      <c r="AL868" s="9"/>
      <c r="AM868" s="9"/>
      <c r="AN868" s="9"/>
      <c r="AO868" s="9"/>
      <c r="AP868" s="9"/>
      <c r="AQ868" s="9"/>
      <c r="AR868" s="9"/>
      <c r="AS868" s="142" t="str">
        <f>VLOOKUP(A868,'Roll-ups'!B:M,12,FALSE)</f>
        <v>CRAFTING</v>
      </c>
      <c r="AT868" s="142">
        <f t="shared" si="41"/>
        <v>0</v>
      </c>
      <c r="AU868" t="str">
        <f>VLOOKUP(A868,'Roll-ups'!B:E,4,FALSE)</f>
        <v>FALL 1</v>
      </c>
    </row>
    <row r="869" spans="1:47" x14ac:dyDescent="0.15">
      <c r="A869" s="142">
        <f t="shared" si="39"/>
        <v>0</v>
      </c>
      <c r="B869" s="142">
        <f t="shared" si="40"/>
        <v>0</v>
      </c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31"/>
      <c r="O869" s="131"/>
      <c r="P869" s="131"/>
      <c r="Q869" s="132"/>
      <c r="R869" s="132"/>
      <c r="S869" s="132"/>
      <c r="T869" s="9"/>
      <c r="U869" s="9"/>
      <c r="V869" s="9"/>
      <c r="W869" s="9"/>
      <c r="X869" s="131"/>
      <c r="Y869" s="131"/>
      <c r="Z869" s="9"/>
      <c r="AA869" s="133"/>
      <c r="AB869" s="9"/>
      <c r="AC869" s="133"/>
      <c r="AD869" s="9"/>
      <c r="AE869" s="9"/>
      <c r="AF869" s="133"/>
      <c r="AG869" s="134"/>
      <c r="AH869" s="9"/>
      <c r="AI869" s="134"/>
      <c r="AJ869" s="9"/>
      <c r="AK869" s="9"/>
      <c r="AL869" s="9"/>
      <c r="AM869" s="9"/>
      <c r="AN869" s="9"/>
      <c r="AO869" s="9"/>
      <c r="AP869" s="9"/>
      <c r="AQ869" s="9"/>
      <c r="AR869" s="9"/>
      <c r="AS869" s="142" t="str">
        <f>VLOOKUP(A869,'Roll-ups'!B:M,12,FALSE)</f>
        <v>CRAFTING</v>
      </c>
      <c r="AT869" s="142">
        <f t="shared" si="41"/>
        <v>0</v>
      </c>
      <c r="AU869" t="str">
        <f>VLOOKUP(A869,'Roll-ups'!B:E,4,FALSE)</f>
        <v>FALL 1</v>
      </c>
    </row>
    <row r="870" spans="1:47" x14ac:dyDescent="0.15">
      <c r="A870" s="142">
        <f t="shared" si="39"/>
        <v>0</v>
      </c>
      <c r="B870" s="142">
        <f t="shared" si="40"/>
        <v>0</v>
      </c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31"/>
      <c r="O870" s="131"/>
      <c r="P870" s="131"/>
      <c r="Q870" s="132"/>
      <c r="R870" s="132"/>
      <c r="S870" s="132"/>
      <c r="T870" s="9"/>
      <c r="U870" s="9"/>
      <c r="V870" s="9"/>
      <c r="W870" s="9"/>
      <c r="X870" s="131"/>
      <c r="Y870" s="131"/>
      <c r="Z870" s="9"/>
      <c r="AA870" s="133"/>
      <c r="AB870" s="9"/>
      <c r="AC870" s="133"/>
      <c r="AD870" s="9"/>
      <c r="AE870" s="9"/>
      <c r="AF870" s="133"/>
      <c r="AG870" s="134"/>
      <c r="AH870" s="9"/>
      <c r="AI870" s="134"/>
      <c r="AJ870" s="9"/>
      <c r="AK870" s="9"/>
      <c r="AL870" s="9"/>
      <c r="AM870" s="9"/>
      <c r="AN870" s="9"/>
      <c r="AO870" s="9"/>
      <c r="AP870" s="9"/>
      <c r="AQ870" s="9"/>
      <c r="AR870" s="9"/>
      <c r="AS870" s="142" t="str">
        <f>VLOOKUP(A870,'Roll-ups'!B:M,12,FALSE)</f>
        <v>CRAFTING</v>
      </c>
      <c r="AT870" s="142">
        <f t="shared" si="41"/>
        <v>0</v>
      </c>
      <c r="AU870" t="str">
        <f>VLOOKUP(A870,'Roll-ups'!B:E,4,FALSE)</f>
        <v>FALL 1</v>
      </c>
    </row>
    <row r="871" spans="1:47" x14ac:dyDescent="0.15">
      <c r="A871" s="142">
        <f t="shared" si="39"/>
        <v>0</v>
      </c>
      <c r="B871" s="142">
        <f t="shared" si="40"/>
        <v>0</v>
      </c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31"/>
      <c r="O871" s="131"/>
      <c r="P871" s="131"/>
      <c r="Q871" s="132"/>
      <c r="R871" s="132"/>
      <c r="S871" s="132"/>
      <c r="T871" s="9"/>
      <c r="U871" s="9"/>
      <c r="V871" s="9"/>
      <c r="W871" s="9"/>
      <c r="X871" s="131"/>
      <c r="Y871" s="131"/>
      <c r="Z871" s="9"/>
      <c r="AA871" s="133"/>
      <c r="AB871" s="9"/>
      <c r="AC871" s="133"/>
      <c r="AD871" s="9"/>
      <c r="AE871" s="9"/>
      <c r="AF871" s="133"/>
      <c r="AG871" s="134"/>
      <c r="AH871" s="9"/>
      <c r="AI871" s="134"/>
      <c r="AJ871" s="9"/>
      <c r="AK871" s="9"/>
      <c r="AL871" s="9"/>
      <c r="AM871" s="9"/>
      <c r="AN871" s="9"/>
      <c r="AO871" s="9"/>
      <c r="AP871" s="9"/>
      <c r="AQ871" s="9"/>
      <c r="AR871" s="9"/>
      <c r="AS871" s="142" t="str">
        <f>VLOOKUP(A871,'Roll-ups'!B:M,12,FALSE)</f>
        <v>CRAFTING</v>
      </c>
      <c r="AT871" s="142">
        <f t="shared" si="41"/>
        <v>0</v>
      </c>
      <c r="AU871" t="str">
        <f>VLOOKUP(A871,'Roll-ups'!B:E,4,FALSE)</f>
        <v>FALL 1</v>
      </c>
    </row>
    <row r="872" spans="1:47" x14ac:dyDescent="0.15">
      <c r="A872" s="142">
        <f t="shared" si="39"/>
        <v>0</v>
      </c>
      <c r="B872" s="142">
        <f t="shared" si="40"/>
        <v>0</v>
      </c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31"/>
      <c r="O872" s="131"/>
      <c r="P872" s="131"/>
      <c r="Q872" s="132"/>
      <c r="R872" s="132"/>
      <c r="S872" s="132"/>
      <c r="T872" s="9"/>
      <c r="U872" s="9"/>
      <c r="V872" s="9"/>
      <c r="W872" s="9"/>
      <c r="X872" s="131"/>
      <c r="Y872" s="131"/>
      <c r="Z872" s="9"/>
      <c r="AA872" s="133"/>
      <c r="AB872" s="9"/>
      <c r="AC872" s="133"/>
      <c r="AD872" s="9"/>
      <c r="AE872" s="9"/>
      <c r="AF872" s="133"/>
      <c r="AG872" s="134"/>
      <c r="AH872" s="9"/>
      <c r="AI872" s="134"/>
      <c r="AJ872" s="9"/>
      <c r="AK872" s="9"/>
      <c r="AL872" s="9"/>
      <c r="AM872" s="9"/>
      <c r="AN872" s="9"/>
      <c r="AO872" s="9"/>
      <c r="AP872" s="9"/>
      <c r="AQ872" s="9"/>
      <c r="AR872" s="9"/>
      <c r="AS872" s="142" t="str">
        <f>VLOOKUP(A872,'Roll-ups'!B:M,12,FALSE)</f>
        <v>CRAFTING</v>
      </c>
      <c r="AT872" s="142">
        <f t="shared" si="41"/>
        <v>0</v>
      </c>
      <c r="AU872" t="str">
        <f>VLOOKUP(A872,'Roll-ups'!B:E,4,FALSE)</f>
        <v>FALL 1</v>
      </c>
    </row>
    <row r="873" spans="1:47" x14ac:dyDescent="0.15">
      <c r="A873" s="142">
        <f t="shared" si="39"/>
        <v>0</v>
      </c>
      <c r="B873" s="142">
        <f t="shared" si="40"/>
        <v>0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31"/>
      <c r="O873" s="131"/>
      <c r="P873" s="131"/>
      <c r="Q873" s="132"/>
      <c r="R873" s="132"/>
      <c r="S873" s="132"/>
      <c r="T873" s="9"/>
      <c r="U873" s="9"/>
      <c r="V873" s="9"/>
      <c r="W873" s="9"/>
      <c r="X873" s="131"/>
      <c r="Y873" s="131"/>
      <c r="Z873" s="9"/>
      <c r="AA873" s="133"/>
      <c r="AB873" s="9"/>
      <c r="AC873" s="133"/>
      <c r="AD873" s="9"/>
      <c r="AE873" s="9"/>
      <c r="AF873" s="133"/>
      <c r="AG873" s="134"/>
      <c r="AH873" s="9"/>
      <c r="AI873" s="134"/>
      <c r="AJ873" s="9"/>
      <c r="AK873" s="9"/>
      <c r="AL873" s="9"/>
      <c r="AM873" s="9"/>
      <c r="AN873" s="9"/>
      <c r="AO873" s="9"/>
      <c r="AP873" s="9"/>
      <c r="AQ873" s="9"/>
      <c r="AR873" s="9"/>
      <c r="AS873" s="142" t="str">
        <f>VLOOKUP(A873,'Roll-ups'!B:M,12,FALSE)</f>
        <v>CRAFTING</v>
      </c>
      <c r="AT873" s="142">
        <f t="shared" si="41"/>
        <v>0</v>
      </c>
      <c r="AU873" t="str">
        <f>VLOOKUP(A873,'Roll-ups'!B:E,4,FALSE)</f>
        <v>FALL 1</v>
      </c>
    </row>
    <row r="874" spans="1:47" x14ac:dyDescent="0.15">
      <c r="A874" s="142">
        <f t="shared" si="39"/>
        <v>0</v>
      </c>
      <c r="B874" s="142">
        <f t="shared" si="40"/>
        <v>0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31"/>
      <c r="O874" s="131"/>
      <c r="P874" s="131"/>
      <c r="Q874" s="132"/>
      <c r="R874" s="132"/>
      <c r="S874" s="132"/>
      <c r="T874" s="9"/>
      <c r="U874" s="9"/>
      <c r="V874" s="9"/>
      <c r="W874" s="9"/>
      <c r="X874" s="131"/>
      <c r="Y874" s="131"/>
      <c r="Z874" s="9"/>
      <c r="AA874" s="133"/>
      <c r="AB874" s="9"/>
      <c r="AC874" s="133"/>
      <c r="AD874" s="9"/>
      <c r="AE874" s="9"/>
      <c r="AF874" s="133"/>
      <c r="AG874" s="134"/>
      <c r="AH874" s="9"/>
      <c r="AI874" s="134"/>
      <c r="AJ874" s="9"/>
      <c r="AK874" s="9"/>
      <c r="AL874" s="9"/>
      <c r="AM874" s="9"/>
      <c r="AN874" s="9"/>
      <c r="AO874" s="9"/>
      <c r="AP874" s="9"/>
      <c r="AQ874" s="9"/>
      <c r="AR874" s="9"/>
      <c r="AS874" s="142" t="str">
        <f>VLOOKUP(A874,'Roll-ups'!B:M,12,FALSE)</f>
        <v>CRAFTING</v>
      </c>
      <c r="AT874" s="142">
        <f t="shared" si="41"/>
        <v>0</v>
      </c>
      <c r="AU874" t="str">
        <f>VLOOKUP(A874,'Roll-ups'!B:E,4,FALSE)</f>
        <v>FALL 1</v>
      </c>
    </row>
    <row r="875" spans="1:47" x14ac:dyDescent="0.15">
      <c r="A875" s="142">
        <f t="shared" si="39"/>
        <v>0</v>
      </c>
      <c r="B875" s="142">
        <f t="shared" si="40"/>
        <v>0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31"/>
      <c r="O875" s="131"/>
      <c r="P875" s="131"/>
      <c r="Q875" s="132"/>
      <c r="R875" s="132"/>
      <c r="S875" s="132"/>
      <c r="T875" s="9"/>
      <c r="U875" s="9"/>
      <c r="V875" s="9"/>
      <c r="W875" s="9"/>
      <c r="X875" s="131"/>
      <c r="Y875" s="131"/>
      <c r="Z875" s="9"/>
      <c r="AA875" s="133"/>
      <c r="AB875" s="9"/>
      <c r="AC875" s="133"/>
      <c r="AD875" s="9"/>
      <c r="AE875" s="9"/>
      <c r="AF875" s="133"/>
      <c r="AG875" s="134"/>
      <c r="AH875" s="9"/>
      <c r="AI875" s="134"/>
      <c r="AJ875" s="9"/>
      <c r="AK875" s="9"/>
      <c r="AL875" s="9"/>
      <c r="AM875" s="9"/>
      <c r="AN875" s="9"/>
      <c r="AO875" s="9"/>
      <c r="AP875" s="9"/>
      <c r="AQ875" s="9"/>
      <c r="AR875" s="9"/>
      <c r="AS875" s="142" t="str">
        <f>VLOOKUP(A875,'Roll-ups'!B:M,12,FALSE)</f>
        <v>CRAFTING</v>
      </c>
      <c r="AT875" s="142">
        <f t="shared" si="41"/>
        <v>0</v>
      </c>
      <c r="AU875" t="str">
        <f>VLOOKUP(A875,'Roll-ups'!B:E,4,FALSE)</f>
        <v>FALL 1</v>
      </c>
    </row>
    <row r="876" spans="1:47" x14ac:dyDescent="0.15">
      <c r="A876" s="142">
        <f t="shared" si="39"/>
        <v>0</v>
      </c>
      <c r="B876" s="142">
        <f t="shared" si="40"/>
        <v>0</v>
      </c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31"/>
      <c r="O876" s="131"/>
      <c r="P876" s="131"/>
      <c r="Q876" s="132"/>
      <c r="R876" s="132"/>
      <c r="S876" s="132"/>
      <c r="T876" s="9"/>
      <c r="U876" s="9"/>
      <c r="V876" s="9"/>
      <c r="W876" s="9"/>
      <c r="X876" s="131"/>
      <c r="Y876" s="131"/>
      <c r="Z876" s="9"/>
      <c r="AA876" s="133"/>
      <c r="AB876" s="9"/>
      <c r="AC876" s="133"/>
      <c r="AD876" s="9"/>
      <c r="AE876" s="9"/>
      <c r="AF876" s="133"/>
      <c r="AG876" s="134"/>
      <c r="AH876" s="9"/>
      <c r="AI876" s="134"/>
      <c r="AJ876" s="9"/>
      <c r="AK876" s="9"/>
      <c r="AL876" s="9"/>
      <c r="AM876" s="9"/>
      <c r="AN876" s="9"/>
      <c r="AO876" s="9"/>
      <c r="AP876" s="9"/>
      <c r="AQ876" s="9"/>
      <c r="AR876" s="9"/>
      <c r="AS876" s="142" t="str">
        <f>VLOOKUP(A876,'Roll-ups'!B:M,12,FALSE)</f>
        <v>CRAFTING</v>
      </c>
      <c r="AT876" s="142">
        <f t="shared" si="41"/>
        <v>0</v>
      </c>
      <c r="AU876" t="str">
        <f>VLOOKUP(A876,'Roll-ups'!B:E,4,FALSE)</f>
        <v>FALL 1</v>
      </c>
    </row>
    <row r="877" spans="1:47" x14ac:dyDescent="0.15">
      <c r="A877" s="142">
        <f t="shared" si="39"/>
        <v>0</v>
      </c>
      <c r="B877" s="142">
        <f t="shared" si="40"/>
        <v>0</v>
      </c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31"/>
      <c r="O877" s="131"/>
      <c r="P877" s="131"/>
      <c r="Q877" s="132"/>
      <c r="R877" s="132"/>
      <c r="S877" s="132"/>
      <c r="T877" s="9"/>
      <c r="U877" s="9"/>
      <c r="V877" s="9"/>
      <c r="W877" s="9"/>
      <c r="X877" s="131"/>
      <c r="Y877" s="131"/>
      <c r="Z877" s="9"/>
      <c r="AA877" s="133"/>
      <c r="AB877" s="9"/>
      <c r="AC877" s="133"/>
      <c r="AD877" s="9"/>
      <c r="AE877" s="9"/>
      <c r="AF877" s="133"/>
      <c r="AG877" s="134"/>
      <c r="AH877" s="9"/>
      <c r="AI877" s="134"/>
      <c r="AJ877" s="9"/>
      <c r="AK877" s="9"/>
      <c r="AL877" s="9"/>
      <c r="AM877" s="9"/>
      <c r="AN877" s="9"/>
      <c r="AO877" s="9"/>
      <c r="AP877" s="9"/>
      <c r="AQ877" s="9"/>
      <c r="AR877" s="9"/>
      <c r="AS877" s="142" t="str">
        <f>VLOOKUP(A877,'Roll-ups'!B:M,12,FALSE)</f>
        <v>CRAFTING</v>
      </c>
      <c r="AT877" s="142">
        <f t="shared" si="41"/>
        <v>0</v>
      </c>
      <c r="AU877" t="str">
        <f>VLOOKUP(A877,'Roll-ups'!B:E,4,FALSE)</f>
        <v>FALL 1</v>
      </c>
    </row>
    <row r="878" spans="1:47" x14ac:dyDescent="0.15">
      <c r="A878" s="142">
        <f t="shared" si="39"/>
        <v>0</v>
      </c>
      <c r="B878" s="142">
        <f t="shared" si="40"/>
        <v>0</v>
      </c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31"/>
      <c r="O878" s="131"/>
      <c r="P878" s="131"/>
      <c r="Q878" s="132"/>
      <c r="R878" s="132"/>
      <c r="S878" s="132"/>
      <c r="T878" s="9"/>
      <c r="U878" s="9"/>
      <c r="V878" s="9"/>
      <c r="W878" s="9"/>
      <c r="X878" s="131"/>
      <c r="Y878" s="131"/>
      <c r="Z878" s="9"/>
      <c r="AA878" s="133"/>
      <c r="AB878" s="9"/>
      <c r="AC878" s="133"/>
      <c r="AD878" s="9"/>
      <c r="AE878" s="9"/>
      <c r="AF878" s="133"/>
      <c r="AG878" s="134"/>
      <c r="AH878" s="9"/>
      <c r="AI878" s="134"/>
      <c r="AJ878" s="9"/>
      <c r="AK878" s="9"/>
      <c r="AL878" s="9"/>
      <c r="AM878" s="9"/>
      <c r="AN878" s="9"/>
      <c r="AO878" s="9"/>
      <c r="AP878" s="9"/>
      <c r="AQ878" s="9"/>
      <c r="AR878" s="9"/>
      <c r="AS878" s="142" t="str">
        <f>VLOOKUP(A878,'Roll-ups'!B:M,12,FALSE)</f>
        <v>CRAFTING</v>
      </c>
      <c r="AT878" s="142">
        <f t="shared" si="41"/>
        <v>0</v>
      </c>
      <c r="AU878" t="str">
        <f>VLOOKUP(A878,'Roll-ups'!B:E,4,FALSE)</f>
        <v>FALL 1</v>
      </c>
    </row>
    <row r="879" spans="1:47" x14ac:dyDescent="0.15">
      <c r="A879" s="142">
        <f t="shared" si="39"/>
        <v>0</v>
      </c>
      <c r="B879" s="142">
        <f t="shared" si="40"/>
        <v>0</v>
      </c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31"/>
      <c r="O879" s="131"/>
      <c r="P879" s="131"/>
      <c r="Q879" s="132"/>
      <c r="R879" s="132"/>
      <c r="S879" s="132"/>
      <c r="T879" s="9"/>
      <c r="U879" s="9"/>
      <c r="V879" s="9"/>
      <c r="W879" s="9"/>
      <c r="X879" s="131"/>
      <c r="Y879" s="131"/>
      <c r="Z879" s="9"/>
      <c r="AA879" s="133"/>
      <c r="AB879" s="9"/>
      <c r="AC879" s="133"/>
      <c r="AD879" s="9"/>
      <c r="AE879" s="9"/>
      <c r="AF879" s="133"/>
      <c r="AG879" s="134"/>
      <c r="AH879" s="9"/>
      <c r="AI879" s="134"/>
      <c r="AJ879" s="9"/>
      <c r="AK879" s="9"/>
      <c r="AL879" s="9"/>
      <c r="AM879" s="9"/>
      <c r="AN879" s="9"/>
      <c r="AO879" s="9"/>
      <c r="AP879" s="9"/>
      <c r="AQ879" s="9"/>
      <c r="AR879" s="9"/>
      <c r="AS879" s="142" t="str">
        <f>VLOOKUP(A879,'Roll-ups'!B:M,12,FALSE)</f>
        <v>CRAFTING</v>
      </c>
      <c r="AT879" s="142">
        <f t="shared" si="41"/>
        <v>0</v>
      </c>
      <c r="AU879" t="str">
        <f>VLOOKUP(A879,'Roll-ups'!B:E,4,FALSE)</f>
        <v>FALL 1</v>
      </c>
    </row>
    <row r="880" spans="1:47" x14ac:dyDescent="0.15">
      <c r="A880" s="142">
        <f t="shared" si="39"/>
        <v>0</v>
      </c>
      <c r="B880" s="142">
        <f t="shared" si="40"/>
        <v>0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31"/>
      <c r="O880" s="131"/>
      <c r="P880" s="131"/>
      <c r="Q880" s="132"/>
      <c r="R880" s="132"/>
      <c r="S880" s="132"/>
      <c r="T880" s="9"/>
      <c r="U880" s="9"/>
      <c r="V880" s="9"/>
      <c r="W880" s="9"/>
      <c r="X880" s="131"/>
      <c r="Y880" s="131"/>
      <c r="Z880" s="9"/>
      <c r="AA880" s="133"/>
      <c r="AB880" s="9"/>
      <c r="AC880" s="133"/>
      <c r="AD880" s="9"/>
      <c r="AE880" s="9"/>
      <c r="AF880" s="133"/>
      <c r="AG880" s="134"/>
      <c r="AH880" s="9"/>
      <c r="AI880" s="134"/>
      <c r="AJ880" s="9"/>
      <c r="AK880" s="9"/>
      <c r="AL880" s="9"/>
      <c r="AM880" s="9"/>
      <c r="AN880" s="9"/>
      <c r="AO880" s="9"/>
      <c r="AP880" s="9"/>
      <c r="AQ880" s="9"/>
      <c r="AR880" s="9"/>
      <c r="AS880" s="142" t="str">
        <f>VLOOKUP(A880,'Roll-ups'!B:M,12,FALSE)</f>
        <v>CRAFTING</v>
      </c>
      <c r="AT880" s="142">
        <f t="shared" si="41"/>
        <v>0</v>
      </c>
      <c r="AU880" t="str">
        <f>VLOOKUP(A880,'Roll-ups'!B:E,4,FALSE)</f>
        <v>FALL 1</v>
      </c>
    </row>
    <row r="881" spans="1:47" x14ac:dyDescent="0.15">
      <c r="A881" s="142">
        <f t="shared" si="39"/>
        <v>0</v>
      </c>
      <c r="B881" s="142">
        <f t="shared" si="40"/>
        <v>0</v>
      </c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31"/>
      <c r="O881" s="131"/>
      <c r="P881" s="131"/>
      <c r="Q881" s="132"/>
      <c r="R881" s="132"/>
      <c r="S881" s="132"/>
      <c r="T881" s="9"/>
      <c r="U881" s="9"/>
      <c r="V881" s="9"/>
      <c r="W881" s="9"/>
      <c r="X881" s="131"/>
      <c r="Y881" s="131"/>
      <c r="Z881" s="9"/>
      <c r="AA881" s="133"/>
      <c r="AB881" s="9"/>
      <c r="AC881" s="133"/>
      <c r="AD881" s="9"/>
      <c r="AE881" s="9"/>
      <c r="AF881" s="133"/>
      <c r="AG881" s="134"/>
      <c r="AH881" s="9"/>
      <c r="AI881" s="134"/>
      <c r="AJ881" s="9"/>
      <c r="AK881" s="9"/>
      <c r="AL881" s="9"/>
      <c r="AM881" s="9"/>
      <c r="AN881" s="9"/>
      <c r="AO881" s="9"/>
      <c r="AP881" s="9"/>
      <c r="AQ881" s="9"/>
      <c r="AR881" s="9"/>
      <c r="AS881" s="142" t="str">
        <f>VLOOKUP(A881,'Roll-ups'!B:M,12,FALSE)</f>
        <v>CRAFTING</v>
      </c>
      <c r="AT881" s="142">
        <f t="shared" si="41"/>
        <v>0</v>
      </c>
      <c r="AU881" t="str">
        <f>VLOOKUP(A881,'Roll-ups'!B:E,4,FALSE)</f>
        <v>FALL 1</v>
      </c>
    </row>
    <row r="882" spans="1:47" x14ac:dyDescent="0.15">
      <c r="A882" s="142">
        <f t="shared" si="39"/>
        <v>0</v>
      </c>
      <c r="B882" s="142">
        <f t="shared" si="40"/>
        <v>0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31"/>
      <c r="O882" s="131"/>
      <c r="P882" s="131"/>
      <c r="Q882" s="132"/>
      <c r="R882" s="132"/>
      <c r="S882" s="132"/>
      <c r="T882" s="9"/>
      <c r="U882" s="9"/>
      <c r="V882" s="9"/>
      <c r="W882" s="9"/>
      <c r="X882" s="131"/>
      <c r="Y882" s="131"/>
      <c r="Z882" s="9"/>
      <c r="AA882" s="133"/>
      <c r="AB882" s="9"/>
      <c r="AC882" s="133"/>
      <c r="AD882" s="9"/>
      <c r="AE882" s="9"/>
      <c r="AF882" s="133"/>
      <c r="AG882" s="134"/>
      <c r="AH882" s="9"/>
      <c r="AI882" s="134"/>
      <c r="AJ882" s="9"/>
      <c r="AK882" s="9"/>
      <c r="AL882" s="9"/>
      <c r="AM882" s="9"/>
      <c r="AN882" s="9"/>
      <c r="AO882" s="9"/>
      <c r="AP882" s="9"/>
      <c r="AQ882" s="9"/>
      <c r="AR882" s="9"/>
      <c r="AS882" s="142" t="str">
        <f>VLOOKUP(A882,'Roll-ups'!B:M,12,FALSE)</f>
        <v>CRAFTING</v>
      </c>
      <c r="AT882" s="142">
        <f t="shared" si="41"/>
        <v>0</v>
      </c>
      <c r="AU882" t="str">
        <f>VLOOKUP(A882,'Roll-ups'!B:E,4,FALSE)</f>
        <v>FALL 1</v>
      </c>
    </row>
    <row r="883" spans="1:47" x14ac:dyDescent="0.15">
      <c r="A883" s="142">
        <f t="shared" si="39"/>
        <v>0</v>
      </c>
      <c r="B883" s="142">
        <f t="shared" si="40"/>
        <v>0</v>
      </c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31"/>
      <c r="O883" s="131"/>
      <c r="P883" s="131"/>
      <c r="Q883" s="132"/>
      <c r="R883" s="132"/>
      <c r="S883" s="132"/>
      <c r="T883" s="9"/>
      <c r="U883" s="9"/>
      <c r="V883" s="9"/>
      <c r="W883" s="9"/>
      <c r="X883" s="131"/>
      <c r="Y883" s="131"/>
      <c r="Z883" s="9"/>
      <c r="AA883" s="133"/>
      <c r="AB883" s="9"/>
      <c r="AC883" s="133"/>
      <c r="AD883" s="9"/>
      <c r="AE883" s="9"/>
      <c r="AF883" s="133"/>
      <c r="AG883" s="134"/>
      <c r="AH883" s="9"/>
      <c r="AI883" s="134"/>
      <c r="AJ883" s="9"/>
      <c r="AK883" s="9"/>
      <c r="AL883" s="9"/>
      <c r="AM883" s="9"/>
      <c r="AN883" s="9"/>
      <c r="AO883" s="9"/>
      <c r="AP883" s="9"/>
      <c r="AQ883" s="9"/>
      <c r="AR883" s="9"/>
      <c r="AS883" s="142" t="str">
        <f>VLOOKUP(A883,'Roll-ups'!B:M,12,FALSE)</f>
        <v>CRAFTING</v>
      </c>
      <c r="AT883" s="142">
        <f t="shared" si="41"/>
        <v>0</v>
      </c>
      <c r="AU883" t="str">
        <f>VLOOKUP(A883,'Roll-ups'!B:E,4,FALSE)</f>
        <v>FALL 1</v>
      </c>
    </row>
    <row r="884" spans="1:47" x14ac:dyDescent="0.15">
      <c r="A884" s="142">
        <f t="shared" si="39"/>
        <v>0</v>
      </c>
      <c r="B884" s="142">
        <f t="shared" si="40"/>
        <v>0</v>
      </c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31"/>
      <c r="O884" s="131"/>
      <c r="P884" s="131"/>
      <c r="Q884" s="132"/>
      <c r="R884" s="132"/>
      <c r="S884" s="132"/>
      <c r="T884" s="9"/>
      <c r="U884" s="9"/>
      <c r="V884" s="9"/>
      <c r="W884" s="9"/>
      <c r="X884" s="131"/>
      <c r="Y884" s="131"/>
      <c r="Z884" s="9"/>
      <c r="AA884" s="133"/>
      <c r="AB884" s="9"/>
      <c r="AC884" s="133"/>
      <c r="AD884" s="9"/>
      <c r="AE884" s="9"/>
      <c r="AF884" s="133"/>
      <c r="AG884" s="134"/>
      <c r="AH884" s="9"/>
      <c r="AI884" s="134"/>
      <c r="AJ884" s="9"/>
      <c r="AK884" s="9"/>
      <c r="AL884" s="9"/>
      <c r="AM884" s="9"/>
      <c r="AN884" s="9"/>
      <c r="AO884" s="9"/>
      <c r="AP884" s="9"/>
      <c r="AQ884" s="9"/>
      <c r="AR884" s="9"/>
      <c r="AS884" s="142" t="str">
        <f>VLOOKUP(A884,'Roll-ups'!B:M,12,FALSE)</f>
        <v>CRAFTING</v>
      </c>
      <c r="AT884" s="142">
        <f t="shared" si="41"/>
        <v>0</v>
      </c>
      <c r="AU884" t="str">
        <f>VLOOKUP(A884,'Roll-ups'!B:E,4,FALSE)</f>
        <v>FALL 1</v>
      </c>
    </row>
    <row r="885" spans="1:47" x14ac:dyDescent="0.15">
      <c r="A885" s="142">
        <f t="shared" si="39"/>
        <v>0</v>
      </c>
      <c r="B885" s="142">
        <f t="shared" si="40"/>
        <v>0</v>
      </c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31"/>
      <c r="O885" s="131"/>
      <c r="P885" s="131"/>
      <c r="Q885" s="132"/>
      <c r="R885" s="132"/>
      <c r="S885" s="132"/>
      <c r="T885" s="9"/>
      <c r="U885" s="9"/>
      <c r="V885" s="9"/>
      <c r="W885" s="9"/>
      <c r="X885" s="131"/>
      <c r="Y885" s="131"/>
      <c r="Z885" s="9"/>
      <c r="AA885" s="133"/>
      <c r="AB885" s="9"/>
      <c r="AC885" s="133"/>
      <c r="AD885" s="9"/>
      <c r="AE885" s="9"/>
      <c r="AF885" s="133"/>
      <c r="AG885" s="134"/>
      <c r="AH885" s="9"/>
      <c r="AI885" s="134"/>
      <c r="AJ885" s="9"/>
      <c r="AK885" s="9"/>
      <c r="AL885" s="9"/>
      <c r="AM885" s="9"/>
      <c r="AN885" s="9"/>
      <c r="AO885" s="9"/>
      <c r="AP885" s="9"/>
      <c r="AQ885" s="9"/>
      <c r="AR885" s="9"/>
      <c r="AS885" s="142" t="str">
        <f>VLOOKUP(A885,'Roll-ups'!B:M,12,FALSE)</f>
        <v>CRAFTING</v>
      </c>
      <c r="AT885" s="142">
        <f t="shared" si="41"/>
        <v>0</v>
      </c>
      <c r="AU885" t="str">
        <f>VLOOKUP(A885,'Roll-ups'!B:E,4,FALSE)</f>
        <v>FALL 1</v>
      </c>
    </row>
    <row r="886" spans="1:47" x14ac:dyDescent="0.15">
      <c r="A886" s="142">
        <f t="shared" si="39"/>
        <v>0</v>
      </c>
      <c r="B886" s="142">
        <f t="shared" si="40"/>
        <v>0</v>
      </c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31"/>
      <c r="O886" s="131"/>
      <c r="P886" s="131"/>
      <c r="Q886" s="132"/>
      <c r="R886" s="132"/>
      <c r="S886" s="132"/>
      <c r="T886" s="9"/>
      <c r="U886" s="9"/>
      <c r="V886" s="9"/>
      <c r="W886" s="9"/>
      <c r="X886" s="131"/>
      <c r="Y886" s="131"/>
      <c r="Z886" s="9"/>
      <c r="AA886" s="133"/>
      <c r="AB886" s="9"/>
      <c r="AC886" s="133"/>
      <c r="AD886" s="9"/>
      <c r="AE886" s="9"/>
      <c r="AF886" s="133"/>
      <c r="AG886" s="134"/>
      <c r="AH886" s="9"/>
      <c r="AI886" s="134"/>
      <c r="AJ886" s="9"/>
      <c r="AK886" s="9"/>
      <c r="AL886" s="9"/>
      <c r="AM886" s="9"/>
      <c r="AN886" s="9"/>
      <c r="AO886" s="9"/>
      <c r="AP886" s="9"/>
      <c r="AQ886" s="9"/>
      <c r="AR886" s="9"/>
      <c r="AS886" s="142" t="str">
        <f>VLOOKUP(A886,'Roll-ups'!B:M,12,FALSE)</f>
        <v>CRAFTING</v>
      </c>
      <c r="AT886" s="142">
        <f t="shared" si="41"/>
        <v>0</v>
      </c>
      <c r="AU886" t="str">
        <f>VLOOKUP(A886,'Roll-ups'!B:E,4,FALSE)</f>
        <v>FALL 1</v>
      </c>
    </row>
    <row r="887" spans="1:47" x14ac:dyDescent="0.15">
      <c r="A887" s="142">
        <f t="shared" si="39"/>
        <v>0</v>
      </c>
      <c r="B887" s="142">
        <f t="shared" si="40"/>
        <v>0</v>
      </c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31"/>
      <c r="O887" s="131"/>
      <c r="P887" s="131"/>
      <c r="Q887" s="132"/>
      <c r="R887" s="132"/>
      <c r="S887" s="132"/>
      <c r="T887" s="9"/>
      <c r="U887" s="9"/>
      <c r="V887" s="9"/>
      <c r="W887" s="9"/>
      <c r="X887" s="131"/>
      <c r="Y887" s="131"/>
      <c r="Z887" s="9"/>
      <c r="AA887" s="133"/>
      <c r="AB887" s="9"/>
      <c r="AC887" s="133"/>
      <c r="AD887" s="9"/>
      <c r="AE887" s="9"/>
      <c r="AF887" s="133"/>
      <c r="AG887" s="134"/>
      <c r="AH887" s="9"/>
      <c r="AI887" s="134"/>
      <c r="AJ887" s="9"/>
      <c r="AK887" s="9"/>
      <c r="AL887" s="9"/>
      <c r="AM887" s="9"/>
      <c r="AN887" s="9"/>
      <c r="AO887" s="9"/>
      <c r="AP887" s="9"/>
      <c r="AQ887" s="9"/>
      <c r="AR887" s="9"/>
      <c r="AS887" s="142" t="str">
        <f>VLOOKUP(A887,'Roll-ups'!B:M,12,FALSE)</f>
        <v>CRAFTING</v>
      </c>
      <c r="AT887" s="142">
        <f t="shared" si="41"/>
        <v>0</v>
      </c>
      <c r="AU887" t="str">
        <f>VLOOKUP(A887,'Roll-ups'!B:E,4,FALSE)</f>
        <v>FALL 1</v>
      </c>
    </row>
    <row r="888" spans="1:47" x14ac:dyDescent="0.15">
      <c r="A888" s="142">
        <f t="shared" si="39"/>
        <v>0</v>
      </c>
      <c r="B888" s="142">
        <f t="shared" si="40"/>
        <v>0</v>
      </c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31"/>
      <c r="O888" s="131"/>
      <c r="P888" s="131"/>
      <c r="Q888" s="132"/>
      <c r="R888" s="132"/>
      <c r="S888" s="132"/>
      <c r="T888" s="9"/>
      <c r="U888" s="9"/>
      <c r="V888" s="9"/>
      <c r="W888" s="9"/>
      <c r="X888" s="131"/>
      <c r="Y888" s="131"/>
      <c r="Z888" s="9"/>
      <c r="AA888" s="133"/>
      <c r="AB888" s="9"/>
      <c r="AC888" s="133"/>
      <c r="AD888" s="9"/>
      <c r="AE888" s="9"/>
      <c r="AF888" s="133"/>
      <c r="AG888" s="134"/>
      <c r="AH888" s="9"/>
      <c r="AI888" s="134"/>
      <c r="AJ888" s="9"/>
      <c r="AK888" s="9"/>
      <c r="AL888" s="9"/>
      <c r="AM888" s="9"/>
      <c r="AN888" s="9"/>
      <c r="AO888" s="9"/>
      <c r="AP888" s="9"/>
      <c r="AQ888" s="9"/>
      <c r="AR888" s="9"/>
      <c r="AS888" s="142" t="str">
        <f>VLOOKUP(A888,'Roll-ups'!B:M,12,FALSE)</f>
        <v>CRAFTING</v>
      </c>
      <c r="AT888" s="142">
        <f t="shared" si="41"/>
        <v>0</v>
      </c>
      <c r="AU888" t="str">
        <f>VLOOKUP(A888,'Roll-ups'!B:E,4,FALSE)</f>
        <v>FALL 1</v>
      </c>
    </row>
    <row r="889" spans="1:47" x14ac:dyDescent="0.15">
      <c r="A889" s="142">
        <f t="shared" si="39"/>
        <v>0</v>
      </c>
      <c r="B889" s="142">
        <f t="shared" si="40"/>
        <v>0</v>
      </c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31"/>
      <c r="O889" s="131"/>
      <c r="P889" s="131"/>
      <c r="Q889" s="132"/>
      <c r="R889" s="132"/>
      <c r="S889" s="132"/>
      <c r="T889" s="9"/>
      <c r="U889" s="9"/>
      <c r="V889" s="9"/>
      <c r="W889" s="9"/>
      <c r="X889" s="131"/>
      <c r="Y889" s="131"/>
      <c r="Z889" s="9"/>
      <c r="AA889" s="133"/>
      <c r="AB889" s="9"/>
      <c r="AC889" s="133"/>
      <c r="AD889" s="9"/>
      <c r="AE889" s="9"/>
      <c r="AF889" s="133"/>
      <c r="AG889" s="134"/>
      <c r="AH889" s="9"/>
      <c r="AI889" s="134"/>
      <c r="AJ889" s="9"/>
      <c r="AK889" s="9"/>
      <c r="AL889" s="9"/>
      <c r="AM889" s="9"/>
      <c r="AN889" s="9"/>
      <c r="AO889" s="9"/>
      <c r="AP889" s="9"/>
      <c r="AQ889" s="9"/>
      <c r="AR889" s="9"/>
      <c r="AS889" s="142" t="str">
        <f>VLOOKUP(A889,'Roll-ups'!B:M,12,FALSE)</f>
        <v>CRAFTING</v>
      </c>
      <c r="AT889" s="142">
        <f t="shared" si="41"/>
        <v>0</v>
      </c>
      <c r="AU889" t="str">
        <f>VLOOKUP(A889,'Roll-ups'!B:E,4,FALSE)</f>
        <v>FALL 1</v>
      </c>
    </row>
    <row r="890" spans="1:47" x14ac:dyDescent="0.15">
      <c r="A890" s="142">
        <f t="shared" si="39"/>
        <v>0</v>
      </c>
      <c r="B890" s="142">
        <f t="shared" si="40"/>
        <v>0</v>
      </c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31"/>
      <c r="O890" s="131"/>
      <c r="P890" s="131"/>
      <c r="Q890" s="132"/>
      <c r="R890" s="132"/>
      <c r="S890" s="132"/>
      <c r="T890" s="9"/>
      <c r="U890" s="9"/>
      <c r="V890" s="9"/>
      <c r="W890" s="9"/>
      <c r="X890" s="131"/>
      <c r="Y890" s="131"/>
      <c r="Z890" s="9"/>
      <c r="AA890" s="133"/>
      <c r="AB890" s="9"/>
      <c r="AC890" s="133"/>
      <c r="AD890" s="9"/>
      <c r="AE890" s="9"/>
      <c r="AF890" s="133"/>
      <c r="AG890" s="134"/>
      <c r="AH890" s="9"/>
      <c r="AI890" s="134"/>
      <c r="AJ890" s="9"/>
      <c r="AK890" s="9"/>
      <c r="AL890" s="9"/>
      <c r="AM890" s="9"/>
      <c r="AN890" s="9"/>
      <c r="AO890" s="9"/>
      <c r="AP890" s="9"/>
      <c r="AQ890" s="9"/>
      <c r="AR890" s="9"/>
      <c r="AS890" s="142" t="str">
        <f>VLOOKUP(A890,'Roll-ups'!B:M,12,FALSE)</f>
        <v>CRAFTING</v>
      </c>
      <c r="AT890" s="142">
        <f t="shared" si="41"/>
        <v>0</v>
      </c>
      <c r="AU890" t="str">
        <f>VLOOKUP(A890,'Roll-ups'!B:E,4,FALSE)</f>
        <v>FALL 1</v>
      </c>
    </row>
    <row r="891" spans="1:47" x14ac:dyDescent="0.15">
      <c r="A891" s="142">
        <f t="shared" si="39"/>
        <v>0</v>
      </c>
      <c r="B891" s="142">
        <f t="shared" si="40"/>
        <v>0</v>
      </c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31"/>
      <c r="O891" s="131"/>
      <c r="P891" s="131"/>
      <c r="Q891" s="132"/>
      <c r="R891" s="132"/>
      <c r="S891" s="132"/>
      <c r="T891" s="9"/>
      <c r="U891" s="9"/>
      <c r="V891" s="9"/>
      <c r="W891" s="9"/>
      <c r="X891" s="131"/>
      <c r="Y891" s="131"/>
      <c r="Z891" s="9"/>
      <c r="AA891" s="133"/>
      <c r="AB891" s="9"/>
      <c r="AC891" s="133"/>
      <c r="AD891" s="9"/>
      <c r="AE891" s="9"/>
      <c r="AF891" s="133"/>
      <c r="AG891" s="134"/>
      <c r="AH891" s="9"/>
      <c r="AI891" s="134"/>
      <c r="AJ891" s="9"/>
      <c r="AK891" s="9"/>
      <c r="AL891" s="9"/>
      <c r="AM891" s="9"/>
      <c r="AN891" s="9"/>
      <c r="AO891" s="9"/>
      <c r="AP891" s="9"/>
      <c r="AQ891" s="9"/>
      <c r="AR891" s="9"/>
      <c r="AS891" s="142" t="str">
        <f>VLOOKUP(A891,'Roll-ups'!B:M,12,FALSE)</f>
        <v>CRAFTING</v>
      </c>
      <c r="AT891" s="142">
        <f t="shared" si="41"/>
        <v>0</v>
      </c>
      <c r="AU891" t="str">
        <f>VLOOKUP(A891,'Roll-ups'!B:E,4,FALSE)</f>
        <v>FALL 1</v>
      </c>
    </row>
    <row r="892" spans="1:47" x14ac:dyDescent="0.15">
      <c r="A892" s="142">
        <f t="shared" si="39"/>
        <v>0</v>
      </c>
      <c r="B892" s="142">
        <f t="shared" si="40"/>
        <v>0</v>
      </c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31"/>
      <c r="O892" s="131"/>
      <c r="P892" s="131"/>
      <c r="Q892" s="132"/>
      <c r="R892" s="132"/>
      <c r="S892" s="132"/>
      <c r="T892" s="9"/>
      <c r="U892" s="9"/>
      <c r="V892" s="9"/>
      <c r="W892" s="9"/>
      <c r="X892" s="131"/>
      <c r="Y892" s="131"/>
      <c r="Z892" s="9"/>
      <c r="AA892" s="133"/>
      <c r="AB892" s="9"/>
      <c r="AC892" s="133"/>
      <c r="AD892" s="9"/>
      <c r="AE892" s="9"/>
      <c r="AF892" s="133"/>
      <c r="AG892" s="134"/>
      <c r="AH892" s="9"/>
      <c r="AI892" s="134"/>
      <c r="AJ892" s="9"/>
      <c r="AK892" s="9"/>
      <c r="AL892" s="9"/>
      <c r="AM892" s="9"/>
      <c r="AN892" s="9"/>
      <c r="AO892" s="9"/>
      <c r="AP892" s="9"/>
      <c r="AQ892" s="9"/>
      <c r="AR892" s="9"/>
      <c r="AS892" s="142" t="str">
        <f>VLOOKUP(A892,'Roll-ups'!B:M,12,FALSE)</f>
        <v>CRAFTING</v>
      </c>
      <c r="AT892" s="142">
        <f t="shared" si="41"/>
        <v>0</v>
      </c>
      <c r="AU892" t="str">
        <f>VLOOKUP(A892,'Roll-ups'!B:E,4,FALSE)</f>
        <v>FALL 1</v>
      </c>
    </row>
    <row r="893" spans="1:47" x14ac:dyDescent="0.15">
      <c r="A893" s="142">
        <f t="shared" si="39"/>
        <v>0</v>
      </c>
      <c r="B893" s="142">
        <f t="shared" si="40"/>
        <v>0</v>
      </c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31"/>
      <c r="O893" s="131"/>
      <c r="P893" s="131"/>
      <c r="Q893" s="132"/>
      <c r="R893" s="132"/>
      <c r="S893" s="132"/>
      <c r="T893" s="9"/>
      <c r="U893" s="9"/>
      <c r="V893" s="9"/>
      <c r="W893" s="9"/>
      <c r="X893" s="131"/>
      <c r="Y893" s="131"/>
      <c r="Z893" s="9"/>
      <c r="AA893" s="133"/>
      <c r="AB893" s="9"/>
      <c r="AC893" s="133"/>
      <c r="AD893" s="9"/>
      <c r="AE893" s="9"/>
      <c r="AF893" s="133"/>
      <c r="AG893" s="134"/>
      <c r="AH893" s="9"/>
      <c r="AI893" s="134"/>
      <c r="AJ893" s="9"/>
      <c r="AK893" s="9"/>
      <c r="AL893" s="9"/>
      <c r="AM893" s="9"/>
      <c r="AN893" s="9"/>
      <c r="AO893" s="9"/>
      <c r="AP893" s="9"/>
      <c r="AQ893" s="9"/>
      <c r="AR893" s="9"/>
      <c r="AS893" s="142" t="str">
        <f>VLOOKUP(A893,'Roll-ups'!B:M,12,FALSE)</f>
        <v>CRAFTING</v>
      </c>
      <c r="AT893" s="142">
        <f t="shared" si="41"/>
        <v>0</v>
      </c>
      <c r="AU893" t="str">
        <f>VLOOKUP(A893,'Roll-ups'!B:E,4,FALSE)</f>
        <v>FALL 1</v>
      </c>
    </row>
    <row r="894" spans="1:47" x14ac:dyDescent="0.15">
      <c r="A894" s="142">
        <f t="shared" si="39"/>
        <v>0</v>
      </c>
      <c r="B894" s="142">
        <f t="shared" si="40"/>
        <v>0</v>
      </c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31"/>
      <c r="O894" s="131"/>
      <c r="P894" s="131"/>
      <c r="Q894" s="132"/>
      <c r="R894" s="132"/>
      <c r="S894" s="132"/>
      <c r="T894" s="9"/>
      <c r="U894" s="9"/>
      <c r="V894" s="9"/>
      <c r="W894" s="9"/>
      <c r="X894" s="131"/>
      <c r="Y894" s="131"/>
      <c r="Z894" s="9"/>
      <c r="AA894" s="133"/>
      <c r="AB894" s="9"/>
      <c r="AC894" s="133"/>
      <c r="AD894" s="9"/>
      <c r="AE894" s="9"/>
      <c r="AF894" s="133"/>
      <c r="AG894" s="134"/>
      <c r="AH894" s="9"/>
      <c r="AI894" s="134"/>
      <c r="AJ894" s="9"/>
      <c r="AK894" s="9"/>
      <c r="AL894" s="9"/>
      <c r="AM894" s="9"/>
      <c r="AN894" s="9"/>
      <c r="AO894" s="9"/>
      <c r="AP894" s="9"/>
      <c r="AQ894" s="9"/>
      <c r="AR894" s="9"/>
      <c r="AS894" s="142" t="str">
        <f>VLOOKUP(A894,'Roll-ups'!B:M,12,FALSE)</f>
        <v>CRAFTING</v>
      </c>
      <c r="AT894" s="142">
        <f t="shared" si="41"/>
        <v>0</v>
      </c>
      <c r="AU894" t="str">
        <f>VLOOKUP(A894,'Roll-ups'!B:E,4,FALSE)</f>
        <v>FALL 1</v>
      </c>
    </row>
    <row r="895" spans="1:47" x14ac:dyDescent="0.15">
      <c r="A895" s="142">
        <f t="shared" si="39"/>
        <v>0</v>
      </c>
      <c r="B895" s="142">
        <f t="shared" si="40"/>
        <v>0</v>
      </c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31"/>
      <c r="O895" s="131"/>
      <c r="P895" s="131"/>
      <c r="Q895" s="132"/>
      <c r="R895" s="132"/>
      <c r="S895" s="132"/>
      <c r="T895" s="9"/>
      <c r="U895" s="9"/>
      <c r="V895" s="9"/>
      <c r="W895" s="9"/>
      <c r="X895" s="131"/>
      <c r="Y895" s="131"/>
      <c r="Z895" s="9"/>
      <c r="AA895" s="133"/>
      <c r="AB895" s="9"/>
      <c r="AC895" s="133"/>
      <c r="AD895" s="9"/>
      <c r="AE895" s="9"/>
      <c r="AF895" s="133"/>
      <c r="AG895" s="134"/>
      <c r="AH895" s="9"/>
      <c r="AI895" s="134"/>
      <c r="AJ895" s="9"/>
      <c r="AK895" s="9"/>
      <c r="AL895" s="9"/>
      <c r="AM895" s="9"/>
      <c r="AN895" s="9"/>
      <c r="AO895" s="9"/>
      <c r="AP895" s="9"/>
      <c r="AQ895" s="9"/>
      <c r="AR895" s="9"/>
      <c r="AS895" s="142" t="str">
        <f>VLOOKUP(A895,'Roll-ups'!B:M,12,FALSE)</f>
        <v>CRAFTING</v>
      </c>
      <c r="AT895" s="142">
        <f t="shared" si="41"/>
        <v>0</v>
      </c>
      <c r="AU895" t="str">
        <f>VLOOKUP(A895,'Roll-ups'!B:E,4,FALSE)</f>
        <v>FALL 1</v>
      </c>
    </row>
    <row r="896" spans="1:47" x14ac:dyDescent="0.15">
      <c r="A896" s="142">
        <f t="shared" si="39"/>
        <v>0</v>
      </c>
      <c r="B896" s="142">
        <f t="shared" si="40"/>
        <v>0</v>
      </c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31"/>
      <c r="O896" s="131"/>
      <c r="P896" s="131"/>
      <c r="Q896" s="132"/>
      <c r="R896" s="132"/>
      <c r="S896" s="132"/>
      <c r="T896" s="9"/>
      <c r="U896" s="9"/>
      <c r="V896" s="9"/>
      <c r="W896" s="9"/>
      <c r="X896" s="131"/>
      <c r="Y896" s="131"/>
      <c r="Z896" s="9"/>
      <c r="AA896" s="133"/>
      <c r="AB896" s="9"/>
      <c r="AC896" s="133"/>
      <c r="AD896" s="9"/>
      <c r="AE896" s="9"/>
      <c r="AF896" s="133"/>
      <c r="AG896" s="134"/>
      <c r="AH896" s="9"/>
      <c r="AI896" s="134"/>
      <c r="AJ896" s="9"/>
      <c r="AK896" s="9"/>
      <c r="AL896" s="9"/>
      <c r="AM896" s="9"/>
      <c r="AN896" s="9"/>
      <c r="AO896" s="9"/>
      <c r="AP896" s="9"/>
      <c r="AQ896" s="9"/>
      <c r="AR896" s="9"/>
      <c r="AS896" s="142" t="str">
        <f>VLOOKUP(A896,'Roll-ups'!B:M,12,FALSE)</f>
        <v>CRAFTING</v>
      </c>
      <c r="AT896" s="142">
        <f t="shared" si="41"/>
        <v>0</v>
      </c>
      <c r="AU896" t="str">
        <f>VLOOKUP(A896,'Roll-ups'!B:E,4,FALSE)</f>
        <v>FALL 1</v>
      </c>
    </row>
    <row r="897" spans="1:47" x14ac:dyDescent="0.15">
      <c r="A897" s="142">
        <f t="shared" si="39"/>
        <v>0</v>
      </c>
      <c r="B897" s="142">
        <f t="shared" si="40"/>
        <v>0</v>
      </c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31"/>
      <c r="O897" s="131"/>
      <c r="P897" s="131"/>
      <c r="Q897" s="132"/>
      <c r="R897" s="132"/>
      <c r="S897" s="132"/>
      <c r="T897" s="9"/>
      <c r="U897" s="9"/>
      <c r="V897" s="9"/>
      <c r="W897" s="9"/>
      <c r="X897" s="131"/>
      <c r="Y897" s="131"/>
      <c r="Z897" s="9"/>
      <c r="AA897" s="133"/>
      <c r="AB897" s="9"/>
      <c r="AC897" s="133"/>
      <c r="AD897" s="9"/>
      <c r="AE897" s="9"/>
      <c r="AF897" s="133"/>
      <c r="AG897" s="134"/>
      <c r="AH897" s="9"/>
      <c r="AI897" s="134"/>
      <c r="AJ897" s="9"/>
      <c r="AK897" s="9"/>
      <c r="AL897" s="9"/>
      <c r="AM897" s="9"/>
      <c r="AN897" s="9"/>
      <c r="AO897" s="9"/>
      <c r="AP897" s="9"/>
      <c r="AQ897" s="9"/>
      <c r="AR897" s="9"/>
      <c r="AS897" s="142" t="str">
        <f>VLOOKUP(A897,'Roll-ups'!B:M,12,FALSE)</f>
        <v>CRAFTING</v>
      </c>
      <c r="AT897" s="142">
        <f t="shared" si="41"/>
        <v>0</v>
      </c>
      <c r="AU897" t="str">
        <f>VLOOKUP(A897,'Roll-ups'!B:E,4,FALSE)</f>
        <v>FALL 1</v>
      </c>
    </row>
    <row r="898" spans="1:47" x14ac:dyDescent="0.15">
      <c r="A898" s="142">
        <f t="shared" si="39"/>
        <v>0</v>
      </c>
      <c r="B898" s="142">
        <f t="shared" si="40"/>
        <v>0</v>
      </c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31"/>
      <c r="O898" s="131"/>
      <c r="P898" s="131"/>
      <c r="Q898" s="132"/>
      <c r="R898" s="132"/>
      <c r="S898" s="132"/>
      <c r="T898" s="9"/>
      <c r="U898" s="9"/>
      <c r="V898" s="9"/>
      <c r="W898" s="9"/>
      <c r="X898" s="131"/>
      <c r="Y898" s="131"/>
      <c r="Z898" s="9"/>
      <c r="AA898" s="133"/>
      <c r="AB898" s="9"/>
      <c r="AC898" s="133"/>
      <c r="AD898" s="9"/>
      <c r="AE898" s="9"/>
      <c r="AF898" s="133"/>
      <c r="AG898" s="134"/>
      <c r="AH898" s="9"/>
      <c r="AI898" s="134"/>
      <c r="AJ898" s="9"/>
      <c r="AK898" s="9"/>
      <c r="AL898" s="9"/>
      <c r="AM898" s="9"/>
      <c r="AN898" s="9"/>
      <c r="AO898" s="9"/>
      <c r="AP898" s="9"/>
      <c r="AQ898" s="9"/>
      <c r="AR898" s="9"/>
      <c r="AS898" s="142" t="str">
        <f>VLOOKUP(A898,'Roll-ups'!B:M,12,FALSE)</f>
        <v>CRAFTING</v>
      </c>
      <c r="AT898" s="142">
        <f t="shared" si="41"/>
        <v>0</v>
      </c>
      <c r="AU898" t="str">
        <f>VLOOKUP(A898,'Roll-ups'!B:E,4,FALSE)</f>
        <v>FALL 1</v>
      </c>
    </row>
    <row r="899" spans="1:47" x14ac:dyDescent="0.15">
      <c r="A899" s="142">
        <f t="shared" ref="A899:A962" si="42">E899*1</f>
        <v>0</v>
      </c>
      <c r="B899" s="142">
        <f t="shared" ref="B899:B962" si="43">F899</f>
        <v>0</v>
      </c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31"/>
      <c r="O899" s="131"/>
      <c r="P899" s="131"/>
      <c r="Q899" s="132"/>
      <c r="R899" s="132"/>
      <c r="S899" s="132"/>
      <c r="T899" s="9"/>
      <c r="U899" s="9"/>
      <c r="V899" s="9"/>
      <c r="W899" s="9"/>
      <c r="X899" s="131"/>
      <c r="Y899" s="131"/>
      <c r="Z899" s="9"/>
      <c r="AA899" s="133"/>
      <c r="AB899" s="9"/>
      <c r="AC899" s="133"/>
      <c r="AD899" s="9"/>
      <c r="AE899" s="9"/>
      <c r="AF899" s="133"/>
      <c r="AG899" s="134"/>
      <c r="AH899" s="9"/>
      <c r="AI899" s="134"/>
      <c r="AJ899" s="9"/>
      <c r="AK899" s="9"/>
      <c r="AL899" s="9"/>
      <c r="AM899" s="9"/>
      <c r="AN899" s="9"/>
      <c r="AO899" s="9"/>
      <c r="AP899" s="9"/>
      <c r="AQ899" s="9"/>
      <c r="AR899" s="9"/>
      <c r="AS899" s="142" t="str">
        <f>VLOOKUP(A899,'Roll-ups'!B:M,12,FALSE)</f>
        <v>CRAFTING</v>
      </c>
      <c r="AT899" s="142">
        <f t="shared" ref="AT899:AT962" si="44">C899</f>
        <v>0</v>
      </c>
      <c r="AU899" t="str">
        <f>VLOOKUP(A899,'Roll-ups'!B:E,4,FALSE)</f>
        <v>FALL 1</v>
      </c>
    </row>
    <row r="900" spans="1:47" x14ac:dyDescent="0.15">
      <c r="A900" s="142">
        <f t="shared" si="42"/>
        <v>0</v>
      </c>
      <c r="B900" s="142">
        <f t="shared" si="43"/>
        <v>0</v>
      </c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31"/>
      <c r="O900" s="131"/>
      <c r="P900" s="131"/>
      <c r="Q900" s="132"/>
      <c r="R900" s="132"/>
      <c r="S900" s="132"/>
      <c r="T900" s="9"/>
      <c r="U900" s="9"/>
      <c r="V900" s="9"/>
      <c r="W900" s="9"/>
      <c r="X900" s="131"/>
      <c r="Y900" s="131"/>
      <c r="Z900" s="9"/>
      <c r="AA900" s="133"/>
      <c r="AB900" s="9"/>
      <c r="AC900" s="133"/>
      <c r="AD900" s="9"/>
      <c r="AE900" s="9"/>
      <c r="AF900" s="133"/>
      <c r="AG900" s="134"/>
      <c r="AH900" s="9"/>
      <c r="AI900" s="134"/>
      <c r="AJ900" s="9"/>
      <c r="AK900" s="9"/>
      <c r="AL900" s="9"/>
      <c r="AM900" s="9"/>
      <c r="AN900" s="9"/>
      <c r="AO900" s="9"/>
      <c r="AP900" s="9"/>
      <c r="AQ900" s="9"/>
      <c r="AR900" s="9"/>
      <c r="AS900" s="142" t="str">
        <f>VLOOKUP(A900,'Roll-ups'!B:M,12,FALSE)</f>
        <v>CRAFTING</v>
      </c>
      <c r="AT900" s="142">
        <f t="shared" si="44"/>
        <v>0</v>
      </c>
      <c r="AU900" t="str">
        <f>VLOOKUP(A900,'Roll-ups'!B:E,4,FALSE)</f>
        <v>FALL 1</v>
      </c>
    </row>
    <row r="901" spans="1:47" x14ac:dyDescent="0.15">
      <c r="A901" s="142">
        <f t="shared" si="42"/>
        <v>0</v>
      </c>
      <c r="B901" s="142">
        <f t="shared" si="43"/>
        <v>0</v>
      </c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31"/>
      <c r="O901" s="131"/>
      <c r="P901" s="131"/>
      <c r="Q901" s="132"/>
      <c r="R901" s="132"/>
      <c r="S901" s="132"/>
      <c r="T901" s="9"/>
      <c r="U901" s="9"/>
      <c r="V901" s="9"/>
      <c r="W901" s="9"/>
      <c r="X901" s="131"/>
      <c r="Y901" s="131"/>
      <c r="Z901" s="9"/>
      <c r="AA901" s="133"/>
      <c r="AB901" s="9"/>
      <c r="AC901" s="133"/>
      <c r="AD901" s="9"/>
      <c r="AE901" s="9"/>
      <c r="AF901" s="133"/>
      <c r="AG901" s="134"/>
      <c r="AH901" s="9"/>
      <c r="AI901" s="134"/>
      <c r="AJ901" s="9"/>
      <c r="AK901" s="9"/>
      <c r="AL901" s="9"/>
      <c r="AM901" s="9"/>
      <c r="AN901" s="9"/>
      <c r="AO901" s="9"/>
      <c r="AP901" s="9"/>
      <c r="AQ901" s="9"/>
      <c r="AR901" s="9"/>
      <c r="AS901" s="142" t="str">
        <f>VLOOKUP(A901,'Roll-ups'!B:M,12,FALSE)</f>
        <v>CRAFTING</v>
      </c>
      <c r="AT901" s="142">
        <f t="shared" si="44"/>
        <v>0</v>
      </c>
      <c r="AU901" t="str">
        <f>VLOOKUP(A901,'Roll-ups'!B:E,4,FALSE)</f>
        <v>FALL 1</v>
      </c>
    </row>
    <row r="902" spans="1:47" x14ac:dyDescent="0.15">
      <c r="A902" s="142">
        <f t="shared" si="42"/>
        <v>0</v>
      </c>
      <c r="B902" s="142">
        <f t="shared" si="43"/>
        <v>0</v>
      </c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31"/>
      <c r="O902" s="131"/>
      <c r="P902" s="131"/>
      <c r="Q902" s="132"/>
      <c r="R902" s="132"/>
      <c r="S902" s="132"/>
      <c r="T902" s="9"/>
      <c r="U902" s="9"/>
      <c r="V902" s="9"/>
      <c r="W902" s="9"/>
      <c r="X902" s="131"/>
      <c r="Y902" s="131"/>
      <c r="Z902" s="9"/>
      <c r="AA902" s="133"/>
      <c r="AB902" s="9"/>
      <c r="AC902" s="133"/>
      <c r="AD902" s="9"/>
      <c r="AE902" s="9"/>
      <c r="AF902" s="133"/>
      <c r="AG902" s="134"/>
      <c r="AH902" s="9"/>
      <c r="AI902" s="134"/>
      <c r="AJ902" s="9"/>
      <c r="AK902" s="9"/>
      <c r="AL902" s="9"/>
      <c r="AM902" s="9"/>
      <c r="AN902" s="9"/>
      <c r="AO902" s="9"/>
      <c r="AP902" s="9"/>
      <c r="AQ902" s="9"/>
      <c r="AR902" s="9"/>
      <c r="AS902" s="142" t="str">
        <f>VLOOKUP(A902,'Roll-ups'!B:M,12,FALSE)</f>
        <v>CRAFTING</v>
      </c>
      <c r="AT902" s="142">
        <f t="shared" si="44"/>
        <v>0</v>
      </c>
      <c r="AU902" t="str">
        <f>VLOOKUP(A902,'Roll-ups'!B:E,4,FALSE)</f>
        <v>FALL 1</v>
      </c>
    </row>
    <row r="903" spans="1:47" x14ac:dyDescent="0.15">
      <c r="A903" s="142">
        <f t="shared" si="42"/>
        <v>0</v>
      </c>
      <c r="B903" s="142">
        <f t="shared" si="43"/>
        <v>0</v>
      </c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31"/>
      <c r="O903" s="131"/>
      <c r="P903" s="131"/>
      <c r="Q903" s="132"/>
      <c r="R903" s="132"/>
      <c r="S903" s="132"/>
      <c r="T903" s="9"/>
      <c r="U903" s="9"/>
      <c r="V903" s="9"/>
      <c r="W903" s="9"/>
      <c r="X903" s="131"/>
      <c r="Y903" s="131"/>
      <c r="Z903" s="9"/>
      <c r="AA903" s="133"/>
      <c r="AB903" s="9"/>
      <c r="AC903" s="133"/>
      <c r="AD903" s="9"/>
      <c r="AE903" s="9"/>
      <c r="AF903" s="133"/>
      <c r="AG903" s="134"/>
      <c r="AH903" s="9"/>
      <c r="AI903" s="134"/>
      <c r="AJ903" s="9"/>
      <c r="AK903" s="9"/>
      <c r="AL903" s="9"/>
      <c r="AM903" s="9"/>
      <c r="AN903" s="9"/>
      <c r="AO903" s="9"/>
      <c r="AP903" s="9"/>
      <c r="AQ903" s="9"/>
      <c r="AR903" s="9"/>
      <c r="AS903" s="142" t="str">
        <f>VLOOKUP(A903,'Roll-ups'!B:M,12,FALSE)</f>
        <v>CRAFTING</v>
      </c>
      <c r="AT903" s="142">
        <f t="shared" si="44"/>
        <v>0</v>
      </c>
      <c r="AU903" t="str">
        <f>VLOOKUP(A903,'Roll-ups'!B:E,4,FALSE)</f>
        <v>FALL 1</v>
      </c>
    </row>
    <row r="904" spans="1:47" x14ac:dyDescent="0.15">
      <c r="A904" s="142">
        <f t="shared" si="42"/>
        <v>0</v>
      </c>
      <c r="B904" s="142">
        <f t="shared" si="43"/>
        <v>0</v>
      </c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31"/>
      <c r="O904" s="131"/>
      <c r="P904" s="131"/>
      <c r="Q904" s="132"/>
      <c r="R904" s="132"/>
      <c r="S904" s="132"/>
      <c r="T904" s="9"/>
      <c r="U904" s="9"/>
      <c r="V904" s="9"/>
      <c r="W904" s="9"/>
      <c r="X904" s="131"/>
      <c r="Y904" s="131"/>
      <c r="Z904" s="9"/>
      <c r="AA904" s="133"/>
      <c r="AB904" s="9"/>
      <c r="AC904" s="133"/>
      <c r="AD904" s="9"/>
      <c r="AE904" s="9"/>
      <c r="AF904" s="133"/>
      <c r="AG904" s="134"/>
      <c r="AH904" s="9"/>
      <c r="AI904" s="134"/>
      <c r="AJ904" s="9"/>
      <c r="AK904" s="9"/>
      <c r="AL904" s="9"/>
      <c r="AM904" s="9"/>
      <c r="AN904" s="9"/>
      <c r="AO904" s="9"/>
      <c r="AP904" s="9"/>
      <c r="AQ904" s="9"/>
      <c r="AR904" s="9"/>
      <c r="AS904" s="142" t="str">
        <f>VLOOKUP(A904,'Roll-ups'!B:M,12,FALSE)</f>
        <v>CRAFTING</v>
      </c>
      <c r="AT904" s="142">
        <f t="shared" si="44"/>
        <v>0</v>
      </c>
      <c r="AU904" t="str">
        <f>VLOOKUP(A904,'Roll-ups'!B:E,4,FALSE)</f>
        <v>FALL 1</v>
      </c>
    </row>
    <row r="905" spans="1:47" x14ac:dyDescent="0.15">
      <c r="A905" s="142">
        <f t="shared" si="42"/>
        <v>0</v>
      </c>
      <c r="B905" s="142">
        <f t="shared" si="43"/>
        <v>0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31"/>
      <c r="O905" s="131"/>
      <c r="P905" s="131"/>
      <c r="Q905" s="132"/>
      <c r="R905" s="132"/>
      <c r="S905" s="132"/>
      <c r="T905" s="9"/>
      <c r="U905" s="9"/>
      <c r="V905" s="9"/>
      <c r="W905" s="9"/>
      <c r="X905" s="131"/>
      <c r="Y905" s="131"/>
      <c r="Z905" s="9"/>
      <c r="AA905" s="133"/>
      <c r="AB905" s="9"/>
      <c r="AC905" s="133"/>
      <c r="AD905" s="9"/>
      <c r="AE905" s="9"/>
      <c r="AF905" s="133"/>
      <c r="AG905" s="134"/>
      <c r="AH905" s="9"/>
      <c r="AI905" s="134"/>
      <c r="AJ905" s="9"/>
      <c r="AK905" s="9"/>
      <c r="AL905" s="9"/>
      <c r="AM905" s="9"/>
      <c r="AN905" s="9"/>
      <c r="AO905" s="9"/>
      <c r="AP905" s="9"/>
      <c r="AQ905" s="9"/>
      <c r="AR905" s="9"/>
      <c r="AS905" s="142" t="str">
        <f>VLOOKUP(A905,'Roll-ups'!B:M,12,FALSE)</f>
        <v>CRAFTING</v>
      </c>
      <c r="AT905" s="142">
        <f t="shared" si="44"/>
        <v>0</v>
      </c>
      <c r="AU905" t="str">
        <f>VLOOKUP(A905,'Roll-ups'!B:E,4,FALSE)</f>
        <v>FALL 1</v>
      </c>
    </row>
    <row r="906" spans="1:47" x14ac:dyDescent="0.15">
      <c r="A906" s="142">
        <f t="shared" si="42"/>
        <v>0</v>
      </c>
      <c r="B906" s="142">
        <f t="shared" si="43"/>
        <v>0</v>
      </c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31"/>
      <c r="O906" s="131"/>
      <c r="P906" s="131"/>
      <c r="Q906" s="132"/>
      <c r="R906" s="132"/>
      <c r="S906" s="132"/>
      <c r="T906" s="9"/>
      <c r="U906" s="9"/>
      <c r="V906" s="9"/>
      <c r="W906" s="9"/>
      <c r="X906" s="131"/>
      <c r="Y906" s="131"/>
      <c r="Z906" s="9"/>
      <c r="AA906" s="133"/>
      <c r="AB906" s="9"/>
      <c r="AC906" s="133"/>
      <c r="AD906" s="9"/>
      <c r="AE906" s="9"/>
      <c r="AF906" s="133"/>
      <c r="AG906" s="134"/>
      <c r="AH906" s="9"/>
      <c r="AI906" s="134"/>
      <c r="AJ906" s="9"/>
      <c r="AK906" s="9"/>
      <c r="AL906" s="9"/>
      <c r="AM906" s="9"/>
      <c r="AN906" s="9"/>
      <c r="AO906" s="9"/>
      <c r="AP906" s="9"/>
      <c r="AQ906" s="9"/>
      <c r="AR906" s="9"/>
      <c r="AS906" s="142" t="str">
        <f>VLOOKUP(A906,'Roll-ups'!B:M,12,FALSE)</f>
        <v>CRAFTING</v>
      </c>
      <c r="AT906" s="142">
        <f t="shared" si="44"/>
        <v>0</v>
      </c>
      <c r="AU906" t="str">
        <f>VLOOKUP(A906,'Roll-ups'!B:E,4,FALSE)</f>
        <v>FALL 1</v>
      </c>
    </row>
    <row r="907" spans="1:47" x14ac:dyDescent="0.15">
      <c r="A907" s="142">
        <f t="shared" si="42"/>
        <v>0</v>
      </c>
      <c r="B907" s="142">
        <f t="shared" si="43"/>
        <v>0</v>
      </c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31"/>
      <c r="O907" s="131"/>
      <c r="P907" s="131"/>
      <c r="Q907" s="132"/>
      <c r="R907" s="132"/>
      <c r="S907" s="132"/>
      <c r="T907" s="9"/>
      <c r="U907" s="9"/>
      <c r="V907" s="9"/>
      <c r="W907" s="9"/>
      <c r="X907" s="131"/>
      <c r="Y907" s="131"/>
      <c r="Z907" s="9"/>
      <c r="AA907" s="133"/>
      <c r="AB907" s="9"/>
      <c r="AC907" s="133"/>
      <c r="AD907" s="9"/>
      <c r="AE907" s="9"/>
      <c r="AF907" s="133"/>
      <c r="AG907" s="134"/>
      <c r="AH907" s="9"/>
      <c r="AI907" s="134"/>
      <c r="AJ907" s="9"/>
      <c r="AK907" s="9"/>
      <c r="AL907" s="9"/>
      <c r="AM907" s="9"/>
      <c r="AN907" s="9"/>
      <c r="AO907" s="9"/>
      <c r="AP907" s="9"/>
      <c r="AQ907" s="9"/>
      <c r="AR907" s="9"/>
      <c r="AS907" s="142" t="str">
        <f>VLOOKUP(A907,'Roll-ups'!B:M,12,FALSE)</f>
        <v>CRAFTING</v>
      </c>
      <c r="AT907" s="142">
        <f t="shared" si="44"/>
        <v>0</v>
      </c>
      <c r="AU907" t="str">
        <f>VLOOKUP(A907,'Roll-ups'!B:E,4,FALSE)</f>
        <v>FALL 1</v>
      </c>
    </row>
    <row r="908" spans="1:47" x14ac:dyDescent="0.15">
      <c r="A908" s="142">
        <f t="shared" si="42"/>
        <v>0</v>
      </c>
      <c r="B908" s="142">
        <f t="shared" si="43"/>
        <v>0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31"/>
      <c r="O908" s="131"/>
      <c r="P908" s="131"/>
      <c r="Q908" s="132"/>
      <c r="R908" s="132"/>
      <c r="S908" s="132"/>
      <c r="T908" s="9"/>
      <c r="U908" s="9"/>
      <c r="V908" s="9"/>
      <c r="W908" s="9"/>
      <c r="X908" s="131"/>
      <c r="Y908" s="131"/>
      <c r="Z908" s="9"/>
      <c r="AA908" s="133"/>
      <c r="AB908" s="9"/>
      <c r="AC908" s="133"/>
      <c r="AD908" s="9"/>
      <c r="AE908" s="9"/>
      <c r="AF908" s="133"/>
      <c r="AG908" s="134"/>
      <c r="AH908" s="9"/>
      <c r="AI908" s="134"/>
      <c r="AJ908" s="9"/>
      <c r="AK908" s="9"/>
      <c r="AL908" s="9"/>
      <c r="AM908" s="9"/>
      <c r="AN908" s="9"/>
      <c r="AO908" s="9"/>
      <c r="AP908" s="9"/>
      <c r="AQ908" s="9"/>
      <c r="AR908" s="9"/>
      <c r="AS908" s="142" t="str">
        <f>VLOOKUP(A908,'Roll-ups'!B:M,12,FALSE)</f>
        <v>CRAFTING</v>
      </c>
      <c r="AT908" s="142">
        <f t="shared" si="44"/>
        <v>0</v>
      </c>
      <c r="AU908" t="str">
        <f>VLOOKUP(A908,'Roll-ups'!B:E,4,FALSE)</f>
        <v>FALL 1</v>
      </c>
    </row>
    <row r="909" spans="1:47" x14ac:dyDescent="0.15">
      <c r="A909" s="142">
        <f t="shared" si="42"/>
        <v>0</v>
      </c>
      <c r="B909" s="142">
        <f t="shared" si="43"/>
        <v>0</v>
      </c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31"/>
      <c r="O909" s="131"/>
      <c r="P909" s="131"/>
      <c r="Q909" s="132"/>
      <c r="R909" s="132"/>
      <c r="S909" s="132"/>
      <c r="T909" s="9"/>
      <c r="U909" s="9"/>
      <c r="V909" s="9"/>
      <c r="W909" s="9"/>
      <c r="X909" s="131"/>
      <c r="Y909" s="131"/>
      <c r="Z909" s="9"/>
      <c r="AA909" s="133"/>
      <c r="AB909" s="9"/>
      <c r="AC909" s="133"/>
      <c r="AD909" s="9"/>
      <c r="AE909" s="9"/>
      <c r="AF909" s="133"/>
      <c r="AG909" s="134"/>
      <c r="AH909" s="9"/>
      <c r="AI909" s="134"/>
      <c r="AJ909" s="9"/>
      <c r="AK909" s="9"/>
      <c r="AL909" s="9"/>
      <c r="AM909" s="9"/>
      <c r="AN909" s="9"/>
      <c r="AO909" s="9"/>
      <c r="AP909" s="9"/>
      <c r="AQ909" s="9"/>
      <c r="AR909" s="9"/>
      <c r="AS909" s="142" t="str">
        <f>VLOOKUP(A909,'Roll-ups'!B:M,12,FALSE)</f>
        <v>CRAFTING</v>
      </c>
      <c r="AT909" s="142">
        <f t="shared" si="44"/>
        <v>0</v>
      </c>
      <c r="AU909" t="str">
        <f>VLOOKUP(A909,'Roll-ups'!B:E,4,FALSE)</f>
        <v>FALL 1</v>
      </c>
    </row>
    <row r="910" spans="1:47" x14ac:dyDescent="0.15">
      <c r="A910" s="142">
        <f t="shared" si="42"/>
        <v>0</v>
      </c>
      <c r="B910" s="142">
        <f t="shared" si="43"/>
        <v>0</v>
      </c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31"/>
      <c r="O910" s="131"/>
      <c r="P910" s="131"/>
      <c r="Q910" s="132"/>
      <c r="R910" s="132"/>
      <c r="S910" s="132"/>
      <c r="T910" s="9"/>
      <c r="U910" s="9"/>
      <c r="V910" s="9"/>
      <c r="W910" s="9"/>
      <c r="X910" s="131"/>
      <c r="Y910" s="131"/>
      <c r="Z910" s="9"/>
      <c r="AA910" s="133"/>
      <c r="AB910" s="9"/>
      <c r="AC910" s="133"/>
      <c r="AD910" s="9"/>
      <c r="AE910" s="9"/>
      <c r="AF910" s="133"/>
      <c r="AG910" s="134"/>
      <c r="AH910" s="9"/>
      <c r="AI910" s="134"/>
      <c r="AJ910" s="9"/>
      <c r="AK910" s="9"/>
      <c r="AL910" s="9"/>
      <c r="AM910" s="9"/>
      <c r="AN910" s="9"/>
      <c r="AO910" s="9"/>
      <c r="AP910" s="9"/>
      <c r="AQ910" s="9"/>
      <c r="AR910" s="9"/>
      <c r="AS910" s="142" t="str">
        <f>VLOOKUP(A910,'Roll-ups'!B:M,12,FALSE)</f>
        <v>CRAFTING</v>
      </c>
      <c r="AT910" s="142">
        <f t="shared" si="44"/>
        <v>0</v>
      </c>
      <c r="AU910" t="str">
        <f>VLOOKUP(A910,'Roll-ups'!B:E,4,FALSE)</f>
        <v>FALL 1</v>
      </c>
    </row>
    <row r="911" spans="1:47" x14ac:dyDescent="0.15">
      <c r="A911" s="142">
        <f t="shared" si="42"/>
        <v>0</v>
      </c>
      <c r="B911" s="142">
        <f t="shared" si="43"/>
        <v>0</v>
      </c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31"/>
      <c r="O911" s="131"/>
      <c r="P911" s="131"/>
      <c r="Q911" s="132"/>
      <c r="R911" s="132"/>
      <c r="S911" s="132"/>
      <c r="T911" s="9"/>
      <c r="U911" s="9"/>
      <c r="V911" s="9"/>
      <c r="W911" s="9"/>
      <c r="X911" s="131"/>
      <c r="Y911" s="131"/>
      <c r="Z911" s="9"/>
      <c r="AA911" s="133"/>
      <c r="AB911" s="9"/>
      <c r="AC911" s="133"/>
      <c r="AD911" s="9"/>
      <c r="AE911" s="9"/>
      <c r="AF911" s="133"/>
      <c r="AG911" s="134"/>
      <c r="AH911" s="9"/>
      <c r="AI911" s="134"/>
      <c r="AJ911" s="9"/>
      <c r="AK911" s="9"/>
      <c r="AL911" s="9"/>
      <c r="AM911" s="9"/>
      <c r="AN911" s="9"/>
      <c r="AO911" s="9"/>
      <c r="AP911" s="9"/>
      <c r="AQ911" s="9"/>
      <c r="AR911" s="9"/>
      <c r="AS911" s="142" t="str">
        <f>VLOOKUP(A911,'Roll-ups'!B:M,12,FALSE)</f>
        <v>CRAFTING</v>
      </c>
      <c r="AT911" s="142">
        <f t="shared" si="44"/>
        <v>0</v>
      </c>
      <c r="AU911" t="str">
        <f>VLOOKUP(A911,'Roll-ups'!B:E,4,FALSE)</f>
        <v>FALL 1</v>
      </c>
    </row>
    <row r="912" spans="1:47" x14ac:dyDescent="0.15">
      <c r="A912" s="142">
        <f t="shared" si="42"/>
        <v>0</v>
      </c>
      <c r="B912" s="142">
        <f t="shared" si="43"/>
        <v>0</v>
      </c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31"/>
      <c r="O912" s="131"/>
      <c r="P912" s="131"/>
      <c r="Q912" s="132"/>
      <c r="R912" s="132"/>
      <c r="S912" s="132"/>
      <c r="T912" s="9"/>
      <c r="U912" s="9"/>
      <c r="V912" s="9"/>
      <c r="W912" s="9"/>
      <c r="X912" s="131"/>
      <c r="Y912" s="131"/>
      <c r="Z912" s="9"/>
      <c r="AA912" s="133"/>
      <c r="AB912" s="9"/>
      <c r="AC912" s="133"/>
      <c r="AD912" s="9"/>
      <c r="AE912" s="9"/>
      <c r="AF912" s="133"/>
      <c r="AG912" s="134"/>
      <c r="AH912" s="9"/>
      <c r="AI912" s="134"/>
      <c r="AJ912" s="9"/>
      <c r="AK912" s="9"/>
      <c r="AL912" s="9"/>
      <c r="AM912" s="9"/>
      <c r="AN912" s="9"/>
      <c r="AO912" s="9"/>
      <c r="AP912" s="9"/>
      <c r="AQ912" s="9"/>
      <c r="AR912" s="9"/>
      <c r="AS912" s="142" t="str">
        <f>VLOOKUP(A912,'Roll-ups'!B:M,12,FALSE)</f>
        <v>CRAFTING</v>
      </c>
      <c r="AT912" s="142">
        <f t="shared" si="44"/>
        <v>0</v>
      </c>
      <c r="AU912" t="str">
        <f>VLOOKUP(A912,'Roll-ups'!B:E,4,FALSE)</f>
        <v>FALL 1</v>
      </c>
    </row>
    <row r="913" spans="1:47" x14ac:dyDescent="0.15">
      <c r="A913" s="142">
        <f t="shared" si="42"/>
        <v>0</v>
      </c>
      <c r="B913" s="142">
        <f t="shared" si="43"/>
        <v>0</v>
      </c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31"/>
      <c r="O913" s="131"/>
      <c r="P913" s="131"/>
      <c r="Q913" s="132"/>
      <c r="R913" s="132"/>
      <c r="S913" s="132"/>
      <c r="T913" s="9"/>
      <c r="U913" s="9"/>
      <c r="V913" s="9"/>
      <c r="W913" s="9"/>
      <c r="X913" s="131"/>
      <c r="Y913" s="131"/>
      <c r="Z913" s="9"/>
      <c r="AA913" s="133"/>
      <c r="AB913" s="9"/>
      <c r="AC913" s="133"/>
      <c r="AD913" s="9"/>
      <c r="AE913" s="9"/>
      <c r="AF913" s="133"/>
      <c r="AG913" s="134"/>
      <c r="AH913" s="9"/>
      <c r="AI913" s="134"/>
      <c r="AJ913" s="9"/>
      <c r="AK913" s="9"/>
      <c r="AL913" s="9"/>
      <c r="AM913" s="9"/>
      <c r="AN913" s="9"/>
      <c r="AO913" s="9"/>
      <c r="AP913" s="9"/>
      <c r="AQ913" s="9"/>
      <c r="AR913" s="9"/>
      <c r="AS913" s="142" t="str">
        <f>VLOOKUP(A913,'Roll-ups'!B:M,12,FALSE)</f>
        <v>CRAFTING</v>
      </c>
      <c r="AT913" s="142">
        <f t="shared" si="44"/>
        <v>0</v>
      </c>
      <c r="AU913" t="str">
        <f>VLOOKUP(A913,'Roll-ups'!B:E,4,FALSE)</f>
        <v>FALL 1</v>
      </c>
    </row>
    <row r="914" spans="1:47" x14ac:dyDescent="0.15">
      <c r="A914" s="142">
        <f t="shared" si="42"/>
        <v>0</v>
      </c>
      <c r="B914" s="142">
        <f t="shared" si="43"/>
        <v>0</v>
      </c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31"/>
      <c r="O914" s="131"/>
      <c r="P914" s="131"/>
      <c r="Q914" s="132"/>
      <c r="R914" s="132"/>
      <c r="S914" s="132"/>
      <c r="T914" s="9"/>
      <c r="U914" s="9"/>
      <c r="V914" s="9"/>
      <c r="W914" s="9"/>
      <c r="X914" s="131"/>
      <c r="Y914" s="131"/>
      <c r="Z914" s="9"/>
      <c r="AA914" s="133"/>
      <c r="AB914" s="9"/>
      <c r="AC914" s="133"/>
      <c r="AD914" s="9"/>
      <c r="AE914" s="9"/>
      <c r="AF914" s="133"/>
      <c r="AG914" s="134"/>
      <c r="AH914" s="9"/>
      <c r="AI914" s="134"/>
      <c r="AJ914" s="9"/>
      <c r="AK914" s="9"/>
      <c r="AL914" s="9"/>
      <c r="AM914" s="9"/>
      <c r="AN914" s="9"/>
      <c r="AO914" s="9"/>
      <c r="AP914" s="9"/>
      <c r="AQ914" s="9"/>
      <c r="AR914" s="9"/>
      <c r="AS914" s="142" t="str">
        <f>VLOOKUP(A914,'Roll-ups'!B:M,12,FALSE)</f>
        <v>CRAFTING</v>
      </c>
      <c r="AT914" s="142">
        <f t="shared" si="44"/>
        <v>0</v>
      </c>
      <c r="AU914" t="str">
        <f>VLOOKUP(A914,'Roll-ups'!B:E,4,FALSE)</f>
        <v>FALL 1</v>
      </c>
    </row>
    <row r="915" spans="1:47" x14ac:dyDescent="0.15">
      <c r="A915" s="142">
        <f t="shared" si="42"/>
        <v>0</v>
      </c>
      <c r="B915" s="142">
        <f t="shared" si="43"/>
        <v>0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31"/>
      <c r="O915" s="131"/>
      <c r="P915" s="131"/>
      <c r="Q915" s="132"/>
      <c r="R915" s="132"/>
      <c r="S915" s="132"/>
      <c r="T915" s="9"/>
      <c r="U915" s="9"/>
      <c r="V915" s="9"/>
      <c r="W915" s="9"/>
      <c r="X915" s="131"/>
      <c r="Y915" s="131"/>
      <c r="Z915" s="9"/>
      <c r="AA915" s="133"/>
      <c r="AB915" s="9"/>
      <c r="AC915" s="133"/>
      <c r="AD915" s="9"/>
      <c r="AE915" s="9"/>
      <c r="AF915" s="133"/>
      <c r="AG915" s="134"/>
      <c r="AH915" s="9"/>
      <c r="AI915" s="134"/>
      <c r="AJ915" s="9"/>
      <c r="AK915" s="9"/>
      <c r="AL915" s="9"/>
      <c r="AM915" s="9"/>
      <c r="AN915" s="9"/>
      <c r="AO915" s="9"/>
      <c r="AP915" s="9"/>
      <c r="AQ915" s="9"/>
      <c r="AR915" s="9"/>
      <c r="AS915" s="142" t="str">
        <f>VLOOKUP(A915,'Roll-ups'!B:M,12,FALSE)</f>
        <v>CRAFTING</v>
      </c>
      <c r="AT915" s="142">
        <f t="shared" si="44"/>
        <v>0</v>
      </c>
      <c r="AU915" t="str">
        <f>VLOOKUP(A915,'Roll-ups'!B:E,4,FALSE)</f>
        <v>FALL 1</v>
      </c>
    </row>
    <row r="916" spans="1:47" x14ac:dyDescent="0.15">
      <c r="A916" s="142">
        <f t="shared" si="42"/>
        <v>0</v>
      </c>
      <c r="B916" s="142">
        <f t="shared" si="43"/>
        <v>0</v>
      </c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31"/>
      <c r="O916" s="131"/>
      <c r="P916" s="131"/>
      <c r="Q916" s="132"/>
      <c r="R916" s="132"/>
      <c r="S916" s="132"/>
      <c r="T916" s="9"/>
      <c r="U916" s="9"/>
      <c r="V916" s="9"/>
      <c r="W916" s="9"/>
      <c r="X916" s="131"/>
      <c r="Y916" s="131"/>
      <c r="Z916" s="9"/>
      <c r="AA916" s="133"/>
      <c r="AB916" s="9"/>
      <c r="AC916" s="133"/>
      <c r="AD916" s="9"/>
      <c r="AE916" s="9"/>
      <c r="AF916" s="133"/>
      <c r="AG916" s="134"/>
      <c r="AH916" s="9"/>
      <c r="AI916" s="134"/>
      <c r="AJ916" s="9"/>
      <c r="AK916" s="9"/>
      <c r="AL916" s="9"/>
      <c r="AM916" s="9"/>
      <c r="AN916" s="9"/>
      <c r="AO916" s="9"/>
      <c r="AP916" s="9"/>
      <c r="AQ916" s="9"/>
      <c r="AR916" s="9"/>
      <c r="AS916" s="142" t="str">
        <f>VLOOKUP(A916,'Roll-ups'!B:M,12,FALSE)</f>
        <v>CRAFTING</v>
      </c>
      <c r="AT916" s="142">
        <f t="shared" si="44"/>
        <v>0</v>
      </c>
      <c r="AU916" t="str">
        <f>VLOOKUP(A916,'Roll-ups'!B:E,4,FALSE)</f>
        <v>FALL 1</v>
      </c>
    </row>
    <row r="917" spans="1:47" x14ac:dyDescent="0.15">
      <c r="A917" s="142">
        <f t="shared" si="42"/>
        <v>0</v>
      </c>
      <c r="B917" s="142">
        <f t="shared" si="43"/>
        <v>0</v>
      </c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31"/>
      <c r="O917" s="131"/>
      <c r="P917" s="131"/>
      <c r="Q917" s="132"/>
      <c r="R917" s="132"/>
      <c r="S917" s="132"/>
      <c r="T917" s="9"/>
      <c r="U917" s="9"/>
      <c r="V917" s="9"/>
      <c r="W917" s="9"/>
      <c r="X917" s="131"/>
      <c r="Y917" s="131"/>
      <c r="Z917" s="9"/>
      <c r="AA917" s="133"/>
      <c r="AB917" s="9"/>
      <c r="AC917" s="133"/>
      <c r="AD917" s="9"/>
      <c r="AE917" s="9"/>
      <c r="AF917" s="133"/>
      <c r="AG917" s="134"/>
      <c r="AH917" s="9"/>
      <c r="AI917" s="134"/>
      <c r="AJ917" s="9"/>
      <c r="AK917" s="9"/>
      <c r="AL917" s="9"/>
      <c r="AM917" s="9"/>
      <c r="AN917" s="9"/>
      <c r="AO917" s="9"/>
      <c r="AP917" s="9"/>
      <c r="AQ917" s="9"/>
      <c r="AR917" s="9"/>
      <c r="AS917" s="142" t="str">
        <f>VLOOKUP(A917,'Roll-ups'!B:M,12,FALSE)</f>
        <v>CRAFTING</v>
      </c>
      <c r="AT917" s="142">
        <f t="shared" si="44"/>
        <v>0</v>
      </c>
      <c r="AU917" t="str">
        <f>VLOOKUP(A917,'Roll-ups'!B:E,4,FALSE)</f>
        <v>FALL 1</v>
      </c>
    </row>
    <row r="918" spans="1:47" x14ac:dyDescent="0.15">
      <c r="A918" s="142">
        <f t="shared" si="42"/>
        <v>0</v>
      </c>
      <c r="B918" s="142">
        <f t="shared" si="43"/>
        <v>0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31"/>
      <c r="O918" s="131"/>
      <c r="P918" s="131"/>
      <c r="Q918" s="132"/>
      <c r="R918" s="132"/>
      <c r="S918" s="132"/>
      <c r="T918" s="9"/>
      <c r="U918" s="9"/>
      <c r="V918" s="9"/>
      <c r="W918" s="9"/>
      <c r="X918" s="131"/>
      <c r="Y918" s="131"/>
      <c r="Z918" s="9"/>
      <c r="AA918" s="133"/>
      <c r="AB918" s="9"/>
      <c r="AC918" s="133"/>
      <c r="AD918" s="9"/>
      <c r="AE918" s="9"/>
      <c r="AF918" s="133"/>
      <c r="AG918" s="134"/>
      <c r="AH918" s="9"/>
      <c r="AI918" s="134"/>
      <c r="AJ918" s="9"/>
      <c r="AK918" s="9"/>
      <c r="AL918" s="9"/>
      <c r="AM918" s="9"/>
      <c r="AN918" s="9"/>
      <c r="AO918" s="9"/>
      <c r="AP918" s="9"/>
      <c r="AQ918" s="9"/>
      <c r="AR918" s="9"/>
      <c r="AS918" s="142" t="str">
        <f>VLOOKUP(A918,'Roll-ups'!B:M,12,FALSE)</f>
        <v>CRAFTING</v>
      </c>
      <c r="AT918" s="142">
        <f t="shared" si="44"/>
        <v>0</v>
      </c>
      <c r="AU918" t="str">
        <f>VLOOKUP(A918,'Roll-ups'!B:E,4,FALSE)</f>
        <v>FALL 1</v>
      </c>
    </row>
    <row r="919" spans="1:47" x14ac:dyDescent="0.15">
      <c r="A919" s="142">
        <f t="shared" si="42"/>
        <v>0</v>
      </c>
      <c r="B919" s="142">
        <f t="shared" si="43"/>
        <v>0</v>
      </c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31"/>
      <c r="O919" s="131"/>
      <c r="P919" s="131"/>
      <c r="Q919" s="132"/>
      <c r="R919" s="132"/>
      <c r="S919" s="132"/>
      <c r="T919" s="9"/>
      <c r="U919" s="9"/>
      <c r="V919" s="9"/>
      <c r="W919" s="9"/>
      <c r="X919" s="131"/>
      <c r="Y919" s="131"/>
      <c r="Z919" s="9"/>
      <c r="AA919" s="133"/>
      <c r="AB919" s="9"/>
      <c r="AC919" s="133"/>
      <c r="AD919" s="9"/>
      <c r="AE919" s="9"/>
      <c r="AF919" s="133"/>
      <c r="AG919" s="134"/>
      <c r="AH919" s="9"/>
      <c r="AI919" s="134"/>
      <c r="AJ919" s="9"/>
      <c r="AK919" s="9"/>
      <c r="AL919" s="9"/>
      <c r="AM919" s="9"/>
      <c r="AN919" s="9"/>
      <c r="AO919" s="9"/>
      <c r="AP919" s="9"/>
      <c r="AQ919" s="9"/>
      <c r="AR919" s="9"/>
      <c r="AS919" s="142" t="str">
        <f>VLOOKUP(A919,'Roll-ups'!B:M,12,FALSE)</f>
        <v>CRAFTING</v>
      </c>
      <c r="AT919" s="142">
        <f t="shared" si="44"/>
        <v>0</v>
      </c>
      <c r="AU919" t="str">
        <f>VLOOKUP(A919,'Roll-ups'!B:E,4,FALSE)</f>
        <v>FALL 1</v>
      </c>
    </row>
    <row r="920" spans="1:47" x14ac:dyDescent="0.15">
      <c r="A920" s="142">
        <f t="shared" si="42"/>
        <v>0</v>
      </c>
      <c r="B920" s="142">
        <f t="shared" si="43"/>
        <v>0</v>
      </c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31"/>
      <c r="O920" s="131"/>
      <c r="P920" s="131"/>
      <c r="Q920" s="132"/>
      <c r="R920" s="132"/>
      <c r="S920" s="132"/>
      <c r="T920" s="9"/>
      <c r="U920" s="9"/>
      <c r="V920" s="9"/>
      <c r="W920" s="9"/>
      <c r="X920" s="131"/>
      <c r="Y920" s="131"/>
      <c r="Z920" s="9"/>
      <c r="AA920" s="133"/>
      <c r="AB920" s="9"/>
      <c r="AC920" s="133"/>
      <c r="AD920" s="9"/>
      <c r="AE920" s="9"/>
      <c r="AF920" s="133"/>
      <c r="AG920" s="134"/>
      <c r="AH920" s="9"/>
      <c r="AI920" s="134"/>
      <c r="AJ920" s="9"/>
      <c r="AK920" s="9"/>
      <c r="AL920" s="9"/>
      <c r="AM920" s="9"/>
      <c r="AN920" s="9"/>
      <c r="AO920" s="9"/>
      <c r="AP920" s="9"/>
      <c r="AQ920" s="9"/>
      <c r="AR920" s="9"/>
      <c r="AS920" s="142" t="str">
        <f>VLOOKUP(A920,'Roll-ups'!B:M,12,FALSE)</f>
        <v>CRAFTING</v>
      </c>
      <c r="AT920" s="142">
        <f t="shared" si="44"/>
        <v>0</v>
      </c>
      <c r="AU920" t="str">
        <f>VLOOKUP(A920,'Roll-ups'!B:E,4,FALSE)</f>
        <v>FALL 1</v>
      </c>
    </row>
    <row r="921" spans="1:47" x14ac:dyDescent="0.15">
      <c r="A921" s="142">
        <f t="shared" si="42"/>
        <v>0</v>
      </c>
      <c r="B921" s="142">
        <f t="shared" si="43"/>
        <v>0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31"/>
      <c r="O921" s="131"/>
      <c r="P921" s="131"/>
      <c r="Q921" s="132"/>
      <c r="R921" s="132"/>
      <c r="S921" s="132"/>
      <c r="T921" s="9"/>
      <c r="U921" s="9"/>
      <c r="V921" s="9"/>
      <c r="W921" s="9"/>
      <c r="X921" s="131"/>
      <c r="Y921" s="131"/>
      <c r="Z921" s="9"/>
      <c r="AA921" s="133"/>
      <c r="AB921" s="9"/>
      <c r="AC921" s="133"/>
      <c r="AD921" s="9"/>
      <c r="AE921" s="9"/>
      <c r="AF921" s="133"/>
      <c r="AG921" s="134"/>
      <c r="AH921" s="9"/>
      <c r="AI921" s="134"/>
      <c r="AJ921" s="9"/>
      <c r="AK921" s="9"/>
      <c r="AL921" s="9"/>
      <c r="AM921" s="9"/>
      <c r="AN921" s="9"/>
      <c r="AO921" s="9"/>
      <c r="AP921" s="9"/>
      <c r="AQ921" s="9"/>
      <c r="AR921" s="9"/>
      <c r="AS921" s="142" t="str">
        <f>VLOOKUP(A921,'Roll-ups'!B:M,12,FALSE)</f>
        <v>CRAFTING</v>
      </c>
      <c r="AT921" s="142">
        <f t="shared" si="44"/>
        <v>0</v>
      </c>
      <c r="AU921" t="str">
        <f>VLOOKUP(A921,'Roll-ups'!B:E,4,FALSE)</f>
        <v>FALL 1</v>
      </c>
    </row>
    <row r="922" spans="1:47" x14ac:dyDescent="0.15">
      <c r="A922" s="142">
        <f t="shared" si="42"/>
        <v>0</v>
      </c>
      <c r="B922" s="142">
        <f t="shared" si="43"/>
        <v>0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31"/>
      <c r="O922" s="131"/>
      <c r="P922" s="131"/>
      <c r="Q922" s="132"/>
      <c r="R922" s="132"/>
      <c r="S922" s="132"/>
      <c r="T922" s="9"/>
      <c r="U922" s="9"/>
      <c r="V922" s="9"/>
      <c r="W922" s="9"/>
      <c r="X922" s="131"/>
      <c r="Y922" s="131"/>
      <c r="Z922" s="9"/>
      <c r="AA922" s="133"/>
      <c r="AB922" s="9"/>
      <c r="AC922" s="133"/>
      <c r="AD922" s="9"/>
      <c r="AE922" s="9"/>
      <c r="AF922" s="133"/>
      <c r="AG922" s="134"/>
      <c r="AH922" s="9"/>
      <c r="AI922" s="134"/>
      <c r="AJ922" s="9"/>
      <c r="AK922" s="9"/>
      <c r="AL922" s="9"/>
      <c r="AM922" s="9"/>
      <c r="AN922" s="9"/>
      <c r="AO922" s="9"/>
      <c r="AP922" s="9"/>
      <c r="AQ922" s="9"/>
      <c r="AR922" s="9"/>
      <c r="AS922" s="142" t="str">
        <f>VLOOKUP(A922,'Roll-ups'!B:M,12,FALSE)</f>
        <v>CRAFTING</v>
      </c>
      <c r="AT922" s="142">
        <f t="shared" si="44"/>
        <v>0</v>
      </c>
      <c r="AU922" t="str">
        <f>VLOOKUP(A922,'Roll-ups'!B:E,4,FALSE)</f>
        <v>FALL 1</v>
      </c>
    </row>
    <row r="923" spans="1:47" x14ac:dyDescent="0.15">
      <c r="A923" s="142">
        <f t="shared" si="42"/>
        <v>0</v>
      </c>
      <c r="B923" s="142">
        <f t="shared" si="43"/>
        <v>0</v>
      </c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31"/>
      <c r="O923" s="131"/>
      <c r="P923" s="131"/>
      <c r="Q923" s="132"/>
      <c r="R923" s="132"/>
      <c r="S923" s="132"/>
      <c r="T923" s="9"/>
      <c r="U923" s="9"/>
      <c r="V923" s="9"/>
      <c r="W923" s="9"/>
      <c r="X923" s="131"/>
      <c r="Y923" s="131"/>
      <c r="Z923" s="9"/>
      <c r="AA923" s="133"/>
      <c r="AB923" s="9"/>
      <c r="AC923" s="133"/>
      <c r="AD923" s="9"/>
      <c r="AE923" s="9"/>
      <c r="AF923" s="133"/>
      <c r="AG923" s="134"/>
      <c r="AH923" s="9"/>
      <c r="AI923" s="134"/>
      <c r="AJ923" s="9"/>
      <c r="AK923" s="9"/>
      <c r="AL923" s="9"/>
      <c r="AM923" s="9"/>
      <c r="AN923" s="9"/>
      <c r="AO923" s="9"/>
      <c r="AP923" s="9"/>
      <c r="AQ923" s="9"/>
      <c r="AR923" s="9"/>
      <c r="AS923" s="142" t="str">
        <f>VLOOKUP(A923,'Roll-ups'!B:M,12,FALSE)</f>
        <v>CRAFTING</v>
      </c>
      <c r="AT923" s="142">
        <f t="shared" si="44"/>
        <v>0</v>
      </c>
      <c r="AU923" t="str">
        <f>VLOOKUP(A923,'Roll-ups'!B:E,4,FALSE)</f>
        <v>FALL 1</v>
      </c>
    </row>
    <row r="924" spans="1:47" x14ac:dyDescent="0.15">
      <c r="A924" s="142">
        <f t="shared" si="42"/>
        <v>0</v>
      </c>
      <c r="B924" s="142">
        <f t="shared" si="43"/>
        <v>0</v>
      </c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31"/>
      <c r="O924" s="131"/>
      <c r="P924" s="131"/>
      <c r="Q924" s="132"/>
      <c r="R924" s="132"/>
      <c r="S924" s="132"/>
      <c r="T924" s="9"/>
      <c r="U924" s="9"/>
      <c r="V924" s="9"/>
      <c r="W924" s="9"/>
      <c r="X924" s="131"/>
      <c r="Y924" s="131"/>
      <c r="Z924" s="9"/>
      <c r="AA924" s="133"/>
      <c r="AB924" s="9"/>
      <c r="AC924" s="133"/>
      <c r="AD924" s="9"/>
      <c r="AE924" s="9"/>
      <c r="AF924" s="133"/>
      <c r="AG924" s="134"/>
      <c r="AH924" s="9"/>
      <c r="AI924" s="134"/>
      <c r="AJ924" s="9"/>
      <c r="AK924" s="9"/>
      <c r="AL924" s="9"/>
      <c r="AM924" s="9"/>
      <c r="AN924" s="9"/>
      <c r="AO924" s="9"/>
      <c r="AP924" s="9"/>
      <c r="AQ924" s="9"/>
      <c r="AR924" s="9"/>
      <c r="AS924" s="142" t="str">
        <f>VLOOKUP(A924,'Roll-ups'!B:M,12,FALSE)</f>
        <v>CRAFTING</v>
      </c>
      <c r="AT924" s="142">
        <f t="shared" si="44"/>
        <v>0</v>
      </c>
      <c r="AU924" t="str">
        <f>VLOOKUP(A924,'Roll-ups'!B:E,4,FALSE)</f>
        <v>FALL 1</v>
      </c>
    </row>
    <row r="925" spans="1:47" x14ac:dyDescent="0.15">
      <c r="A925" s="142">
        <f t="shared" si="42"/>
        <v>0</v>
      </c>
      <c r="B925" s="142">
        <f t="shared" si="43"/>
        <v>0</v>
      </c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31"/>
      <c r="O925" s="131"/>
      <c r="P925" s="131"/>
      <c r="Q925" s="132"/>
      <c r="R925" s="132"/>
      <c r="S925" s="132"/>
      <c r="T925" s="9"/>
      <c r="U925" s="9"/>
      <c r="V925" s="9"/>
      <c r="W925" s="9"/>
      <c r="X925" s="131"/>
      <c r="Y925" s="131"/>
      <c r="Z925" s="9"/>
      <c r="AA925" s="133"/>
      <c r="AB925" s="9"/>
      <c r="AC925" s="133"/>
      <c r="AD925" s="9"/>
      <c r="AE925" s="9"/>
      <c r="AF925" s="133"/>
      <c r="AG925" s="134"/>
      <c r="AH925" s="9"/>
      <c r="AI925" s="134"/>
      <c r="AJ925" s="9"/>
      <c r="AK925" s="9"/>
      <c r="AL925" s="9"/>
      <c r="AM925" s="9"/>
      <c r="AN925" s="9"/>
      <c r="AO925" s="9"/>
      <c r="AP925" s="9"/>
      <c r="AQ925" s="9"/>
      <c r="AR925" s="9"/>
      <c r="AS925" s="142" t="str">
        <f>VLOOKUP(A925,'Roll-ups'!B:M,12,FALSE)</f>
        <v>CRAFTING</v>
      </c>
      <c r="AT925" s="142">
        <f t="shared" si="44"/>
        <v>0</v>
      </c>
      <c r="AU925" t="str">
        <f>VLOOKUP(A925,'Roll-ups'!B:E,4,FALSE)</f>
        <v>FALL 1</v>
      </c>
    </row>
    <row r="926" spans="1:47" x14ac:dyDescent="0.15">
      <c r="A926" s="142">
        <f t="shared" si="42"/>
        <v>0</v>
      </c>
      <c r="B926" s="142">
        <f t="shared" si="43"/>
        <v>0</v>
      </c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31"/>
      <c r="O926" s="131"/>
      <c r="P926" s="131"/>
      <c r="Q926" s="132"/>
      <c r="R926" s="132"/>
      <c r="S926" s="132"/>
      <c r="T926" s="9"/>
      <c r="U926" s="9"/>
      <c r="V926" s="9"/>
      <c r="W926" s="9"/>
      <c r="X926" s="131"/>
      <c r="Y926" s="131"/>
      <c r="Z926" s="9"/>
      <c r="AA926" s="133"/>
      <c r="AB926" s="9"/>
      <c r="AC926" s="133"/>
      <c r="AD926" s="9"/>
      <c r="AE926" s="9"/>
      <c r="AF926" s="133"/>
      <c r="AG926" s="134"/>
      <c r="AH926" s="9"/>
      <c r="AI926" s="134"/>
      <c r="AJ926" s="9"/>
      <c r="AK926" s="9"/>
      <c r="AL926" s="9"/>
      <c r="AM926" s="9"/>
      <c r="AN926" s="9"/>
      <c r="AO926" s="9"/>
      <c r="AP926" s="9"/>
      <c r="AQ926" s="9"/>
      <c r="AR926" s="9"/>
      <c r="AS926" s="142" t="str">
        <f>VLOOKUP(A926,'Roll-ups'!B:M,12,FALSE)</f>
        <v>CRAFTING</v>
      </c>
      <c r="AT926" s="142">
        <f t="shared" si="44"/>
        <v>0</v>
      </c>
      <c r="AU926" t="str">
        <f>VLOOKUP(A926,'Roll-ups'!B:E,4,FALSE)</f>
        <v>FALL 1</v>
      </c>
    </row>
    <row r="927" spans="1:47" x14ac:dyDescent="0.15">
      <c r="A927" s="142">
        <f t="shared" si="42"/>
        <v>0</v>
      </c>
      <c r="B927" s="142">
        <f t="shared" si="43"/>
        <v>0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31"/>
      <c r="O927" s="131"/>
      <c r="P927" s="131"/>
      <c r="Q927" s="132"/>
      <c r="R927" s="132"/>
      <c r="S927" s="132"/>
      <c r="T927" s="9"/>
      <c r="U927" s="9"/>
      <c r="V927" s="9"/>
      <c r="W927" s="9"/>
      <c r="X927" s="131"/>
      <c r="Y927" s="131"/>
      <c r="Z927" s="9"/>
      <c r="AA927" s="133"/>
      <c r="AB927" s="9"/>
      <c r="AC927" s="133"/>
      <c r="AD927" s="9"/>
      <c r="AE927" s="9"/>
      <c r="AF927" s="133"/>
      <c r="AG927" s="134"/>
      <c r="AH927" s="9"/>
      <c r="AI927" s="134"/>
      <c r="AJ927" s="9"/>
      <c r="AK927" s="9"/>
      <c r="AL927" s="9"/>
      <c r="AM927" s="9"/>
      <c r="AN927" s="9"/>
      <c r="AO927" s="9"/>
      <c r="AP927" s="9"/>
      <c r="AQ927" s="9"/>
      <c r="AR927" s="9"/>
      <c r="AS927" s="142" t="str">
        <f>VLOOKUP(A927,'Roll-ups'!B:M,12,FALSE)</f>
        <v>CRAFTING</v>
      </c>
      <c r="AT927" s="142">
        <f t="shared" si="44"/>
        <v>0</v>
      </c>
      <c r="AU927" t="str">
        <f>VLOOKUP(A927,'Roll-ups'!B:E,4,FALSE)</f>
        <v>FALL 1</v>
      </c>
    </row>
    <row r="928" spans="1:47" x14ac:dyDescent="0.15">
      <c r="A928" s="142">
        <f t="shared" si="42"/>
        <v>0</v>
      </c>
      <c r="B928" s="142">
        <f t="shared" si="43"/>
        <v>0</v>
      </c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31"/>
      <c r="O928" s="131"/>
      <c r="P928" s="131"/>
      <c r="Q928" s="132"/>
      <c r="R928" s="132"/>
      <c r="S928" s="132"/>
      <c r="T928" s="9"/>
      <c r="U928" s="9"/>
      <c r="V928" s="9"/>
      <c r="W928" s="9"/>
      <c r="X928" s="131"/>
      <c r="Y928" s="131"/>
      <c r="Z928" s="9"/>
      <c r="AA928" s="133"/>
      <c r="AB928" s="9"/>
      <c r="AC928" s="133"/>
      <c r="AD928" s="9"/>
      <c r="AE928" s="9"/>
      <c r="AF928" s="133"/>
      <c r="AG928" s="134"/>
      <c r="AH928" s="9"/>
      <c r="AI928" s="134"/>
      <c r="AJ928" s="9"/>
      <c r="AK928" s="9"/>
      <c r="AL928" s="9"/>
      <c r="AM928" s="9"/>
      <c r="AN928" s="9"/>
      <c r="AO928" s="9"/>
      <c r="AP928" s="9"/>
      <c r="AQ928" s="9"/>
      <c r="AR928" s="9"/>
      <c r="AS928" s="142" t="str">
        <f>VLOOKUP(A928,'Roll-ups'!B:M,12,FALSE)</f>
        <v>CRAFTING</v>
      </c>
      <c r="AT928" s="142">
        <f t="shared" si="44"/>
        <v>0</v>
      </c>
      <c r="AU928" t="str">
        <f>VLOOKUP(A928,'Roll-ups'!B:E,4,FALSE)</f>
        <v>FALL 1</v>
      </c>
    </row>
    <row r="929" spans="1:47" x14ac:dyDescent="0.15">
      <c r="A929" s="142">
        <f t="shared" si="42"/>
        <v>0</v>
      </c>
      <c r="B929" s="142">
        <f t="shared" si="43"/>
        <v>0</v>
      </c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31"/>
      <c r="O929" s="131"/>
      <c r="P929" s="131"/>
      <c r="Q929" s="132"/>
      <c r="R929" s="132"/>
      <c r="S929" s="132"/>
      <c r="T929" s="9"/>
      <c r="U929" s="9"/>
      <c r="V929" s="9"/>
      <c r="W929" s="9"/>
      <c r="X929" s="131"/>
      <c r="Y929" s="131"/>
      <c r="Z929" s="9"/>
      <c r="AA929" s="133"/>
      <c r="AB929" s="9"/>
      <c r="AC929" s="133"/>
      <c r="AD929" s="9"/>
      <c r="AE929" s="9"/>
      <c r="AF929" s="133"/>
      <c r="AG929" s="134"/>
      <c r="AH929" s="9"/>
      <c r="AI929" s="134"/>
      <c r="AJ929" s="9"/>
      <c r="AK929" s="9"/>
      <c r="AL929" s="9"/>
      <c r="AM929" s="9"/>
      <c r="AN929" s="9"/>
      <c r="AO929" s="9"/>
      <c r="AP929" s="9"/>
      <c r="AQ929" s="9"/>
      <c r="AR929" s="9"/>
      <c r="AS929" s="142" t="str">
        <f>VLOOKUP(A929,'Roll-ups'!B:M,12,FALSE)</f>
        <v>CRAFTING</v>
      </c>
      <c r="AT929" s="142">
        <f t="shared" si="44"/>
        <v>0</v>
      </c>
      <c r="AU929" t="str">
        <f>VLOOKUP(A929,'Roll-ups'!B:E,4,FALSE)</f>
        <v>FALL 1</v>
      </c>
    </row>
    <row r="930" spans="1:47" x14ac:dyDescent="0.15">
      <c r="A930" s="142">
        <f t="shared" si="42"/>
        <v>0</v>
      </c>
      <c r="B930" s="142">
        <f t="shared" si="43"/>
        <v>0</v>
      </c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31"/>
      <c r="O930" s="131"/>
      <c r="P930" s="131"/>
      <c r="Q930" s="132"/>
      <c r="R930" s="132"/>
      <c r="S930" s="132"/>
      <c r="T930" s="9"/>
      <c r="U930" s="9"/>
      <c r="V930" s="9"/>
      <c r="W930" s="9"/>
      <c r="X930" s="131"/>
      <c r="Y930" s="131"/>
      <c r="Z930" s="9"/>
      <c r="AA930" s="133"/>
      <c r="AB930" s="9"/>
      <c r="AC930" s="133"/>
      <c r="AD930" s="9"/>
      <c r="AE930" s="9"/>
      <c r="AF930" s="133"/>
      <c r="AG930" s="134"/>
      <c r="AH930" s="9"/>
      <c r="AI930" s="134"/>
      <c r="AJ930" s="9"/>
      <c r="AK930" s="9"/>
      <c r="AL930" s="9"/>
      <c r="AM930" s="9"/>
      <c r="AN930" s="9"/>
      <c r="AO930" s="9"/>
      <c r="AP930" s="9"/>
      <c r="AQ930" s="9"/>
      <c r="AR930" s="9"/>
      <c r="AS930" s="142" t="str">
        <f>VLOOKUP(A930,'Roll-ups'!B:M,12,FALSE)</f>
        <v>CRAFTING</v>
      </c>
      <c r="AT930" s="142">
        <f t="shared" si="44"/>
        <v>0</v>
      </c>
      <c r="AU930" t="str">
        <f>VLOOKUP(A930,'Roll-ups'!B:E,4,FALSE)</f>
        <v>FALL 1</v>
      </c>
    </row>
    <row r="931" spans="1:47" x14ac:dyDescent="0.15">
      <c r="A931" s="142">
        <f t="shared" si="42"/>
        <v>0</v>
      </c>
      <c r="B931" s="142">
        <f t="shared" si="43"/>
        <v>0</v>
      </c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31"/>
      <c r="O931" s="131"/>
      <c r="P931" s="131"/>
      <c r="Q931" s="132"/>
      <c r="R931" s="132"/>
      <c r="S931" s="132"/>
      <c r="T931" s="9"/>
      <c r="U931" s="9"/>
      <c r="V931" s="9"/>
      <c r="W931" s="9"/>
      <c r="X931" s="131"/>
      <c r="Y931" s="131"/>
      <c r="Z931" s="9"/>
      <c r="AA931" s="133"/>
      <c r="AB931" s="9"/>
      <c r="AC931" s="133"/>
      <c r="AD931" s="9"/>
      <c r="AE931" s="9"/>
      <c r="AF931" s="133"/>
      <c r="AG931" s="134"/>
      <c r="AH931" s="9"/>
      <c r="AI931" s="134"/>
      <c r="AJ931" s="9"/>
      <c r="AK931" s="9"/>
      <c r="AL931" s="9"/>
      <c r="AM931" s="9"/>
      <c r="AN931" s="9"/>
      <c r="AO931" s="9"/>
      <c r="AP931" s="9"/>
      <c r="AQ931" s="9"/>
      <c r="AR931" s="9"/>
      <c r="AS931" s="142" t="str">
        <f>VLOOKUP(A931,'Roll-ups'!B:M,12,FALSE)</f>
        <v>CRAFTING</v>
      </c>
      <c r="AT931" s="142">
        <f t="shared" si="44"/>
        <v>0</v>
      </c>
      <c r="AU931" t="str">
        <f>VLOOKUP(A931,'Roll-ups'!B:E,4,FALSE)</f>
        <v>FALL 1</v>
      </c>
    </row>
    <row r="932" spans="1:47" x14ac:dyDescent="0.15">
      <c r="A932" s="142">
        <f t="shared" si="42"/>
        <v>0</v>
      </c>
      <c r="B932" s="142">
        <f t="shared" si="43"/>
        <v>0</v>
      </c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31"/>
      <c r="O932" s="131"/>
      <c r="P932" s="131"/>
      <c r="Q932" s="132"/>
      <c r="R932" s="132"/>
      <c r="S932" s="132"/>
      <c r="T932" s="9"/>
      <c r="U932" s="9"/>
      <c r="V932" s="9"/>
      <c r="W932" s="9"/>
      <c r="X932" s="131"/>
      <c r="Y932" s="131"/>
      <c r="Z932" s="9"/>
      <c r="AA932" s="133"/>
      <c r="AB932" s="9"/>
      <c r="AC932" s="133"/>
      <c r="AD932" s="9"/>
      <c r="AE932" s="9"/>
      <c r="AF932" s="133"/>
      <c r="AG932" s="134"/>
      <c r="AH932" s="9"/>
      <c r="AI932" s="134"/>
      <c r="AJ932" s="9"/>
      <c r="AK932" s="9"/>
      <c r="AL932" s="9"/>
      <c r="AM932" s="9"/>
      <c r="AN932" s="9"/>
      <c r="AO932" s="9"/>
      <c r="AP932" s="9"/>
      <c r="AQ932" s="9"/>
      <c r="AR932" s="9"/>
      <c r="AS932" s="142" t="str">
        <f>VLOOKUP(A932,'Roll-ups'!B:M,12,FALSE)</f>
        <v>CRAFTING</v>
      </c>
      <c r="AT932" s="142">
        <f t="shared" si="44"/>
        <v>0</v>
      </c>
      <c r="AU932" t="str">
        <f>VLOOKUP(A932,'Roll-ups'!B:E,4,FALSE)</f>
        <v>FALL 1</v>
      </c>
    </row>
    <row r="933" spans="1:47" x14ac:dyDescent="0.15">
      <c r="A933" s="142">
        <f t="shared" si="42"/>
        <v>0</v>
      </c>
      <c r="B933" s="142">
        <f t="shared" si="43"/>
        <v>0</v>
      </c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31"/>
      <c r="O933" s="131"/>
      <c r="P933" s="131"/>
      <c r="Q933" s="132"/>
      <c r="R933" s="132"/>
      <c r="S933" s="132"/>
      <c r="T933" s="9"/>
      <c r="U933" s="9"/>
      <c r="V933" s="9"/>
      <c r="W933" s="9"/>
      <c r="X933" s="131"/>
      <c r="Y933" s="131"/>
      <c r="Z933" s="9"/>
      <c r="AA933" s="133"/>
      <c r="AB933" s="9"/>
      <c r="AC933" s="133"/>
      <c r="AD933" s="9"/>
      <c r="AE933" s="9"/>
      <c r="AF933" s="133"/>
      <c r="AG933" s="134"/>
      <c r="AH933" s="9"/>
      <c r="AI933" s="134"/>
      <c r="AJ933" s="9"/>
      <c r="AK933" s="9"/>
      <c r="AL933" s="9"/>
      <c r="AM933" s="9"/>
      <c r="AN933" s="9"/>
      <c r="AO933" s="9"/>
      <c r="AP933" s="9"/>
      <c r="AQ933" s="9"/>
      <c r="AR933" s="9"/>
      <c r="AS933" s="142" t="str">
        <f>VLOOKUP(A933,'Roll-ups'!B:M,12,FALSE)</f>
        <v>CRAFTING</v>
      </c>
      <c r="AT933" s="142">
        <f t="shared" si="44"/>
        <v>0</v>
      </c>
      <c r="AU933" t="str">
        <f>VLOOKUP(A933,'Roll-ups'!B:E,4,FALSE)</f>
        <v>FALL 1</v>
      </c>
    </row>
    <row r="934" spans="1:47" x14ac:dyDescent="0.15">
      <c r="A934" s="142">
        <f t="shared" si="42"/>
        <v>0</v>
      </c>
      <c r="B934" s="142">
        <f t="shared" si="43"/>
        <v>0</v>
      </c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31"/>
      <c r="O934" s="131"/>
      <c r="P934" s="131"/>
      <c r="Q934" s="132"/>
      <c r="R934" s="132"/>
      <c r="S934" s="132"/>
      <c r="T934" s="9"/>
      <c r="U934" s="9"/>
      <c r="V934" s="9"/>
      <c r="W934" s="9"/>
      <c r="X934" s="131"/>
      <c r="Y934" s="131"/>
      <c r="Z934" s="9"/>
      <c r="AA934" s="133"/>
      <c r="AB934" s="9"/>
      <c r="AC934" s="133"/>
      <c r="AD934" s="9"/>
      <c r="AE934" s="9"/>
      <c r="AF934" s="133"/>
      <c r="AG934" s="134"/>
      <c r="AH934" s="9"/>
      <c r="AI934" s="134"/>
      <c r="AJ934" s="9"/>
      <c r="AK934" s="9"/>
      <c r="AL934" s="9"/>
      <c r="AM934" s="9"/>
      <c r="AN934" s="9"/>
      <c r="AO934" s="9"/>
      <c r="AP934" s="9"/>
      <c r="AQ934" s="9"/>
      <c r="AR934" s="9"/>
      <c r="AS934" s="142" t="str">
        <f>VLOOKUP(A934,'Roll-ups'!B:M,12,FALSE)</f>
        <v>CRAFTING</v>
      </c>
      <c r="AT934" s="142">
        <f t="shared" si="44"/>
        <v>0</v>
      </c>
      <c r="AU934" t="str">
        <f>VLOOKUP(A934,'Roll-ups'!B:E,4,FALSE)</f>
        <v>FALL 1</v>
      </c>
    </row>
    <row r="935" spans="1:47" x14ac:dyDescent="0.15">
      <c r="A935" s="142">
        <f t="shared" si="42"/>
        <v>0</v>
      </c>
      <c r="B935" s="142">
        <f t="shared" si="43"/>
        <v>0</v>
      </c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31"/>
      <c r="O935" s="131"/>
      <c r="P935" s="131"/>
      <c r="Q935" s="132"/>
      <c r="R935" s="132"/>
      <c r="S935" s="132"/>
      <c r="T935" s="9"/>
      <c r="U935" s="9"/>
      <c r="V935" s="9"/>
      <c r="W935" s="9"/>
      <c r="X935" s="131"/>
      <c r="Y935" s="131"/>
      <c r="Z935" s="9"/>
      <c r="AA935" s="133"/>
      <c r="AB935" s="9"/>
      <c r="AC935" s="133"/>
      <c r="AD935" s="9"/>
      <c r="AE935" s="9"/>
      <c r="AF935" s="133"/>
      <c r="AG935" s="134"/>
      <c r="AH935" s="9"/>
      <c r="AI935" s="134"/>
      <c r="AJ935" s="9"/>
      <c r="AK935" s="9"/>
      <c r="AL935" s="9"/>
      <c r="AM935" s="9"/>
      <c r="AN935" s="9"/>
      <c r="AO935" s="9"/>
      <c r="AP935" s="9"/>
      <c r="AQ935" s="9"/>
      <c r="AR935" s="9"/>
      <c r="AS935" s="142" t="str">
        <f>VLOOKUP(A935,'Roll-ups'!B:M,12,FALSE)</f>
        <v>CRAFTING</v>
      </c>
      <c r="AT935" s="142">
        <f t="shared" si="44"/>
        <v>0</v>
      </c>
      <c r="AU935" t="str">
        <f>VLOOKUP(A935,'Roll-ups'!B:E,4,FALSE)</f>
        <v>FALL 1</v>
      </c>
    </row>
    <row r="936" spans="1:47" x14ac:dyDescent="0.15">
      <c r="A936" s="142">
        <f t="shared" si="42"/>
        <v>0</v>
      </c>
      <c r="B936" s="142">
        <f t="shared" si="43"/>
        <v>0</v>
      </c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31"/>
      <c r="O936" s="131"/>
      <c r="P936" s="131"/>
      <c r="Q936" s="132"/>
      <c r="R936" s="132"/>
      <c r="S936" s="132"/>
      <c r="T936" s="9"/>
      <c r="U936" s="9"/>
      <c r="V936" s="9"/>
      <c r="W936" s="9"/>
      <c r="X936" s="131"/>
      <c r="Y936" s="131"/>
      <c r="Z936" s="9"/>
      <c r="AA936" s="133"/>
      <c r="AB936" s="9"/>
      <c r="AC936" s="133"/>
      <c r="AD936" s="9"/>
      <c r="AE936" s="9"/>
      <c r="AF936" s="133"/>
      <c r="AG936" s="134"/>
      <c r="AH936" s="9"/>
      <c r="AI936" s="134"/>
      <c r="AJ936" s="9"/>
      <c r="AK936" s="9"/>
      <c r="AL936" s="9"/>
      <c r="AM936" s="9"/>
      <c r="AN936" s="9"/>
      <c r="AO936" s="9"/>
      <c r="AP936" s="9"/>
      <c r="AQ936" s="9"/>
      <c r="AR936" s="9"/>
      <c r="AS936" s="142" t="str">
        <f>VLOOKUP(A936,'Roll-ups'!B:M,12,FALSE)</f>
        <v>CRAFTING</v>
      </c>
      <c r="AT936" s="142">
        <f t="shared" si="44"/>
        <v>0</v>
      </c>
      <c r="AU936" t="str">
        <f>VLOOKUP(A936,'Roll-ups'!B:E,4,FALSE)</f>
        <v>FALL 1</v>
      </c>
    </row>
    <row r="937" spans="1:47" x14ac:dyDescent="0.15">
      <c r="A937" s="142">
        <f t="shared" si="42"/>
        <v>0</v>
      </c>
      <c r="B937" s="142">
        <f t="shared" si="43"/>
        <v>0</v>
      </c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31"/>
      <c r="O937" s="131"/>
      <c r="P937" s="131"/>
      <c r="Q937" s="132"/>
      <c r="R937" s="132"/>
      <c r="S937" s="132"/>
      <c r="T937" s="9"/>
      <c r="U937" s="9"/>
      <c r="V937" s="9"/>
      <c r="W937" s="9"/>
      <c r="X937" s="131"/>
      <c r="Y937" s="131"/>
      <c r="Z937" s="9"/>
      <c r="AA937" s="133"/>
      <c r="AB937" s="9"/>
      <c r="AC937" s="133"/>
      <c r="AD937" s="9"/>
      <c r="AE937" s="9"/>
      <c r="AF937" s="133"/>
      <c r="AG937" s="134"/>
      <c r="AH937" s="9"/>
      <c r="AI937" s="134"/>
      <c r="AJ937" s="9"/>
      <c r="AK937" s="9"/>
      <c r="AL937" s="9"/>
      <c r="AM937" s="9"/>
      <c r="AN937" s="9"/>
      <c r="AO937" s="9"/>
      <c r="AP937" s="9"/>
      <c r="AQ937" s="9"/>
      <c r="AR937" s="9"/>
      <c r="AS937" s="142" t="str">
        <f>VLOOKUP(A937,'Roll-ups'!B:M,12,FALSE)</f>
        <v>CRAFTING</v>
      </c>
      <c r="AT937" s="142">
        <f t="shared" si="44"/>
        <v>0</v>
      </c>
      <c r="AU937" t="str">
        <f>VLOOKUP(A937,'Roll-ups'!B:E,4,FALSE)</f>
        <v>FALL 1</v>
      </c>
    </row>
    <row r="938" spans="1:47" x14ac:dyDescent="0.15">
      <c r="A938" s="142">
        <f t="shared" si="42"/>
        <v>0</v>
      </c>
      <c r="B938" s="142">
        <f t="shared" si="43"/>
        <v>0</v>
      </c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31"/>
      <c r="O938" s="131"/>
      <c r="P938" s="131"/>
      <c r="Q938" s="132"/>
      <c r="R938" s="132"/>
      <c r="S938" s="132"/>
      <c r="T938" s="9"/>
      <c r="U938" s="9"/>
      <c r="V938" s="9"/>
      <c r="W938" s="9"/>
      <c r="X938" s="131"/>
      <c r="Y938" s="131"/>
      <c r="Z938" s="9"/>
      <c r="AA938" s="133"/>
      <c r="AB938" s="9"/>
      <c r="AC938" s="133"/>
      <c r="AD938" s="9"/>
      <c r="AE938" s="9"/>
      <c r="AF938" s="133"/>
      <c r="AG938" s="134"/>
      <c r="AH938" s="9"/>
      <c r="AI938" s="134"/>
      <c r="AJ938" s="9"/>
      <c r="AK938" s="9"/>
      <c r="AL938" s="9"/>
      <c r="AM938" s="9"/>
      <c r="AN938" s="9"/>
      <c r="AO938" s="9"/>
      <c r="AP938" s="9"/>
      <c r="AQ938" s="9"/>
      <c r="AR938" s="9"/>
      <c r="AS938" s="142" t="str">
        <f>VLOOKUP(A938,'Roll-ups'!B:M,12,FALSE)</f>
        <v>CRAFTING</v>
      </c>
      <c r="AT938" s="142">
        <f t="shared" si="44"/>
        <v>0</v>
      </c>
      <c r="AU938" t="str">
        <f>VLOOKUP(A938,'Roll-ups'!B:E,4,FALSE)</f>
        <v>FALL 1</v>
      </c>
    </row>
    <row r="939" spans="1:47" x14ac:dyDescent="0.15">
      <c r="A939" s="142">
        <f t="shared" si="42"/>
        <v>0</v>
      </c>
      <c r="B939" s="142">
        <f t="shared" si="43"/>
        <v>0</v>
      </c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31"/>
      <c r="O939" s="131"/>
      <c r="P939" s="131"/>
      <c r="Q939" s="132"/>
      <c r="R939" s="132"/>
      <c r="S939" s="132"/>
      <c r="T939" s="9"/>
      <c r="U939" s="9"/>
      <c r="V939" s="9"/>
      <c r="W939" s="9"/>
      <c r="X939" s="131"/>
      <c r="Y939" s="131"/>
      <c r="Z939" s="9"/>
      <c r="AA939" s="133"/>
      <c r="AB939" s="9"/>
      <c r="AC939" s="133"/>
      <c r="AD939" s="9"/>
      <c r="AE939" s="9"/>
      <c r="AF939" s="133"/>
      <c r="AG939" s="134"/>
      <c r="AH939" s="9"/>
      <c r="AI939" s="134"/>
      <c r="AJ939" s="9"/>
      <c r="AK939" s="9"/>
      <c r="AL939" s="9"/>
      <c r="AM939" s="9"/>
      <c r="AN939" s="9"/>
      <c r="AO939" s="9"/>
      <c r="AP939" s="9"/>
      <c r="AQ939" s="9"/>
      <c r="AR939" s="9"/>
      <c r="AS939" s="142" t="str">
        <f>VLOOKUP(A939,'Roll-ups'!B:M,12,FALSE)</f>
        <v>CRAFTING</v>
      </c>
      <c r="AT939" s="142">
        <f t="shared" si="44"/>
        <v>0</v>
      </c>
      <c r="AU939" t="str">
        <f>VLOOKUP(A939,'Roll-ups'!B:E,4,FALSE)</f>
        <v>FALL 1</v>
      </c>
    </row>
    <row r="940" spans="1:47" x14ac:dyDescent="0.15">
      <c r="A940" s="142">
        <f t="shared" si="42"/>
        <v>0</v>
      </c>
      <c r="B940" s="142">
        <f t="shared" si="43"/>
        <v>0</v>
      </c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31"/>
      <c r="O940" s="131"/>
      <c r="P940" s="131"/>
      <c r="Q940" s="132"/>
      <c r="R940" s="132"/>
      <c r="S940" s="132"/>
      <c r="T940" s="9"/>
      <c r="U940" s="9"/>
      <c r="V940" s="9"/>
      <c r="W940" s="9"/>
      <c r="X940" s="131"/>
      <c r="Y940" s="131"/>
      <c r="Z940" s="9"/>
      <c r="AA940" s="133"/>
      <c r="AB940" s="9"/>
      <c r="AC940" s="133"/>
      <c r="AD940" s="9"/>
      <c r="AE940" s="9"/>
      <c r="AF940" s="133"/>
      <c r="AG940" s="134"/>
      <c r="AH940" s="9"/>
      <c r="AI940" s="134"/>
      <c r="AJ940" s="9"/>
      <c r="AK940" s="9"/>
      <c r="AL940" s="9"/>
      <c r="AM940" s="9"/>
      <c r="AN940" s="9"/>
      <c r="AO940" s="9"/>
      <c r="AP940" s="9"/>
      <c r="AQ940" s="9"/>
      <c r="AR940" s="9"/>
      <c r="AS940" s="142" t="str">
        <f>VLOOKUP(A940,'Roll-ups'!B:M,12,FALSE)</f>
        <v>CRAFTING</v>
      </c>
      <c r="AT940" s="142">
        <f t="shared" si="44"/>
        <v>0</v>
      </c>
      <c r="AU940" t="str">
        <f>VLOOKUP(A940,'Roll-ups'!B:E,4,FALSE)</f>
        <v>FALL 1</v>
      </c>
    </row>
    <row r="941" spans="1:47" x14ac:dyDescent="0.15">
      <c r="A941" s="142">
        <f t="shared" si="42"/>
        <v>0</v>
      </c>
      <c r="B941" s="142">
        <f t="shared" si="43"/>
        <v>0</v>
      </c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31"/>
      <c r="O941" s="131"/>
      <c r="P941" s="131"/>
      <c r="Q941" s="132"/>
      <c r="R941" s="132"/>
      <c r="S941" s="132"/>
      <c r="T941" s="9"/>
      <c r="U941" s="9"/>
      <c r="V941" s="9"/>
      <c r="W941" s="9"/>
      <c r="X941" s="131"/>
      <c r="Y941" s="131"/>
      <c r="Z941" s="9"/>
      <c r="AA941" s="133"/>
      <c r="AB941" s="9"/>
      <c r="AC941" s="133"/>
      <c r="AD941" s="9"/>
      <c r="AE941" s="9"/>
      <c r="AF941" s="133"/>
      <c r="AG941" s="134"/>
      <c r="AH941" s="9"/>
      <c r="AI941" s="134"/>
      <c r="AJ941" s="9"/>
      <c r="AK941" s="9"/>
      <c r="AL941" s="9"/>
      <c r="AM941" s="9"/>
      <c r="AN941" s="9"/>
      <c r="AO941" s="9"/>
      <c r="AP941" s="9"/>
      <c r="AQ941" s="9"/>
      <c r="AR941" s="9"/>
      <c r="AS941" s="142" t="str">
        <f>VLOOKUP(A941,'Roll-ups'!B:M,12,FALSE)</f>
        <v>CRAFTING</v>
      </c>
      <c r="AT941" s="142">
        <f t="shared" si="44"/>
        <v>0</v>
      </c>
      <c r="AU941" t="str">
        <f>VLOOKUP(A941,'Roll-ups'!B:E,4,FALSE)</f>
        <v>FALL 1</v>
      </c>
    </row>
    <row r="942" spans="1:47" x14ac:dyDescent="0.15">
      <c r="A942" s="142">
        <f t="shared" si="42"/>
        <v>0</v>
      </c>
      <c r="B942" s="142">
        <f t="shared" si="43"/>
        <v>0</v>
      </c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31"/>
      <c r="O942" s="131"/>
      <c r="P942" s="131"/>
      <c r="Q942" s="132"/>
      <c r="R942" s="132"/>
      <c r="S942" s="132"/>
      <c r="T942" s="9"/>
      <c r="U942" s="9"/>
      <c r="V942" s="9"/>
      <c r="W942" s="9"/>
      <c r="X942" s="131"/>
      <c r="Y942" s="131"/>
      <c r="Z942" s="9"/>
      <c r="AA942" s="133"/>
      <c r="AB942" s="9"/>
      <c r="AC942" s="133"/>
      <c r="AD942" s="9"/>
      <c r="AE942" s="9"/>
      <c r="AF942" s="133"/>
      <c r="AG942" s="134"/>
      <c r="AH942" s="9"/>
      <c r="AI942" s="134"/>
      <c r="AJ942" s="9"/>
      <c r="AK942" s="9"/>
      <c r="AL942" s="9"/>
      <c r="AM942" s="9"/>
      <c r="AN942" s="9"/>
      <c r="AO942" s="9"/>
      <c r="AP942" s="9"/>
      <c r="AQ942" s="9"/>
      <c r="AR942" s="9"/>
      <c r="AS942" s="142" t="str">
        <f>VLOOKUP(A942,'Roll-ups'!B:M,12,FALSE)</f>
        <v>CRAFTING</v>
      </c>
      <c r="AT942" s="142">
        <f t="shared" si="44"/>
        <v>0</v>
      </c>
      <c r="AU942" t="str">
        <f>VLOOKUP(A942,'Roll-ups'!B:E,4,FALSE)</f>
        <v>FALL 1</v>
      </c>
    </row>
    <row r="943" spans="1:47" x14ac:dyDescent="0.15">
      <c r="A943" s="142">
        <f t="shared" si="42"/>
        <v>0</v>
      </c>
      <c r="B943" s="142">
        <f t="shared" si="43"/>
        <v>0</v>
      </c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31"/>
      <c r="O943" s="131"/>
      <c r="P943" s="131"/>
      <c r="Q943" s="132"/>
      <c r="R943" s="132"/>
      <c r="S943" s="132"/>
      <c r="T943" s="9"/>
      <c r="U943" s="9"/>
      <c r="V943" s="9"/>
      <c r="W943" s="9"/>
      <c r="X943" s="131"/>
      <c r="Y943" s="131"/>
      <c r="Z943" s="9"/>
      <c r="AA943" s="133"/>
      <c r="AB943" s="9"/>
      <c r="AC943" s="133"/>
      <c r="AD943" s="9"/>
      <c r="AE943" s="9"/>
      <c r="AF943" s="133"/>
      <c r="AG943" s="134"/>
      <c r="AH943" s="9"/>
      <c r="AI943" s="134"/>
      <c r="AJ943" s="9"/>
      <c r="AK943" s="9"/>
      <c r="AL943" s="9"/>
      <c r="AM943" s="9"/>
      <c r="AN943" s="9"/>
      <c r="AO943" s="9"/>
      <c r="AP943" s="9"/>
      <c r="AQ943" s="9"/>
      <c r="AR943" s="9"/>
      <c r="AS943" s="142" t="str">
        <f>VLOOKUP(A943,'Roll-ups'!B:M,12,FALSE)</f>
        <v>CRAFTING</v>
      </c>
      <c r="AT943" s="142">
        <f t="shared" si="44"/>
        <v>0</v>
      </c>
      <c r="AU943" t="str">
        <f>VLOOKUP(A943,'Roll-ups'!B:E,4,FALSE)</f>
        <v>FALL 1</v>
      </c>
    </row>
    <row r="944" spans="1:47" x14ac:dyDescent="0.15">
      <c r="A944" s="142">
        <f t="shared" si="42"/>
        <v>0</v>
      </c>
      <c r="B944" s="142">
        <f t="shared" si="43"/>
        <v>0</v>
      </c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31"/>
      <c r="O944" s="131"/>
      <c r="P944" s="131"/>
      <c r="Q944" s="132"/>
      <c r="R944" s="132"/>
      <c r="S944" s="132"/>
      <c r="T944" s="9"/>
      <c r="U944" s="9"/>
      <c r="V944" s="9"/>
      <c r="W944" s="9"/>
      <c r="X944" s="131"/>
      <c r="Y944" s="131"/>
      <c r="Z944" s="9"/>
      <c r="AA944" s="133"/>
      <c r="AB944" s="9"/>
      <c r="AC944" s="133"/>
      <c r="AD944" s="9"/>
      <c r="AE944" s="9"/>
      <c r="AF944" s="133"/>
      <c r="AG944" s="134"/>
      <c r="AH944" s="9"/>
      <c r="AI944" s="134"/>
      <c r="AJ944" s="9"/>
      <c r="AK944" s="9"/>
      <c r="AL944" s="9"/>
      <c r="AM944" s="9"/>
      <c r="AN944" s="9"/>
      <c r="AO944" s="9"/>
      <c r="AP944" s="9"/>
      <c r="AQ944" s="9"/>
      <c r="AR944" s="9"/>
      <c r="AS944" s="142" t="str">
        <f>VLOOKUP(A944,'Roll-ups'!B:M,12,FALSE)</f>
        <v>CRAFTING</v>
      </c>
      <c r="AT944" s="142">
        <f t="shared" si="44"/>
        <v>0</v>
      </c>
      <c r="AU944" t="str">
        <f>VLOOKUP(A944,'Roll-ups'!B:E,4,FALSE)</f>
        <v>FALL 1</v>
      </c>
    </row>
    <row r="945" spans="1:47" x14ac:dyDescent="0.15">
      <c r="A945" s="142">
        <f t="shared" si="42"/>
        <v>0</v>
      </c>
      <c r="B945" s="142">
        <f t="shared" si="43"/>
        <v>0</v>
      </c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31"/>
      <c r="O945" s="131"/>
      <c r="P945" s="131"/>
      <c r="Q945" s="132"/>
      <c r="R945" s="132"/>
      <c r="S945" s="132"/>
      <c r="T945" s="9"/>
      <c r="U945" s="9"/>
      <c r="V945" s="9"/>
      <c r="W945" s="9"/>
      <c r="X945" s="131"/>
      <c r="Y945" s="131"/>
      <c r="Z945" s="9"/>
      <c r="AA945" s="133"/>
      <c r="AB945" s="9"/>
      <c r="AC945" s="133"/>
      <c r="AD945" s="9"/>
      <c r="AE945" s="9"/>
      <c r="AF945" s="133"/>
      <c r="AG945" s="134"/>
      <c r="AH945" s="9"/>
      <c r="AI945" s="134"/>
      <c r="AJ945" s="9"/>
      <c r="AK945" s="9"/>
      <c r="AL945" s="9"/>
      <c r="AM945" s="9"/>
      <c r="AN945" s="9"/>
      <c r="AO945" s="9"/>
      <c r="AP945" s="9"/>
      <c r="AQ945" s="9"/>
      <c r="AR945" s="9"/>
      <c r="AS945" s="142" t="str">
        <f>VLOOKUP(A945,'Roll-ups'!B:M,12,FALSE)</f>
        <v>CRAFTING</v>
      </c>
      <c r="AT945" s="142">
        <f t="shared" si="44"/>
        <v>0</v>
      </c>
      <c r="AU945" t="str">
        <f>VLOOKUP(A945,'Roll-ups'!B:E,4,FALSE)</f>
        <v>FALL 1</v>
      </c>
    </row>
    <row r="946" spans="1:47" x14ac:dyDescent="0.15">
      <c r="A946" s="142">
        <f t="shared" si="42"/>
        <v>0</v>
      </c>
      <c r="B946" s="142">
        <f t="shared" si="43"/>
        <v>0</v>
      </c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31"/>
      <c r="O946" s="131"/>
      <c r="P946" s="131"/>
      <c r="Q946" s="132"/>
      <c r="R946" s="132"/>
      <c r="S946" s="132"/>
      <c r="T946" s="9"/>
      <c r="U946" s="9"/>
      <c r="V946" s="9"/>
      <c r="W946" s="9"/>
      <c r="X946" s="131"/>
      <c r="Y946" s="131"/>
      <c r="Z946" s="9"/>
      <c r="AA946" s="133"/>
      <c r="AB946" s="9"/>
      <c r="AC946" s="133"/>
      <c r="AD946" s="9"/>
      <c r="AE946" s="9"/>
      <c r="AF946" s="133"/>
      <c r="AG946" s="134"/>
      <c r="AH946" s="9"/>
      <c r="AI946" s="134"/>
      <c r="AJ946" s="9"/>
      <c r="AK946" s="9"/>
      <c r="AL946" s="9"/>
      <c r="AM946" s="9"/>
      <c r="AN946" s="9"/>
      <c r="AO946" s="9"/>
      <c r="AP946" s="9"/>
      <c r="AQ946" s="9"/>
      <c r="AR946" s="9"/>
      <c r="AS946" s="142" t="str">
        <f>VLOOKUP(A946,'Roll-ups'!B:M,12,FALSE)</f>
        <v>CRAFTING</v>
      </c>
      <c r="AT946" s="142">
        <f t="shared" si="44"/>
        <v>0</v>
      </c>
      <c r="AU946" t="str">
        <f>VLOOKUP(A946,'Roll-ups'!B:E,4,FALSE)</f>
        <v>FALL 1</v>
      </c>
    </row>
    <row r="947" spans="1:47" x14ac:dyDescent="0.15">
      <c r="A947" s="142">
        <f t="shared" si="42"/>
        <v>0</v>
      </c>
      <c r="B947" s="142">
        <f t="shared" si="43"/>
        <v>0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31"/>
      <c r="O947" s="131"/>
      <c r="P947" s="131"/>
      <c r="Q947" s="132"/>
      <c r="R947" s="132"/>
      <c r="S947" s="132"/>
      <c r="T947" s="9"/>
      <c r="U947" s="9"/>
      <c r="V947" s="9"/>
      <c r="W947" s="9"/>
      <c r="X947" s="131"/>
      <c r="Y947" s="131"/>
      <c r="Z947" s="9"/>
      <c r="AA947" s="133"/>
      <c r="AB947" s="9"/>
      <c r="AC947" s="133"/>
      <c r="AD947" s="9"/>
      <c r="AE947" s="9"/>
      <c r="AF947" s="133"/>
      <c r="AG947" s="134"/>
      <c r="AH947" s="9"/>
      <c r="AI947" s="134"/>
      <c r="AJ947" s="9"/>
      <c r="AK947" s="9"/>
      <c r="AL947" s="9"/>
      <c r="AM947" s="9"/>
      <c r="AN947" s="9"/>
      <c r="AO947" s="9"/>
      <c r="AP947" s="9"/>
      <c r="AQ947" s="9"/>
      <c r="AR947" s="9"/>
      <c r="AS947" s="142" t="str">
        <f>VLOOKUP(A947,'Roll-ups'!B:M,12,FALSE)</f>
        <v>CRAFTING</v>
      </c>
      <c r="AT947" s="142">
        <f t="shared" si="44"/>
        <v>0</v>
      </c>
      <c r="AU947" t="str">
        <f>VLOOKUP(A947,'Roll-ups'!B:E,4,FALSE)</f>
        <v>FALL 1</v>
      </c>
    </row>
    <row r="948" spans="1:47" x14ac:dyDescent="0.15">
      <c r="A948" s="142">
        <f t="shared" si="42"/>
        <v>0</v>
      </c>
      <c r="B948" s="142">
        <f t="shared" si="43"/>
        <v>0</v>
      </c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31"/>
      <c r="O948" s="131"/>
      <c r="P948" s="131"/>
      <c r="Q948" s="132"/>
      <c r="R948" s="132"/>
      <c r="S948" s="132"/>
      <c r="T948" s="9"/>
      <c r="U948" s="9"/>
      <c r="V948" s="9"/>
      <c r="W948" s="9"/>
      <c r="X948" s="131"/>
      <c r="Y948" s="131"/>
      <c r="Z948" s="9"/>
      <c r="AA948" s="133"/>
      <c r="AB948" s="9"/>
      <c r="AC948" s="133"/>
      <c r="AD948" s="9"/>
      <c r="AE948" s="9"/>
      <c r="AF948" s="133"/>
      <c r="AG948" s="134"/>
      <c r="AH948" s="9"/>
      <c r="AI948" s="134"/>
      <c r="AJ948" s="9"/>
      <c r="AK948" s="9"/>
      <c r="AL948" s="9"/>
      <c r="AM948" s="9"/>
      <c r="AN948" s="9"/>
      <c r="AO948" s="9"/>
      <c r="AP948" s="9"/>
      <c r="AQ948" s="9"/>
      <c r="AR948" s="9"/>
      <c r="AS948" s="142" t="str">
        <f>VLOOKUP(A948,'Roll-ups'!B:M,12,FALSE)</f>
        <v>CRAFTING</v>
      </c>
      <c r="AT948" s="142">
        <f t="shared" si="44"/>
        <v>0</v>
      </c>
      <c r="AU948" t="str">
        <f>VLOOKUP(A948,'Roll-ups'!B:E,4,FALSE)</f>
        <v>FALL 1</v>
      </c>
    </row>
    <row r="949" spans="1:47" x14ac:dyDescent="0.15">
      <c r="A949" s="142">
        <f t="shared" si="42"/>
        <v>0</v>
      </c>
      <c r="B949" s="142">
        <f t="shared" si="43"/>
        <v>0</v>
      </c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31"/>
      <c r="O949" s="131"/>
      <c r="P949" s="131"/>
      <c r="Q949" s="132"/>
      <c r="R949" s="132"/>
      <c r="S949" s="132"/>
      <c r="T949" s="9"/>
      <c r="U949" s="9"/>
      <c r="V949" s="9"/>
      <c r="W949" s="9"/>
      <c r="X949" s="131"/>
      <c r="Y949" s="131"/>
      <c r="Z949" s="9"/>
      <c r="AA949" s="133"/>
      <c r="AB949" s="9"/>
      <c r="AC949" s="133"/>
      <c r="AD949" s="9"/>
      <c r="AE949" s="9"/>
      <c r="AF949" s="133"/>
      <c r="AG949" s="134"/>
      <c r="AH949" s="9"/>
      <c r="AI949" s="134"/>
      <c r="AJ949" s="9"/>
      <c r="AK949" s="9"/>
      <c r="AL949" s="9"/>
      <c r="AM949" s="9"/>
      <c r="AN949" s="9"/>
      <c r="AO949" s="9"/>
      <c r="AP949" s="9"/>
      <c r="AQ949" s="9"/>
      <c r="AR949" s="9"/>
      <c r="AS949" s="142" t="str">
        <f>VLOOKUP(A949,'Roll-ups'!B:M,12,FALSE)</f>
        <v>CRAFTING</v>
      </c>
      <c r="AT949" s="142">
        <f t="shared" si="44"/>
        <v>0</v>
      </c>
      <c r="AU949" t="str">
        <f>VLOOKUP(A949,'Roll-ups'!B:E,4,FALSE)</f>
        <v>FALL 1</v>
      </c>
    </row>
    <row r="950" spans="1:47" x14ac:dyDescent="0.15">
      <c r="A950" s="142">
        <f t="shared" si="42"/>
        <v>0</v>
      </c>
      <c r="B950" s="142">
        <f t="shared" si="43"/>
        <v>0</v>
      </c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31"/>
      <c r="O950" s="131"/>
      <c r="P950" s="131"/>
      <c r="Q950" s="132"/>
      <c r="R950" s="132"/>
      <c r="S950" s="132"/>
      <c r="T950" s="9"/>
      <c r="U950" s="9"/>
      <c r="V950" s="9"/>
      <c r="W950" s="9"/>
      <c r="X950" s="131"/>
      <c r="Y950" s="131"/>
      <c r="Z950" s="9"/>
      <c r="AA950" s="133"/>
      <c r="AB950" s="9"/>
      <c r="AC950" s="133"/>
      <c r="AD950" s="9"/>
      <c r="AE950" s="9"/>
      <c r="AF950" s="133"/>
      <c r="AG950" s="134"/>
      <c r="AH950" s="9"/>
      <c r="AI950" s="134"/>
      <c r="AJ950" s="9"/>
      <c r="AK950" s="9"/>
      <c r="AL950" s="9"/>
      <c r="AM950" s="9"/>
      <c r="AN950" s="9"/>
      <c r="AO950" s="9"/>
      <c r="AP950" s="9"/>
      <c r="AQ950" s="9"/>
      <c r="AR950" s="9"/>
      <c r="AS950" s="142" t="str">
        <f>VLOOKUP(A950,'Roll-ups'!B:M,12,FALSE)</f>
        <v>CRAFTING</v>
      </c>
      <c r="AT950" s="142">
        <f t="shared" si="44"/>
        <v>0</v>
      </c>
      <c r="AU950" t="str">
        <f>VLOOKUP(A950,'Roll-ups'!B:E,4,FALSE)</f>
        <v>FALL 1</v>
      </c>
    </row>
    <row r="951" spans="1:47" x14ac:dyDescent="0.15">
      <c r="A951" s="142">
        <f t="shared" si="42"/>
        <v>0</v>
      </c>
      <c r="B951" s="142">
        <f t="shared" si="43"/>
        <v>0</v>
      </c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31"/>
      <c r="O951" s="131"/>
      <c r="P951" s="131"/>
      <c r="Q951" s="132"/>
      <c r="R951" s="132"/>
      <c r="S951" s="132"/>
      <c r="T951" s="9"/>
      <c r="U951" s="9"/>
      <c r="V951" s="9"/>
      <c r="W951" s="9"/>
      <c r="X951" s="131"/>
      <c r="Y951" s="131"/>
      <c r="Z951" s="9"/>
      <c r="AA951" s="133"/>
      <c r="AB951" s="9"/>
      <c r="AC951" s="133"/>
      <c r="AD951" s="9"/>
      <c r="AE951" s="9"/>
      <c r="AF951" s="133"/>
      <c r="AG951" s="134"/>
      <c r="AH951" s="9"/>
      <c r="AI951" s="134"/>
      <c r="AJ951" s="9"/>
      <c r="AK951" s="9"/>
      <c r="AL951" s="9"/>
      <c r="AM951" s="9"/>
      <c r="AN951" s="9"/>
      <c r="AO951" s="9"/>
      <c r="AP951" s="9"/>
      <c r="AQ951" s="9"/>
      <c r="AR951" s="9"/>
      <c r="AS951" s="142" t="str">
        <f>VLOOKUP(A951,'Roll-ups'!B:M,12,FALSE)</f>
        <v>CRAFTING</v>
      </c>
      <c r="AT951" s="142">
        <f t="shared" si="44"/>
        <v>0</v>
      </c>
      <c r="AU951" t="str">
        <f>VLOOKUP(A951,'Roll-ups'!B:E,4,FALSE)</f>
        <v>FALL 1</v>
      </c>
    </row>
    <row r="952" spans="1:47" x14ac:dyDescent="0.15">
      <c r="A952" s="142">
        <f t="shared" si="42"/>
        <v>0</v>
      </c>
      <c r="B952" s="142">
        <f t="shared" si="43"/>
        <v>0</v>
      </c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31"/>
      <c r="O952" s="131"/>
      <c r="P952" s="131"/>
      <c r="Q952" s="132"/>
      <c r="R952" s="132"/>
      <c r="S952" s="132"/>
      <c r="T952" s="9"/>
      <c r="U952" s="9"/>
      <c r="V952" s="9"/>
      <c r="W952" s="9"/>
      <c r="X952" s="131"/>
      <c r="Y952" s="131"/>
      <c r="Z952" s="9"/>
      <c r="AA952" s="133"/>
      <c r="AB952" s="9"/>
      <c r="AC952" s="133"/>
      <c r="AD952" s="9"/>
      <c r="AE952" s="9"/>
      <c r="AF952" s="133"/>
      <c r="AG952" s="134"/>
      <c r="AH952" s="9"/>
      <c r="AI952" s="134"/>
      <c r="AJ952" s="9"/>
      <c r="AK952" s="9"/>
      <c r="AL952" s="9"/>
      <c r="AM952" s="9"/>
      <c r="AN952" s="9"/>
      <c r="AO952" s="9"/>
      <c r="AP952" s="9"/>
      <c r="AQ952" s="9"/>
      <c r="AR952" s="9"/>
      <c r="AS952" s="142" t="str">
        <f>VLOOKUP(A952,'Roll-ups'!B:M,12,FALSE)</f>
        <v>CRAFTING</v>
      </c>
      <c r="AT952" s="142">
        <f t="shared" si="44"/>
        <v>0</v>
      </c>
      <c r="AU952" t="str">
        <f>VLOOKUP(A952,'Roll-ups'!B:E,4,FALSE)</f>
        <v>FALL 1</v>
      </c>
    </row>
    <row r="953" spans="1:47" x14ac:dyDescent="0.15">
      <c r="A953" s="142">
        <f t="shared" si="42"/>
        <v>0</v>
      </c>
      <c r="B953" s="142">
        <f t="shared" si="43"/>
        <v>0</v>
      </c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31"/>
      <c r="O953" s="131"/>
      <c r="P953" s="131"/>
      <c r="Q953" s="132"/>
      <c r="R953" s="132"/>
      <c r="S953" s="132"/>
      <c r="T953" s="9"/>
      <c r="U953" s="9"/>
      <c r="V953" s="9"/>
      <c r="W953" s="9"/>
      <c r="X953" s="131"/>
      <c r="Y953" s="131"/>
      <c r="Z953" s="9"/>
      <c r="AA953" s="133"/>
      <c r="AB953" s="9"/>
      <c r="AC953" s="133"/>
      <c r="AD953" s="9"/>
      <c r="AE953" s="9"/>
      <c r="AF953" s="133"/>
      <c r="AG953" s="134"/>
      <c r="AH953" s="9"/>
      <c r="AI953" s="134"/>
      <c r="AJ953" s="9"/>
      <c r="AK953" s="9"/>
      <c r="AL953" s="9"/>
      <c r="AM953" s="9"/>
      <c r="AN953" s="9"/>
      <c r="AO953" s="9"/>
      <c r="AP953" s="9"/>
      <c r="AQ953" s="9"/>
      <c r="AR953" s="9"/>
      <c r="AS953" s="142" t="str">
        <f>VLOOKUP(A953,'Roll-ups'!B:M,12,FALSE)</f>
        <v>CRAFTING</v>
      </c>
      <c r="AT953" s="142">
        <f t="shared" si="44"/>
        <v>0</v>
      </c>
      <c r="AU953" t="str">
        <f>VLOOKUP(A953,'Roll-ups'!B:E,4,FALSE)</f>
        <v>FALL 1</v>
      </c>
    </row>
    <row r="954" spans="1:47" x14ac:dyDescent="0.15">
      <c r="A954" s="142">
        <f t="shared" si="42"/>
        <v>0</v>
      </c>
      <c r="B954" s="142">
        <f t="shared" si="43"/>
        <v>0</v>
      </c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31"/>
      <c r="O954" s="131"/>
      <c r="P954" s="131"/>
      <c r="Q954" s="132"/>
      <c r="R954" s="132"/>
      <c r="S954" s="132"/>
      <c r="T954" s="9"/>
      <c r="U954" s="9"/>
      <c r="V954" s="9"/>
      <c r="W954" s="9"/>
      <c r="X954" s="131"/>
      <c r="Y954" s="131"/>
      <c r="Z954" s="9"/>
      <c r="AA954" s="133"/>
      <c r="AB954" s="9"/>
      <c r="AC954" s="133"/>
      <c r="AD954" s="9"/>
      <c r="AE954" s="9"/>
      <c r="AF954" s="133"/>
      <c r="AG954" s="134"/>
      <c r="AH954" s="9"/>
      <c r="AI954" s="134"/>
      <c r="AJ954" s="9"/>
      <c r="AK954" s="9"/>
      <c r="AL954" s="9"/>
      <c r="AM954" s="9"/>
      <c r="AN954" s="9"/>
      <c r="AO954" s="9"/>
      <c r="AP954" s="9"/>
      <c r="AQ954" s="9"/>
      <c r="AR954" s="9"/>
      <c r="AS954" s="142" t="str">
        <f>VLOOKUP(A954,'Roll-ups'!B:M,12,FALSE)</f>
        <v>CRAFTING</v>
      </c>
      <c r="AT954" s="142">
        <f t="shared" si="44"/>
        <v>0</v>
      </c>
      <c r="AU954" t="str">
        <f>VLOOKUP(A954,'Roll-ups'!B:E,4,FALSE)</f>
        <v>FALL 1</v>
      </c>
    </row>
    <row r="955" spans="1:47" x14ac:dyDescent="0.15">
      <c r="A955" s="142">
        <f t="shared" si="42"/>
        <v>0</v>
      </c>
      <c r="B955" s="142">
        <f t="shared" si="43"/>
        <v>0</v>
      </c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31"/>
      <c r="O955" s="131"/>
      <c r="P955" s="131"/>
      <c r="Q955" s="132"/>
      <c r="R955" s="132"/>
      <c r="S955" s="132"/>
      <c r="T955" s="9"/>
      <c r="U955" s="9"/>
      <c r="V955" s="9"/>
      <c r="W955" s="9"/>
      <c r="X955" s="131"/>
      <c r="Y955" s="131"/>
      <c r="Z955" s="9"/>
      <c r="AA955" s="133"/>
      <c r="AB955" s="9"/>
      <c r="AC955" s="133"/>
      <c r="AD955" s="9"/>
      <c r="AE955" s="9"/>
      <c r="AF955" s="133"/>
      <c r="AG955" s="134"/>
      <c r="AH955" s="9"/>
      <c r="AI955" s="134"/>
      <c r="AJ955" s="9"/>
      <c r="AK955" s="9"/>
      <c r="AL955" s="9"/>
      <c r="AM955" s="9"/>
      <c r="AN955" s="9"/>
      <c r="AO955" s="9"/>
      <c r="AP955" s="9"/>
      <c r="AQ955" s="9"/>
      <c r="AR955" s="9"/>
      <c r="AS955" s="142" t="str">
        <f>VLOOKUP(A955,'Roll-ups'!B:M,12,FALSE)</f>
        <v>CRAFTING</v>
      </c>
      <c r="AT955" s="142">
        <f t="shared" si="44"/>
        <v>0</v>
      </c>
      <c r="AU955" t="str">
        <f>VLOOKUP(A955,'Roll-ups'!B:E,4,FALSE)</f>
        <v>FALL 1</v>
      </c>
    </row>
    <row r="956" spans="1:47" x14ac:dyDescent="0.15">
      <c r="A956" s="142">
        <f t="shared" si="42"/>
        <v>0</v>
      </c>
      <c r="B956" s="142">
        <f t="shared" si="43"/>
        <v>0</v>
      </c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31"/>
      <c r="O956" s="131"/>
      <c r="P956" s="131"/>
      <c r="Q956" s="132"/>
      <c r="R956" s="132"/>
      <c r="S956" s="132"/>
      <c r="T956" s="9"/>
      <c r="U956" s="9"/>
      <c r="V956" s="9"/>
      <c r="W956" s="9"/>
      <c r="X956" s="131"/>
      <c r="Y956" s="131"/>
      <c r="Z956" s="9"/>
      <c r="AA956" s="133"/>
      <c r="AB956" s="9"/>
      <c r="AC956" s="133"/>
      <c r="AD956" s="9"/>
      <c r="AE956" s="9"/>
      <c r="AF956" s="133"/>
      <c r="AG956" s="134"/>
      <c r="AH956" s="9"/>
      <c r="AI956" s="134"/>
      <c r="AJ956" s="9"/>
      <c r="AK956" s="9"/>
      <c r="AL956" s="9"/>
      <c r="AM956" s="9"/>
      <c r="AN956" s="9"/>
      <c r="AO956" s="9"/>
      <c r="AP956" s="9"/>
      <c r="AQ956" s="9"/>
      <c r="AR956" s="9"/>
      <c r="AS956" s="142" t="str">
        <f>VLOOKUP(A956,'Roll-ups'!B:M,12,FALSE)</f>
        <v>CRAFTING</v>
      </c>
      <c r="AT956" s="142">
        <f t="shared" si="44"/>
        <v>0</v>
      </c>
      <c r="AU956" t="str">
        <f>VLOOKUP(A956,'Roll-ups'!B:E,4,FALSE)</f>
        <v>FALL 1</v>
      </c>
    </row>
    <row r="957" spans="1:47" x14ac:dyDescent="0.15">
      <c r="A957" s="142">
        <f t="shared" si="42"/>
        <v>0</v>
      </c>
      <c r="B957" s="142">
        <f t="shared" si="43"/>
        <v>0</v>
      </c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31"/>
      <c r="O957" s="131"/>
      <c r="P957" s="131"/>
      <c r="Q957" s="132"/>
      <c r="R957" s="132"/>
      <c r="S957" s="132"/>
      <c r="T957" s="9"/>
      <c r="U957" s="9"/>
      <c r="V957" s="9"/>
      <c r="W957" s="9"/>
      <c r="X957" s="131"/>
      <c r="Y957" s="131"/>
      <c r="Z957" s="9"/>
      <c r="AA957" s="133"/>
      <c r="AB957" s="9"/>
      <c r="AC957" s="133"/>
      <c r="AD957" s="9"/>
      <c r="AE957" s="9"/>
      <c r="AF957" s="133"/>
      <c r="AG957" s="134"/>
      <c r="AH957" s="9"/>
      <c r="AI957" s="134"/>
      <c r="AJ957" s="9"/>
      <c r="AK957" s="9"/>
      <c r="AL957" s="9"/>
      <c r="AM957" s="9"/>
      <c r="AN957" s="9"/>
      <c r="AO957" s="9"/>
      <c r="AP957" s="9"/>
      <c r="AQ957" s="9"/>
      <c r="AR957" s="9"/>
      <c r="AS957" s="142" t="str">
        <f>VLOOKUP(A957,'Roll-ups'!B:M,12,FALSE)</f>
        <v>CRAFTING</v>
      </c>
      <c r="AT957" s="142">
        <f t="shared" si="44"/>
        <v>0</v>
      </c>
      <c r="AU957" t="str">
        <f>VLOOKUP(A957,'Roll-ups'!B:E,4,FALSE)</f>
        <v>FALL 1</v>
      </c>
    </row>
    <row r="958" spans="1:47" x14ac:dyDescent="0.15">
      <c r="A958" s="142">
        <f t="shared" si="42"/>
        <v>0</v>
      </c>
      <c r="B958" s="142">
        <f t="shared" si="43"/>
        <v>0</v>
      </c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31"/>
      <c r="O958" s="131"/>
      <c r="P958" s="131"/>
      <c r="Q958" s="132"/>
      <c r="R958" s="132"/>
      <c r="S958" s="132"/>
      <c r="T958" s="9"/>
      <c r="U958" s="9"/>
      <c r="V958" s="9"/>
      <c r="W958" s="9"/>
      <c r="X958" s="131"/>
      <c r="Y958" s="131"/>
      <c r="Z958" s="9"/>
      <c r="AA958" s="133"/>
      <c r="AB958" s="9"/>
      <c r="AC958" s="133"/>
      <c r="AD958" s="9"/>
      <c r="AE958" s="9"/>
      <c r="AF958" s="133"/>
      <c r="AG958" s="134"/>
      <c r="AH958" s="9"/>
      <c r="AI958" s="134"/>
      <c r="AJ958" s="9"/>
      <c r="AK958" s="9"/>
      <c r="AL958" s="9"/>
      <c r="AM958" s="9"/>
      <c r="AN958" s="9"/>
      <c r="AO958" s="9"/>
      <c r="AP958" s="9"/>
      <c r="AQ958" s="9"/>
      <c r="AR958" s="9"/>
      <c r="AS958" s="142" t="str">
        <f>VLOOKUP(A958,'Roll-ups'!B:M,12,FALSE)</f>
        <v>CRAFTING</v>
      </c>
      <c r="AT958" s="142">
        <f t="shared" si="44"/>
        <v>0</v>
      </c>
      <c r="AU958" t="str">
        <f>VLOOKUP(A958,'Roll-ups'!B:E,4,FALSE)</f>
        <v>FALL 1</v>
      </c>
    </row>
    <row r="959" spans="1:47" x14ac:dyDescent="0.15">
      <c r="A959" s="142">
        <f t="shared" si="42"/>
        <v>0</v>
      </c>
      <c r="B959" s="142">
        <f t="shared" si="43"/>
        <v>0</v>
      </c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31"/>
      <c r="O959" s="131"/>
      <c r="P959" s="131"/>
      <c r="Q959" s="132"/>
      <c r="R959" s="132"/>
      <c r="S959" s="132"/>
      <c r="T959" s="9"/>
      <c r="U959" s="9"/>
      <c r="V959" s="9"/>
      <c r="W959" s="9"/>
      <c r="X959" s="131"/>
      <c r="Y959" s="131"/>
      <c r="Z959" s="9"/>
      <c r="AA959" s="133"/>
      <c r="AB959" s="9"/>
      <c r="AC959" s="133"/>
      <c r="AD959" s="9"/>
      <c r="AE959" s="9"/>
      <c r="AF959" s="133"/>
      <c r="AG959" s="134"/>
      <c r="AH959" s="9"/>
      <c r="AI959" s="134"/>
      <c r="AJ959" s="9"/>
      <c r="AK959" s="9"/>
      <c r="AL959" s="9"/>
      <c r="AM959" s="9"/>
      <c r="AN959" s="9"/>
      <c r="AO959" s="9"/>
      <c r="AP959" s="9"/>
      <c r="AQ959" s="9"/>
      <c r="AR959" s="9"/>
      <c r="AS959" s="142" t="str">
        <f>VLOOKUP(A959,'Roll-ups'!B:M,12,FALSE)</f>
        <v>CRAFTING</v>
      </c>
      <c r="AT959" s="142">
        <f t="shared" si="44"/>
        <v>0</v>
      </c>
      <c r="AU959" t="str">
        <f>VLOOKUP(A959,'Roll-ups'!B:E,4,FALSE)</f>
        <v>FALL 1</v>
      </c>
    </row>
    <row r="960" spans="1:47" x14ac:dyDescent="0.15">
      <c r="A960" s="142">
        <f t="shared" si="42"/>
        <v>0</v>
      </c>
      <c r="B960" s="142">
        <f t="shared" si="43"/>
        <v>0</v>
      </c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31"/>
      <c r="O960" s="131"/>
      <c r="P960" s="131"/>
      <c r="Q960" s="132"/>
      <c r="R960" s="132"/>
      <c r="S960" s="132"/>
      <c r="T960" s="9"/>
      <c r="U960" s="9"/>
      <c r="V960" s="9"/>
      <c r="W960" s="9"/>
      <c r="X960" s="131"/>
      <c r="Y960" s="131"/>
      <c r="Z960" s="9"/>
      <c r="AA960" s="133"/>
      <c r="AB960" s="9"/>
      <c r="AC960" s="133"/>
      <c r="AD960" s="9"/>
      <c r="AE960" s="9"/>
      <c r="AF960" s="133"/>
      <c r="AG960" s="134"/>
      <c r="AH960" s="9"/>
      <c r="AI960" s="134"/>
      <c r="AJ960" s="9"/>
      <c r="AK960" s="9"/>
      <c r="AL960" s="9"/>
      <c r="AM960" s="9"/>
      <c r="AN960" s="9"/>
      <c r="AO960" s="9"/>
      <c r="AP960" s="9"/>
      <c r="AQ960" s="9"/>
      <c r="AR960" s="9"/>
      <c r="AS960" s="142" t="str">
        <f>VLOOKUP(A960,'Roll-ups'!B:M,12,FALSE)</f>
        <v>CRAFTING</v>
      </c>
      <c r="AT960" s="142">
        <f t="shared" si="44"/>
        <v>0</v>
      </c>
      <c r="AU960" t="str">
        <f>VLOOKUP(A960,'Roll-ups'!B:E,4,FALSE)</f>
        <v>FALL 1</v>
      </c>
    </row>
    <row r="961" spans="1:47" x14ac:dyDescent="0.15">
      <c r="A961" s="142">
        <f t="shared" si="42"/>
        <v>0</v>
      </c>
      <c r="B961" s="142">
        <f t="shared" si="43"/>
        <v>0</v>
      </c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31"/>
      <c r="O961" s="131"/>
      <c r="P961" s="131"/>
      <c r="Q961" s="132"/>
      <c r="R961" s="132"/>
      <c r="S961" s="132"/>
      <c r="T961" s="9"/>
      <c r="U961" s="9"/>
      <c r="V961" s="9"/>
      <c r="W961" s="9"/>
      <c r="X961" s="131"/>
      <c r="Y961" s="131"/>
      <c r="Z961" s="9"/>
      <c r="AA961" s="133"/>
      <c r="AB961" s="9"/>
      <c r="AC961" s="133"/>
      <c r="AD961" s="9"/>
      <c r="AE961" s="9"/>
      <c r="AF961" s="133"/>
      <c r="AG961" s="134"/>
      <c r="AH961" s="9"/>
      <c r="AI961" s="134"/>
      <c r="AJ961" s="9"/>
      <c r="AK961" s="9"/>
      <c r="AL961" s="9"/>
      <c r="AM961" s="9"/>
      <c r="AN961" s="9"/>
      <c r="AO961" s="9"/>
      <c r="AP961" s="9"/>
      <c r="AQ961" s="9"/>
      <c r="AR961" s="9"/>
      <c r="AS961" s="142" t="str">
        <f>VLOOKUP(A961,'Roll-ups'!B:M,12,FALSE)</f>
        <v>CRAFTING</v>
      </c>
      <c r="AT961" s="142">
        <f t="shared" si="44"/>
        <v>0</v>
      </c>
      <c r="AU961" t="str">
        <f>VLOOKUP(A961,'Roll-ups'!B:E,4,FALSE)</f>
        <v>FALL 1</v>
      </c>
    </row>
    <row r="962" spans="1:47" x14ac:dyDescent="0.15">
      <c r="A962" s="142">
        <f t="shared" si="42"/>
        <v>0</v>
      </c>
      <c r="B962" s="142">
        <f t="shared" si="43"/>
        <v>0</v>
      </c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31"/>
      <c r="O962" s="131"/>
      <c r="P962" s="131"/>
      <c r="Q962" s="132"/>
      <c r="R962" s="132"/>
      <c r="S962" s="132"/>
      <c r="T962" s="9"/>
      <c r="U962" s="9"/>
      <c r="V962" s="9"/>
      <c r="W962" s="9"/>
      <c r="X962" s="131"/>
      <c r="Y962" s="131"/>
      <c r="Z962" s="9"/>
      <c r="AA962" s="133"/>
      <c r="AB962" s="9"/>
      <c r="AC962" s="133"/>
      <c r="AD962" s="9"/>
      <c r="AE962" s="9"/>
      <c r="AF962" s="133"/>
      <c r="AG962" s="134"/>
      <c r="AH962" s="9"/>
      <c r="AI962" s="134"/>
      <c r="AJ962" s="9"/>
      <c r="AK962" s="9"/>
      <c r="AL962" s="9"/>
      <c r="AM962" s="9"/>
      <c r="AN962" s="9"/>
      <c r="AO962" s="9"/>
      <c r="AP962" s="9"/>
      <c r="AQ962" s="9"/>
      <c r="AR962" s="9"/>
      <c r="AS962" s="142" t="str">
        <f>VLOOKUP(A962,'Roll-ups'!B:M,12,FALSE)</f>
        <v>CRAFTING</v>
      </c>
      <c r="AT962" s="142">
        <f t="shared" si="44"/>
        <v>0</v>
      </c>
      <c r="AU962" t="str">
        <f>VLOOKUP(A962,'Roll-ups'!B:E,4,FALSE)</f>
        <v>FALL 1</v>
      </c>
    </row>
    <row r="963" spans="1:47" x14ac:dyDescent="0.15">
      <c r="A963" s="142">
        <f t="shared" ref="A963:A1026" si="45">E963*1</f>
        <v>0</v>
      </c>
      <c r="B963" s="142">
        <f t="shared" ref="B963:B1026" si="46">F963</f>
        <v>0</v>
      </c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31"/>
      <c r="O963" s="131"/>
      <c r="P963" s="131"/>
      <c r="Q963" s="132"/>
      <c r="R963" s="132"/>
      <c r="S963" s="132"/>
      <c r="T963" s="9"/>
      <c r="U963" s="9"/>
      <c r="V963" s="9"/>
      <c r="W963" s="9"/>
      <c r="X963" s="131"/>
      <c r="Y963" s="131"/>
      <c r="Z963" s="9"/>
      <c r="AA963" s="133"/>
      <c r="AB963" s="9"/>
      <c r="AC963" s="133"/>
      <c r="AD963" s="9"/>
      <c r="AE963" s="9"/>
      <c r="AF963" s="133"/>
      <c r="AG963" s="134"/>
      <c r="AH963" s="9"/>
      <c r="AI963" s="134"/>
      <c r="AJ963" s="9"/>
      <c r="AK963" s="9"/>
      <c r="AL963" s="9"/>
      <c r="AM963" s="9"/>
      <c r="AN963" s="9"/>
      <c r="AO963" s="9"/>
      <c r="AP963" s="9"/>
      <c r="AQ963" s="9"/>
      <c r="AR963" s="9"/>
      <c r="AS963" s="142" t="str">
        <f>VLOOKUP(A963,'Roll-ups'!B:M,12,FALSE)</f>
        <v>CRAFTING</v>
      </c>
      <c r="AT963" s="142">
        <f t="shared" ref="AT963:AT1026" si="47">C963</f>
        <v>0</v>
      </c>
      <c r="AU963" t="str">
        <f>VLOOKUP(A963,'Roll-ups'!B:E,4,FALSE)</f>
        <v>FALL 1</v>
      </c>
    </row>
    <row r="964" spans="1:47" x14ac:dyDescent="0.15">
      <c r="A964" s="142">
        <f t="shared" si="45"/>
        <v>0</v>
      </c>
      <c r="B964" s="142">
        <f t="shared" si="46"/>
        <v>0</v>
      </c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31"/>
      <c r="O964" s="131"/>
      <c r="P964" s="131"/>
      <c r="Q964" s="132"/>
      <c r="R964" s="132"/>
      <c r="S964" s="132"/>
      <c r="T964" s="9"/>
      <c r="U964" s="9"/>
      <c r="V964" s="9"/>
      <c r="W964" s="9"/>
      <c r="X964" s="131"/>
      <c r="Y964" s="131"/>
      <c r="Z964" s="9"/>
      <c r="AA964" s="133"/>
      <c r="AB964" s="9"/>
      <c r="AC964" s="133"/>
      <c r="AD964" s="9"/>
      <c r="AE964" s="9"/>
      <c r="AF964" s="133"/>
      <c r="AG964" s="134"/>
      <c r="AH964" s="9"/>
      <c r="AI964" s="134"/>
      <c r="AJ964" s="9"/>
      <c r="AK964" s="9"/>
      <c r="AL964" s="9"/>
      <c r="AM964" s="9"/>
      <c r="AN964" s="9"/>
      <c r="AO964" s="9"/>
      <c r="AP964" s="9"/>
      <c r="AQ964" s="9"/>
      <c r="AR964" s="9"/>
      <c r="AS964" s="142" t="str">
        <f>VLOOKUP(A964,'Roll-ups'!B:M,12,FALSE)</f>
        <v>CRAFTING</v>
      </c>
      <c r="AT964" s="142">
        <f t="shared" si="47"/>
        <v>0</v>
      </c>
      <c r="AU964" t="str">
        <f>VLOOKUP(A964,'Roll-ups'!B:E,4,FALSE)</f>
        <v>FALL 1</v>
      </c>
    </row>
    <row r="965" spans="1:47" x14ac:dyDescent="0.15">
      <c r="A965" s="142">
        <f t="shared" si="45"/>
        <v>0</v>
      </c>
      <c r="B965" s="142">
        <f t="shared" si="46"/>
        <v>0</v>
      </c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31"/>
      <c r="O965" s="131"/>
      <c r="P965" s="131"/>
      <c r="Q965" s="132"/>
      <c r="R965" s="132"/>
      <c r="S965" s="132"/>
      <c r="T965" s="9"/>
      <c r="U965" s="9"/>
      <c r="V965" s="9"/>
      <c r="W965" s="9"/>
      <c r="X965" s="131"/>
      <c r="Y965" s="131"/>
      <c r="Z965" s="9"/>
      <c r="AA965" s="133"/>
      <c r="AB965" s="9"/>
      <c r="AC965" s="133"/>
      <c r="AD965" s="9"/>
      <c r="AE965" s="9"/>
      <c r="AF965" s="133"/>
      <c r="AG965" s="134"/>
      <c r="AH965" s="9"/>
      <c r="AI965" s="134"/>
      <c r="AJ965" s="9"/>
      <c r="AK965" s="9"/>
      <c r="AL965" s="9"/>
      <c r="AM965" s="9"/>
      <c r="AN965" s="9"/>
      <c r="AO965" s="9"/>
      <c r="AP965" s="9"/>
      <c r="AQ965" s="9"/>
      <c r="AR965" s="9"/>
      <c r="AS965" s="142" t="str">
        <f>VLOOKUP(A965,'Roll-ups'!B:M,12,FALSE)</f>
        <v>CRAFTING</v>
      </c>
      <c r="AT965" s="142">
        <f t="shared" si="47"/>
        <v>0</v>
      </c>
      <c r="AU965" t="str">
        <f>VLOOKUP(A965,'Roll-ups'!B:E,4,FALSE)</f>
        <v>FALL 1</v>
      </c>
    </row>
    <row r="966" spans="1:47" x14ac:dyDescent="0.15">
      <c r="A966" s="142">
        <f t="shared" si="45"/>
        <v>0</v>
      </c>
      <c r="B966" s="142">
        <f t="shared" si="46"/>
        <v>0</v>
      </c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31"/>
      <c r="O966" s="131"/>
      <c r="P966" s="131"/>
      <c r="Q966" s="132"/>
      <c r="R966" s="132"/>
      <c r="S966" s="132"/>
      <c r="T966" s="9"/>
      <c r="U966" s="9"/>
      <c r="V966" s="9"/>
      <c r="W966" s="9"/>
      <c r="X966" s="131"/>
      <c r="Y966" s="131"/>
      <c r="Z966" s="9"/>
      <c r="AA966" s="133"/>
      <c r="AB966" s="9"/>
      <c r="AC966" s="133"/>
      <c r="AD966" s="9"/>
      <c r="AE966" s="9"/>
      <c r="AF966" s="133"/>
      <c r="AG966" s="134"/>
      <c r="AH966" s="9"/>
      <c r="AI966" s="134"/>
      <c r="AJ966" s="9"/>
      <c r="AK966" s="9"/>
      <c r="AL966" s="9"/>
      <c r="AM966" s="9"/>
      <c r="AN966" s="9"/>
      <c r="AO966" s="9"/>
      <c r="AP966" s="9"/>
      <c r="AQ966" s="9"/>
      <c r="AR966" s="9"/>
      <c r="AS966" s="142" t="str">
        <f>VLOOKUP(A966,'Roll-ups'!B:M,12,FALSE)</f>
        <v>CRAFTING</v>
      </c>
      <c r="AT966" s="142">
        <f t="shared" si="47"/>
        <v>0</v>
      </c>
      <c r="AU966" t="str">
        <f>VLOOKUP(A966,'Roll-ups'!B:E,4,FALSE)</f>
        <v>FALL 1</v>
      </c>
    </row>
    <row r="967" spans="1:47" x14ac:dyDescent="0.15">
      <c r="A967" s="142">
        <f t="shared" si="45"/>
        <v>0</v>
      </c>
      <c r="B967" s="142">
        <f t="shared" si="46"/>
        <v>0</v>
      </c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31"/>
      <c r="O967" s="131"/>
      <c r="P967" s="131"/>
      <c r="Q967" s="132"/>
      <c r="R967" s="132"/>
      <c r="S967" s="132"/>
      <c r="T967" s="9"/>
      <c r="U967" s="9"/>
      <c r="V967" s="9"/>
      <c r="W967" s="9"/>
      <c r="X967" s="131"/>
      <c r="Y967" s="131"/>
      <c r="Z967" s="9"/>
      <c r="AA967" s="133"/>
      <c r="AB967" s="9"/>
      <c r="AC967" s="133"/>
      <c r="AD967" s="9"/>
      <c r="AE967" s="9"/>
      <c r="AF967" s="133"/>
      <c r="AG967" s="134"/>
      <c r="AH967" s="9"/>
      <c r="AI967" s="134"/>
      <c r="AJ967" s="9"/>
      <c r="AK967" s="9"/>
      <c r="AL967" s="9"/>
      <c r="AM967" s="9"/>
      <c r="AN967" s="9"/>
      <c r="AO967" s="9"/>
      <c r="AP967" s="9"/>
      <c r="AQ967" s="9"/>
      <c r="AR967" s="9"/>
      <c r="AS967" s="142" t="str">
        <f>VLOOKUP(A967,'Roll-ups'!B:M,12,FALSE)</f>
        <v>CRAFTING</v>
      </c>
      <c r="AT967" s="142">
        <f t="shared" si="47"/>
        <v>0</v>
      </c>
      <c r="AU967" t="str">
        <f>VLOOKUP(A967,'Roll-ups'!B:E,4,FALSE)</f>
        <v>FALL 1</v>
      </c>
    </row>
    <row r="968" spans="1:47" x14ac:dyDescent="0.15">
      <c r="A968" s="142">
        <f t="shared" si="45"/>
        <v>0</v>
      </c>
      <c r="B968" s="142">
        <f t="shared" si="46"/>
        <v>0</v>
      </c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31"/>
      <c r="O968" s="131"/>
      <c r="P968" s="131"/>
      <c r="Q968" s="132"/>
      <c r="R968" s="132"/>
      <c r="S968" s="132"/>
      <c r="T968" s="9"/>
      <c r="U968" s="9"/>
      <c r="V968" s="9"/>
      <c r="W968" s="9"/>
      <c r="X968" s="131"/>
      <c r="Y968" s="131"/>
      <c r="Z968" s="9"/>
      <c r="AA968" s="133"/>
      <c r="AB968" s="9"/>
      <c r="AC968" s="133"/>
      <c r="AD968" s="9"/>
      <c r="AE968" s="9"/>
      <c r="AF968" s="133"/>
      <c r="AG968" s="134"/>
      <c r="AH968" s="9"/>
      <c r="AI968" s="134"/>
      <c r="AJ968" s="9"/>
      <c r="AK968" s="9"/>
      <c r="AL968" s="9"/>
      <c r="AM968" s="9"/>
      <c r="AN968" s="9"/>
      <c r="AO968" s="9"/>
      <c r="AP968" s="9"/>
      <c r="AQ968" s="9"/>
      <c r="AR968" s="9"/>
      <c r="AS968" s="142" t="str">
        <f>VLOOKUP(A968,'Roll-ups'!B:M,12,FALSE)</f>
        <v>CRAFTING</v>
      </c>
      <c r="AT968" s="142">
        <f t="shared" si="47"/>
        <v>0</v>
      </c>
      <c r="AU968" t="str">
        <f>VLOOKUP(A968,'Roll-ups'!B:E,4,FALSE)</f>
        <v>FALL 1</v>
      </c>
    </row>
    <row r="969" spans="1:47" x14ac:dyDescent="0.15">
      <c r="A969" s="142">
        <f t="shared" si="45"/>
        <v>0</v>
      </c>
      <c r="B969" s="142">
        <f t="shared" si="46"/>
        <v>0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31"/>
      <c r="O969" s="131"/>
      <c r="P969" s="131"/>
      <c r="Q969" s="132"/>
      <c r="R969" s="132"/>
      <c r="S969" s="132"/>
      <c r="T969" s="9"/>
      <c r="U969" s="9"/>
      <c r="V969" s="9"/>
      <c r="W969" s="9"/>
      <c r="X969" s="131"/>
      <c r="Y969" s="131"/>
      <c r="Z969" s="9"/>
      <c r="AA969" s="133"/>
      <c r="AB969" s="9"/>
      <c r="AC969" s="133"/>
      <c r="AD969" s="9"/>
      <c r="AE969" s="9"/>
      <c r="AF969" s="133"/>
      <c r="AG969" s="134"/>
      <c r="AH969" s="9"/>
      <c r="AI969" s="134"/>
      <c r="AJ969" s="9"/>
      <c r="AK969" s="9"/>
      <c r="AL969" s="9"/>
      <c r="AM969" s="9"/>
      <c r="AN969" s="9"/>
      <c r="AO969" s="9"/>
      <c r="AP969" s="9"/>
      <c r="AQ969" s="9"/>
      <c r="AR969" s="9"/>
      <c r="AS969" s="142" t="str">
        <f>VLOOKUP(A969,'Roll-ups'!B:M,12,FALSE)</f>
        <v>CRAFTING</v>
      </c>
      <c r="AT969" s="142">
        <f t="shared" si="47"/>
        <v>0</v>
      </c>
      <c r="AU969" t="str">
        <f>VLOOKUP(A969,'Roll-ups'!B:E,4,FALSE)</f>
        <v>FALL 1</v>
      </c>
    </row>
    <row r="970" spans="1:47" x14ac:dyDescent="0.15">
      <c r="A970" s="142">
        <f t="shared" si="45"/>
        <v>0</v>
      </c>
      <c r="B970" s="142">
        <f t="shared" si="46"/>
        <v>0</v>
      </c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31"/>
      <c r="O970" s="131"/>
      <c r="P970" s="131"/>
      <c r="Q970" s="132"/>
      <c r="R970" s="132"/>
      <c r="S970" s="132"/>
      <c r="T970" s="9"/>
      <c r="U970" s="9"/>
      <c r="V970" s="9"/>
      <c r="W970" s="9"/>
      <c r="X970" s="131"/>
      <c r="Y970" s="131"/>
      <c r="Z970" s="9"/>
      <c r="AA970" s="133"/>
      <c r="AB970" s="9"/>
      <c r="AC970" s="133"/>
      <c r="AD970" s="9"/>
      <c r="AE970" s="9"/>
      <c r="AF970" s="133"/>
      <c r="AG970" s="134"/>
      <c r="AH970" s="9"/>
      <c r="AI970" s="134"/>
      <c r="AJ970" s="9"/>
      <c r="AK970" s="9"/>
      <c r="AL970" s="9"/>
      <c r="AM970" s="9"/>
      <c r="AN970" s="9"/>
      <c r="AO970" s="9"/>
      <c r="AP970" s="9"/>
      <c r="AQ970" s="9"/>
      <c r="AR970" s="9"/>
      <c r="AS970" s="142" t="str">
        <f>VLOOKUP(A970,'Roll-ups'!B:M,12,FALSE)</f>
        <v>CRAFTING</v>
      </c>
      <c r="AT970" s="142">
        <f t="shared" si="47"/>
        <v>0</v>
      </c>
      <c r="AU970" t="str">
        <f>VLOOKUP(A970,'Roll-ups'!B:E,4,FALSE)</f>
        <v>FALL 1</v>
      </c>
    </row>
    <row r="971" spans="1:47" x14ac:dyDescent="0.15">
      <c r="A971" s="142">
        <f t="shared" si="45"/>
        <v>0</v>
      </c>
      <c r="B971" s="142">
        <f t="shared" si="46"/>
        <v>0</v>
      </c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31"/>
      <c r="O971" s="131"/>
      <c r="P971" s="131"/>
      <c r="Q971" s="132"/>
      <c r="R971" s="132"/>
      <c r="S971" s="132"/>
      <c r="T971" s="9"/>
      <c r="U971" s="9"/>
      <c r="V971" s="9"/>
      <c r="W971" s="9"/>
      <c r="X971" s="131"/>
      <c r="Y971" s="131"/>
      <c r="Z971" s="9"/>
      <c r="AA971" s="133"/>
      <c r="AB971" s="9"/>
      <c r="AC971" s="133"/>
      <c r="AD971" s="9"/>
      <c r="AE971" s="9"/>
      <c r="AF971" s="133"/>
      <c r="AG971" s="134"/>
      <c r="AH971" s="9"/>
      <c r="AI971" s="134"/>
      <c r="AJ971" s="9"/>
      <c r="AK971" s="9"/>
      <c r="AL971" s="9"/>
      <c r="AM971" s="9"/>
      <c r="AN971" s="9"/>
      <c r="AO971" s="9"/>
      <c r="AP971" s="9"/>
      <c r="AQ971" s="9"/>
      <c r="AR971" s="9"/>
      <c r="AS971" s="142" t="str">
        <f>VLOOKUP(A971,'Roll-ups'!B:M,12,FALSE)</f>
        <v>CRAFTING</v>
      </c>
      <c r="AT971" s="142">
        <f t="shared" si="47"/>
        <v>0</v>
      </c>
      <c r="AU971" t="str">
        <f>VLOOKUP(A971,'Roll-ups'!B:E,4,FALSE)</f>
        <v>FALL 1</v>
      </c>
    </row>
    <row r="972" spans="1:47" x14ac:dyDescent="0.15">
      <c r="A972" s="142">
        <f t="shared" si="45"/>
        <v>0</v>
      </c>
      <c r="B972" s="142">
        <f t="shared" si="46"/>
        <v>0</v>
      </c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31"/>
      <c r="O972" s="131"/>
      <c r="P972" s="131"/>
      <c r="Q972" s="132"/>
      <c r="R972" s="132"/>
      <c r="S972" s="132"/>
      <c r="T972" s="9"/>
      <c r="U972" s="9"/>
      <c r="V972" s="9"/>
      <c r="W972" s="9"/>
      <c r="X972" s="131"/>
      <c r="Y972" s="131"/>
      <c r="Z972" s="9"/>
      <c r="AA972" s="133"/>
      <c r="AB972" s="9"/>
      <c r="AC972" s="133"/>
      <c r="AD972" s="9"/>
      <c r="AE972" s="9"/>
      <c r="AF972" s="133"/>
      <c r="AG972" s="134"/>
      <c r="AH972" s="9"/>
      <c r="AI972" s="134"/>
      <c r="AJ972" s="9"/>
      <c r="AK972" s="9"/>
      <c r="AL972" s="9"/>
      <c r="AM972" s="9"/>
      <c r="AN972" s="9"/>
      <c r="AO972" s="9"/>
      <c r="AP972" s="9"/>
      <c r="AQ972" s="9"/>
      <c r="AR972" s="9"/>
      <c r="AS972" s="142" t="str">
        <f>VLOOKUP(A972,'Roll-ups'!B:M,12,FALSE)</f>
        <v>CRAFTING</v>
      </c>
      <c r="AT972" s="142">
        <f t="shared" si="47"/>
        <v>0</v>
      </c>
      <c r="AU972" t="str">
        <f>VLOOKUP(A972,'Roll-ups'!B:E,4,FALSE)</f>
        <v>FALL 1</v>
      </c>
    </row>
    <row r="973" spans="1:47" x14ac:dyDescent="0.15">
      <c r="A973" s="142">
        <f t="shared" si="45"/>
        <v>0</v>
      </c>
      <c r="B973" s="142">
        <f t="shared" si="46"/>
        <v>0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31"/>
      <c r="O973" s="131"/>
      <c r="P973" s="131"/>
      <c r="Q973" s="132"/>
      <c r="R973" s="132"/>
      <c r="S973" s="132"/>
      <c r="T973" s="9"/>
      <c r="U973" s="9"/>
      <c r="V973" s="9"/>
      <c r="W973" s="9"/>
      <c r="X973" s="131"/>
      <c r="Y973" s="131"/>
      <c r="Z973" s="9"/>
      <c r="AA973" s="133"/>
      <c r="AB973" s="9"/>
      <c r="AC973" s="133"/>
      <c r="AD973" s="9"/>
      <c r="AE973" s="9"/>
      <c r="AF973" s="133"/>
      <c r="AG973" s="134"/>
      <c r="AH973" s="9"/>
      <c r="AI973" s="134"/>
      <c r="AJ973" s="9"/>
      <c r="AK973" s="9"/>
      <c r="AL973" s="9"/>
      <c r="AM973" s="9"/>
      <c r="AN973" s="9"/>
      <c r="AO973" s="9"/>
      <c r="AP973" s="9"/>
      <c r="AQ973" s="9"/>
      <c r="AR973" s="9"/>
      <c r="AS973" s="142" t="str">
        <f>VLOOKUP(A973,'Roll-ups'!B:M,12,FALSE)</f>
        <v>CRAFTING</v>
      </c>
      <c r="AT973" s="142">
        <f t="shared" si="47"/>
        <v>0</v>
      </c>
      <c r="AU973" t="str">
        <f>VLOOKUP(A973,'Roll-ups'!B:E,4,FALSE)</f>
        <v>FALL 1</v>
      </c>
    </row>
    <row r="974" spans="1:47" x14ac:dyDescent="0.15">
      <c r="A974" s="142">
        <f t="shared" si="45"/>
        <v>0</v>
      </c>
      <c r="B974" s="142">
        <f t="shared" si="46"/>
        <v>0</v>
      </c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31"/>
      <c r="O974" s="131"/>
      <c r="P974" s="131"/>
      <c r="Q974" s="132"/>
      <c r="R974" s="132"/>
      <c r="S974" s="132"/>
      <c r="T974" s="9"/>
      <c r="U974" s="9"/>
      <c r="V974" s="9"/>
      <c r="W974" s="9"/>
      <c r="X974" s="131"/>
      <c r="Y974" s="131"/>
      <c r="Z974" s="9"/>
      <c r="AA974" s="133"/>
      <c r="AB974" s="9"/>
      <c r="AC974" s="133"/>
      <c r="AD974" s="9"/>
      <c r="AE974" s="9"/>
      <c r="AF974" s="133"/>
      <c r="AG974" s="134"/>
      <c r="AH974" s="9"/>
      <c r="AI974" s="134"/>
      <c r="AJ974" s="9"/>
      <c r="AK974" s="9"/>
      <c r="AL974" s="9"/>
      <c r="AM974" s="9"/>
      <c r="AN974" s="9"/>
      <c r="AO974" s="9"/>
      <c r="AP974" s="9"/>
      <c r="AQ974" s="9"/>
      <c r="AR974" s="9"/>
      <c r="AS974" s="142" t="str">
        <f>VLOOKUP(A974,'Roll-ups'!B:M,12,FALSE)</f>
        <v>CRAFTING</v>
      </c>
      <c r="AT974" s="142">
        <f t="shared" si="47"/>
        <v>0</v>
      </c>
      <c r="AU974" t="str">
        <f>VLOOKUP(A974,'Roll-ups'!B:E,4,FALSE)</f>
        <v>FALL 1</v>
      </c>
    </row>
    <row r="975" spans="1:47" x14ac:dyDescent="0.15">
      <c r="A975" s="142">
        <f t="shared" si="45"/>
        <v>0</v>
      </c>
      <c r="B975" s="142">
        <f t="shared" si="46"/>
        <v>0</v>
      </c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31"/>
      <c r="O975" s="131"/>
      <c r="P975" s="131"/>
      <c r="Q975" s="132"/>
      <c r="R975" s="132"/>
      <c r="S975" s="132"/>
      <c r="T975" s="9"/>
      <c r="U975" s="9"/>
      <c r="V975" s="9"/>
      <c r="W975" s="9"/>
      <c r="X975" s="131"/>
      <c r="Y975" s="131"/>
      <c r="Z975" s="9"/>
      <c r="AA975" s="133"/>
      <c r="AB975" s="9"/>
      <c r="AC975" s="133"/>
      <c r="AD975" s="9"/>
      <c r="AE975" s="9"/>
      <c r="AF975" s="133"/>
      <c r="AG975" s="134"/>
      <c r="AH975" s="9"/>
      <c r="AI975" s="134"/>
      <c r="AJ975" s="9"/>
      <c r="AK975" s="9"/>
      <c r="AL975" s="9"/>
      <c r="AM975" s="9"/>
      <c r="AN975" s="9"/>
      <c r="AO975" s="9"/>
      <c r="AP975" s="9"/>
      <c r="AQ975" s="9"/>
      <c r="AR975" s="9"/>
      <c r="AS975" s="142" t="str">
        <f>VLOOKUP(A975,'Roll-ups'!B:M,12,FALSE)</f>
        <v>CRAFTING</v>
      </c>
      <c r="AT975" s="142">
        <f t="shared" si="47"/>
        <v>0</v>
      </c>
      <c r="AU975" t="str">
        <f>VLOOKUP(A975,'Roll-ups'!B:E,4,FALSE)</f>
        <v>FALL 1</v>
      </c>
    </row>
    <row r="976" spans="1:47" x14ac:dyDescent="0.15">
      <c r="A976" s="142">
        <f t="shared" si="45"/>
        <v>0</v>
      </c>
      <c r="B976" s="142">
        <f t="shared" si="46"/>
        <v>0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31"/>
      <c r="O976" s="131"/>
      <c r="P976" s="131"/>
      <c r="Q976" s="132"/>
      <c r="R976" s="132"/>
      <c r="S976" s="132"/>
      <c r="T976" s="9"/>
      <c r="U976" s="9"/>
      <c r="V976" s="9"/>
      <c r="W976" s="9"/>
      <c r="X976" s="131"/>
      <c r="Y976" s="131"/>
      <c r="Z976" s="9"/>
      <c r="AA976" s="133"/>
      <c r="AB976" s="9"/>
      <c r="AC976" s="133"/>
      <c r="AD976" s="9"/>
      <c r="AE976" s="9"/>
      <c r="AF976" s="133"/>
      <c r="AG976" s="134"/>
      <c r="AH976" s="9"/>
      <c r="AI976" s="134"/>
      <c r="AJ976" s="9"/>
      <c r="AK976" s="9"/>
      <c r="AL976" s="9"/>
      <c r="AM976" s="9"/>
      <c r="AN976" s="9"/>
      <c r="AO976" s="9"/>
      <c r="AP976" s="9"/>
      <c r="AQ976" s="9"/>
      <c r="AR976" s="9"/>
      <c r="AS976" s="142" t="str">
        <f>VLOOKUP(A976,'Roll-ups'!B:M,12,FALSE)</f>
        <v>CRAFTING</v>
      </c>
      <c r="AT976" s="142">
        <f t="shared" si="47"/>
        <v>0</v>
      </c>
      <c r="AU976" t="str">
        <f>VLOOKUP(A976,'Roll-ups'!B:E,4,FALSE)</f>
        <v>FALL 1</v>
      </c>
    </row>
    <row r="977" spans="1:47" x14ac:dyDescent="0.15">
      <c r="A977" s="142">
        <f t="shared" si="45"/>
        <v>0</v>
      </c>
      <c r="B977" s="142">
        <f t="shared" si="46"/>
        <v>0</v>
      </c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31"/>
      <c r="O977" s="131"/>
      <c r="P977" s="131"/>
      <c r="Q977" s="132"/>
      <c r="R977" s="132"/>
      <c r="S977" s="132"/>
      <c r="T977" s="9"/>
      <c r="U977" s="9"/>
      <c r="V977" s="9"/>
      <c r="W977" s="9"/>
      <c r="X977" s="131"/>
      <c r="Y977" s="131"/>
      <c r="Z977" s="9"/>
      <c r="AA977" s="133"/>
      <c r="AB977" s="9"/>
      <c r="AC977" s="133"/>
      <c r="AD977" s="9"/>
      <c r="AE977" s="9"/>
      <c r="AF977" s="133"/>
      <c r="AG977" s="134"/>
      <c r="AH977" s="9"/>
      <c r="AI977" s="134"/>
      <c r="AJ977" s="9"/>
      <c r="AK977" s="9"/>
      <c r="AL977" s="9"/>
      <c r="AM977" s="9"/>
      <c r="AN977" s="9"/>
      <c r="AO977" s="9"/>
      <c r="AP977" s="9"/>
      <c r="AQ977" s="9"/>
      <c r="AR977" s="9"/>
      <c r="AS977" s="142" t="str">
        <f>VLOOKUP(A977,'Roll-ups'!B:M,12,FALSE)</f>
        <v>CRAFTING</v>
      </c>
      <c r="AT977" s="142">
        <f t="shared" si="47"/>
        <v>0</v>
      </c>
      <c r="AU977" t="str">
        <f>VLOOKUP(A977,'Roll-ups'!B:E,4,FALSE)</f>
        <v>FALL 1</v>
      </c>
    </row>
    <row r="978" spans="1:47" x14ac:dyDescent="0.15">
      <c r="A978" s="142">
        <f t="shared" si="45"/>
        <v>0</v>
      </c>
      <c r="B978" s="142">
        <f t="shared" si="46"/>
        <v>0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31"/>
      <c r="O978" s="131"/>
      <c r="P978" s="131"/>
      <c r="Q978" s="132"/>
      <c r="R978" s="132"/>
      <c r="S978" s="132"/>
      <c r="T978" s="9"/>
      <c r="U978" s="9"/>
      <c r="V978" s="9"/>
      <c r="W978" s="9"/>
      <c r="X978" s="131"/>
      <c r="Y978" s="131"/>
      <c r="Z978" s="9"/>
      <c r="AA978" s="133"/>
      <c r="AB978" s="9"/>
      <c r="AC978" s="133"/>
      <c r="AD978" s="9"/>
      <c r="AE978" s="9"/>
      <c r="AF978" s="133"/>
      <c r="AG978" s="134"/>
      <c r="AH978" s="9"/>
      <c r="AI978" s="134"/>
      <c r="AJ978" s="9"/>
      <c r="AK978" s="9"/>
      <c r="AL978" s="9"/>
      <c r="AM978" s="9"/>
      <c r="AN978" s="9"/>
      <c r="AO978" s="9"/>
      <c r="AP978" s="9"/>
      <c r="AQ978" s="9"/>
      <c r="AR978" s="9"/>
      <c r="AS978" s="142" t="str">
        <f>VLOOKUP(A978,'Roll-ups'!B:M,12,FALSE)</f>
        <v>CRAFTING</v>
      </c>
      <c r="AT978" s="142">
        <f t="shared" si="47"/>
        <v>0</v>
      </c>
      <c r="AU978" t="str">
        <f>VLOOKUP(A978,'Roll-ups'!B:E,4,FALSE)</f>
        <v>FALL 1</v>
      </c>
    </row>
    <row r="979" spans="1:47" x14ac:dyDescent="0.15">
      <c r="A979" s="142">
        <f t="shared" si="45"/>
        <v>0</v>
      </c>
      <c r="B979" s="142">
        <f t="shared" si="46"/>
        <v>0</v>
      </c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31"/>
      <c r="O979" s="131"/>
      <c r="P979" s="131"/>
      <c r="Q979" s="132"/>
      <c r="R979" s="132"/>
      <c r="S979" s="132"/>
      <c r="T979" s="9"/>
      <c r="U979" s="9"/>
      <c r="V979" s="9"/>
      <c r="W979" s="9"/>
      <c r="X979" s="131"/>
      <c r="Y979" s="131"/>
      <c r="Z979" s="9"/>
      <c r="AA979" s="133"/>
      <c r="AB979" s="9"/>
      <c r="AC979" s="133"/>
      <c r="AD979" s="9"/>
      <c r="AE979" s="9"/>
      <c r="AF979" s="133"/>
      <c r="AG979" s="134"/>
      <c r="AH979" s="9"/>
      <c r="AI979" s="134"/>
      <c r="AJ979" s="9"/>
      <c r="AK979" s="9"/>
      <c r="AL979" s="9"/>
      <c r="AM979" s="9"/>
      <c r="AN979" s="9"/>
      <c r="AO979" s="9"/>
      <c r="AP979" s="9"/>
      <c r="AQ979" s="9"/>
      <c r="AR979" s="9"/>
      <c r="AS979" s="142" t="str">
        <f>VLOOKUP(A979,'Roll-ups'!B:M,12,FALSE)</f>
        <v>CRAFTING</v>
      </c>
      <c r="AT979" s="142">
        <f t="shared" si="47"/>
        <v>0</v>
      </c>
      <c r="AU979" t="str">
        <f>VLOOKUP(A979,'Roll-ups'!B:E,4,FALSE)</f>
        <v>FALL 1</v>
      </c>
    </row>
    <row r="980" spans="1:47" x14ac:dyDescent="0.15">
      <c r="A980" s="142">
        <f t="shared" si="45"/>
        <v>0</v>
      </c>
      <c r="B980" s="142">
        <f t="shared" si="46"/>
        <v>0</v>
      </c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31"/>
      <c r="O980" s="131"/>
      <c r="P980" s="131"/>
      <c r="Q980" s="132"/>
      <c r="R980" s="132"/>
      <c r="S980" s="132"/>
      <c r="T980" s="9"/>
      <c r="U980" s="9"/>
      <c r="V980" s="9"/>
      <c r="W980" s="9"/>
      <c r="X980" s="131"/>
      <c r="Y980" s="131"/>
      <c r="Z980" s="9"/>
      <c r="AA980" s="133"/>
      <c r="AB980" s="9"/>
      <c r="AC980" s="133"/>
      <c r="AD980" s="9"/>
      <c r="AE980" s="9"/>
      <c r="AF980" s="133"/>
      <c r="AG980" s="134"/>
      <c r="AH980" s="9"/>
      <c r="AI980" s="134"/>
      <c r="AJ980" s="9"/>
      <c r="AK980" s="9"/>
      <c r="AL980" s="9"/>
      <c r="AM980" s="9"/>
      <c r="AN980" s="9"/>
      <c r="AO980" s="9"/>
      <c r="AP980" s="9"/>
      <c r="AQ980" s="9"/>
      <c r="AR980" s="9"/>
      <c r="AS980" s="142" t="str">
        <f>VLOOKUP(A980,'Roll-ups'!B:M,12,FALSE)</f>
        <v>CRAFTING</v>
      </c>
      <c r="AT980" s="142">
        <f t="shared" si="47"/>
        <v>0</v>
      </c>
      <c r="AU980" t="str">
        <f>VLOOKUP(A980,'Roll-ups'!B:E,4,FALSE)</f>
        <v>FALL 1</v>
      </c>
    </row>
    <row r="981" spans="1:47" x14ac:dyDescent="0.15">
      <c r="A981" s="142">
        <f t="shared" si="45"/>
        <v>0</v>
      </c>
      <c r="B981" s="142">
        <f t="shared" si="46"/>
        <v>0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31"/>
      <c r="O981" s="131"/>
      <c r="P981" s="131"/>
      <c r="Q981" s="132"/>
      <c r="R981" s="132"/>
      <c r="S981" s="132"/>
      <c r="T981" s="9"/>
      <c r="U981" s="9"/>
      <c r="V981" s="9"/>
      <c r="W981" s="9"/>
      <c r="X981" s="131"/>
      <c r="Y981" s="131"/>
      <c r="Z981" s="9"/>
      <c r="AA981" s="133"/>
      <c r="AB981" s="9"/>
      <c r="AC981" s="133"/>
      <c r="AD981" s="9"/>
      <c r="AE981" s="9"/>
      <c r="AF981" s="133"/>
      <c r="AG981" s="134"/>
      <c r="AH981" s="9"/>
      <c r="AI981" s="134"/>
      <c r="AJ981" s="9"/>
      <c r="AK981" s="9"/>
      <c r="AL981" s="9"/>
      <c r="AM981" s="9"/>
      <c r="AN981" s="9"/>
      <c r="AO981" s="9"/>
      <c r="AP981" s="9"/>
      <c r="AQ981" s="9"/>
      <c r="AR981" s="9"/>
      <c r="AS981" s="142" t="str">
        <f>VLOOKUP(A981,'Roll-ups'!B:M,12,FALSE)</f>
        <v>CRAFTING</v>
      </c>
      <c r="AT981" s="142">
        <f t="shared" si="47"/>
        <v>0</v>
      </c>
      <c r="AU981" t="str">
        <f>VLOOKUP(A981,'Roll-ups'!B:E,4,FALSE)</f>
        <v>FALL 1</v>
      </c>
    </row>
    <row r="982" spans="1:47" x14ac:dyDescent="0.15">
      <c r="A982" s="142">
        <f t="shared" si="45"/>
        <v>0</v>
      </c>
      <c r="B982" s="142">
        <f t="shared" si="46"/>
        <v>0</v>
      </c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31"/>
      <c r="O982" s="131"/>
      <c r="P982" s="131"/>
      <c r="Q982" s="132"/>
      <c r="R982" s="132"/>
      <c r="S982" s="132"/>
      <c r="T982" s="9"/>
      <c r="U982" s="9"/>
      <c r="V982" s="9"/>
      <c r="W982" s="9"/>
      <c r="X982" s="131"/>
      <c r="Y982" s="131"/>
      <c r="Z982" s="9"/>
      <c r="AA982" s="133"/>
      <c r="AB982" s="9"/>
      <c r="AC982" s="133"/>
      <c r="AD982" s="9"/>
      <c r="AE982" s="9"/>
      <c r="AF982" s="133"/>
      <c r="AG982" s="134"/>
      <c r="AH982" s="9"/>
      <c r="AI982" s="134"/>
      <c r="AJ982" s="9"/>
      <c r="AK982" s="9"/>
      <c r="AL982" s="9"/>
      <c r="AM982" s="9"/>
      <c r="AN982" s="9"/>
      <c r="AO982" s="9"/>
      <c r="AP982" s="9"/>
      <c r="AQ982" s="9"/>
      <c r="AR982" s="9"/>
      <c r="AS982" s="142" t="str">
        <f>VLOOKUP(A982,'Roll-ups'!B:M,12,FALSE)</f>
        <v>CRAFTING</v>
      </c>
      <c r="AT982" s="142">
        <f t="shared" si="47"/>
        <v>0</v>
      </c>
      <c r="AU982" t="str">
        <f>VLOOKUP(A982,'Roll-ups'!B:E,4,FALSE)</f>
        <v>FALL 1</v>
      </c>
    </row>
    <row r="983" spans="1:47" x14ac:dyDescent="0.15">
      <c r="A983" s="142">
        <f t="shared" si="45"/>
        <v>0</v>
      </c>
      <c r="B983" s="142">
        <f t="shared" si="46"/>
        <v>0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31"/>
      <c r="O983" s="131"/>
      <c r="P983" s="131"/>
      <c r="Q983" s="132"/>
      <c r="R983" s="132"/>
      <c r="S983" s="132"/>
      <c r="T983" s="9"/>
      <c r="U983" s="9"/>
      <c r="V983" s="9"/>
      <c r="W983" s="9"/>
      <c r="X983" s="131"/>
      <c r="Y983" s="131"/>
      <c r="Z983" s="9"/>
      <c r="AA983" s="133"/>
      <c r="AB983" s="9"/>
      <c r="AC983" s="133"/>
      <c r="AD983" s="9"/>
      <c r="AE983" s="9"/>
      <c r="AF983" s="133"/>
      <c r="AG983" s="134"/>
      <c r="AH983" s="9"/>
      <c r="AI983" s="134"/>
      <c r="AJ983" s="9"/>
      <c r="AK983" s="9"/>
      <c r="AL983" s="9"/>
      <c r="AM983" s="9"/>
      <c r="AN983" s="9"/>
      <c r="AO983" s="9"/>
      <c r="AP983" s="9"/>
      <c r="AQ983" s="9"/>
      <c r="AR983" s="9"/>
      <c r="AS983" s="142" t="str">
        <f>VLOOKUP(A983,'Roll-ups'!B:M,12,FALSE)</f>
        <v>CRAFTING</v>
      </c>
      <c r="AT983" s="142">
        <f t="shared" si="47"/>
        <v>0</v>
      </c>
      <c r="AU983" t="str">
        <f>VLOOKUP(A983,'Roll-ups'!B:E,4,FALSE)</f>
        <v>FALL 1</v>
      </c>
    </row>
    <row r="984" spans="1:47" x14ac:dyDescent="0.15">
      <c r="A984" s="142">
        <f t="shared" si="45"/>
        <v>0</v>
      </c>
      <c r="B984" s="142">
        <f t="shared" si="46"/>
        <v>0</v>
      </c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31"/>
      <c r="O984" s="131"/>
      <c r="P984" s="131"/>
      <c r="Q984" s="132"/>
      <c r="R984" s="132"/>
      <c r="S984" s="132"/>
      <c r="T984" s="9"/>
      <c r="U984" s="9"/>
      <c r="V984" s="9"/>
      <c r="W984" s="9"/>
      <c r="X984" s="131"/>
      <c r="Y984" s="131"/>
      <c r="Z984" s="9"/>
      <c r="AA984" s="133"/>
      <c r="AB984" s="9"/>
      <c r="AC984" s="133"/>
      <c r="AD984" s="9"/>
      <c r="AE984" s="9"/>
      <c r="AF984" s="133"/>
      <c r="AG984" s="134"/>
      <c r="AH984" s="9"/>
      <c r="AI984" s="134"/>
      <c r="AJ984" s="9"/>
      <c r="AK984" s="9"/>
      <c r="AL984" s="9"/>
      <c r="AM984" s="9"/>
      <c r="AN984" s="9"/>
      <c r="AO984" s="9"/>
      <c r="AP984" s="9"/>
      <c r="AQ984" s="9"/>
      <c r="AR984" s="9"/>
      <c r="AS984" s="142" t="str">
        <f>VLOOKUP(A984,'Roll-ups'!B:M,12,FALSE)</f>
        <v>CRAFTING</v>
      </c>
      <c r="AT984" s="142">
        <f t="shared" si="47"/>
        <v>0</v>
      </c>
      <c r="AU984" t="str">
        <f>VLOOKUP(A984,'Roll-ups'!B:E,4,FALSE)</f>
        <v>FALL 1</v>
      </c>
    </row>
    <row r="985" spans="1:47" x14ac:dyDescent="0.15">
      <c r="A985" s="142">
        <f t="shared" si="45"/>
        <v>0</v>
      </c>
      <c r="B985" s="142">
        <f t="shared" si="46"/>
        <v>0</v>
      </c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31"/>
      <c r="O985" s="131"/>
      <c r="P985" s="131"/>
      <c r="Q985" s="132"/>
      <c r="R985" s="132"/>
      <c r="S985" s="132"/>
      <c r="T985" s="9"/>
      <c r="U985" s="9"/>
      <c r="V985" s="9"/>
      <c r="W985" s="9"/>
      <c r="X985" s="131"/>
      <c r="Y985" s="131"/>
      <c r="Z985" s="9"/>
      <c r="AA985" s="133"/>
      <c r="AB985" s="9"/>
      <c r="AC985" s="133"/>
      <c r="AD985" s="9"/>
      <c r="AE985" s="9"/>
      <c r="AF985" s="133"/>
      <c r="AG985" s="134"/>
      <c r="AH985" s="9"/>
      <c r="AI985" s="134"/>
      <c r="AJ985" s="9"/>
      <c r="AK985" s="9"/>
      <c r="AL985" s="9"/>
      <c r="AM985" s="9"/>
      <c r="AN985" s="9"/>
      <c r="AO985" s="9"/>
      <c r="AP985" s="9"/>
      <c r="AQ985" s="9"/>
      <c r="AR985" s="9"/>
      <c r="AS985" s="142" t="str">
        <f>VLOOKUP(A985,'Roll-ups'!B:M,12,FALSE)</f>
        <v>CRAFTING</v>
      </c>
      <c r="AT985" s="142">
        <f t="shared" si="47"/>
        <v>0</v>
      </c>
      <c r="AU985" t="str">
        <f>VLOOKUP(A985,'Roll-ups'!B:E,4,FALSE)</f>
        <v>FALL 1</v>
      </c>
    </row>
    <row r="986" spans="1:47" x14ac:dyDescent="0.15">
      <c r="A986" s="142">
        <f t="shared" si="45"/>
        <v>0</v>
      </c>
      <c r="B986" s="142">
        <f t="shared" si="46"/>
        <v>0</v>
      </c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31"/>
      <c r="O986" s="131"/>
      <c r="P986" s="131"/>
      <c r="Q986" s="132"/>
      <c r="R986" s="132"/>
      <c r="S986" s="132"/>
      <c r="T986" s="9"/>
      <c r="U986" s="9"/>
      <c r="V986" s="9"/>
      <c r="W986" s="9"/>
      <c r="X986" s="131"/>
      <c r="Y986" s="131"/>
      <c r="Z986" s="9"/>
      <c r="AA986" s="133"/>
      <c r="AB986" s="9"/>
      <c r="AC986" s="133"/>
      <c r="AD986" s="9"/>
      <c r="AE986" s="9"/>
      <c r="AF986" s="133"/>
      <c r="AG986" s="134"/>
      <c r="AH986" s="9"/>
      <c r="AI986" s="134"/>
      <c r="AJ986" s="9"/>
      <c r="AK986" s="9"/>
      <c r="AL986" s="9"/>
      <c r="AM986" s="9"/>
      <c r="AN986" s="9"/>
      <c r="AO986" s="9"/>
      <c r="AP986" s="9"/>
      <c r="AQ986" s="9"/>
      <c r="AR986" s="9"/>
      <c r="AS986" s="142" t="str">
        <f>VLOOKUP(A986,'Roll-ups'!B:M,12,FALSE)</f>
        <v>CRAFTING</v>
      </c>
      <c r="AT986" s="142">
        <f t="shared" si="47"/>
        <v>0</v>
      </c>
      <c r="AU986" t="str">
        <f>VLOOKUP(A986,'Roll-ups'!B:E,4,FALSE)</f>
        <v>FALL 1</v>
      </c>
    </row>
    <row r="987" spans="1:47" x14ac:dyDescent="0.15">
      <c r="A987" s="142">
        <f t="shared" si="45"/>
        <v>0</v>
      </c>
      <c r="B987" s="142">
        <f t="shared" si="46"/>
        <v>0</v>
      </c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31"/>
      <c r="O987" s="131"/>
      <c r="P987" s="131"/>
      <c r="Q987" s="132"/>
      <c r="R987" s="132"/>
      <c r="S987" s="132"/>
      <c r="T987" s="9"/>
      <c r="U987" s="9"/>
      <c r="V987" s="9"/>
      <c r="W987" s="9"/>
      <c r="X987" s="131"/>
      <c r="Y987" s="131"/>
      <c r="Z987" s="9"/>
      <c r="AA987" s="133"/>
      <c r="AB987" s="9"/>
      <c r="AC987" s="133"/>
      <c r="AD987" s="9"/>
      <c r="AE987" s="9"/>
      <c r="AF987" s="133"/>
      <c r="AG987" s="134"/>
      <c r="AH987" s="9"/>
      <c r="AI987" s="134"/>
      <c r="AJ987" s="9"/>
      <c r="AK987" s="9"/>
      <c r="AL987" s="9"/>
      <c r="AM987" s="9"/>
      <c r="AN987" s="9"/>
      <c r="AO987" s="9"/>
      <c r="AP987" s="9"/>
      <c r="AQ987" s="9"/>
      <c r="AR987" s="9"/>
      <c r="AS987" s="142" t="str">
        <f>VLOOKUP(A987,'Roll-ups'!B:M,12,FALSE)</f>
        <v>CRAFTING</v>
      </c>
      <c r="AT987" s="142">
        <f t="shared" si="47"/>
        <v>0</v>
      </c>
      <c r="AU987" t="str">
        <f>VLOOKUP(A987,'Roll-ups'!B:E,4,FALSE)</f>
        <v>FALL 1</v>
      </c>
    </row>
    <row r="988" spans="1:47" x14ac:dyDescent="0.15">
      <c r="A988" s="142">
        <f t="shared" si="45"/>
        <v>0</v>
      </c>
      <c r="B988" s="142">
        <f t="shared" si="46"/>
        <v>0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31"/>
      <c r="O988" s="131"/>
      <c r="P988" s="131"/>
      <c r="Q988" s="132"/>
      <c r="R988" s="132"/>
      <c r="S988" s="132"/>
      <c r="T988" s="9"/>
      <c r="U988" s="9"/>
      <c r="V988" s="9"/>
      <c r="W988" s="9"/>
      <c r="X988" s="131"/>
      <c r="Y988" s="131"/>
      <c r="Z988" s="9"/>
      <c r="AA988" s="133"/>
      <c r="AB988" s="9"/>
      <c r="AC988" s="133"/>
      <c r="AD988" s="9"/>
      <c r="AE988" s="9"/>
      <c r="AF988" s="133"/>
      <c r="AG988" s="134"/>
      <c r="AH988" s="9"/>
      <c r="AI988" s="134"/>
      <c r="AJ988" s="9"/>
      <c r="AK988" s="9"/>
      <c r="AL988" s="9"/>
      <c r="AM988" s="9"/>
      <c r="AN988" s="9"/>
      <c r="AO988" s="9"/>
      <c r="AP988" s="9"/>
      <c r="AQ988" s="9"/>
      <c r="AR988" s="9"/>
      <c r="AS988" s="142" t="str">
        <f>VLOOKUP(A988,'Roll-ups'!B:M,12,FALSE)</f>
        <v>CRAFTING</v>
      </c>
      <c r="AT988" s="142">
        <f t="shared" si="47"/>
        <v>0</v>
      </c>
      <c r="AU988" t="str">
        <f>VLOOKUP(A988,'Roll-ups'!B:E,4,FALSE)</f>
        <v>FALL 1</v>
      </c>
    </row>
    <row r="989" spans="1:47" x14ac:dyDescent="0.15">
      <c r="A989" s="142">
        <f t="shared" si="45"/>
        <v>0</v>
      </c>
      <c r="B989" s="142">
        <f t="shared" si="46"/>
        <v>0</v>
      </c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31"/>
      <c r="O989" s="131"/>
      <c r="P989" s="131"/>
      <c r="Q989" s="132"/>
      <c r="R989" s="132"/>
      <c r="S989" s="132"/>
      <c r="T989" s="9"/>
      <c r="U989" s="9"/>
      <c r="V989" s="9"/>
      <c r="W989" s="9"/>
      <c r="X989" s="131"/>
      <c r="Y989" s="131"/>
      <c r="Z989" s="9"/>
      <c r="AA989" s="133"/>
      <c r="AB989" s="9"/>
      <c r="AC989" s="133"/>
      <c r="AD989" s="9"/>
      <c r="AE989" s="9"/>
      <c r="AF989" s="133"/>
      <c r="AG989" s="134"/>
      <c r="AH989" s="9"/>
      <c r="AI989" s="134"/>
      <c r="AJ989" s="9"/>
      <c r="AK989" s="9"/>
      <c r="AL989" s="9"/>
      <c r="AM989" s="9"/>
      <c r="AN989" s="9"/>
      <c r="AO989" s="9"/>
      <c r="AP989" s="9"/>
      <c r="AQ989" s="9"/>
      <c r="AR989" s="9"/>
      <c r="AS989" s="142" t="str">
        <f>VLOOKUP(A989,'Roll-ups'!B:M,12,FALSE)</f>
        <v>CRAFTING</v>
      </c>
      <c r="AT989" s="142">
        <f t="shared" si="47"/>
        <v>0</v>
      </c>
      <c r="AU989" t="str">
        <f>VLOOKUP(A989,'Roll-ups'!B:E,4,FALSE)</f>
        <v>FALL 1</v>
      </c>
    </row>
    <row r="990" spans="1:47" x14ac:dyDescent="0.15">
      <c r="A990" s="142">
        <f t="shared" si="45"/>
        <v>0</v>
      </c>
      <c r="B990" s="142">
        <f t="shared" si="46"/>
        <v>0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31"/>
      <c r="O990" s="131"/>
      <c r="P990" s="131"/>
      <c r="Q990" s="132"/>
      <c r="R990" s="132"/>
      <c r="S990" s="132"/>
      <c r="T990" s="9"/>
      <c r="U990" s="9"/>
      <c r="V990" s="9"/>
      <c r="W990" s="9"/>
      <c r="X990" s="131"/>
      <c r="Y990" s="131"/>
      <c r="Z990" s="9"/>
      <c r="AA990" s="133"/>
      <c r="AB990" s="9"/>
      <c r="AC990" s="133"/>
      <c r="AD990" s="9"/>
      <c r="AE990" s="9"/>
      <c r="AF990" s="133"/>
      <c r="AG990" s="134"/>
      <c r="AH990" s="9"/>
      <c r="AI990" s="134"/>
      <c r="AJ990" s="9"/>
      <c r="AK990" s="9"/>
      <c r="AL990" s="9"/>
      <c r="AM990" s="9"/>
      <c r="AN990" s="9"/>
      <c r="AO990" s="9"/>
      <c r="AP990" s="9"/>
      <c r="AQ990" s="9"/>
      <c r="AR990" s="9"/>
      <c r="AS990" s="142" t="str">
        <f>VLOOKUP(A990,'Roll-ups'!B:M,12,FALSE)</f>
        <v>CRAFTING</v>
      </c>
      <c r="AT990" s="142">
        <f t="shared" si="47"/>
        <v>0</v>
      </c>
      <c r="AU990" t="str">
        <f>VLOOKUP(A990,'Roll-ups'!B:E,4,FALSE)</f>
        <v>FALL 1</v>
      </c>
    </row>
    <row r="991" spans="1:47" x14ac:dyDescent="0.15">
      <c r="A991" s="142">
        <f t="shared" si="45"/>
        <v>0</v>
      </c>
      <c r="B991" s="142">
        <f t="shared" si="46"/>
        <v>0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31"/>
      <c r="O991" s="131"/>
      <c r="P991" s="131"/>
      <c r="Q991" s="132"/>
      <c r="R991" s="132"/>
      <c r="S991" s="132"/>
      <c r="T991" s="9"/>
      <c r="U991" s="9"/>
      <c r="V991" s="9"/>
      <c r="W991" s="9"/>
      <c r="X991" s="131"/>
      <c r="Y991" s="131"/>
      <c r="Z991" s="9"/>
      <c r="AA991" s="133"/>
      <c r="AB991" s="9"/>
      <c r="AC991" s="133"/>
      <c r="AD991" s="9"/>
      <c r="AE991" s="9"/>
      <c r="AF991" s="133"/>
      <c r="AG991" s="134"/>
      <c r="AH991" s="9"/>
      <c r="AI991" s="134"/>
      <c r="AJ991" s="9"/>
      <c r="AK991" s="9"/>
      <c r="AL991" s="9"/>
      <c r="AM991" s="9"/>
      <c r="AN991" s="9"/>
      <c r="AO991" s="9"/>
      <c r="AP991" s="9"/>
      <c r="AQ991" s="9"/>
      <c r="AR991" s="9"/>
      <c r="AS991" s="142" t="str">
        <f>VLOOKUP(A991,'Roll-ups'!B:M,12,FALSE)</f>
        <v>CRAFTING</v>
      </c>
      <c r="AT991" s="142">
        <f t="shared" si="47"/>
        <v>0</v>
      </c>
      <c r="AU991" t="str">
        <f>VLOOKUP(A991,'Roll-ups'!B:E,4,FALSE)</f>
        <v>FALL 1</v>
      </c>
    </row>
    <row r="992" spans="1:47" x14ac:dyDescent="0.15">
      <c r="A992" s="142">
        <f t="shared" si="45"/>
        <v>0</v>
      </c>
      <c r="B992" s="142">
        <f t="shared" si="46"/>
        <v>0</v>
      </c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31"/>
      <c r="O992" s="131"/>
      <c r="P992" s="131"/>
      <c r="Q992" s="132"/>
      <c r="R992" s="132"/>
      <c r="S992" s="132"/>
      <c r="T992" s="9"/>
      <c r="U992" s="9"/>
      <c r="V992" s="9"/>
      <c r="W992" s="9"/>
      <c r="X992" s="131"/>
      <c r="Y992" s="131"/>
      <c r="Z992" s="9"/>
      <c r="AA992" s="133"/>
      <c r="AB992" s="9"/>
      <c r="AC992" s="133"/>
      <c r="AD992" s="9"/>
      <c r="AE992" s="9"/>
      <c r="AF992" s="133"/>
      <c r="AG992" s="134"/>
      <c r="AH992" s="9"/>
      <c r="AI992" s="134"/>
      <c r="AJ992" s="9"/>
      <c r="AK992" s="9"/>
      <c r="AL992" s="9"/>
      <c r="AM992" s="9"/>
      <c r="AN992" s="9"/>
      <c r="AO992" s="9"/>
      <c r="AP992" s="9"/>
      <c r="AQ992" s="9"/>
      <c r="AR992" s="9"/>
      <c r="AS992" s="142" t="str">
        <f>VLOOKUP(A992,'Roll-ups'!B:M,12,FALSE)</f>
        <v>CRAFTING</v>
      </c>
      <c r="AT992" s="142">
        <f t="shared" si="47"/>
        <v>0</v>
      </c>
      <c r="AU992" t="str">
        <f>VLOOKUP(A992,'Roll-ups'!B:E,4,FALSE)</f>
        <v>FALL 1</v>
      </c>
    </row>
    <row r="993" spans="1:47" x14ac:dyDescent="0.15">
      <c r="A993" s="142">
        <f t="shared" si="45"/>
        <v>0</v>
      </c>
      <c r="B993" s="142">
        <f t="shared" si="46"/>
        <v>0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31"/>
      <c r="O993" s="131"/>
      <c r="P993" s="131"/>
      <c r="Q993" s="132"/>
      <c r="R993" s="132"/>
      <c r="S993" s="132"/>
      <c r="T993" s="9"/>
      <c r="U993" s="9"/>
      <c r="V993" s="9"/>
      <c r="W993" s="9"/>
      <c r="X993" s="131"/>
      <c r="Y993" s="131"/>
      <c r="Z993" s="9"/>
      <c r="AA993" s="133"/>
      <c r="AB993" s="9"/>
      <c r="AC993" s="133"/>
      <c r="AD993" s="9"/>
      <c r="AE993" s="9"/>
      <c r="AF993" s="133"/>
      <c r="AG993" s="134"/>
      <c r="AH993" s="9"/>
      <c r="AI993" s="134"/>
      <c r="AJ993" s="9"/>
      <c r="AK993" s="9"/>
      <c r="AL993" s="9"/>
      <c r="AM993" s="9"/>
      <c r="AN993" s="9"/>
      <c r="AO993" s="9"/>
      <c r="AP993" s="9"/>
      <c r="AQ993" s="9"/>
      <c r="AR993" s="9"/>
      <c r="AS993" s="142" t="str">
        <f>VLOOKUP(A993,'Roll-ups'!B:M,12,FALSE)</f>
        <v>CRAFTING</v>
      </c>
      <c r="AT993" s="142">
        <f t="shared" si="47"/>
        <v>0</v>
      </c>
      <c r="AU993" t="str">
        <f>VLOOKUP(A993,'Roll-ups'!B:E,4,FALSE)</f>
        <v>FALL 1</v>
      </c>
    </row>
    <row r="994" spans="1:47" x14ac:dyDescent="0.15">
      <c r="A994" s="142">
        <f t="shared" si="45"/>
        <v>0</v>
      </c>
      <c r="B994" s="142">
        <f t="shared" si="46"/>
        <v>0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131"/>
      <c r="O994" s="131"/>
      <c r="P994" s="131"/>
      <c r="Q994" s="132"/>
      <c r="R994" s="132"/>
      <c r="S994" s="132"/>
      <c r="T994" s="9"/>
      <c r="U994" s="9"/>
      <c r="V994" s="9"/>
      <c r="W994" s="9"/>
      <c r="X994" s="131"/>
      <c r="Y994" s="131"/>
      <c r="Z994" s="9"/>
      <c r="AA994" s="133"/>
      <c r="AB994" s="9"/>
      <c r="AC994" s="133"/>
      <c r="AD994" s="9"/>
      <c r="AE994" s="9"/>
      <c r="AF994" s="133"/>
      <c r="AG994" s="134"/>
      <c r="AH994" s="9"/>
      <c r="AI994" s="134"/>
      <c r="AJ994" s="9"/>
      <c r="AK994" s="9"/>
      <c r="AL994" s="9"/>
      <c r="AM994" s="9"/>
      <c r="AN994" s="9"/>
      <c r="AO994" s="9"/>
      <c r="AP994" s="9"/>
      <c r="AQ994" s="9"/>
      <c r="AR994" s="9"/>
      <c r="AS994" s="142" t="str">
        <f>VLOOKUP(A994,'Roll-ups'!B:M,12,FALSE)</f>
        <v>CRAFTING</v>
      </c>
      <c r="AT994" s="142">
        <f t="shared" si="47"/>
        <v>0</v>
      </c>
      <c r="AU994" t="str">
        <f>VLOOKUP(A994,'Roll-ups'!B:E,4,FALSE)</f>
        <v>FALL 1</v>
      </c>
    </row>
    <row r="995" spans="1:47" x14ac:dyDescent="0.15">
      <c r="A995" s="142">
        <f t="shared" si="45"/>
        <v>0</v>
      </c>
      <c r="B995" s="142">
        <f t="shared" si="46"/>
        <v>0</v>
      </c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131"/>
      <c r="O995" s="131"/>
      <c r="P995" s="131"/>
      <c r="Q995" s="132"/>
      <c r="R995" s="132"/>
      <c r="S995" s="132"/>
      <c r="T995" s="9"/>
      <c r="U995" s="9"/>
      <c r="V995" s="9"/>
      <c r="W995" s="9"/>
      <c r="X995" s="131"/>
      <c r="Y995" s="131"/>
      <c r="Z995" s="9"/>
      <c r="AA995" s="133"/>
      <c r="AB995" s="9"/>
      <c r="AC995" s="133"/>
      <c r="AD995" s="9"/>
      <c r="AE995" s="9"/>
      <c r="AF995" s="133"/>
      <c r="AG995" s="134"/>
      <c r="AH995" s="9"/>
      <c r="AI995" s="134"/>
      <c r="AJ995" s="9"/>
      <c r="AK995" s="9"/>
      <c r="AL995" s="9"/>
      <c r="AM995" s="9"/>
      <c r="AN995" s="9"/>
      <c r="AO995" s="9"/>
      <c r="AP995" s="9"/>
      <c r="AQ995" s="9"/>
      <c r="AR995" s="9"/>
      <c r="AS995" s="142" t="str">
        <f>VLOOKUP(A995,'Roll-ups'!B:M,12,FALSE)</f>
        <v>CRAFTING</v>
      </c>
      <c r="AT995" s="142">
        <f t="shared" si="47"/>
        <v>0</v>
      </c>
      <c r="AU995" t="str">
        <f>VLOOKUP(A995,'Roll-ups'!B:E,4,FALSE)</f>
        <v>FALL 1</v>
      </c>
    </row>
    <row r="996" spans="1:47" x14ac:dyDescent="0.15">
      <c r="A996" s="142">
        <f t="shared" si="45"/>
        <v>0</v>
      </c>
      <c r="B996" s="142">
        <f t="shared" si="46"/>
        <v>0</v>
      </c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131"/>
      <c r="O996" s="131"/>
      <c r="P996" s="131"/>
      <c r="Q996" s="132"/>
      <c r="R996" s="132"/>
      <c r="S996" s="132"/>
      <c r="T996" s="9"/>
      <c r="U996" s="9"/>
      <c r="V996" s="9"/>
      <c r="W996" s="9"/>
      <c r="X996" s="131"/>
      <c r="Y996" s="131"/>
      <c r="Z996" s="9"/>
      <c r="AA996" s="133"/>
      <c r="AB996" s="9"/>
      <c r="AC996" s="133"/>
      <c r="AD996" s="9"/>
      <c r="AE996" s="9"/>
      <c r="AF996" s="133"/>
      <c r="AG996" s="134"/>
      <c r="AH996" s="9"/>
      <c r="AI996" s="134"/>
      <c r="AJ996" s="9"/>
      <c r="AK996" s="9"/>
      <c r="AL996" s="9"/>
      <c r="AM996" s="9"/>
      <c r="AN996" s="9"/>
      <c r="AO996" s="9"/>
      <c r="AP996" s="9"/>
      <c r="AQ996" s="9"/>
      <c r="AR996" s="9"/>
      <c r="AS996" s="142" t="str">
        <f>VLOOKUP(A996,'Roll-ups'!B:M,12,FALSE)</f>
        <v>CRAFTING</v>
      </c>
      <c r="AT996" s="142">
        <f t="shared" si="47"/>
        <v>0</v>
      </c>
      <c r="AU996" t="str">
        <f>VLOOKUP(A996,'Roll-ups'!B:E,4,FALSE)</f>
        <v>FALL 1</v>
      </c>
    </row>
    <row r="997" spans="1:47" x14ac:dyDescent="0.15">
      <c r="A997" s="142">
        <f t="shared" si="45"/>
        <v>0</v>
      </c>
      <c r="B997" s="142">
        <f t="shared" si="46"/>
        <v>0</v>
      </c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131"/>
      <c r="O997" s="131"/>
      <c r="P997" s="131"/>
      <c r="Q997" s="132"/>
      <c r="R997" s="132"/>
      <c r="S997" s="132"/>
      <c r="T997" s="9"/>
      <c r="U997" s="9"/>
      <c r="V997" s="9"/>
      <c r="W997" s="9"/>
      <c r="X997" s="131"/>
      <c r="Y997" s="131"/>
      <c r="Z997" s="9"/>
      <c r="AA997" s="133"/>
      <c r="AB997" s="9"/>
      <c r="AC997" s="133"/>
      <c r="AD997" s="9"/>
      <c r="AE997" s="9"/>
      <c r="AF997" s="133"/>
      <c r="AG997" s="134"/>
      <c r="AH997" s="9"/>
      <c r="AI997" s="134"/>
      <c r="AJ997" s="9"/>
      <c r="AK997" s="9"/>
      <c r="AL997" s="9"/>
      <c r="AM997" s="9"/>
      <c r="AN997" s="9"/>
      <c r="AO997" s="9"/>
      <c r="AP997" s="9"/>
      <c r="AQ997" s="9"/>
      <c r="AR997" s="9"/>
      <c r="AS997" s="142" t="str">
        <f>VLOOKUP(A997,'Roll-ups'!B:M,12,FALSE)</f>
        <v>CRAFTING</v>
      </c>
      <c r="AT997" s="142">
        <f t="shared" si="47"/>
        <v>0</v>
      </c>
      <c r="AU997" t="str">
        <f>VLOOKUP(A997,'Roll-ups'!B:E,4,FALSE)</f>
        <v>FALL 1</v>
      </c>
    </row>
    <row r="998" spans="1:47" x14ac:dyDescent="0.15">
      <c r="A998" s="142">
        <f t="shared" si="45"/>
        <v>0</v>
      </c>
      <c r="B998" s="142">
        <f t="shared" si="46"/>
        <v>0</v>
      </c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131"/>
      <c r="O998" s="131"/>
      <c r="P998" s="131"/>
      <c r="Q998" s="132"/>
      <c r="R998" s="132"/>
      <c r="S998" s="132"/>
      <c r="T998" s="9"/>
      <c r="U998" s="9"/>
      <c r="V998" s="9"/>
      <c r="W998" s="9"/>
      <c r="X998" s="131"/>
      <c r="Y998" s="131"/>
      <c r="Z998" s="9"/>
      <c r="AA998" s="133"/>
      <c r="AB998" s="9"/>
      <c r="AC998" s="133"/>
      <c r="AD998" s="9"/>
      <c r="AE998" s="9"/>
      <c r="AF998" s="133"/>
      <c r="AG998" s="134"/>
      <c r="AH998" s="9"/>
      <c r="AI998" s="134"/>
      <c r="AJ998" s="9"/>
      <c r="AK998" s="9"/>
      <c r="AL998" s="9"/>
      <c r="AM998" s="9"/>
      <c r="AN998" s="9"/>
      <c r="AO998" s="9"/>
      <c r="AP998" s="9"/>
      <c r="AQ998" s="9"/>
      <c r="AR998" s="9"/>
      <c r="AS998" s="142" t="str">
        <f>VLOOKUP(A998,'Roll-ups'!B:M,12,FALSE)</f>
        <v>CRAFTING</v>
      </c>
      <c r="AT998" s="142">
        <f t="shared" si="47"/>
        <v>0</v>
      </c>
      <c r="AU998" t="str">
        <f>VLOOKUP(A998,'Roll-ups'!B:E,4,FALSE)</f>
        <v>FALL 1</v>
      </c>
    </row>
    <row r="999" spans="1:47" x14ac:dyDescent="0.15">
      <c r="A999" s="142">
        <f t="shared" si="45"/>
        <v>0</v>
      </c>
      <c r="B999" s="142">
        <f t="shared" si="46"/>
        <v>0</v>
      </c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131"/>
      <c r="O999" s="131"/>
      <c r="P999" s="131"/>
      <c r="Q999" s="132"/>
      <c r="R999" s="132"/>
      <c r="S999" s="132"/>
      <c r="T999" s="9"/>
      <c r="U999" s="9"/>
      <c r="V999" s="9"/>
      <c r="W999" s="9"/>
      <c r="X999" s="131"/>
      <c r="Y999" s="131"/>
      <c r="Z999" s="9"/>
      <c r="AA999" s="133"/>
      <c r="AB999" s="9"/>
      <c r="AC999" s="133"/>
      <c r="AD999" s="9"/>
      <c r="AE999" s="9"/>
      <c r="AF999" s="133"/>
      <c r="AG999" s="134"/>
      <c r="AH999" s="9"/>
      <c r="AI999" s="134"/>
      <c r="AJ999" s="9"/>
      <c r="AK999" s="9"/>
      <c r="AL999" s="9"/>
      <c r="AM999" s="9"/>
      <c r="AN999" s="9"/>
      <c r="AO999" s="9"/>
      <c r="AP999" s="9"/>
      <c r="AQ999" s="9"/>
      <c r="AR999" s="9"/>
      <c r="AS999" s="142" t="str">
        <f>VLOOKUP(A999,'Roll-ups'!B:M,12,FALSE)</f>
        <v>CRAFTING</v>
      </c>
      <c r="AT999" s="142">
        <f t="shared" si="47"/>
        <v>0</v>
      </c>
      <c r="AU999" t="str">
        <f>VLOOKUP(A999,'Roll-ups'!B:E,4,FALSE)</f>
        <v>FALL 1</v>
      </c>
    </row>
    <row r="1000" spans="1:47" x14ac:dyDescent="0.15">
      <c r="A1000" s="142">
        <f t="shared" si="45"/>
        <v>0</v>
      </c>
      <c r="B1000" s="142">
        <f t="shared" si="46"/>
        <v>0</v>
      </c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131"/>
      <c r="O1000" s="131"/>
      <c r="P1000" s="131"/>
      <c r="Q1000" s="132"/>
      <c r="R1000" s="132"/>
      <c r="S1000" s="132"/>
      <c r="T1000" s="9"/>
      <c r="U1000" s="9"/>
      <c r="V1000" s="9"/>
      <c r="W1000" s="9"/>
      <c r="X1000" s="131"/>
      <c r="Y1000" s="131"/>
      <c r="Z1000" s="9"/>
      <c r="AA1000" s="133"/>
      <c r="AB1000" s="9"/>
      <c r="AC1000" s="133"/>
      <c r="AD1000" s="9"/>
      <c r="AE1000" s="9"/>
      <c r="AF1000" s="133"/>
      <c r="AG1000" s="134"/>
      <c r="AH1000" s="9"/>
      <c r="AI1000" s="134"/>
      <c r="AJ1000" s="9"/>
      <c r="AK1000" s="9"/>
      <c r="AL1000" s="9"/>
      <c r="AM1000" s="9"/>
      <c r="AN1000" s="9"/>
      <c r="AO1000" s="9"/>
      <c r="AP1000" s="9"/>
      <c r="AQ1000" s="9"/>
      <c r="AR1000" s="9"/>
      <c r="AS1000" s="142" t="str">
        <f>VLOOKUP(A1000,'Roll-ups'!B:M,12,FALSE)</f>
        <v>CRAFTING</v>
      </c>
      <c r="AT1000" s="142">
        <f t="shared" si="47"/>
        <v>0</v>
      </c>
      <c r="AU1000" t="str">
        <f>VLOOKUP(A1000,'Roll-ups'!B:E,4,FALSE)</f>
        <v>FALL 1</v>
      </c>
    </row>
    <row r="1001" spans="1:47" x14ac:dyDescent="0.15">
      <c r="A1001" s="142">
        <f t="shared" si="45"/>
        <v>0</v>
      </c>
      <c r="B1001" s="142">
        <f t="shared" si="46"/>
        <v>0</v>
      </c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131"/>
      <c r="O1001" s="131"/>
      <c r="P1001" s="131"/>
      <c r="Q1001" s="132"/>
      <c r="R1001" s="132"/>
      <c r="S1001" s="132"/>
      <c r="T1001" s="9"/>
      <c r="U1001" s="9"/>
      <c r="V1001" s="9"/>
      <c r="W1001" s="9"/>
      <c r="X1001" s="131"/>
      <c r="Y1001" s="131"/>
      <c r="Z1001" s="9"/>
      <c r="AA1001" s="133"/>
      <c r="AB1001" s="9"/>
      <c r="AC1001" s="133"/>
      <c r="AD1001" s="9"/>
      <c r="AE1001" s="9"/>
      <c r="AF1001" s="133"/>
      <c r="AG1001" s="134"/>
      <c r="AH1001" s="9"/>
      <c r="AI1001" s="134"/>
      <c r="AJ1001" s="9"/>
      <c r="AK1001" s="9"/>
      <c r="AL1001" s="9"/>
      <c r="AM1001" s="9"/>
      <c r="AN1001" s="9"/>
      <c r="AO1001" s="9"/>
      <c r="AP1001" s="9"/>
      <c r="AQ1001" s="9"/>
      <c r="AR1001" s="9"/>
      <c r="AS1001" s="142" t="str">
        <f>VLOOKUP(A1001,'Roll-ups'!B:M,12,FALSE)</f>
        <v>CRAFTING</v>
      </c>
      <c r="AT1001" s="142">
        <f t="shared" si="47"/>
        <v>0</v>
      </c>
      <c r="AU1001" t="str">
        <f>VLOOKUP(A1001,'Roll-ups'!B:E,4,FALSE)</f>
        <v>FALL 1</v>
      </c>
    </row>
    <row r="1002" spans="1:47" x14ac:dyDescent="0.15">
      <c r="A1002" s="142">
        <f t="shared" si="45"/>
        <v>0</v>
      </c>
      <c r="B1002" s="142">
        <f t="shared" si="46"/>
        <v>0</v>
      </c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131"/>
      <c r="O1002" s="131"/>
      <c r="P1002" s="131"/>
      <c r="Q1002" s="132"/>
      <c r="R1002" s="132"/>
      <c r="S1002" s="132"/>
      <c r="T1002" s="9"/>
      <c r="U1002" s="9"/>
      <c r="V1002" s="9"/>
      <c r="W1002" s="9"/>
      <c r="X1002" s="131"/>
      <c r="Y1002" s="131"/>
      <c r="Z1002" s="9"/>
      <c r="AA1002" s="133"/>
      <c r="AB1002" s="9"/>
      <c r="AC1002" s="133"/>
      <c r="AD1002" s="9"/>
      <c r="AE1002" s="9"/>
      <c r="AF1002" s="133"/>
      <c r="AG1002" s="134"/>
      <c r="AH1002" s="9"/>
      <c r="AI1002" s="134"/>
      <c r="AJ1002" s="9"/>
      <c r="AK1002" s="9"/>
      <c r="AL1002" s="9"/>
      <c r="AM1002" s="9"/>
      <c r="AN1002" s="9"/>
      <c r="AO1002" s="9"/>
      <c r="AP1002" s="9"/>
      <c r="AQ1002" s="9"/>
      <c r="AR1002" s="9"/>
      <c r="AS1002" s="142" t="str">
        <f>VLOOKUP(A1002,'Roll-ups'!B:M,12,FALSE)</f>
        <v>CRAFTING</v>
      </c>
      <c r="AT1002" s="142">
        <f t="shared" si="47"/>
        <v>0</v>
      </c>
      <c r="AU1002" t="str">
        <f>VLOOKUP(A1002,'Roll-ups'!B:E,4,FALSE)</f>
        <v>FALL 1</v>
      </c>
    </row>
    <row r="1003" spans="1:47" x14ac:dyDescent="0.15">
      <c r="A1003" s="142">
        <f t="shared" si="45"/>
        <v>0</v>
      </c>
      <c r="B1003" s="142">
        <f t="shared" si="46"/>
        <v>0</v>
      </c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131"/>
      <c r="O1003" s="131"/>
      <c r="P1003" s="131"/>
      <c r="Q1003" s="132"/>
      <c r="R1003" s="132"/>
      <c r="S1003" s="132"/>
      <c r="T1003" s="9"/>
      <c r="U1003" s="9"/>
      <c r="V1003" s="9"/>
      <c r="W1003" s="9"/>
      <c r="X1003" s="131"/>
      <c r="Y1003" s="131"/>
      <c r="Z1003" s="9"/>
      <c r="AA1003" s="133"/>
      <c r="AB1003" s="9"/>
      <c r="AC1003" s="133"/>
      <c r="AD1003" s="9"/>
      <c r="AE1003" s="9"/>
      <c r="AF1003" s="133"/>
      <c r="AG1003" s="134"/>
      <c r="AH1003" s="9"/>
      <c r="AI1003" s="134"/>
      <c r="AJ1003" s="9"/>
      <c r="AK1003" s="9"/>
      <c r="AL1003" s="9"/>
      <c r="AM1003" s="9"/>
      <c r="AN1003" s="9"/>
      <c r="AO1003" s="9"/>
      <c r="AP1003" s="9"/>
      <c r="AQ1003" s="9"/>
      <c r="AR1003" s="9"/>
      <c r="AS1003" s="142" t="str">
        <f>VLOOKUP(A1003,'Roll-ups'!B:M,12,FALSE)</f>
        <v>CRAFTING</v>
      </c>
      <c r="AT1003" s="142">
        <f t="shared" si="47"/>
        <v>0</v>
      </c>
      <c r="AU1003" t="str">
        <f>VLOOKUP(A1003,'Roll-ups'!B:E,4,FALSE)</f>
        <v>FALL 1</v>
      </c>
    </row>
    <row r="1004" spans="1:47" x14ac:dyDescent="0.15">
      <c r="A1004" s="142">
        <f t="shared" si="45"/>
        <v>0</v>
      </c>
      <c r="B1004" s="142">
        <f t="shared" si="46"/>
        <v>0</v>
      </c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131"/>
      <c r="O1004" s="131"/>
      <c r="P1004" s="131"/>
      <c r="Q1004" s="132"/>
      <c r="R1004" s="132"/>
      <c r="S1004" s="132"/>
      <c r="T1004" s="9"/>
      <c r="U1004" s="9"/>
      <c r="V1004" s="9"/>
      <c r="W1004" s="9"/>
      <c r="X1004" s="131"/>
      <c r="Y1004" s="131"/>
      <c r="Z1004" s="9"/>
      <c r="AA1004" s="133"/>
      <c r="AB1004" s="9"/>
      <c r="AC1004" s="133"/>
      <c r="AD1004" s="9"/>
      <c r="AE1004" s="9"/>
      <c r="AF1004" s="133"/>
      <c r="AG1004" s="134"/>
      <c r="AH1004" s="9"/>
      <c r="AI1004" s="134"/>
      <c r="AJ1004" s="9"/>
      <c r="AK1004" s="9"/>
      <c r="AL1004" s="9"/>
      <c r="AM1004" s="9"/>
      <c r="AN1004" s="9"/>
      <c r="AO1004" s="9"/>
      <c r="AP1004" s="9"/>
      <c r="AQ1004" s="9"/>
      <c r="AR1004" s="9"/>
      <c r="AS1004" s="142" t="str">
        <f>VLOOKUP(A1004,'Roll-ups'!B:M,12,FALSE)</f>
        <v>CRAFTING</v>
      </c>
      <c r="AT1004" s="142">
        <f t="shared" si="47"/>
        <v>0</v>
      </c>
      <c r="AU1004" t="str">
        <f>VLOOKUP(A1004,'Roll-ups'!B:E,4,FALSE)</f>
        <v>FALL 1</v>
      </c>
    </row>
    <row r="1005" spans="1:47" x14ac:dyDescent="0.15">
      <c r="A1005" s="142">
        <f t="shared" si="45"/>
        <v>0</v>
      </c>
      <c r="B1005" s="142">
        <f t="shared" si="46"/>
        <v>0</v>
      </c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131"/>
      <c r="O1005" s="131"/>
      <c r="P1005" s="131"/>
      <c r="Q1005" s="132"/>
      <c r="R1005" s="132"/>
      <c r="S1005" s="132"/>
      <c r="T1005" s="9"/>
      <c r="U1005" s="9"/>
      <c r="V1005" s="9"/>
      <c r="W1005" s="9"/>
      <c r="X1005" s="131"/>
      <c r="Y1005" s="131"/>
      <c r="Z1005" s="9"/>
      <c r="AA1005" s="133"/>
      <c r="AB1005" s="9"/>
      <c r="AC1005" s="133"/>
      <c r="AD1005" s="9"/>
      <c r="AE1005" s="9"/>
      <c r="AF1005" s="133"/>
      <c r="AG1005" s="134"/>
      <c r="AH1005" s="9"/>
      <c r="AI1005" s="134"/>
      <c r="AJ1005" s="9"/>
      <c r="AK1005" s="9"/>
      <c r="AL1005" s="9"/>
      <c r="AM1005" s="9"/>
      <c r="AN1005" s="9"/>
      <c r="AO1005" s="9"/>
      <c r="AP1005" s="9"/>
      <c r="AQ1005" s="9"/>
      <c r="AR1005" s="9"/>
      <c r="AS1005" s="142" t="str">
        <f>VLOOKUP(A1005,'Roll-ups'!B:M,12,FALSE)</f>
        <v>CRAFTING</v>
      </c>
      <c r="AT1005" s="142">
        <f t="shared" si="47"/>
        <v>0</v>
      </c>
      <c r="AU1005" t="str">
        <f>VLOOKUP(A1005,'Roll-ups'!B:E,4,FALSE)</f>
        <v>FALL 1</v>
      </c>
    </row>
    <row r="1006" spans="1:47" x14ac:dyDescent="0.15">
      <c r="A1006" s="142">
        <f t="shared" si="45"/>
        <v>0</v>
      </c>
      <c r="B1006" s="142">
        <f t="shared" si="46"/>
        <v>0</v>
      </c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131"/>
      <c r="O1006" s="131"/>
      <c r="P1006" s="131"/>
      <c r="Q1006" s="132"/>
      <c r="R1006" s="132"/>
      <c r="S1006" s="132"/>
      <c r="T1006" s="9"/>
      <c r="U1006" s="9"/>
      <c r="V1006" s="9"/>
      <c r="W1006" s="9"/>
      <c r="X1006" s="131"/>
      <c r="Y1006" s="131"/>
      <c r="Z1006" s="9"/>
      <c r="AA1006" s="133"/>
      <c r="AB1006" s="9"/>
      <c r="AC1006" s="133"/>
      <c r="AD1006" s="9"/>
      <c r="AE1006" s="9"/>
      <c r="AF1006" s="133"/>
      <c r="AG1006" s="134"/>
      <c r="AH1006" s="9"/>
      <c r="AI1006" s="134"/>
      <c r="AJ1006" s="9"/>
      <c r="AK1006" s="9"/>
      <c r="AL1006" s="9"/>
      <c r="AM1006" s="9"/>
      <c r="AN1006" s="9"/>
      <c r="AO1006" s="9"/>
      <c r="AP1006" s="9"/>
      <c r="AQ1006" s="9"/>
      <c r="AR1006" s="9"/>
      <c r="AS1006" s="142" t="str">
        <f>VLOOKUP(A1006,'Roll-ups'!B:M,12,FALSE)</f>
        <v>CRAFTING</v>
      </c>
      <c r="AT1006" s="142">
        <f t="shared" si="47"/>
        <v>0</v>
      </c>
      <c r="AU1006" t="str">
        <f>VLOOKUP(A1006,'Roll-ups'!B:E,4,FALSE)</f>
        <v>FALL 1</v>
      </c>
    </row>
    <row r="1007" spans="1:47" x14ac:dyDescent="0.15">
      <c r="A1007" s="142">
        <f t="shared" si="45"/>
        <v>0</v>
      </c>
      <c r="B1007" s="142">
        <f t="shared" si="46"/>
        <v>0</v>
      </c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131"/>
      <c r="O1007" s="131"/>
      <c r="P1007" s="131"/>
      <c r="Q1007" s="132"/>
      <c r="R1007" s="132"/>
      <c r="S1007" s="132"/>
      <c r="T1007" s="9"/>
      <c r="U1007" s="9"/>
      <c r="V1007" s="9"/>
      <c r="W1007" s="9"/>
      <c r="X1007" s="131"/>
      <c r="Y1007" s="131"/>
      <c r="Z1007" s="9"/>
      <c r="AA1007" s="133"/>
      <c r="AB1007" s="9"/>
      <c r="AC1007" s="133"/>
      <c r="AD1007" s="9"/>
      <c r="AE1007" s="9"/>
      <c r="AF1007" s="133"/>
      <c r="AG1007" s="134"/>
      <c r="AH1007" s="9"/>
      <c r="AI1007" s="134"/>
      <c r="AJ1007" s="9"/>
      <c r="AK1007" s="9"/>
      <c r="AL1007" s="9"/>
      <c r="AM1007" s="9"/>
      <c r="AN1007" s="9"/>
      <c r="AO1007" s="9"/>
      <c r="AP1007" s="9"/>
      <c r="AQ1007" s="9"/>
      <c r="AR1007" s="9"/>
      <c r="AS1007" s="142" t="str">
        <f>VLOOKUP(A1007,'Roll-ups'!B:M,12,FALSE)</f>
        <v>CRAFTING</v>
      </c>
      <c r="AT1007" s="142">
        <f t="shared" si="47"/>
        <v>0</v>
      </c>
      <c r="AU1007" t="str">
        <f>VLOOKUP(A1007,'Roll-ups'!B:E,4,FALSE)</f>
        <v>FALL 1</v>
      </c>
    </row>
    <row r="1008" spans="1:47" x14ac:dyDescent="0.15">
      <c r="A1008" s="142">
        <f t="shared" si="45"/>
        <v>0</v>
      </c>
      <c r="B1008" s="142">
        <f t="shared" si="46"/>
        <v>0</v>
      </c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131"/>
      <c r="O1008" s="131"/>
      <c r="P1008" s="131"/>
      <c r="Q1008" s="132"/>
      <c r="R1008" s="132"/>
      <c r="S1008" s="132"/>
      <c r="T1008" s="9"/>
      <c r="U1008" s="9"/>
      <c r="V1008" s="9"/>
      <c r="W1008" s="9"/>
      <c r="X1008" s="131"/>
      <c r="Y1008" s="131"/>
      <c r="Z1008" s="9"/>
      <c r="AA1008" s="133"/>
      <c r="AB1008" s="9"/>
      <c r="AC1008" s="133"/>
      <c r="AD1008" s="9"/>
      <c r="AE1008" s="9"/>
      <c r="AF1008" s="133"/>
      <c r="AG1008" s="134"/>
      <c r="AH1008" s="9"/>
      <c r="AI1008" s="134"/>
      <c r="AJ1008" s="9"/>
      <c r="AK1008" s="9"/>
      <c r="AL1008" s="9"/>
      <c r="AM1008" s="9"/>
      <c r="AN1008" s="9"/>
      <c r="AO1008" s="9"/>
      <c r="AP1008" s="9"/>
      <c r="AQ1008" s="9"/>
      <c r="AR1008" s="9"/>
      <c r="AS1008" s="142" t="str">
        <f>VLOOKUP(A1008,'Roll-ups'!B:M,12,FALSE)</f>
        <v>CRAFTING</v>
      </c>
      <c r="AT1008" s="142">
        <f t="shared" si="47"/>
        <v>0</v>
      </c>
      <c r="AU1008" t="str">
        <f>VLOOKUP(A1008,'Roll-ups'!B:E,4,FALSE)</f>
        <v>FALL 1</v>
      </c>
    </row>
    <row r="1009" spans="1:47" x14ac:dyDescent="0.15">
      <c r="A1009" s="142">
        <f t="shared" si="45"/>
        <v>0</v>
      </c>
      <c r="B1009" s="142">
        <f t="shared" si="46"/>
        <v>0</v>
      </c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131"/>
      <c r="O1009" s="131"/>
      <c r="P1009" s="131"/>
      <c r="Q1009" s="132"/>
      <c r="R1009" s="132"/>
      <c r="S1009" s="132"/>
      <c r="T1009" s="9"/>
      <c r="U1009" s="9"/>
      <c r="V1009" s="9"/>
      <c r="W1009" s="9"/>
      <c r="X1009" s="131"/>
      <c r="Y1009" s="131"/>
      <c r="Z1009" s="9"/>
      <c r="AA1009" s="133"/>
      <c r="AB1009" s="9"/>
      <c r="AC1009" s="133"/>
      <c r="AD1009" s="9"/>
      <c r="AE1009" s="9"/>
      <c r="AF1009" s="133"/>
      <c r="AG1009" s="134"/>
      <c r="AH1009" s="9"/>
      <c r="AI1009" s="134"/>
      <c r="AJ1009" s="9"/>
      <c r="AK1009" s="9"/>
      <c r="AL1009" s="9"/>
      <c r="AM1009" s="9"/>
      <c r="AN1009" s="9"/>
      <c r="AO1009" s="9"/>
      <c r="AP1009" s="9"/>
      <c r="AQ1009" s="9"/>
      <c r="AR1009" s="9"/>
      <c r="AS1009" s="142" t="str">
        <f>VLOOKUP(A1009,'Roll-ups'!B:M,12,FALSE)</f>
        <v>CRAFTING</v>
      </c>
      <c r="AT1009" s="142">
        <f t="shared" si="47"/>
        <v>0</v>
      </c>
      <c r="AU1009" t="str">
        <f>VLOOKUP(A1009,'Roll-ups'!B:E,4,FALSE)</f>
        <v>FALL 1</v>
      </c>
    </row>
    <row r="1010" spans="1:47" x14ac:dyDescent="0.15">
      <c r="A1010" s="142">
        <f t="shared" si="45"/>
        <v>0</v>
      </c>
      <c r="B1010" s="142">
        <f t="shared" si="46"/>
        <v>0</v>
      </c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131"/>
      <c r="O1010" s="131"/>
      <c r="P1010" s="131"/>
      <c r="Q1010" s="132"/>
      <c r="R1010" s="132"/>
      <c r="S1010" s="132"/>
      <c r="T1010" s="9"/>
      <c r="U1010" s="9"/>
      <c r="V1010" s="9"/>
      <c r="W1010" s="9"/>
      <c r="X1010" s="131"/>
      <c r="Y1010" s="131"/>
      <c r="Z1010" s="9"/>
      <c r="AA1010" s="133"/>
      <c r="AB1010" s="9"/>
      <c r="AC1010" s="133"/>
      <c r="AD1010" s="9"/>
      <c r="AE1010" s="9"/>
      <c r="AF1010" s="133"/>
      <c r="AG1010" s="134"/>
      <c r="AH1010" s="9"/>
      <c r="AI1010" s="134"/>
      <c r="AJ1010" s="9"/>
      <c r="AK1010" s="9"/>
      <c r="AL1010" s="9"/>
      <c r="AM1010" s="9"/>
      <c r="AN1010" s="9"/>
      <c r="AO1010" s="9"/>
      <c r="AP1010" s="9"/>
      <c r="AQ1010" s="9"/>
      <c r="AR1010" s="9"/>
      <c r="AS1010" s="142" t="str">
        <f>VLOOKUP(A1010,'Roll-ups'!B:M,12,FALSE)</f>
        <v>CRAFTING</v>
      </c>
      <c r="AT1010" s="142">
        <f t="shared" si="47"/>
        <v>0</v>
      </c>
      <c r="AU1010" t="str">
        <f>VLOOKUP(A1010,'Roll-ups'!B:E,4,FALSE)</f>
        <v>FALL 1</v>
      </c>
    </row>
    <row r="1011" spans="1:47" x14ac:dyDescent="0.15">
      <c r="A1011" s="142">
        <f t="shared" si="45"/>
        <v>0</v>
      </c>
      <c r="B1011" s="142">
        <f t="shared" si="46"/>
        <v>0</v>
      </c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131"/>
      <c r="O1011" s="131"/>
      <c r="P1011" s="131"/>
      <c r="Q1011" s="132"/>
      <c r="R1011" s="132"/>
      <c r="S1011" s="132"/>
      <c r="T1011" s="9"/>
      <c r="U1011" s="9"/>
      <c r="V1011" s="9"/>
      <c r="W1011" s="9"/>
      <c r="X1011" s="131"/>
      <c r="Y1011" s="131"/>
      <c r="Z1011" s="9"/>
      <c r="AA1011" s="133"/>
      <c r="AB1011" s="9"/>
      <c r="AC1011" s="133"/>
      <c r="AD1011" s="9"/>
      <c r="AE1011" s="9"/>
      <c r="AF1011" s="133"/>
      <c r="AG1011" s="134"/>
      <c r="AH1011" s="9"/>
      <c r="AI1011" s="134"/>
      <c r="AJ1011" s="9"/>
      <c r="AK1011" s="9"/>
      <c r="AL1011" s="9"/>
      <c r="AM1011" s="9"/>
      <c r="AN1011" s="9"/>
      <c r="AO1011" s="9"/>
      <c r="AP1011" s="9"/>
      <c r="AQ1011" s="9"/>
      <c r="AR1011" s="9"/>
      <c r="AS1011" s="142" t="str">
        <f>VLOOKUP(A1011,'Roll-ups'!B:M,12,FALSE)</f>
        <v>CRAFTING</v>
      </c>
      <c r="AT1011" s="142">
        <f t="shared" si="47"/>
        <v>0</v>
      </c>
      <c r="AU1011" t="str">
        <f>VLOOKUP(A1011,'Roll-ups'!B:E,4,FALSE)</f>
        <v>FALL 1</v>
      </c>
    </row>
    <row r="1012" spans="1:47" x14ac:dyDescent="0.15">
      <c r="A1012" s="142">
        <f t="shared" si="45"/>
        <v>0</v>
      </c>
      <c r="B1012" s="142">
        <f t="shared" si="46"/>
        <v>0</v>
      </c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131"/>
      <c r="O1012" s="131"/>
      <c r="P1012" s="131"/>
      <c r="Q1012" s="132"/>
      <c r="R1012" s="132"/>
      <c r="S1012" s="132"/>
      <c r="T1012" s="9"/>
      <c r="U1012" s="9"/>
      <c r="V1012" s="9"/>
      <c r="W1012" s="9"/>
      <c r="X1012" s="131"/>
      <c r="Y1012" s="131"/>
      <c r="Z1012" s="9"/>
      <c r="AA1012" s="133"/>
      <c r="AB1012" s="9"/>
      <c r="AC1012" s="133"/>
      <c r="AD1012" s="9"/>
      <c r="AE1012" s="9"/>
      <c r="AF1012" s="133"/>
      <c r="AG1012" s="134"/>
      <c r="AH1012" s="9"/>
      <c r="AI1012" s="134"/>
      <c r="AJ1012" s="9"/>
      <c r="AK1012" s="9"/>
      <c r="AL1012" s="9"/>
      <c r="AM1012" s="9"/>
      <c r="AN1012" s="9"/>
      <c r="AO1012" s="9"/>
      <c r="AP1012" s="9"/>
      <c r="AQ1012" s="9"/>
      <c r="AR1012" s="9"/>
      <c r="AS1012" s="142" t="str">
        <f>VLOOKUP(A1012,'Roll-ups'!B:M,12,FALSE)</f>
        <v>CRAFTING</v>
      </c>
      <c r="AT1012" s="142">
        <f t="shared" si="47"/>
        <v>0</v>
      </c>
      <c r="AU1012" t="str">
        <f>VLOOKUP(A1012,'Roll-ups'!B:E,4,FALSE)</f>
        <v>FALL 1</v>
      </c>
    </row>
    <row r="1013" spans="1:47" x14ac:dyDescent="0.15">
      <c r="A1013" s="142">
        <f t="shared" si="45"/>
        <v>0</v>
      </c>
      <c r="B1013" s="142">
        <f t="shared" si="46"/>
        <v>0</v>
      </c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131"/>
      <c r="O1013" s="131"/>
      <c r="P1013" s="131"/>
      <c r="Q1013" s="132"/>
      <c r="R1013" s="132"/>
      <c r="S1013" s="132"/>
      <c r="T1013" s="9"/>
      <c r="U1013" s="9"/>
      <c r="V1013" s="9"/>
      <c r="W1013" s="9"/>
      <c r="X1013" s="131"/>
      <c r="Y1013" s="131"/>
      <c r="Z1013" s="9"/>
      <c r="AA1013" s="133"/>
      <c r="AB1013" s="9"/>
      <c r="AC1013" s="133"/>
      <c r="AD1013" s="9"/>
      <c r="AE1013" s="9"/>
      <c r="AF1013" s="133"/>
      <c r="AG1013" s="134"/>
      <c r="AH1013" s="9"/>
      <c r="AI1013" s="134"/>
      <c r="AJ1013" s="9"/>
      <c r="AK1013" s="9"/>
      <c r="AL1013" s="9"/>
      <c r="AM1013" s="9"/>
      <c r="AN1013" s="9"/>
      <c r="AO1013" s="9"/>
      <c r="AP1013" s="9"/>
      <c r="AQ1013" s="9"/>
      <c r="AR1013" s="9"/>
      <c r="AS1013" s="142" t="str">
        <f>VLOOKUP(A1013,'Roll-ups'!B:M,12,FALSE)</f>
        <v>CRAFTING</v>
      </c>
      <c r="AT1013" s="142">
        <f t="shared" si="47"/>
        <v>0</v>
      </c>
      <c r="AU1013" t="str">
        <f>VLOOKUP(A1013,'Roll-ups'!B:E,4,FALSE)</f>
        <v>FALL 1</v>
      </c>
    </row>
    <row r="1014" spans="1:47" x14ac:dyDescent="0.15">
      <c r="A1014" s="142">
        <f t="shared" si="45"/>
        <v>0</v>
      </c>
      <c r="B1014" s="142">
        <f t="shared" si="46"/>
        <v>0</v>
      </c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131"/>
      <c r="O1014" s="131"/>
      <c r="P1014" s="131"/>
      <c r="Q1014" s="132"/>
      <c r="R1014" s="132"/>
      <c r="S1014" s="132"/>
      <c r="T1014" s="9"/>
      <c r="U1014" s="9"/>
      <c r="V1014" s="9"/>
      <c r="W1014" s="9"/>
      <c r="X1014" s="131"/>
      <c r="Y1014" s="131"/>
      <c r="Z1014" s="9"/>
      <c r="AA1014" s="133"/>
      <c r="AB1014" s="9"/>
      <c r="AC1014" s="133"/>
      <c r="AD1014" s="9"/>
      <c r="AE1014" s="9"/>
      <c r="AF1014" s="133"/>
      <c r="AG1014" s="134"/>
      <c r="AH1014" s="9"/>
      <c r="AI1014" s="134"/>
      <c r="AJ1014" s="9"/>
      <c r="AK1014" s="9"/>
      <c r="AL1014" s="9"/>
      <c r="AM1014" s="9"/>
      <c r="AN1014" s="9"/>
      <c r="AO1014" s="9"/>
      <c r="AP1014" s="9"/>
      <c r="AQ1014" s="9"/>
      <c r="AR1014" s="9"/>
      <c r="AS1014" s="142" t="str">
        <f>VLOOKUP(A1014,'Roll-ups'!B:M,12,FALSE)</f>
        <v>CRAFTING</v>
      </c>
      <c r="AT1014" s="142">
        <f t="shared" si="47"/>
        <v>0</v>
      </c>
      <c r="AU1014" t="str">
        <f>VLOOKUP(A1014,'Roll-ups'!B:E,4,FALSE)</f>
        <v>FALL 1</v>
      </c>
    </row>
    <row r="1015" spans="1:47" x14ac:dyDescent="0.15">
      <c r="A1015" s="142">
        <f t="shared" si="45"/>
        <v>0</v>
      </c>
      <c r="B1015" s="142">
        <f t="shared" si="46"/>
        <v>0</v>
      </c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131"/>
      <c r="O1015" s="131"/>
      <c r="P1015" s="131"/>
      <c r="Q1015" s="132"/>
      <c r="R1015" s="132"/>
      <c r="S1015" s="132"/>
      <c r="T1015" s="9"/>
      <c r="U1015" s="9"/>
      <c r="V1015" s="9"/>
      <c r="W1015" s="9"/>
      <c r="X1015" s="131"/>
      <c r="Y1015" s="131"/>
      <c r="Z1015" s="9"/>
      <c r="AA1015" s="133"/>
      <c r="AB1015" s="9"/>
      <c r="AC1015" s="133"/>
      <c r="AD1015" s="9"/>
      <c r="AE1015" s="9"/>
      <c r="AF1015" s="133"/>
      <c r="AG1015" s="134"/>
      <c r="AH1015" s="9"/>
      <c r="AI1015" s="134"/>
      <c r="AJ1015" s="9"/>
      <c r="AK1015" s="9"/>
      <c r="AL1015" s="9"/>
      <c r="AM1015" s="9"/>
      <c r="AN1015" s="9"/>
      <c r="AO1015" s="9"/>
      <c r="AP1015" s="9"/>
      <c r="AQ1015" s="9"/>
      <c r="AR1015" s="9"/>
      <c r="AS1015" s="142" t="str">
        <f>VLOOKUP(A1015,'Roll-ups'!B:M,12,FALSE)</f>
        <v>CRAFTING</v>
      </c>
      <c r="AT1015" s="142">
        <f t="shared" si="47"/>
        <v>0</v>
      </c>
      <c r="AU1015" t="str">
        <f>VLOOKUP(A1015,'Roll-ups'!B:E,4,FALSE)</f>
        <v>FALL 1</v>
      </c>
    </row>
    <row r="1016" spans="1:47" x14ac:dyDescent="0.15">
      <c r="A1016" s="142">
        <f t="shared" si="45"/>
        <v>0</v>
      </c>
      <c r="B1016" s="142">
        <f t="shared" si="46"/>
        <v>0</v>
      </c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131"/>
      <c r="O1016" s="131"/>
      <c r="P1016" s="131"/>
      <c r="Q1016" s="132"/>
      <c r="R1016" s="132"/>
      <c r="S1016" s="132"/>
      <c r="T1016" s="9"/>
      <c r="U1016" s="9"/>
      <c r="V1016" s="9"/>
      <c r="W1016" s="9"/>
      <c r="X1016" s="131"/>
      <c r="Y1016" s="131"/>
      <c r="Z1016" s="9"/>
      <c r="AA1016" s="133"/>
      <c r="AB1016" s="9"/>
      <c r="AC1016" s="133"/>
      <c r="AD1016" s="9"/>
      <c r="AE1016" s="9"/>
      <c r="AF1016" s="133"/>
      <c r="AG1016" s="134"/>
      <c r="AH1016" s="9"/>
      <c r="AI1016" s="134"/>
      <c r="AJ1016" s="9"/>
      <c r="AK1016" s="9"/>
      <c r="AL1016" s="9"/>
      <c r="AM1016" s="9"/>
      <c r="AN1016" s="9"/>
      <c r="AO1016" s="9"/>
      <c r="AP1016" s="9"/>
      <c r="AQ1016" s="9"/>
      <c r="AR1016" s="9"/>
      <c r="AS1016" s="142" t="str">
        <f>VLOOKUP(A1016,'Roll-ups'!B:M,12,FALSE)</f>
        <v>CRAFTING</v>
      </c>
      <c r="AT1016" s="142">
        <f t="shared" si="47"/>
        <v>0</v>
      </c>
      <c r="AU1016" t="str">
        <f>VLOOKUP(A1016,'Roll-ups'!B:E,4,FALSE)</f>
        <v>FALL 1</v>
      </c>
    </row>
    <row r="1017" spans="1:47" x14ac:dyDescent="0.15">
      <c r="A1017" s="142">
        <f t="shared" si="45"/>
        <v>0</v>
      </c>
      <c r="B1017" s="142">
        <f t="shared" si="46"/>
        <v>0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131"/>
      <c r="O1017" s="131"/>
      <c r="P1017" s="131"/>
      <c r="Q1017" s="132"/>
      <c r="R1017" s="132"/>
      <c r="S1017" s="132"/>
      <c r="T1017" s="9"/>
      <c r="U1017" s="9"/>
      <c r="V1017" s="9"/>
      <c r="W1017" s="9"/>
      <c r="X1017" s="131"/>
      <c r="Y1017" s="131"/>
      <c r="Z1017" s="9"/>
      <c r="AA1017" s="133"/>
      <c r="AB1017" s="9"/>
      <c r="AC1017" s="133"/>
      <c r="AD1017" s="9"/>
      <c r="AE1017" s="9"/>
      <c r="AF1017" s="133"/>
      <c r="AG1017" s="134"/>
      <c r="AH1017" s="9"/>
      <c r="AI1017" s="134"/>
      <c r="AJ1017" s="9"/>
      <c r="AK1017" s="9"/>
      <c r="AL1017" s="9"/>
      <c r="AM1017" s="9"/>
      <c r="AN1017" s="9"/>
      <c r="AO1017" s="9"/>
      <c r="AP1017" s="9"/>
      <c r="AQ1017" s="9"/>
      <c r="AR1017" s="9"/>
      <c r="AS1017" s="142" t="str">
        <f>VLOOKUP(A1017,'Roll-ups'!B:M,12,FALSE)</f>
        <v>CRAFTING</v>
      </c>
      <c r="AT1017" s="142">
        <f t="shared" si="47"/>
        <v>0</v>
      </c>
      <c r="AU1017" t="str">
        <f>VLOOKUP(A1017,'Roll-ups'!B:E,4,FALSE)</f>
        <v>FALL 1</v>
      </c>
    </row>
    <row r="1018" spans="1:47" x14ac:dyDescent="0.15">
      <c r="A1018" s="142">
        <f t="shared" si="45"/>
        <v>0</v>
      </c>
      <c r="B1018" s="142">
        <f t="shared" si="46"/>
        <v>0</v>
      </c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131"/>
      <c r="O1018" s="131"/>
      <c r="P1018" s="131"/>
      <c r="Q1018" s="132"/>
      <c r="R1018" s="132"/>
      <c r="S1018" s="132"/>
      <c r="T1018" s="9"/>
      <c r="U1018" s="9"/>
      <c r="V1018" s="9"/>
      <c r="W1018" s="9"/>
      <c r="X1018" s="131"/>
      <c r="Y1018" s="131"/>
      <c r="Z1018" s="9"/>
      <c r="AA1018" s="133"/>
      <c r="AB1018" s="9"/>
      <c r="AC1018" s="133"/>
      <c r="AD1018" s="9"/>
      <c r="AE1018" s="9"/>
      <c r="AF1018" s="133"/>
      <c r="AG1018" s="134"/>
      <c r="AH1018" s="9"/>
      <c r="AI1018" s="134"/>
      <c r="AJ1018" s="9"/>
      <c r="AK1018" s="9"/>
      <c r="AL1018" s="9"/>
      <c r="AM1018" s="9"/>
      <c r="AN1018" s="9"/>
      <c r="AO1018" s="9"/>
      <c r="AP1018" s="9"/>
      <c r="AQ1018" s="9"/>
      <c r="AR1018" s="9"/>
      <c r="AS1018" s="142" t="str">
        <f>VLOOKUP(A1018,'Roll-ups'!B:M,12,FALSE)</f>
        <v>CRAFTING</v>
      </c>
      <c r="AT1018" s="142">
        <f t="shared" si="47"/>
        <v>0</v>
      </c>
      <c r="AU1018" t="str">
        <f>VLOOKUP(A1018,'Roll-ups'!B:E,4,FALSE)</f>
        <v>FALL 1</v>
      </c>
    </row>
    <row r="1019" spans="1:47" x14ac:dyDescent="0.15">
      <c r="A1019" s="142">
        <f t="shared" si="45"/>
        <v>0</v>
      </c>
      <c r="B1019" s="142">
        <f t="shared" si="46"/>
        <v>0</v>
      </c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131"/>
      <c r="O1019" s="131"/>
      <c r="P1019" s="131"/>
      <c r="Q1019" s="132"/>
      <c r="R1019" s="132"/>
      <c r="S1019" s="132"/>
      <c r="T1019" s="9"/>
      <c r="U1019" s="9"/>
      <c r="V1019" s="9"/>
      <c r="W1019" s="9"/>
      <c r="X1019" s="131"/>
      <c r="Y1019" s="131"/>
      <c r="Z1019" s="9"/>
      <c r="AA1019" s="133"/>
      <c r="AB1019" s="9"/>
      <c r="AC1019" s="133"/>
      <c r="AD1019" s="9"/>
      <c r="AE1019" s="9"/>
      <c r="AF1019" s="133"/>
      <c r="AG1019" s="134"/>
      <c r="AH1019" s="9"/>
      <c r="AI1019" s="134"/>
      <c r="AJ1019" s="9"/>
      <c r="AK1019" s="9"/>
      <c r="AL1019" s="9"/>
      <c r="AM1019" s="9"/>
      <c r="AN1019" s="9"/>
      <c r="AO1019" s="9"/>
      <c r="AP1019" s="9"/>
      <c r="AQ1019" s="9"/>
      <c r="AR1019" s="9"/>
      <c r="AS1019" s="142" t="str">
        <f>VLOOKUP(A1019,'Roll-ups'!B:M,12,FALSE)</f>
        <v>CRAFTING</v>
      </c>
      <c r="AT1019" s="142">
        <f t="shared" si="47"/>
        <v>0</v>
      </c>
      <c r="AU1019" t="str">
        <f>VLOOKUP(A1019,'Roll-ups'!B:E,4,FALSE)</f>
        <v>FALL 1</v>
      </c>
    </row>
    <row r="1020" spans="1:47" x14ac:dyDescent="0.15">
      <c r="A1020" s="142">
        <f t="shared" si="45"/>
        <v>0</v>
      </c>
      <c r="B1020" s="142">
        <f t="shared" si="46"/>
        <v>0</v>
      </c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131"/>
      <c r="O1020" s="131"/>
      <c r="P1020" s="131"/>
      <c r="Q1020" s="132"/>
      <c r="R1020" s="132"/>
      <c r="S1020" s="132"/>
      <c r="T1020" s="9"/>
      <c r="U1020" s="9"/>
      <c r="V1020" s="9"/>
      <c r="W1020" s="9"/>
      <c r="X1020" s="131"/>
      <c r="Y1020" s="131"/>
      <c r="Z1020" s="9"/>
      <c r="AA1020" s="133"/>
      <c r="AB1020" s="9"/>
      <c r="AC1020" s="133"/>
      <c r="AD1020" s="9"/>
      <c r="AE1020" s="9"/>
      <c r="AF1020" s="133"/>
      <c r="AG1020" s="134"/>
      <c r="AH1020" s="9"/>
      <c r="AI1020" s="134"/>
      <c r="AJ1020" s="9"/>
      <c r="AK1020" s="9"/>
      <c r="AL1020" s="9"/>
      <c r="AM1020" s="9"/>
      <c r="AN1020" s="9"/>
      <c r="AO1020" s="9"/>
      <c r="AP1020" s="9"/>
      <c r="AQ1020" s="9"/>
      <c r="AR1020" s="9"/>
      <c r="AS1020" s="142" t="str">
        <f>VLOOKUP(A1020,'Roll-ups'!B:M,12,FALSE)</f>
        <v>CRAFTING</v>
      </c>
      <c r="AT1020" s="142">
        <f t="shared" si="47"/>
        <v>0</v>
      </c>
      <c r="AU1020" t="str">
        <f>VLOOKUP(A1020,'Roll-ups'!B:E,4,FALSE)</f>
        <v>FALL 1</v>
      </c>
    </row>
    <row r="1021" spans="1:47" x14ac:dyDescent="0.15">
      <c r="A1021" s="142">
        <f t="shared" si="45"/>
        <v>0</v>
      </c>
      <c r="B1021" s="142">
        <f t="shared" si="46"/>
        <v>0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131"/>
      <c r="O1021" s="131"/>
      <c r="P1021" s="131"/>
      <c r="Q1021" s="132"/>
      <c r="R1021" s="132"/>
      <c r="S1021" s="132"/>
      <c r="T1021" s="9"/>
      <c r="U1021" s="9"/>
      <c r="V1021" s="9"/>
      <c r="W1021" s="9"/>
      <c r="X1021" s="131"/>
      <c r="Y1021" s="131"/>
      <c r="Z1021" s="9"/>
      <c r="AA1021" s="133"/>
      <c r="AB1021" s="9"/>
      <c r="AC1021" s="133"/>
      <c r="AD1021" s="9"/>
      <c r="AE1021" s="9"/>
      <c r="AF1021" s="133"/>
      <c r="AG1021" s="134"/>
      <c r="AH1021" s="9"/>
      <c r="AI1021" s="134"/>
      <c r="AJ1021" s="9"/>
      <c r="AK1021" s="9"/>
      <c r="AL1021" s="9"/>
      <c r="AM1021" s="9"/>
      <c r="AN1021" s="9"/>
      <c r="AO1021" s="9"/>
      <c r="AP1021" s="9"/>
      <c r="AQ1021" s="9"/>
      <c r="AR1021" s="9"/>
      <c r="AS1021" s="142" t="str">
        <f>VLOOKUP(A1021,'Roll-ups'!B:M,12,FALSE)</f>
        <v>CRAFTING</v>
      </c>
      <c r="AT1021" s="142">
        <f t="shared" si="47"/>
        <v>0</v>
      </c>
      <c r="AU1021" t="str">
        <f>VLOOKUP(A1021,'Roll-ups'!B:E,4,FALSE)</f>
        <v>FALL 1</v>
      </c>
    </row>
    <row r="1022" spans="1:47" x14ac:dyDescent="0.15">
      <c r="A1022" s="142">
        <f t="shared" si="45"/>
        <v>0</v>
      </c>
      <c r="B1022" s="142">
        <f t="shared" si="46"/>
        <v>0</v>
      </c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131"/>
      <c r="O1022" s="131"/>
      <c r="P1022" s="131"/>
      <c r="Q1022" s="132"/>
      <c r="R1022" s="132"/>
      <c r="S1022" s="132"/>
      <c r="T1022" s="9"/>
      <c r="U1022" s="9"/>
      <c r="V1022" s="9"/>
      <c r="W1022" s="9"/>
      <c r="X1022" s="131"/>
      <c r="Y1022" s="131"/>
      <c r="Z1022" s="9"/>
      <c r="AA1022" s="133"/>
      <c r="AB1022" s="9"/>
      <c r="AC1022" s="133"/>
      <c r="AD1022" s="9"/>
      <c r="AE1022" s="9"/>
      <c r="AF1022" s="133"/>
      <c r="AG1022" s="134"/>
      <c r="AH1022" s="9"/>
      <c r="AI1022" s="134"/>
      <c r="AJ1022" s="9"/>
      <c r="AK1022" s="9"/>
      <c r="AL1022" s="9"/>
      <c r="AM1022" s="9"/>
      <c r="AN1022" s="9"/>
      <c r="AO1022" s="9"/>
      <c r="AP1022" s="9"/>
      <c r="AQ1022" s="9"/>
      <c r="AR1022" s="9"/>
      <c r="AS1022" s="142" t="str">
        <f>VLOOKUP(A1022,'Roll-ups'!B:M,12,FALSE)</f>
        <v>CRAFTING</v>
      </c>
      <c r="AT1022" s="142">
        <f t="shared" si="47"/>
        <v>0</v>
      </c>
      <c r="AU1022" t="str">
        <f>VLOOKUP(A1022,'Roll-ups'!B:E,4,FALSE)</f>
        <v>FALL 1</v>
      </c>
    </row>
    <row r="1023" spans="1:47" x14ac:dyDescent="0.15">
      <c r="A1023" s="142">
        <f t="shared" si="45"/>
        <v>0</v>
      </c>
      <c r="B1023" s="142">
        <f t="shared" si="46"/>
        <v>0</v>
      </c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131"/>
      <c r="O1023" s="131"/>
      <c r="P1023" s="131"/>
      <c r="Q1023" s="132"/>
      <c r="R1023" s="132"/>
      <c r="S1023" s="132"/>
      <c r="T1023" s="9"/>
      <c r="U1023" s="9"/>
      <c r="V1023" s="9"/>
      <c r="W1023" s="9"/>
      <c r="X1023" s="131"/>
      <c r="Y1023" s="131"/>
      <c r="Z1023" s="9"/>
      <c r="AA1023" s="133"/>
      <c r="AB1023" s="9"/>
      <c r="AC1023" s="133"/>
      <c r="AD1023" s="9"/>
      <c r="AE1023" s="9"/>
      <c r="AF1023" s="133"/>
      <c r="AG1023" s="134"/>
      <c r="AH1023" s="9"/>
      <c r="AI1023" s="134"/>
      <c r="AJ1023" s="9"/>
      <c r="AK1023" s="9"/>
      <c r="AL1023" s="9"/>
      <c r="AM1023" s="9"/>
      <c r="AN1023" s="9"/>
      <c r="AO1023" s="9"/>
      <c r="AP1023" s="9"/>
      <c r="AQ1023" s="9"/>
      <c r="AR1023" s="9"/>
      <c r="AS1023" s="142" t="str">
        <f>VLOOKUP(A1023,'Roll-ups'!B:M,12,FALSE)</f>
        <v>CRAFTING</v>
      </c>
      <c r="AT1023" s="142">
        <f t="shared" si="47"/>
        <v>0</v>
      </c>
      <c r="AU1023" t="str">
        <f>VLOOKUP(A1023,'Roll-ups'!B:E,4,FALSE)</f>
        <v>FALL 1</v>
      </c>
    </row>
    <row r="1024" spans="1:47" x14ac:dyDescent="0.15">
      <c r="A1024" s="142">
        <f t="shared" si="45"/>
        <v>0</v>
      </c>
      <c r="B1024" s="142">
        <f t="shared" si="46"/>
        <v>0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131"/>
      <c r="O1024" s="131"/>
      <c r="P1024" s="131"/>
      <c r="Q1024" s="132"/>
      <c r="R1024" s="132"/>
      <c r="S1024" s="132"/>
      <c r="T1024" s="9"/>
      <c r="U1024" s="9"/>
      <c r="V1024" s="9"/>
      <c r="W1024" s="9"/>
      <c r="X1024" s="131"/>
      <c r="Y1024" s="131"/>
      <c r="Z1024" s="9"/>
      <c r="AA1024" s="133"/>
      <c r="AB1024" s="9"/>
      <c r="AC1024" s="133"/>
      <c r="AD1024" s="9"/>
      <c r="AE1024" s="9"/>
      <c r="AF1024" s="133"/>
      <c r="AG1024" s="134"/>
      <c r="AH1024" s="9"/>
      <c r="AI1024" s="134"/>
      <c r="AJ1024" s="9"/>
      <c r="AK1024" s="9"/>
      <c r="AL1024" s="9"/>
      <c r="AM1024" s="9"/>
      <c r="AN1024" s="9"/>
      <c r="AO1024" s="9"/>
      <c r="AP1024" s="9"/>
      <c r="AQ1024" s="9"/>
      <c r="AR1024" s="9"/>
      <c r="AS1024" s="142" t="str">
        <f>VLOOKUP(A1024,'Roll-ups'!B:M,12,FALSE)</f>
        <v>CRAFTING</v>
      </c>
      <c r="AT1024" s="142">
        <f t="shared" si="47"/>
        <v>0</v>
      </c>
      <c r="AU1024" t="str">
        <f>VLOOKUP(A1024,'Roll-ups'!B:E,4,FALSE)</f>
        <v>FALL 1</v>
      </c>
    </row>
    <row r="1025" spans="1:47" x14ac:dyDescent="0.15">
      <c r="A1025" s="142">
        <f t="shared" si="45"/>
        <v>0</v>
      </c>
      <c r="B1025" s="142">
        <f t="shared" si="46"/>
        <v>0</v>
      </c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131"/>
      <c r="O1025" s="131"/>
      <c r="P1025" s="131"/>
      <c r="Q1025" s="132"/>
      <c r="R1025" s="132"/>
      <c r="S1025" s="132"/>
      <c r="T1025" s="9"/>
      <c r="U1025" s="9"/>
      <c r="V1025" s="9"/>
      <c r="W1025" s="9"/>
      <c r="X1025" s="131"/>
      <c r="Y1025" s="131"/>
      <c r="Z1025" s="9"/>
      <c r="AA1025" s="133"/>
      <c r="AB1025" s="9"/>
      <c r="AC1025" s="133"/>
      <c r="AD1025" s="9"/>
      <c r="AE1025" s="9"/>
      <c r="AF1025" s="133"/>
      <c r="AG1025" s="134"/>
      <c r="AH1025" s="9"/>
      <c r="AI1025" s="134"/>
      <c r="AJ1025" s="9"/>
      <c r="AK1025" s="9"/>
      <c r="AL1025" s="9"/>
      <c r="AM1025" s="9"/>
      <c r="AN1025" s="9"/>
      <c r="AO1025" s="9"/>
      <c r="AP1025" s="9"/>
      <c r="AQ1025" s="9"/>
      <c r="AR1025" s="9"/>
      <c r="AS1025" s="142" t="str">
        <f>VLOOKUP(A1025,'Roll-ups'!B:M,12,FALSE)</f>
        <v>CRAFTING</v>
      </c>
      <c r="AT1025" s="142">
        <f t="shared" si="47"/>
        <v>0</v>
      </c>
      <c r="AU1025" t="str">
        <f>VLOOKUP(A1025,'Roll-ups'!B:E,4,FALSE)</f>
        <v>FALL 1</v>
      </c>
    </row>
    <row r="1026" spans="1:47" x14ac:dyDescent="0.15">
      <c r="A1026" s="142">
        <f t="shared" si="45"/>
        <v>0</v>
      </c>
      <c r="B1026" s="142">
        <f t="shared" si="46"/>
        <v>0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131"/>
      <c r="O1026" s="131"/>
      <c r="P1026" s="131"/>
      <c r="Q1026" s="132"/>
      <c r="R1026" s="132"/>
      <c r="S1026" s="132"/>
      <c r="T1026" s="9"/>
      <c r="U1026" s="9"/>
      <c r="V1026" s="9"/>
      <c r="W1026" s="9"/>
      <c r="X1026" s="131"/>
      <c r="Y1026" s="131"/>
      <c r="Z1026" s="9"/>
      <c r="AA1026" s="133"/>
      <c r="AB1026" s="9"/>
      <c r="AC1026" s="133"/>
      <c r="AD1026" s="9"/>
      <c r="AE1026" s="9"/>
      <c r="AF1026" s="133"/>
      <c r="AG1026" s="134"/>
      <c r="AH1026" s="9"/>
      <c r="AI1026" s="134"/>
      <c r="AJ1026" s="9"/>
      <c r="AK1026" s="9"/>
      <c r="AL1026" s="9"/>
      <c r="AM1026" s="9"/>
      <c r="AN1026" s="9"/>
      <c r="AO1026" s="9"/>
      <c r="AP1026" s="9"/>
      <c r="AQ1026" s="9"/>
      <c r="AR1026" s="9"/>
      <c r="AS1026" s="142" t="str">
        <f>VLOOKUP(A1026,'Roll-ups'!B:M,12,FALSE)</f>
        <v>CRAFTING</v>
      </c>
      <c r="AT1026" s="142">
        <f t="shared" si="47"/>
        <v>0</v>
      </c>
      <c r="AU1026" t="str">
        <f>VLOOKUP(A1026,'Roll-ups'!B:E,4,FALSE)</f>
        <v>FALL 1</v>
      </c>
    </row>
    <row r="1027" spans="1:47" x14ac:dyDescent="0.15">
      <c r="A1027" s="142">
        <f t="shared" ref="A1027:A1090" si="48">E1027*1</f>
        <v>0</v>
      </c>
      <c r="B1027" s="142">
        <f t="shared" ref="B1027:B1090" si="49">F1027</f>
        <v>0</v>
      </c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131"/>
      <c r="O1027" s="131"/>
      <c r="P1027" s="131"/>
      <c r="Q1027" s="132"/>
      <c r="R1027" s="132"/>
      <c r="S1027" s="132"/>
      <c r="T1027" s="9"/>
      <c r="U1027" s="9"/>
      <c r="V1027" s="9"/>
      <c r="W1027" s="9"/>
      <c r="X1027" s="131"/>
      <c r="Y1027" s="131"/>
      <c r="Z1027" s="9"/>
      <c r="AA1027" s="133"/>
      <c r="AB1027" s="9"/>
      <c r="AC1027" s="133"/>
      <c r="AD1027" s="9"/>
      <c r="AE1027" s="9"/>
      <c r="AF1027" s="133"/>
      <c r="AG1027" s="134"/>
      <c r="AH1027" s="9"/>
      <c r="AI1027" s="134"/>
      <c r="AJ1027" s="9"/>
      <c r="AK1027" s="9"/>
      <c r="AL1027" s="9"/>
      <c r="AM1027" s="9"/>
      <c r="AN1027" s="9"/>
      <c r="AO1027" s="9"/>
      <c r="AP1027" s="9"/>
      <c r="AQ1027" s="9"/>
      <c r="AR1027" s="9"/>
      <c r="AS1027" s="142" t="str">
        <f>VLOOKUP(A1027,'Roll-ups'!B:M,12,FALSE)</f>
        <v>CRAFTING</v>
      </c>
      <c r="AT1027" s="142">
        <f t="shared" ref="AT1027:AT1090" si="50">C1027</f>
        <v>0</v>
      </c>
      <c r="AU1027" t="str">
        <f>VLOOKUP(A1027,'Roll-ups'!B:E,4,FALSE)</f>
        <v>FALL 1</v>
      </c>
    </row>
    <row r="1028" spans="1:47" x14ac:dyDescent="0.15">
      <c r="A1028" s="142">
        <f t="shared" si="48"/>
        <v>0</v>
      </c>
      <c r="B1028" s="142">
        <f t="shared" si="49"/>
        <v>0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131"/>
      <c r="O1028" s="131"/>
      <c r="P1028" s="131"/>
      <c r="Q1028" s="132"/>
      <c r="R1028" s="132"/>
      <c r="S1028" s="132"/>
      <c r="T1028" s="9"/>
      <c r="U1028" s="9"/>
      <c r="V1028" s="9"/>
      <c r="W1028" s="9"/>
      <c r="X1028" s="131"/>
      <c r="Y1028" s="131"/>
      <c r="Z1028" s="9"/>
      <c r="AA1028" s="133"/>
      <c r="AB1028" s="9"/>
      <c r="AC1028" s="133"/>
      <c r="AD1028" s="9"/>
      <c r="AE1028" s="9"/>
      <c r="AF1028" s="133"/>
      <c r="AG1028" s="134"/>
      <c r="AH1028" s="9"/>
      <c r="AI1028" s="134"/>
      <c r="AJ1028" s="9"/>
      <c r="AK1028" s="9"/>
      <c r="AL1028" s="9"/>
      <c r="AM1028" s="9"/>
      <c r="AN1028" s="9"/>
      <c r="AO1028" s="9"/>
      <c r="AP1028" s="9"/>
      <c r="AQ1028" s="9"/>
      <c r="AR1028" s="9"/>
      <c r="AS1028" s="142" t="str">
        <f>VLOOKUP(A1028,'Roll-ups'!B:M,12,FALSE)</f>
        <v>CRAFTING</v>
      </c>
      <c r="AT1028" s="142">
        <f t="shared" si="50"/>
        <v>0</v>
      </c>
      <c r="AU1028" t="str">
        <f>VLOOKUP(A1028,'Roll-ups'!B:E,4,FALSE)</f>
        <v>FALL 1</v>
      </c>
    </row>
    <row r="1029" spans="1:47" x14ac:dyDescent="0.15">
      <c r="A1029" s="142">
        <f t="shared" si="48"/>
        <v>0</v>
      </c>
      <c r="B1029" s="142">
        <f t="shared" si="49"/>
        <v>0</v>
      </c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131"/>
      <c r="O1029" s="131"/>
      <c r="P1029" s="131"/>
      <c r="Q1029" s="132"/>
      <c r="R1029" s="132"/>
      <c r="S1029" s="132"/>
      <c r="T1029" s="9"/>
      <c r="U1029" s="9"/>
      <c r="V1029" s="9"/>
      <c r="W1029" s="9"/>
      <c r="X1029" s="131"/>
      <c r="Y1029" s="131"/>
      <c r="Z1029" s="9"/>
      <c r="AA1029" s="133"/>
      <c r="AB1029" s="9"/>
      <c r="AC1029" s="133"/>
      <c r="AD1029" s="9"/>
      <c r="AE1029" s="9"/>
      <c r="AF1029" s="133"/>
      <c r="AG1029" s="134"/>
      <c r="AH1029" s="9"/>
      <c r="AI1029" s="134"/>
      <c r="AJ1029" s="9"/>
      <c r="AK1029" s="9"/>
      <c r="AL1029" s="9"/>
      <c r="AM1029" s="9"/>
      <c r="AN1029" s="9"/>
      <c r="AO1029" s="9"/>
      <c r="AP1029" s="9"/>
      <c r="AQ1029" s="9"/>
      <c r="AR1029" s="9"/>
      <c r="AS1029" s="142" t="str">
        <f>VLOOKUP(A1029,'Roll-ups'!B:M,12,FALSE)</f>
        <v>CRAFTING</v>
      </c>
      <c r="AT1029" s="142">
        <f t="shared" si="50"/>
        <v>0</v>
      </c>
      <c r="AU1029" t="str">
        <f>VLOOKUP(A1029,'Roll-ups'!B:E,4,FALSE)</f>
        <v>FALL 1</v>
      </c>
    </row>
    <row r="1030" spans="1:47" x14ac:dyDescent="0.15">
      <c r="A1030" s="142">
        <f t="shared" si="48"/>
        <v>0</v>
      </c>
      <c r="B1030" s="142">
        <f t="shared" si="49"/>
        <v>0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131"/>
      <c r="O1030" s="131"/>
      <c r="P1030" s="131"/>
      <c r="Q1030" s="132"/>
      <c r="R1030" s="132"/>
      <c r="S1030" s="132"/>
      <c r="T1030" s="9"/>
      <c r="U1030" s="9"/>
      <c r="V1030" s="9"/>
      <c r="W1030" s="9"/>
      <c r="X1030" s="131"/>
      <c r="Y1030" s="131"/>
      <c r="Z1030" s="9"/>
      <c r="AA1030" s="133"/>
      <c r="AB1030" s="9"/>
      <c r="AC1030" s="133"/>
      <c r="AD1030" s="9"/>
      <c r="AE1030" s="9"/>
      <c r="AF1030" s="133"/>
      <c r="AG1030" s="134"/>
      <c r="AH1030" s="9"/>
      <c r="AI1030" s="134"/>
      <c r="AJ1030" s="9"/>
      <c r="AK1030" s="9"/>
      <c r="AL1030" s="9"/>
      <c r="AM1030" s="9"/>
      <c r="AN1030" s="9"/>
      <c r="AO1030" s="9"/>
      <c r="AP1030" s="9"/>
      <c r="AQ1030" s="9"/>
      <c r="AR1030" s="9"/>
      <c r="AS1030" s="142" t="str">
        <f>VLOOKUP(A1030,'Roll-ups'!B:M,12,FALSE)</f>
        <v>CRAFTING</v>
      </c>
      <c r="AT1030" s="142">
        <f t="shared" si="50"/>
        <v>0</v>
      </c>
      <c r="AU1030" t="str">
        <f>VLOOKUP(A1030,'Roll-ups'!B:E,4,FALSE)</f>
        <v>FALL 1</v>
      </c>
    </row>
    <row r="1031" spans="1:47" x14ac:dyDescent="0.15">
      <c r="A1031" s="142">
        <f t="shared" si="48"/>
        <v>0</v>
      </c>
      <c r="B1031" s="142">
        <f t="shared" si="49"/>
        <v>0</v>
      </c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131"/>
      <c r="O1031" s="131"/>
      <c r="P1031" s="131"/>
      <c r="Q1031" s="132"/>
      <c r="R1031" s="132"/>
      <c r="S1031" s="132"/>
      <c r="T1031" s="9"/>
      <c r="U1031" s="9"/>
      <c r="V1031" s="9"/>
      <c r="W1031" s="9"/>
      <c r="X1031" s="131"/>
      <c r="Y1031" s="131"/>
      <c r="Z1031" s="9"/>
      <c r="AA1031" s="133"/>
      <c r="AB1031" s="9"/>
      <c r="AC1031" s="133"/>
      <c r="AD1031" s="9"/>
      <c r="AE1031" s="9"/>
      <c r="AF1031" s="133"/>
      <c r="AG1031" s="134"/>
      <c r="AH1031" s="9"/>
      <c r="AI1031" s="134"/>
      <c r="AJ1031" s="9"/>
      <c r="AK1031" s="9"/>
      <c r="AL1031" s="9"/>
      <c r="AM1031" s="9"/>
      <c r="AN1031" s="9"/>
      <c r="AO1031" s="9"/>
      <c r="AP1031" s="9"/>
      <c r="AQ1031" s="9"/>
      <c r="AR1031" s="9"/>
      <c r="AS1031" s="142" t="str">
        <f>VLOOKUP(A1031,'Roll-ups'!B:M,12,FALSE)</f>
        <v>CRAFTING</v>
      </c>
      <c r="AT1031" s="142">
        <f t="shared" si="50"/>
        <v>0</v>
      </c>
      <c r="AU1031" t="str">
        <f>VLOOKUP(A1031,'Roll-ups'!B:E,4,FALSE)</f>
        <v>FALL 1</v>
      </c>
    </row>
    <row r="1032" spans="1:47" x14ac:dyDescent="0.15">
      <c r="A1032" s="142">
        <f t="shared" si="48"/>
        <v>0</v>
      </c>
      <c r="B1032" s="142">
        <f t="shared" si="49"/>
        <v>0</v>
      </c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131"/>
      <c r="O1032" s="131"/>
      <c r="P1032" s="131"/>
      <c r="Q1032" s="132"/>
      <c r="R1032" s="132"/>
      <c r="S1032" s="132"/>
      <c r="T1032" s="9"/>
      <c r="U1032" s="9"/>
      <c r="V1032" s="9"/>
      <c r="W1032" s="9"/>
      <c r="X1032" s="131"/>
      <c r="Y1032" s="131"/>
      <c r="Z1032" s="9"/>
      <c r="AA1032" s="133"/>
      <c r="AB1032" s="9"/>
      <c r="AC1032" s="133"/>
      <c r="AD1032" s="9"/>
      <c r="AE1032" s="9"/>
      <c r="AF1032" s="133"/>
      <c r="AG1032" s="134"/>
      <c r="AH1032" s="9"/>
      <c r="AI1032" s="134"/>
      <c r="AJ1032" s="9"/>
      <c r="AK1032" s="9"/>
      <c r="AL1032" s="9"/>
      <c r="AM1032" s="9"/>
      <c r="AN1032" s="9"/>
      <c r="AO1032" s="9"/>
      <c r="AP1032" s="9"/>
      <c r="AQ1032" s="9"/>
      <c r="AR1032" s="9"/>
      <c r="AS1032" s="142" t="str">
        <f>VLOOKUP(A1032,'Roll-ups'!B:M,12,FALSE)</f>
        <v>CRAFTING</v>
      </c>
      <c r="AT1032" s="142">
        <f t="shared" si="50"/>
        <v>0</v>
      </c>
      <c r="AU1032" t="str">
        <f>VLOOKUP(A1032,'Roll-ups'!B:E,4,FALSE)</f>
        <v>FALL 1</v>
      </c>
    </row>
    <row r="1033" spans="1:47" x14ac:dyDescent="0.15">
      <c r="A1033" s="142">
        <f t="shared" si="48"/>
        <v>0</v>
      </c>
      <c r="B1033" s="142">
        <f t="shared" si="49"/>
        <v>0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131"/>
      <c r="O1033" s="131"/>
      <c r="P1033" s="131"/>
      <c r="Q1033" s="132"/>
      <c r="R1033" s="132"/>
      <c r="S1033" s="132"/>
      <c r="T1033" s="9"/>
      <c r="U1033" s="9"/>
      <c r="V1033" s="9"/>
      <c r="W1033" s="9"/>
      <c r="X1033" s="131"/>
      <c r="Y1033" s="131"/>
      <c r="Z1033" s="9"/>
      <c r="AA1033" s="133"/>
      <c r="AB1033" s="9"/>
      <c r="AC1033" s="133"/>
      <c r="AD1033" s="9"/>
      <c r="AE1033" s="9"/>
      <c r="AF1033" s="133"/>
      <c r="AG1033" s="134"/>
      <c r="AH1033" s="9"/>
      <c r="AI1033" s="134"/>
      <c r="AJ1033" s="9"/>
      <c r="AK1033" s="9"/>
      <c r="AL1033" s="9"/>
      <c r="AM1033" s="9"/>
      <c r="AN1033" s="9"/>
      <c r="AO1033" s="9"/>
      <c r="AP1033" s="9"/>
      <c r="AQ1033" s="9"/>
      <c r="AR1033" s="9"/>
      <c r="AS1033" s="142" t="str">
        <f>VLOOKUP(A1033,'Roll-ups'!B:M,12,FALSE)</f>
        <v>CRAFTING</v>
      </c>
      <c r="AT1033" s="142">
        <f t="shared" si="50"/>
        <v>0</v>
      </c>
      <c r="AU1033" t="str">
        <f>VLOOKUP(A1033,'Roll-ups'!B:E,4,FALSE)</f>
        <v>FALL 1</v>
      </c>
    </row>
    <row r="1034" spans="1:47" x14ac:dyDescent="0.15">
      <c r="A1034" s="142">
        <f t="shared" si="48"/>
        <v>0</v>
      </c>
      <c r="B1034" s="142">
        <f t="shared" si="49"/>
        <v>0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131"/>
      <c r="O1034" s="131"/>
      <c r="P1034" s="131"/>
      <c r="Q1034" s="132"/>
      <c r="R1034" s="132"/>
      <c r="S1034" s="132"/>
      <c r="T1034" s="9"/>
      <c r="U1034" s="9"/>
      <c r="V1034" s="9"/>
      <c r="W1034" s="9"/>
      <c r="X1034" s="131"/>
      <c r="Y1034" s="131"/>
      <c r="Z1034" s="9"/>
      <c r="AA1034" s="133"/>
      <c r="AB1034" s="9"/>
      <c r="AC1034" s="133"/>
      <c r="AD1034" s="9"/>
      <c r="AE1034" s="9"/>
      <c r="AF1034" s="133"/>
      <c r="AG1034" s="134"/>
      <c r="AH1034" s="9"/>
      <c r="AI1034" s="134"/>
      <c r="AJ1034" s="9"/>
      <c r="AK1034" s="9"/>
      <c r="AL1034" s="9"/>
      <c r="AM1034" s="9"/>
      <c r="AN1034" s="9"/>
      <c r="AO1034" s="9"/>
      <c r="AP1034" s="9"/>
      <c r="AQ1034" s="9"/>
      <c r="AR1034" s="9"/>
      <c r="AS1034" s="142" t="str">
        <f>VLOOKUP(A1034,'Roll-ups'!B:M,12,FALSE)</f>
        <v>CRAFTING</v>
      </c>
      <c r="AT1034" s="142">
        <f t="shared" si="50"/>
        <v>0</v>
      </c>
      <c r="AU1034" t="str">
        <f>VLOOKUP(A1034,'Roll-ups'!B:E,4,FALSE)</f>
        <v>FALL 1</v>
      </c>
    </row>
    <row r="1035" spans="1:47" x14ac:dyDescent="0.15">
      <c r="A1035" s="142">
        <f t="shared" si="48"/>
        <v>0</v>
      </c>
      <c r="B1035" s="142">
        <f t="shared" si="49"/>
        <v>0</v>
      </c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131"/>
      <c r="O1035" s="131"/>
      <c r="P1035" s="131"/>
      <c r="Q1035" s="132"/>
      <c r="R1035" s="132"/>
      <c r="S1035" s="132"/>
      <c r="T1035" s="9"/>
      <c r="U1035" s="9"/>
      <c r="V1035" s="9"/>
      <c r="W1035" s="9"/>
      <c r="X1035" s="131"/>
      <c r="Y1035" s="131"/>
      <c r="Z1035" s="9"/>
      <c r="AA1035" s="133"/>
      <c r="AB1035" s="9"/>
      <c r="AC1035" s="133"/>
      <c r="AD1035" s="9"/>
      <c r="AE1035" s="9"/>
      <c r="AF1035" s="133"/>
      <c r="AG1035" s="134"/>
      <c r="AH1035" s="9"/>
      <c r="AI1035" s="134"/>
      <c r="AJ1035" s="9"/>
      <c r="AK1035" s="9"/>
      <c r="AL1035" s="9"/>
      <c r="AM1035" s="9"/>
      <c r="AN1035" s="9"/>
      <c r="AO1035" s="9"/>
      <c r="AP1035" s="9"/>
      <c r="AQ1035" s="9"/>
      <c r="AR1035" s="9"/>
      <c r="AS1035" s="142" t="str">
        <f>VLOOKUP(A1035,'Roll-ups'!B:M,12,FALSE)</f>
        <v>CRAFTING</v>
      </c>
      <c r="AT1035" s="142">
        <f t="shared" si="50"/>
        <v>0</v>
      </c>
      <c r="AU1035" t="str">
        <f>VLOOKUP(A1035,'Roll-ups'!B:E,4,FALSE)</f>
        <v>FALL 1</v>
      </c>
    </row>
    <row r="1036" spans="1:47" x14ac:dyDescent="0.15">
      <c r="A1036" s="142">
        <f t="shared" si="48"/>
        <v>0</v>
      </c>
      <c r="B1036" s="142">
        <f t="shared" si="49"/>
        <v>0</v>
      </c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131"/>
      <c r="O1036" s="131"/>
      <c r="P1036" s="131"/>
      <c r="Q1036" s="132"/>
      <c r="R1036" s="132"/>
      <c r="S1036" s="132"/>
      <c r="T1036" s="9"/>
      <c r="U1036" s="9"/>
      <c r="V1036" s="9"/>
      <c r="W1036" s="9"/>
      <c r="X1036" s="131"/>
      <c r="Y1036" s="131"/>
      <c r="Z1036" s="9"/>
      <c r="AA1036" s="133"/>
      <c r="AB1036" s="9"/>
      <c r="AC1036" s="133"/>
      <c r="AD1036" s="9"/>
      <c r="AE1036" s="9"/>
      <c r="AF1036" s="133"/>
      <c r="AG1036" s="134"/>
      <c r="AH1036" s="9"/>
      <c r="AI1036" s="134"/>
      <c r="AJ1036" s="9"/>
      <c r="AK1036" s="9"/>
      <c r="AL1036" s="9"/>
      <c r="AM1036" s="9"/>
      <c r="AN1036" s="9"/>
      <c r="AO1036" s="9"/>
      <c r="AP1036" s="9"/>
      <c r="AQ1036" s="9"/>
      <c r="AR1036" s="9"/>
      <c r="AS1036" s="142" t="str">
        <f>VLOOKUP(A1036,'Roll-ups'!B:M,12,FALSE)</f>
        <v>CRAFTING</v>
      </c>
      <c r="AT1036" s="142">
        <f t="shared" si="50"/>
        <v>0</v>
      </c>
      <c r="AU1036" t="str">
        <f>VLOOKUP(A1036,'Roll-ups'!B:E,4,FALSE)</f>
        <v>FALL 1</v>
      </c>
    </row>
    <row r="1037" spans="1:47" x14ac:dyDescent="0.15">
      <c r="A1037" s="142">
        <f t="shared" si="48"/>
        <v>0</v>
      </c>
      <c r="B1037" s="142">
        <f t="shared" si="49"/>
        <v>0</v>
      </c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131"/>
      <c r="O1037" s="131"/>
      <c r="P1037" s="131"/>
      <c r="Q1037" s="132"/>
      <c r="R1037" s="132"/>
      <c r="S1037" s="132"/>
      <c r="T1037" s="9"/>
      <c r="U1037" s="9"/>
      <c r="V1037" s="9"/>
      <c r="W1037" s="9"/>
      <c r="X1037" s="131"/>
      <c r="Y1037" s="131"/>
      <c r="Z1037" s="9"/>
      <c r="AA1037" s="133"/>
      <c r="AB1037" s="9"/>
      <c r="AC1037" s="133"/>
      <c r="AD1037" s="9"/>
      <c r="AE1037" s="9"/>
      <c r="AF1037" s="133"/>
      <c r="AG1037" s="134"/>
      <c r="AH1037" s="9"/>
      <c r="AI1037" s="134"/>
      <c r="AJ1037" s="9"/>
      <c r="AK1037" s="9"/>
      <c r="AL1037" s="9"/>
      <c r="AM1037" s="9"/>
      <c r="AN1037" s="9"/>
      <c r="AO1037" s="9"/>
      <c r="AP1037" s="9"/>
      <c r="AQ1037" s="9"/>
      <c r="AR1037" s="9"/>
      <c r="AS1037" s="142" t="str">
        <f>VLOOKUP(A1037,'Roll-ups'!B:M,12,FALSE)</f>
        <v>CRAFTING</v>
      </c>
      <c r="AT1037" s="142">
        <f t="shared" si="50"/>
        <v>0</v>
      </c>
      <c r="AU1037" t="str">
        <f>VLOOKUP(A1037,'Roll-ups'!B:E,4,FALSE)</f>
        <v>FALL 1</v>
      </c>
    </row>
    <row r="1038" spans="1:47" x14ac:dyDescent="0.15">
      <c r="A1038" s="142">
        <f t="shared" si="48"/>
        <v>0</v>
      </c>
      <c r="B1038" s="142">
        <f t="shared" si="49"/>
        <v>0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131"/>
      <c r="O1038" s="131"/>
      <c r="P1038" s="131"/>
      <c r="Q1038" s="132"/>
      <c r="R1038" s="132"/>
      <c r="S1038" s="132"/>
      <c r="T1038" s="9"/>
      <c r="U1038" s="9"/>
      <c r="V1038" s="9"/>
      <c r="W1038" s="9"/>
      <c r="X1038" s="131"/>
      <c r="Y1038" s="131"/>
      <c r="Z1038" s="9"/>
      <c r="AA1038" s="133"/>
      <c r="AB1038" s="9"/>
      <c r="AC1038" s="133"/>
      <c r="AD1038" s="9"/>
      <c r="AE1038" s="9"/>
      <c r="AF1038" s="133"/>
      <c r="AG1038" s="134"/>
      <c r="AH1038" s="9"/>
      <c r="AI1038" s="134"/>
      <c r="AJ1038" s="9"/>
      <c r="AK1038" s="9"/>
      <c r="AL1038" s="9"/>
      <c r="AM1038" s="9"/>
      <c r="AN1038" s="9"/>
      <c r="AO1038" s="9"/>
      <c r="AP1038" s="9"/>
      <c r="AQ1038" s="9"/>
      <c r="AR1038" s="9"/>
      <c r="AS1038" s="142" t="str">
        <f>VLOOKUP(A1038,'Roll-ups'!B:M,12,FALSE)</f>
        <v>CRAFTING</v>
      </c>
      <c r="AT1038" s="142">
        <f t="shared" si="50"/>
        <v>0</v>
      </c>
      <c r="AU1038" t="str">
        <f>VLOOKUP(A1038,'Roll-ups'!B:E,4,FALSE)</f>
        <v>FALL 1</v>
      </c>
    </row>
    <row r="1039" spans="1:47" x14ac:dyDescent="0.15">
      <c r="A1039" s="142">
        <f t="shared" si="48"/>
        <v>0</v>
      </c>
      <c r="B1039" s="142">
        <f t="shared" si="49"/>
        <v>0</v>
      </c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131"/>
      <c r="O1039" s="131"/>
      <c r="P1039" s="131"/>
      <c r="Q1039" s="132"/>
      <c r="R1039" s="132"/>
      <c r="S1039" s="132"/>
      <c r="T1039" s="9"/>
      <c r="U1039" s="9"/>
      <c r="V1039" s="9"/>
      <c r="W1039" s="9"/>
      <c r="X1039" s="131"/>
      <c r="Y1039" s="131"/>
      <c r="Z1039" s="9"/>
      <c r="AA1039" s="133"/>
      <c r="AB1039" s="9"/>
      <c r="AC1039" s="133"/>
      <c r="AD1039" s="9"/>
      <c r="AE1039" s="9"/>
      <c r="AF1039" s="133"/>
      <c r="AG1039" s="134"/>
      <c r="AH1039" s="9"/>
      <c r="AI1039" s="134"/>
      <c r="AJ1039" s="9"/>
      <c r="AK1039" s="9"/>
      <c r="AL1039" s="9"/>
      <c r="AM1039" s="9"/>
      <c r="AN1039" s="9"/>
      <c r="AO1039" s="9"/>
      <c r="AP1039" s="9"/>
      <c r="AQ1039" s="9"/>
      <c r="AR1039" s="9"/>
      <c r="AS1039" s="142" t="str">
        <f>VLOOKUP(A1039,'Roll-ups'!B:M,12,FALSE)</f>
        <v>CRAFTING</v>
      </c>
      <c r="AT1039" s="142">
        <f t="shared" si="50"/>
        <v>0</v>
      </c>
      <c r="AU1039" t="str">
        <f>VLOOKUP(A1039,'Roll-ups'!B:E,4,FALSE)</f>
        <v>FALL 1</v>
      </c>
    </row>
    <row r="1040" spans="1:47" x14ac:dyDescent="0.15">
      <c r="A1040" s="142">
        <f t="shared" si="48"/>
        <v>0</v>
      </c>
      <c r="B1040" s="142">
        <f t="shared" si="49"/>
        <v>0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131"/>
      <c r="O1040" s="131"/>
      <c r="P1040" s="131"/>
      <c r="Q1040" s="132"/>
      <c r="R1040" s="132"/>
      <c r="S1040" s="132"/>
      <c r="T1040" s="9"/>
      <c r="U1040" s="9"/>
      <c r="V1040" s="9"/>
      <c r="W1040" s="9"/>
      <c r="X1040" s="131"/>
      <c r="Y1040" s="131"/>
      <c r="Z1040" s="9"/>
      <c r="AA1040" s="133"/>
      <c r="AB1040" s="9"/>
      <c r="AC1040" s="133"/>
      <c r="AD1040" s="9"/>
      <c r="AE1040" s="9"/>
      <c r="AF1040" s="133"/>
      <c r="AG1040" s="134"/>
      <c r="AH1040" s="9"/>
      <c r="AI1040" s="134"/>
      <c r="AJ1040" s="9"/>
      <c r="AK1040" s="9"/>
      <c r="AL1040" s="9"/>
      <c r="AM1040" s="9"/>
      <c r="AN1040" s="9"/>
      <c r="AO1040" s="9"/>
      <c r="AP1040" s="9"/>
      <c r="AQ1040" s="9"/>
      <c r="AR1040" s="9"/>
      <c r="AS1040" s="142" t="str">
        <f>VLOOKUP(A1040,'Roll-ups'!B:M,12,FALSE)</f>
        <v>CRAFTING</v>
      </c>
      <c r="AT1040" s="142">
        <f t="shared" si="50"/>
        <v>0</v>
      </c>
      <c r="AU1040" t="str">
        <f>VLOOKUP(A1040,'Roll-ups'!B:E,4,FALSE)</f>
        <v>FALL 1</v>
      </c>
    </row>
    <row r="1041" spans="1:47" x14ac:dyDescent="0.15">
      <c r="A1041" s="142">
        <f t="shared" si="48"/>
        <v>0</v>
      </c>
      <c r="B1041" s="142">
        <f t="shared" si="49"/>
        <v>0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131"/>
      <c r="O1041" s="131"/>
      <c r="P1041" s="131"/>
      <c r="Q1041" s="132"/>
      <c r="R1041" s="132"/>
      <c r="S1041" s="132"/>
      <c r="T1041" s="9"/>
      <c r="U1041" s="9"/>
      <c r="V1041" s="9"/>
      <c r="W1041" s="9"/>
      <c r="X1041" s="131"/>
      <c r="Y1041" s="131"/>
      <c r="Z1041" s="9"/>
      <c r="AA1041" s="133"/>
      <c r="AB1041" s="9"/>
      <c r="AC1041" s="133"/>
      <c r="AD1041" s="9"/>
      <c r="AE1041" s="9"/>
      <c r="AF1041" s="133"/>
      <c r="AG1041" s="134"/>
      <c r="AH1041" s="9"/>
      <c r="AI1041" s="134"/>
      <c r="AJ1041" s="9"/>
      <c r="AK1041" s="9"/>
      <c r="AL1041" s="9"/>
      <c r="AM1041" s="9"/>
      <c r="AN1041" s="9"/>
      <c r="AO1041" s="9"/>
      <c r="AP1041" s="9"/>
      <c r="AQ1041" s="9"/>
      <c r="AR1041" s="9"/>
      <c r="AS1041" s="142" t="str">
        <f>VLOOKUP(A1041,'Roll-ups'!B:M,12,FALSE)</f>
        <v>CRAFTING</v>
      </c>
      <c r="AT1041" s="142">
        <f t="shared" si="50"/>
        <v>0</v>
      </c>
      <c r="AU1041" t="str">
        <f>VLOOKUP(A1041,'Roll-ups'!B:E,4,FALSE)</f>
        <v>FALL 1</v>
      </c>
    </row>
    <row r="1042" spans="1:47" x14ac:dyDescent="0.15">
      <c r="A1042" s="142">
        <f t="shared" si="48"/>
        <v>0</v>
      </c>
      <c r="B1042" s="142">
        <f t="shared" si="49"/>
        <v>0</v>
      </c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131"/>
      <c r="O1042" s="131"/>
      <c r="P1042" s="131"/>
      <c r="Q1042" s="132"/>
      <c r="R1042" s="132"/>
      <c r="S1042" s="132"/>
      <c r="T1042" s="9"/>
      <c r="U1042" s="9"/>
      <c r="V1042" s="9"/>
      <c r="W1042" s="9"/>
      <c r="X1042" s="131"/>
      <c r="Y1042" s="131"/>
      <c r="Z1042" s="9"/>
      <c r="AA1042" s="133"/>
      <c r="AB1042" s="9"/>
      <c r="AC1042" s="133"/>
      <c r="AD1042" s="9"/>
      <c r="AE1042" s="9"/>
      <c r="AF1042" s="133"/>
      <c r="AG1042" s="134"/>
      <c r="AH1042" s="9"/>
      <c r="AI1042" s="134"/>
      <c r="AJ1042" s="9"/>
      <c r="AK1042" s="9"/>
      <c r="AL1042" s="9"/>
      <c r="AM1042" s="9"/>
      <c r="AN1042" s="9"/>
      <c r="AO1042" s="9"/>
      <c r="AP1042" s="9"/>
      <c r="AQ1042" s="9"/>
      <c r="AR1042" s="9"/>
      <c r="AS1042" s="142" t="str">
        <f>VLOOKUP(A1042,'Roll-ups'!B:M,12,FALSE)</f>
        <v>CRAFTING</v>
      </c>
      <c r="AT1042" s="142">
        <f t="shared" si="50"/>
        <v>0</v>
      </c>
      <c r="AU1042" t="str">
        <f>VLOOKUP(A1042,'Roll-ups'!B:E,4,FALSE)</f>
        <v>FALL 1</v>
      </c>
    </row>
    <row r="1043" spans="1:47" x14ac:dyDescent="0.15">
      <c r="A1043" s="142">
        <f t="shared" si="48"/>
        <v>0</v>
      </c>
      <c r="B1043" s="142">
        <f t="shared" si="49"/>
        <v>0</v>
      </c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131"/>
      <c r="O1043" s="131"/>
      <c r="P1043" s="131"/>
      <c r="Q1043" s="132"/>
      <c r="R1043" s="132"/>
      <c r="S1043" s="132"/>
      <c r="T1043" s="9"/>
      <c r="U1043" s="9"/>
      <c r="V1043" s="9"/>
      <c r="W1043" s="9"/>
      <c r="X1043" s="131"/>
      <c r="Y1043" s="131"/>
      <c r="Z1043" s="9"/>
      <c r="AA1043" s="133"/>
      <c r="AB1043" s="9"/>
      <c r="AC1043" s="133"/>
      <c r="AD1043" s="9"/>
      <c r="AE1043" s="9"/>
      <c r="AF1043" s="133"/>
      <c r="AG1043" s="134"/>
      <c r="AH1043" s="9"/>
      <c r="AI1043" s="134"/>
      <c r="AJ1043" s="9"/>
      <c r="AK1043" s="9"/>
      <c r="AL1043" s="9"/>
      <c r="AM1043" s="9"/>
      <c r="AN1043" s="9"/>
      <c r="AO1043" s="9"/>
      <c r="AP1043" s="9"/>
      <c r="AQ1043" s="9"/>
      <c r="AR1043" s="9"/>
      <c r="AS1043" s="142" t="str">
        <f>VLOOKUP(A1043,'Roll-ups'!B:M,12,FALSE)</f>
        <v>CRAFTING</v>
      </c>
      <c r="AT1043" s="142">
        <f t="shared" si="50"/>
        <v>0</v>
      </c>
      <c r="AU1043" t="str">
        <f>VLOOKUP(A1043,'Roll-ups'!B:E,4,FALSE)</f>
        <v>FALL 1</v>
      </c>
    </row>
    <row r="1044" spans="1:47" x14ac:dyDescent="0.15">
      <c r="A1044" s="142">
        <f t="shared" si="48"/>
        <v>0</v>
      </c>
      <c r="B1044" s="142">
        <f t="shared" si="49"/>
        <v>0</v>
      </c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131"/>
      <c r="O1044" s="131"/>
      <c r="P1044" s="131"/>
      <c r="Q1044" s="132"/>
      <c r="R1044" s="132"/>
      <c r="S1044" s="132"/>
      <c r="T1044" s="9"/>
      <c r="U1044" s="9"/>
      <c r="V1044" s="9"/>
      <c r="W1044" s="9"/>
      <c r="X1044" s="131"/>
      <c r="Y1044" s="131"/>
      <c r="Z1044" s="9"/>
      <c r="AA1044" s="133"/>
      <c r="AB1044" s="9"/>
      <c r="AC1044" s="133"/>
      <c r="AD1044" s="9"/>
      <c r="AE1044" s="9"/>
      <c r="AF1044" s="133"/>
      <c r="AG1044" s="134"/>
      <c r="AH1044" s="9"/>
      <c r="AI1044" s="134"/>
      <c r="AJ1044" s="9"/>
      <c r="AK1044" s="9"/>
      <c r="AL1044" s="9"/>
      <c r="AM1044" s="9"/>
      <c r="AN1044" s="9"/>
      <c r="AO1044" s="9"/>
      <c r="AP1044" s="9"/>
      <c r="AQ1044" s="9"/>
      <c r="AR1044" s="9"/>
      <c r="AS1044" s="142" t="str">
        <f>VLOOKUP(A1044,'Roll-ups'!B:M,12,FALSE)</f>
        <v>CRAFTING</v>
      </c>
      <c r="AT1044" s="142">
        <f t="shared" si="50"/>
        <v>0</v>
      </c>
      <c r="AU1044" t="str">
        <f>VLOOKUP(A1044,'Roll-ups'!B:E,4,FALSE)</f>
        <v>FALL 1</v>
      </c>
    </row>
    <row r="1045" spans="1:47" x14ac:dyDescent="0.15">
      <c r="A1045" s="142">
        <f t="shared" si="48"/>
        <v>0</v>
      </c>
      <c r="B1045" s="142">
        <f t="shared" si="49"/>
        <v>0</v>
      </c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131"/>
      <c r="O1045" s="131"/>
      <c r="P1045" s="131"/>
      <c r="Q1045" s="132"/>
      <c r="R1045" s="132"/>
      <c r="S1045" s="132"/>
      <c r="T1045" s="9"/>
      <c r="U1045" s="9"/>
      <c r="V1045" s="9"/>
      <c r="W1045" s="9"/>
      <c r="X1045" s="131"/>
      <c r="Y1045" s="131"/>
      <c r="Z1045" s="9"/>
      <c r="AA1045" s="133"/>
      <c r="AB1045" s="9"/>
      <c r="AC1045" s="133"/>
      <c r="AD1045" s="9"/>
      <c r="AE1045" s="9"/>
      <c r="AF1045" s="133"/>
      <c r="AG1045" s="134"/>
      <c r="AH1045" s="9"/>
      <c r="AI1045" s="134"/>
      <c r="AJ1045" s="9"/>
      <c r="AK1045" s="9"/>
      <c r="AL1045" s="9"/>
      <c r="AM1045" s="9"/>
      <c r="AN1045" s="9"/>
      <c r="AO1045" s="9"/>
      <c r="AP1045" s="9"/>
      <c r="AQ1045" s="9"/>
      <c r="AR1045" s="9"/>
      <c r="AS1045" s="142" t="str">
        <f>VLOOKUP(A1045,'Roll-ups'!B:M,12,FALSE)</f>
        <v>CRAFTING</v>
      </c>
      <c r="AT1045" s="142">
        <f t="shared" si="50"/>
        <v>0</v>
      </c>
      <c r="AU1045" t="str">
        <f>VLOOKUP(A1045,'Roll-ups'!B:E,4,FALSE)</f>
        <v>FALL 1</v>
      </c>
    </row>
    <row r="1046" spans="1:47" x14ac:dyDescent="0.15">
      <c r="A1046" s="142">
        <f t="shared" si="48"/>
        <v>0</v>
      </c>
      <c r="B1046" s="142">
        <f t="shared" si="49"/>
        <v>0</v>
      </c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131"/>
      <c r="O1046" s="131"/>
      <c r="P1046" s="131"/>
      <c r="Q1046" s="132"/>
      <c r="R1046" s="132"/>
      <c r="S1046" s="132"/>
      <c r="T1046" s="9"/>
      <c r="U1046" s="9"/>
      <c r="V1046" s="9"/>
      <c r="W1046" s="9"/>
      <c r="X1046" s="131"/>
      <c r="Y1046" s="131"/>
      <c r="Z1046" s="9"/>
      <c r="AA1046" s="133"/>
      <c r="AB1046" s="9"/>
      <c r="AC1046" s="133"/>
      <c r="AD1046" s="9"/>
      <c r="AE1046" s="9"/>
      <c r="AF1046" s="133"/>
      <c r="AG1046" s="134"/>
      <c r="AH1046" s="9"/>
      <c r="AI1046" s="134"/>
      <c r="AJ1046" s="9"/>
      <c r="AK1046" s="9"/>
      <c r="AL1046" s="9"/>
      <c r="AM1046" s="9"/>
      <c r="AN1046" s="9"/>
      <c r="AO1046" s="9"/>
      <c r="AP1046" s="9"/>
      <c r="AQ1046" s="9"/>
      <c r="AR1046" s="9"/>
      <c r="AS1046" s="142" t="str">
        <f>VLOOKUP(A1046,'Roll-ups'!B:M,12,FALSE)</f>
        <v>CRAFTING</v>
      </c>
      <c r="AT1046" s="142">
        <f t="shared" si="50"/>
        <v>0</v>
      </c>
      <c r="AU1046" t="str">
        <f>VLOOKUP(A1046,'Roll-ups'!B:E,4,FALSE)</f>
        <v>FALL 1</v>
      </c>
    </row>
    <row r="1047" spans="1:47" x14ac:dyDescent="0.15">
      <c r="A1047" s="142">
        <f t="shared" si="48"/>
        <v>0</v>
      </c>
      <c r="B1047" s="142">
        <f t="shared" si="49"/>
        <v>0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131"/>
      <c r="O1047" s="131"/>
      <c r="P1047" s="131"/>
      <c r="Q1047" s="132"/>
      <c r="R1047" s="132"/>
      <c r="S1047" s="132"/>
      <c r="T1047" s="9"/>
      <c r="U1047" s="9"/>
      <c r="V1047" s="9"/>
      <c r="W1047" s="9"/>
      <c r="X1047" s="131"/>
      <c r="Y1047" s="131"/>
      <c r="Z1047" s="9"/>
      <c r="AA1047" s="133"/>
      <c r="AB1047" s="9"/>
      <c r="AC1047" s="133"/>
      <c r="AD1047" s="9"/>
      <c r="AE1047" s="9"/>
      <c r="AF1047" s="133"/>
      <c r="AG1047" s="134"/>
      <c r="AH1047" s="9"/>
      <c r="AI1047" s="134"/>
      <c r="AJ1047" s="9"/>
      <c r="AK1047" s="9"/>
      <c r="AL1047" s="9"/>
      <c r="AM1047" s="9"/>
      <c r="AN1047" s="9"/>
      <c r="AO1047" s="9"/>
      <c r="AP1047" s="9"/>
      <c r="AQ1047" s="9"/>
      <c r="AR1047" s="9"/>
      <c r="AS1047" s="142" t="str">
        <f>VLOOKUP(A1047,'Roll-ups'!B:M,12,FALSE)</f>
        <v>CRAFTING</v>
      </c>
      <c r="AT1047" s="142">
        <f t="shared" si="50"/>
        <v>0</v>
      </c>
      <c r="AU1047" t="str">
        <f>VLOOKUP(A1047,'Roll-ups'!B:E,4,FALSE)</f>
        <v>FALL 1</v>
      </c>
    </row>
    <row r="1048" spans="1:47" x14ac:dyDescent="0.15">
      <c r="A1048" s="142">
        <f t="shared" si="48"/>
        <v>0</v>
      </c>
      <c r="B1048" s="142">
        <f t="shared" si="49"/>
        <v>0</v>
      </c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131"/>
      <c r="O1048" s="131"/>
      <c r="P1048" s="131"/>
      <c r="Q1048" s="132"/>
      <c r="R1048" s="132"/>
      <c r="S1048" s="132"/>
      <c r="T1048" s="9"/>
      <c r="U1048" s="9"/>
      <c r="V1048" s="9"/>
      <c r="W1048" s="9"/>
      <c r="X1048" s="131"/>
      <c r="Y1048" s="131"/>
      <c r="Z1048" s="9"/>
      <c r="AA1048" s="133"/>
      <c r="AB1048" s="9"/>
      <c r="AC1048" s="133"/>
      <c r="AD1048" s="9"/>
      <c r="AE1048" s="9"/>
      <c r="AF1048" s="133"/>
      <c r="AG1048" s="134"/>
      <c r="AH1048" s="9"/>
      <c r="AI1048" s="134"/>
      <c r="AJ1048" s="9"/>
      <c r="AK1048" s="9"/>
      <c r="AL1048" s="9"/>
      <c r="AM1048" s="9"/>
      <c r="AN1048" s="9"/>
      <c r="AO1048" s="9"/>
      <c r="AP1048" s="9"/>
      <c r="AQ1048" s="9"/>
      <c r="AR1048" s="9"/>
      <c r="AS1048" s="142" t="str">
        <f>VLOOKUP(A1048,'Roll-ups'!B:M,12,FALSE)</f>
        <v>CRAFTING</v>
      </c>
      <c r="AT1048" s="142">
        <f t="shared" si="50"/>
        <v>0</v>
      </c>
      <c r="AU1048" t="str">
        <f>VLOOKUP(A1048,'Roll-ups'!B:E,4,FALSE)</f>
        <v>FALL 1</v>
      </c>
    </row>
    <row r="1049" spans="1:47" x14ac:dyDescent="0.15">
      <c r="A1049" s="142">
        <f t="shared" si="48"/>
        <v>0</v>
      </c>
      <c r="B1049" s="142">
        <f t="shared" si="49"/>
        <v>0</v>
      </c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131"/>
      <c r="O1049" s="131"/>
      <c r="P1049" s="131"/>
      <c r="Q1049" s="132"/>
      <c r="R1049" s="132"/>
      <c r="S1049" s="132"/>
      <c r="T1049" s="9"/>
      <c r="U1049" s="9"/>
      <c r="V1049" s="9"/>
      <c r="W1049" s="9"/>
      <c r="X1049" s="131"/>
      <c r="Y1049" s="131"/>
      <c r="Z1049" s="9"/>
      <c r="AA1049" s="133"/>
      <c r="AB1049" s="9"/>
      <c r="AC1049" s="133"/>
      <c r="AD1049" s="9"/>
      <c r="AE1049" s="9"/>
      <c r="AF1049" s="133"/>
      <c r="AG1049" s="134"/>
      <c r="AH1049" s="9"/>
      <c r="AI1049" s="134"/>
      <c r="AJ1049" s="9"/>
      <c r="AK1049" s="9"/>
      <c r="AL1049" s="9"/>
      <c r="AM1049" s="9"/>
      <c r="AN1049" s="9"/>
      <c r="AO1049" s="9"/>
      <c r="AP1049" s="9"/>
      <c r="AQ1049" s="9"/>
      <c r="AR1049" s="9"/>
      <c r="AS1049" s="142" t="str">
        <f>VLOOKUP(A1049,'Roll-ups'!B:M,12,FALSE)</f>
        <v>CRAFTING</v>
      </c>
      <c r="AT1049" s="142">
        <f t="shared" si="50"/>
        <v>0</v>
      </c>
      <c r="AU1049" t="str">
        <f>VLOOKUP(A1049,'Roll-ups'!B:E,4,FALSE)</f>
        <v>FALL 1</v>
      </c>
    </row>
    <row r="1050" spans="1:47" x14ac:dyDescent="0.15">
      <c r="A1050" s="142">
        <f t="shared" si="48"/>
        <v>0</v>
      </c>
      <c r="B1050" s="142">
        <f t="shared" si="49"/>
        <v>0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131"/>
      <c r="O1050" s="131"/>
      <c r="P1050" s="131"/>
      <c r="Q1050" s="132"/>
      <c r="R1050" s="132"/>
      <c r="S1050" s="132"/>
      <c r="T1050" s="9"/>
      <c r="U1050" s="9"/>
      <c r="V1050" s="9"/>
      <c r="W1050" s="9"/>
      <c r="X1050" s="131"/>
      <c r="Y1050" s="131"/>
      <c r="Z1050" s="9"/>
      <c r="AA1050" s="133"/>
      <c r="AB1050" s="9"/>
      <c r="AC1050" s="133"/>
      <c r="AD1050" s="9"/>
      <c r="AE1050" s="9"/>
      <c r="AF1050" s="133"/>
      <c r="AG1050" s="134"/>
      <c r="AH1050" s="9"/>
      <c r="AI1050" s="134"/>
      <c r="AJ1050" s="9"/>
      <c r="AK1050" s="9"/>
      <c r="AL1050" s="9"/>
      <c r="AM1050" s="9"/>
      <c r="AN1050" s="9"/>
      <c r="AO1050" s="9"/>
      <c r="AP1050" s="9"/>
      <c r="AQ1050" s="9"/>
      <c r="AR1050" s="9"/>
      <c r="AS1050" s="142" t="str">
        <f>VLOOKUP(A1050,'Roll-ups'!B:M,12,FALSE)</f>
        <v>CRAFTING</v>
      </c>
      <c r="AT1050" s="142">
        <f t="shared" si="50"/>
        <v>0</v>
      </c>
      <c r="AU1050" t="str">
        <f>VLOOKUP(A1050,'Roll-ups'!B:E,4,FALSE)</f>
        <v>FALL 1</v>
      </c>
    </row>
    <row r="1051" spans="1:47" x14ac:dyDescent="0.15">
      <c r="A1051" s="142">
        <f t="shared" si="48"/>
        <v>0</v>
      </c>
      <c r="B1051" s="142">
        <f t="shared" si="49"/>
        <v>0</v>
      </c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131"/>
      <c r="O1051" s="131"/>
      <c r="P1051" s="131"/>
      <c r="Q1051" s="132"/>
      <c r="R1051" s="132"/>
      <c r="S1051" s="132"/>
      <c r="T1051" s="9"/>
      <c r="U1051" s="9"/>
      <c r="V1051" s="9"/>
      <c r="W1051" s="9"/>
      <c r="X1051" s="131"/>
      <c r="Y1051" s="131"/>
      <c r="Z1051" s="9"/>
      <c r="AA1051" s="133"/>
      <c r="AB1051" s="9"/>
      <c r="AC1051" s="133"/>
      <c r="AD1051" s="9"/>
      <c r="AE1051" s="9"/>
      <c r="AF1051" s="133"/>
      <c r="AG1051" s="134"/>
      <c r="AH1051" s="9"/>
      <c r="AI1051" s="134"/>
      <c r="AJ1051" s="9"/>
      <c r="AK1051" s="9"/>
      <c r="AL1051" s="9"/>
      <c r="AM1051" s="9"/>
      <c r="AN1051" s="9"/>
      <c r="AO1051" s="9"/>
      <c r="AP1051" s="9"/>
      <c r="AQ1051" s="9"/>
      <c r="AR1051" s="9"/>
      <c r="AS1051" s="142" t="str">
        <f>VLOOKUP(A1051,'Roll-ups'!B:M,12,FALSE)</f>
        <v>CRAFTING</v>
      </c>
      <c r="AT1051" s="142">
        <f t="shared" si="50"/>
        <v>0</v>
      </c>
      <c r="AU1051" t="str">
        <f>VLOOKUP(A1051,'Roll-ups'!B:E,4,FALSE)</f>
        <v>FALL 1</v>
      </c>
    </row>
    <row r="1052" spans="1:47" x14ac:dyDescent="0.15">
      <c r="A1052" s="142">
        <f t="shared" si="48"/>
        <v>0</v>
      </c>
      <c r="B1052" s="142">
        <f t="shared" si="49"/>
        <v>0</v>
      </c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131"/>
      <c r="O1052" s="131"/>
      <c r="P1052" s="131"/>
      <c r="Q1052" s="132"/>
      <c r="R1052" s="132"/>
      <c r="S1052" s="132"/>
      <c r="T1052" s="9"/>
      <c r="U1052" s="9"/>
      <c r="V1052" s="9"/>
      <c r="W1052" s="9"/>
      <c r="X1052" s="131"/>
      <c r="Y1052" s="131"/>
      <c r="Z1052" s="9"/>
      <c r="AA1052" s="133"/>
      <c r="AB1052" s="9"/>
      <c r="AC1052" s="133"/>
      <c r="AD1052" s="9"/>
      <c r="AE1052" s="9"/>
      <c r="AF1052" s="133"/>
      <c r="AG1052" s="134"/>
      <c r="AH1052" s="9"/>
      <c r="AI1052" s="134"/>
      <c r="AJ1052" s="9"/>
      <c r="AK1052" s="9"/>
      <c r="AL1052" s="9"/>
      <c r="AM1052" s="9"/>
      <c r="AN1052" s="9"/>
      <c r="AO1052" s="9"/>
      <c r="AP1052" s="9"/>
      <c r="AQ1052" s="9"/>
      <c r="AR1052" s="9"/>
      <c r="AS1052" s="142" t="str">
        <f>VLOOKUP(A1052,'Roll-ups'!B:M,12,FALSE)</f>
        <v>CRAFTING</v>
      </c>
      <c r="AT1052" s="142">
        <f t="shared" si="50"/>
        <v>0</v>
      </c>
      <c r="AU1052" t="str">
        <f>VLOOKUP(A1052,'Roll-ups'!B:E,4,FALSE)</f>
        <v>FALL 1</v>
      </c>
    </row>
    <row r="1053" spans="1:47" x14ac:dyDescent="0.15">
      <c r="A1053" s="142">
        <f t="shared" si="48"/>
        <v>0</v>
      </c>
      <c r="B1053" s="142">
        <f t="shared" si="49"/>
        <v>0</v>
      </c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131"/>
      <c r="O1053" s="131"/>
      <c r="P1053" s="131"/>
      <c r="Q1053" s="132"/>
      <c r="R1053" s="132"/>
      <c r="S1053" s="132"/>
      <c r="T1053" s="9"/>
      <c r="U1053" s="9"/>
      <c r="V1053" s="9"/>
      <c r="W1053" s="9"/>
      <c r="X1053" s="131"/>
      <c r="Y1053" s="131"/>
      <c r="Z1053" s="9"/>
      <c r="AA1053" s="133"/>
      <c r="AB1053" s="9"/>
      <c r="AC1053" s="133"/>
      <c r="AD1053" s="9"/>
      <c r="AE1053" s="9"/>
      <c r="AF1053" s="133"/>
      <c r="AG1053" s="134"/>
      <c r="AH1053" s="9"/>
      <c r="AI1053" s="134"/>
      <c r="AJ1053" s="9"/>
      <c r="AK1053" s="9"/>
      <c r="AL1053" s="9"/>
      <c r="AM1053" s="9"/>
      <c r="AN1053" s="9"/>
      <c r="AO1053" s="9"/>
      <c r="AP1053" s="9"/>
      <c r="AQ1053" s="9"/>
      <c r="AR1053" s="9"/>
      <c r="AS1053" s="142" t="str">
        <f>VLOOKUP(A1053,'Roll-ups'!B:M,12,FALSE)</f>
        <v>CRAFTING</v>
      </c>
      <c r="AT1053" s="142">
        <f t="shared" si="50"/>
        <v>0</v>
      </c>
      <c r="AU1053" t="str">
        <f>VLOOKUP(A1053,'Roll-ups'!B:E,4,FALSE)</f>
        <v>FALL 1</v>
      </c>
    </row>
    <row r="1054" spans="1:47" x14ac:dyDescent="0.15">
      <c r="A1054" s="142">
        <f t="shared" si="48"/>
        <v>0</v>
      </c>
      <c r="B1054" s="142">
        <f t="shared" si="49"/>
        <v>0</v>
      </c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131"/>
      <c r="O1054" s="131"/>
      <c r="P1054" s="131"/>
      <c r="Q1054" s="132"/>
      <c r="R1054" s="132"/>
      <c r="S1054" s="132"/>
      <c r="T1054" s="9"/>
      <c r="U1054" s="9"/>
      <c r="V1054" s="9"/>
      <c r="W1054" s="9"/>
      <c r="X1054" s="131"/>
      <c r="Y1054" s="131"/>
      <c r="Z1054" s="9"/>
      <c r="AA1054" s="133"/>
      <c r="AB1054" s="9"/>
      <c r="AC1054" s="133"/>
      <c r="AD1054" s="9"/>
      <c r="AE1054" s="9"/>
      <c r="AF1054" s="133"/>
      <c r="AG1054" s="134"/>
      <c r="AH1054" s="9"/>
      <c r="AI1054" s="134"/>
      <c r="AJ1054" s="9"/>
      <c r="AK1054" s="9"/>
      <c r="AL1054" s="9"/>
      <c r="AM1054" s="9"/>
      <c r="AN1054" s="9"/>
      <c r="AO1054" s="9"/>
      <c r="AP1054" s="9"/>
      <c r="AQ1054" s="9"/>
      <c r="AR1054" s="9"/>
      <c r="AS1054" s="142" t="str">
        <f>VLOOKUP(A1054,'Roll-ups'!B:M,12,FALSE)</f>
        <v>CRAFTING</v>
      </c>
      <c r="AT1054" s="142">
        <f t="shared" si="50"/>
        <v>0</v>
      </c>
      <c r="AU1054" t="str">
        <f>VLOOKUP(A1054,'Roll-ups'!B:E,4,FALSE)</f>
        <v>FALL 1</v>
      </c>
    </row>
    <row r="1055" spans="1:47" x14ac:dyDescent="0.15">
      <c r="A1055" s="142">
        <f t="shared" si="48"/>
        <v>0</v>
      </c>
      <c r="B1055" s="142">
        <f t="shared" si="49"/>
        <v>0</v>
      </c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131"/>
      <c r="O1055" s="131"/>
      <c r="P1055" s="131"/>
      <c r="Q1055" s="132"/>
      <c r="R1055" s="132"/>
      <c r="S1055" s="132"/>
      <c r="T1055" s="9"/>
      <c r="U1055" s="9"/>
      <c r="V1055" s="9"/>
      <c r="W1055" s="9"/>
      <c r="X1055" s="131"/>
      <c r="Y1055" s="131"/>
      <c r="Z1055" s="9"/>
      <c r="AA1055" s="133"/>
      <c r="AB1055" s="9"/>
      <c r="AC1055" s="133"/>
      <c r="AD1055" s="9"/>
      <c r="AE1055" s="9"/>
      <c r="AF1055" s="133"/>
      <c r="AG1055" s="134"/>
      <c r="AH1055" s="9"/>
      <c r="AI1055" s="134"/>
      <c r="AJ1055" s="9"/>
      <c r="AK1055" s="9"/>
      <c r="AL1055" s="9"/>
      <c r="AM1055" s="9"/>
      <c r="AN1055" s="9"/>
      <c r="AO1055" s="9"/>
      <c r="AP1055" s="9"/>
      <c r="AQ1055" s="9"/>
      <c r="AR1055" s="9"/>
      <c r="AS1055" s="142" t="str">
        <f>VLOOKUP(A1055,'Roll-ups'!B:M,12,FALSE)</f>
        <v>CRAFTING</v>
      </c>
      <c r="AT1055" s="142">
        <f t="shared" si="50"/>
        <v>0</v>
      </c>
      <c r="AU1055" t="str">
        <f>VLOOKUP(A1055,'Roll-ups'!B:E,4,FALSE)</f>
        <v>FALL 1</v>
      </c>
    </row>
    <row r="1056" spans="1:47" x14ac:dyDescent="0.15">
      <c r="A1056" s="142">
        <f t="shared" si="48"/>
        <v>0</v>
      </c>
      <c r="B1056" s="142">
        <f t="shared" si="49"/>
        <v>0</v>
      </c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131"/>
      <c r="O1056" s="131"/>
      <c r="P1056" s="131"/>
      <c r="Q1056" s="132"/>
      <c r="R1056" s="132"/>
      <c r="S1056" s="132"/>
      <c r="T1056" s="9"/>
      <c r="U1056" s="9"/>
      <c r="V1056" s="9"/>
      <c r="W1056" s="9"/>
      <c r="X1056" s="131"/>
      <c r="Y1056" s="131"/>
      <c r="Z1056" s="9"/>
      <c r="AA1056" s="133"/>
      <c r="AB1056" s="9"/>
      <c r="AC1056" s="133"/>
      <c r="AD1056" s="9"/>
      <c r="AE1056" s="9"/>
      <c r="AF1056" s="133"/>
      <c r="AG1056" s="134"/>
      <c r="AH1056" s="9"/>
      <c r="AI1056" s="134"/>
      <c r="AJ1056" s="9"/>
      <c r="AK1056" s="9"/>
      <c r="AL1056" s="9"/>
      <c r="AM1056" s="9"/>
      <c r="AN1056" s="9"/>
      <c r="AO1056" s="9"/>
      <c r="AP1056" s="9"/>
      <c r="AQ1056" s="9"/>
      <c r="AR1056" s="9"/>
      <c r="AS1056" s="142" t="str">
        <f>VLOOKUP(A1056,'Roll-ups'!B:M,12,FALSE)</f>
        <v>CRAFTING</v>
      </c>
      <c r="AT1056" s="142">
        <f t="shared" si="50"/>
        <v>0</v>
      </c>
      <c r="AU1056" t="str">
        <f>VLOOKUP(A1056,'Roll-ups'!B:E,4,FALSE)</f>
        <v>FALL 1</v>
      </c>
    </row>
    <row r="1057" spans="1:47" x14ac:dyDescent="0.15">
      <c r="A1057" s="142">
        <f t="shared" si="48"/>
        <v>0</v>
      </c>
      <c r="B1057" s="142">
        <f t="shared" si="49"/>
        <v>0</v>
      </c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131"/>
      <c r="O1057" s="131"/>
      <c r="P1057" s="131"/>
      <c r="Q1057" s="132"/>
      <c r="R1057" s="132"/>
      <c r="S1057" s="132"/>
      <c r="T1057" s="9"/>
      <c r="U1057" s="9"/>
      <c r="V1057" s="9"/>
      <c r="W1057" s="9"/>
      <c r="X1057" s="131"/>
      <c r="Y1057" s="131"/>
      <c r="Z1057" s="9"/>
      <c r="AA1057" s="133"/>
      <c r="AB1057" s="9"/>
      <c r="AC1057" s="133"/>
      <c r="AD1057" s="9"/>
      <c r="AE1057" s="9"/>
      <c r="AF1057" s="133"/>
      <c r="AG1057" s="134"/>
      <c r="AH1057" s="9"/>
      <c r="AI1057" s="134"/>
      <c r="AJ1057" s="9"/>
      <c r="AK1057" s="9"/>
      <c r="AL1057" s="9"/>
      <c r="AM1057" s="9"/>
      <c r="AN1057" s="9"/>
      <c r="AO1057" s="9"/>
      <c r="AP1057" s="9"/>
      <c r="AQ1057" s="9"/>
      <c r="AR1057" s="9"/>
      <c r="AS1057" s="142" t="str">
        <f>VLOOKUP(A1057,'Roll-ups'!B:M,12,FALSE)</f>
        <v>CRAFTING</v>
      </c>
      <c r="AT1057" s="142">
        <f t="shared" si="50"/>
        <v>0</v>
      </c>
      <c r="AU1057" t="str">
        <f>VLOOKUP(A1057,'Roll-ups'!B:E,4,FALSE)</f>
        <v>FALL 1</v>
      </c>
    </row>
    <row r="1058" spans="1:47" x14ac:dyDescent="0.15">
      <c r="A1058" s="142">
        <f t="shared" si="48"/>
        <v>0</v>
      </c>
      <c r="B1058" s="142">
        <f t="shared" si="49"/>
        <v>0</v>
      </c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131"/>
      <c r="O1058" s="131"/>
      <c r="P1058" s="131"/>
      <c r="Q1058" s="132"/>
      <c r="R1058" s="132"/>
      <c r="S1058" s="132"/>
      <c r="T1058" s="9"/>
      <c r="U1058" s="9"/>
      <c r="V1058" s="9"/>
      <c r="W1058" s="9"/>
      <c r="X1058" s="131"/>
      <c r="Y1058" s="131"/>
      <c r="Z1058" s="9"/>
      <c r="AA1058" s="133"/>
      <c r="AB1058" s="9"/>
      <c r="AC1058" s="133"/>
      <c r="AD1058" s="9"/>
      <c r="AE1058" s="9"/>
      <c r="AF1058" s="133"/>
      <c r="AG1058" s="134"/>
      <c r="AH1058" s="9"/>
      <c r="AI1058" s="134"/>
      <c r="AJ1058" s="9"/>
      <c r="AK1058" s="9"/>
      <c r="AL1058" s="9"/>
      <c r="AM1058" s="9"/>
      <c r="AN1058" s="9"/>
      <c r="AO1058" s="9"/>
      <c r="AP1058" s="9"/>
      <c r="AQ1058" s="9"/>
      <c r="AR1058" s="9"/>
      <c r="AS1058" s="142" t="str">
        <f>VLOOKUP(A1058,'Roll-ups'!B:M,12,FALSE)</f>
        <v>CRAFTING</v>
      </c>
      <c r="AT1058" s="142">
        <f t="shared" si="50"/>
        <v>0</v>
      </c>
      <c r="AU1058" t="str">
        <f>VLOOKUP(A1058,'Roll-ups'!B:E,4,FALSE)</f>
        <v>FALL 1</v>
      </c>
    </row>
    <row r="1059" spans="1:47" x14ac:dyDescent="0.15">
      <c r="A1059" s="142">
        <f t="shared" si="48"/>
        <v>0</v>
      </c>
      <c r="B1059" s="142">
        <f t="shared" si="49"/>
        <v>0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131"/>
      <c r="O1059" s="131"/>
      <c r="P1059" s="131"/>
      <c r="Q1059" s="132"/>
      <c r="R1059" s="132"/>
      <c r="S1059" s="132"/>
      <c r="T1059" s="9"/>
      <c r="U1059" s="9"/>
      <c r="V1059" s="9"/>
      <c r="W1059" s="9"/>
      <c r="X1059" s="131"/>
      <c r="Y1059" s="131"/>
      <c r="Z1059" s="9"/>
      <c r="AA1059" s="133"/>
      <c r="AB1059" s="9"/>
      <c r="AC1059" s="133"/>
      <c r="AD1059" s="9"/>
      <c r="AE1059" s="9"/>
      <c r="AF1059" s="133"/>
      <c r="AG1059" s="134"/>
      <c r="AH1059" s="9"/>
      <c r="AI1059" s="134"/>
      <c r="AJ1059" s="9"/>
      <c r="AK1059" s="9"/>
      <c r="AL1059" s="9"/>
      <c r="AM1059" s="9"/>
      <c r="AN1059" s="9"/>
      <c r="AO1059" s="9"/>
      <c r="AP1059" s="9"/>
      <c r="AQ1059" s="9"/>
      <c r="AR1059" s="9"/>
      <c r="AS1059" s="142" t="str">
        <f>VLOOKUP(A1059,'Roll-ups'!B:M,12,FALSE)</f>
        <v>CRAFTING</v>
      </c>
      <c r="AT1059" s="142">
        <f t="shared" si="50"/>
        <v>0</v>
      </c>
      <c r="AU1059" t="str">
        <f>VLOOKUP(A1059,'Roll-ups'!B:E,4,FALSE)</f>
        <v>FALL 1</v>
      </c>
    </row>
    <row r="1060" spans="1:47" x14ac:dyDescent="0.15">
      <c r="A1060" s="142">
        <f t="shared" si="48"/>
        <v>0</v>
      </c>
      <c r="B1060" s="142">
        <f t="shared" si="49"/>
        <v>0</v>
      </c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131"/>
      <c r="O1060" s="131"/>
      <c r="P1060" s="131"/>
      <c r="Q1060" s="132"/>
      <c r="R1060" s="132"/>
      <c r="S1060" s="132"/>
      <c r="T1060" s="9"/>
      <c r="U1060" s="9"/>
      <c r="V1060" s="9"/>
      <c r="W1060" s="9"/>
      <c r="X1060" s="131"/>
      <c r="Y1060" s="131"/>
      <c r="Z1060" s="9"/>
      <c r="AA1060" s="133"/>
      <c r="AB1060" s="9"/>
      <c r="AC1060" s="133"/>
      <c r="AD1060" s="9"/>
      <c r="AE1060" s="9"/>
      <c r="AF1060" s="133"/>
      <c r="AG1060" s="134"/>
      <c r="AH1060" s="9"/>
      <c r="AI1060" s="132"/>
      <c r="AJ1060" s="9"/>
      <c r="AK1060" s="9"/>
      <c r="AL1060" s="9"/>
      <c r="AM1060" s="9"/>
      <c r="AN1060" s="9"/>
      <c r="AO1060" s="9"/>
      <c r="AP1060" s="9"/>
      <c r="AQ1060" s="9"/>
      <c r="AR1060" s="9"/>
      <c r="AS1060" s="142" t="str">
        <f>VLOOKUP(A1060,'Roll-ups'!B:M,12,FALSE)</f>
        <v>CRAFTING</v>
      </c>
      <c r="AT1060" s="142">
        <f t="shared" si="50"/>
        <v>0</v>
      </c>
      <c r="AU1060" t="str">
        <f>VLOOKUP(A1060,'Roll-ups'!B:E,4,FALSE)</f>
        <v>FALL 1</v>
      </c>
    </row>
    <row r="1061" spans="1:47" x14ac:dyDescent="0.15">
      <c r="A1061" s="142">
        <f t="shared" si="48"/>
        <v>0</v>
      </c>
      <c r="B1061" s="142">
        <f t="shared" si="49"/>
        <v>0</v>
      </c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131"/>
      <c r="O1061" s="131"/>
      <c r="P1061" s="131"/>
      <c r="Q1061" s="132"/>
      <c r="R1061" s="132"/>
      <c r="S1061" s="132"/>
      <c r="T1061" s="9"/>
      <c r="U1061" s="9"/>
      <c r="V1061" s="9"/>
      <c r="W1061" s="9"/>
      <c r="X1061" s="131"/>
      <c r="Y1061" s="131"/>
      <c r="Z1061" s="9"/>
      <c r="AA1061" s="133"/>
      <c r="AB1061" s="9"/>
      <c r="AC1061" s="133"/>
      <c r="AD1061" s="9"/>
      <c r="AE1061" s="9"/>
      <c r="AF1061" s="133"/>
      <c r="AG1061" s="134"/>
      <c r="AH1061" s="9"/>
      <c r="AI1061" s="132"/>
      <c r="AJ1061" s="9"/>
      <c r="AK1061" s="9"/>
      <c r="AL1061" s="9"/>
      <c r="AM1061" s="9"/>
      <c r="AN1061" s="9"/>
      <c r="AO1061" s="9"/>
      <c r="AP1061" s="9"/>
      <c r="AQ1061" s="9"/>
      <c r="AR1061" s="9"/>
      <c r="AS1061" s="142" t="str">
        <f>VLOOKUP(A1061,'Roll-ups'!B:M,12,FALSE)</f>
        <v>CRAFTING</v>
      </c>
      <c r="AT1061" s="142">
        <f t="shared" si="50"/>
        <v>0</v>
      </c>
      <c r="AU1061" t="str">
        <f>VLOOKUP(A1061,'Roll-ups'!B:E,4,FALSE)</f>
        <v>FALL 1</v>
      </c>
    </row>
    <row r="1062" spans="1:47" x14ac:dyDescent="0.15">
      <c r="A1062" s="142">
        <f t="shared" si="48"/>
        <v>0</v>
      </c>
      <c r="B1062" s="142">
        <f t="shared" si="49"/>
        <v>0</v>
      </c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131"/>
      <c r="O1062" s="131"/>
      <c r="P1062" s="131"/>
      <c r="Q1062" s="132"/>
      <c r="R1062" s="132"/>
      <c r="S1062" s="132"/>
      <c r="T1062" s="9"/>
      <c r="U1062" s="9"/>
      <c r="V1062" s="9"/>
      <c r="W1062" s="9"/>
      <c r="X1062" s="131"/>
      <c r="Y1062" s="131"/>
      <c r="Z1062" s="9"/>
      <c r="AA1062" s="133"/>
      <c r="AB1062" s="9"/>
      <c r="AC1062" s="133"/>
      <c r="AD1062" s="9"/>
      <c r="AE1062" s="9"/>
      <c r="AF1062" s="133"/>
      <c r="AG1062" s="134"/>
      <c r="AH1062" s="9"/>
      <c r="AI1062" s="132"/>
      <c r="AJ1062" s="9"/>
      <c r="AK1062" s="9"/>
      <c r="AL1062" s="9"/>
      <c r="AM1062" s="9"/>
      <c r="AN1062" s="9"/>
      <c r="AO1062" s="9"/>
      <c r="AP1062" s="9"/>
      <c r="AQ1062" s="9"/>
      <c r="AR1062" s="9"/>
      <c r="AS1062" s="142" t="str">
        <f>VLOOKUP(A1062,'Roll-ups'!B:M,12,FALSE)</f>
        <v>CRAFTING</v>
      </c>
      <c r="AT1062" s="142">
        <f t="shared" si="50"/>
        <v>0</v>
      </c>
      <c r="AU1062" t="str">
        <f>VLOOKUP(A1062,'Roll-ups'!B:E,4,FALSE)</f>
        <v>FALL 1</v>
      </c>
    </row>
    <row r="1063" spans="1:47" x14ac:dyDescent="0.15">
      <c r="A1063" s="142">
        <f t="shared" si="48"/>
        <v>0</v>
      </c>
      <c r="B1063" s="142">
        <f t="shared" si="49"/>
        <v>0</v>
      </c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131"/>
      <c r="O1063" s="131"/>
      <c r="P1063" s="131"/>
      <c r="Q1063" s="132"/>
      <c r="R1063" s="132"/>
      <c r="S1063" s="132"/>
      <c r="T1063" s="9"/>
      <c r="U1063" s="9"/>
      <c r="V1063" s="9"/>
      <c r="W1063" s="9"/>
      <c r="X1063" s="131"/>
      <c r="Y1063" s="131"/>
      <c r="Z1063" s="9"/>
      <c r="AA1063" s="133"/>
      <c r="AB1063" s="9"/>
      <c r="AC1063" s="133"/>
      <c r="AD1063" s="9"/>
      <c r="AE1063" s="9"/>
      <c r="AF1063" s="133"/>
      <c r="AG1063" s="134"/>
      <c r="AH1063" s="9"/>
      <c r="AI1063" s="132"/>
      <c r="AJ1063" s="9"/>
      <c r="AK1063" s="9"/>
      <c r="AL1063" s="9"/>
      <c r="AM1063" s="9"/>
      <c r="AN1063" s="9"/>
      <c r="AO1063" s="9"/>
      <c r="AP1063" s="9"/>
      <c r="AQ1063" s="9"/>
      <c r="AR1063" s="9"/>
      <c r="AS1063" s="142" t="str">
        <f>VLOOKUP(A1063,'Roll-ups'!B:M,12,FALSE)</f>
        <v>CRAFTING</v>
      </c>
      <c r="AT1063" s="142">
        <f t="shared" si="50"/>
        <v>0</v>
      </c>
      <c r="AU1063" t="str">
        <f>VLOOKUP(A1063,'Roll-ups'!B:E,4,FALSE)</f>
        <v>FALL 1</v>
      </c>
    </row>
    <row r="1064" spans="1:47" x14ac:dyDescent="0.15">
      <c r="A1064" s="142">
        <f t="shared" si="48"/>
        <v>0</v>
      </c>
      <c r="B1064" s="142">
        <f t="shared" si="49"/>
        <v>0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131"/>
      <c r="O1064" s="131"/>
      <c r="P1064" s="131"/>
      <c r="Q1064" s="132"/>
      <c r="R1064" s="132"/>
      <c r="S1064" s="132"/>
      <c r="T1064" s="9"/>
      <c r="U1064" s="9"/>
      <c r="V1064" s="9"/>
      <c r="W1064" s="9"/>
      <c r="X1064" s="131"/>
      <c r="Y1064" s="131"/>
      <c r="Z1064" s="9"/>
      <c r="AA1064" s="133"/>
      <c r="AB1064" s="9"/>
      <c r="AC1064" s="133"/>
      <c r="AD1064" s="9"/>
      <c r="AE1064" s="9"/>
      <c r="AF1064" s="133"/>
      <c r="AG1064" s="134"/>
      <c r="AH1064" s="9"/>
      <c r="AI1064" s="132"/>
      <c r="AJ1064" s="9"/>
      <c r="AK1064" s="9"/>
      <c r="AL1064" s="9"/>
      <c r="AM1064" s="9"/>
      <c r="AN1064" s="9"/>
      <c r="AO1064" s="9"/>
      <c r="AP1064" s="9"/>
      <c r="AQ1064" s="9"/>
      <c r="AR1064" s="9"/>
      <c r="AS1064" s="142" t="str">
        <f>VLOOKUP(A1064,'Roll-ups'!B:M,12,FALSE)</f>
        <v>CRAFTING</v>
      </c>
      <c r="AT1064" s="142">
        <f t="shared" si="50"/>
        <v>0</v>
      </c>
      <c r="AU1064" t="str">
        <f>VLOOKUP(A1064,'Roll-ups'!B:E,4,FALSE)</f>
        <v>FALL 1</v>
      </c>
    </row>
    <row r="1065" spans="1:47" x14ac:dyDescent="0.15">
      <c r="A1065" s="142">
        <f t="shared" si="48"/>
        <v>0</v>
      </c>
      <c r="B1065" s="142">
        <f t="shared" si="49"/>
        <v>0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131"/>
      <c r="O1065" s="131"/>
      <c r="P1065" s="131"/>
      <c r="Q1065" s="132"/>
      <c r="R1065" s="132"/>
      <c r="S1065" s="132"/>
      <c r="T1065" s="9"/>
      <c r="U1065" s="9"/>
      <c r="V1065" s="9"/>
      <c r="W1065" s="9"/>
      <c r="X1065" s="131"/>
      <c r="Y1065" s="131"/>
      <c r="Z1065" s="9"/>
      <c r="AA1065" s="133"/>
      <c r="AB1065" s="9"/>
      <c r="AC1065" s="133"/>
      <c r="AD1065" s="9"/>
      <c r="AE1065" s="9"/>
      <c r="AF1065" s="133"/>
      <c r="AG1065" s="134"/>
      <c r="AH1065" s="9"/>
      <c r="AI1065" s="132"/>
      <c r="AJ1065" s="9"/>
      <c r="AK1065" s="9"/>
      <c r="AL1065" s="9"/>
      <c r="AM1065" s="9"/>
      <c r="AN1065" s="9"/>
      <c r="AO1065" s="9"/>
      <c r="AP1065" s="9"/>
      <c r="AQ1065" s="9"/>
      <c r="AR1065" s="9"/>
      <c r="AS1065" s="142" t="str">
        <f>VLOOKUP(A1065,'Roll-ups'!B:M,12,FALSE)</f>
        <v>CRAFTING</v>
      </c>
      <c r="AT1065" s="142">
        <f t="shared" si="50"/>
        <v>0</v>
      </c>
      <c r="AU1065" t="str">
        <f>VLOOKUP(A1065,'Roll-ups'!B:E,4,FALSE)</f>
        <v>FALL 1</v>
      </c>
    </row>
    <row r="1066" spans="1:47" x14ac:dyDescent="0.15">
      <c r="A1066" s="142">
        <f t="shared" si="48"/>
        <v>0</v>
      </c>
      <c r="B1066" s="142">
        <f t="shared" si="49"/>
        <v>0</v>
      </c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131"/>
      <c r="O1066" s="131"/>
      <c r="P1066" s="131"/>
      <c r="Q1066" s="132"/>
      <c r="R1066" s="132"/>
      <c r="S1066" s="132"/>
      <c r="T1066" s="9"/>
      <c r="U1066" s="9"/>
      <c r="V1066" s="9"/>
      <c r="W1066" s="9"/>
      <c r="X1066" s="131"/>
      <c r="Y1066" s="131"/>
      <c r="Z1066" s="9"/>
      <c r="AA1066" s="133"/>
      <c r="AB1066" s="9"/>
      <c r="AC1066" s="133"/>
      <c r="AD1066" s="9"/>
      <c r="AE1066" s="9"/>
      <c r="AF1066" s="133"/>
      <c r="AG1066" s="134"/>
      <c r="AH1066" s="9"/>
      <c r="AI1066" s="132"/>
      <c r="AJ1066" s="9"/>
      <c r="AK1066" s="9"/>
      <c r="AL1066" s="9"/>
      <c r="AM1066" s="9"/>
      <c r="AN1066" s="9"/>
      <c r="AO1066" s="9"/>
      <c r="AP1066" s="9"/>
      <c r="AQ1066" s="9"/>
      <c r="AR1066" s="9"/>
      <c r="AS1066" s="142" t="str">
        <f>VLOOKUP(A1066,'Roll-ups'!B:M,12,FALSE)</f>
        <v>CRAFTING</v>
      </c>
      <c r="AT1066" s="142">
        <f t="shared" si="50"/>
        <v>0</v>
      </c>
      <c r="AU1066" t="str">
        <f>VLOOKUP(A1066,'Roll-ups'!B:E,4,FALSE)</f>
        <v>FALL 1</v>
      </c>
    </row>
    <row r="1067" spans="1:47" x14ac:dyDescent="0.15">
      <c r="A1067" s="142">
        <f t="shared" si="48"/>
        <v>0</v>
      </c>
      <c r="B1067" s="142">
        <f t="shared" si="49"/>
        <v>0</v>
      </c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131"/>
      <c r="O1067" s="131"/>
      <c r="P1067" s="131"/>
      <c r="Q1067" s="132"/>
      <c r="R1067" s="132"/>
      <c r="S1067" s="132"/>
      <c r="T1067" s="9"/>
      <c r="U1067" s="9"/>
      <c r="V1067" s="9"/>
      <c r="W1067" s="9"/>
      <c r="X1067" s="131"/>
      <c r="Y1067" s="131"/>
      <c r="Z1067" s="9"/>
      <c r="AA1067" s="133"/>
      <c r="AB1067" s="9"/>
      <c r="AC1067" s="133"/>
      <c r="AD1067" s="9"/>
      <c r="AE1067" s="9"/>
      <c r="AF1067" s="133"/>
      <c r="AG1067" s="134"/>
      <c r="AH1067" s="9"/>
      <c r="AI1067" s="132"/>
      <c r="AJ1067" s="9"/>
      <c r="AK1067" s="9"/>
      <c r="AL1067" s="9"/>
      <c r="AM1067" s="9"/>
      <c r="AN1067" s="9"/>
      <c r="AO1067" s="9"/>
      <c r="AP1067" s="9"/>
      <c r="AQ1067" s="9"/>
      <c r="AR1067" s="9"/>
      <c r="AS1067" s="142" t="str">
        <f>VLOOKUP(A1067,'Roll-ups'!B:M,12,FALSE)</f>
        <v>CRAFTING</v>
      </c>
      <c r="AT1067" s="142">
        <f t="shared" si="50"/>
        <v>0</v>
      </c>
      <c r="AU1067" t="str">
        <f>VLOOKUP(A1067,'Roll-ups'!B:E,4,FALSE)</f>
        <v>FALL 1</v>
      </c>
    </row>
    <row r="1068" spans="1:47" x14ac:dyDescent="0.15">
      <c r="A1068" s="142">
        <f t="shared" si="48"/>
        <v>0</v>
      </c>
      <c r="B1068" s="142">
        <f t="shared" si="49"/>
        <v>0</v>
      </c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131"/>
      <c r="O1068" s="131"/>
      <c r="P1068" s="131"/>
      <c r="Q1068" s="132"/>
      <c r="R1068" s="132"/>
      <c r="S1068" s="132"/>
      <c r="T1068" s="9"/>
      <c r="U1068" s="9"/>
      <c r="V1068" s="9"/>
      <c r="W1068" s="9"/>
      <c r="X1068" s="131"/>
      <c r="Y1068" s="131"/>
      <c r="Z1068" s="9"/>
      <c r="AA1068" s="133"/>
      <c r="AB1068" s="9"/>
      <c r="AC1068" s="133"/>
      <c r="AD1068" s="9"/>
      <c r="AE1068" s="9"/>
      <c r="AF1068" s="133"/>
      <c r="AG1068" s="134"/>
      <c r="AH1068" s="9"/>
      <c r="AI1068" s="132"/>
      <c r="AJ1068" s="9"/>
      <c r="AK1068" s="9"/>
      <c r="AL1068" s="9"/>
      <c r="AM1068" s="9"/>
      <c r="AN1068" s="9"/>
      <c r="AO1068" s="9"/>
      <c r="AP1068" s="9"/>
      <c r="AQ1068" s="9"/>
      <c r="AR1068" s="9"/>
      <c r="AS1068" s="142" t="str">
        <f>VLOOKUP(A1068,'Roll-ups'!B:M,12,FALSE)</f>
        <v>CRAFTING</v>
      </c>
      <c r="AT1068" s="142">
        <f t="shared" si="50"/>
        <v>0</v>
      </c>
      <c r="AU1068" t="str">
        <f>VLOOKUP(A1068,'Roll-ups'!B:E,4,FALSE)</f>
        <v>FALL 1</v>
      </c>
    </row>
    <row r="1069" spans="1:47" x14ac:dyDescent="0.15">
      <c r="A1069" s="142">
        <f t="shared" si="48"/>
        <v>0</v>
      </c>
      <c r="B1069" s="142">
        <f t="shared" si="49"/>
        <v>0</v>
      </c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131"/>
      <c r="O1069" s="131"/>
      <c r="P1069" s="131"/>
      <c r="Q1069" s="132"/>
      <c r="R1069" s="132"/>
      <c r="S1069" s="132"/>
      <c r="T1069" s="9"/>
      <c r="U1069" s="9"/>
      <c r="V1069" s="9"/>
      <c r="W1069" s="9"/>
      <c r="X1069" s="131"/>
      <c r="Y1069" s="131"/>
      <c r="Z1069" s="9"/>
      <c r="AA1069" s="133"/>
      <c r="AB1069" s="9"/>
      <c r="AC1069" s="133"/>
      <c r="AD1069" s="9"/>
      <c r="AE1069" s="9"/>
      <c r="AF1069" s="133"/>
      <c r="AG1069" s="134"/>
      <c r="AH1069" s="9"/>
      <c r="AI1069" s="132"/>
      <c r="AJ1069" s="9"/>
      <c r="AK1069" s="9"/>
      <c r="AL1069" s="9"/>
      <c r="AM1069" s="9"/>
      <c r="AN1069" s="9"/>
      <c r="AO1069" s="9"/>
      <c r="AP1069" s="9"/>
      <c r="AQ1069" s="9"/>
      <c r="AR1069" s="9"/>
      <c r="AS1069" s="142" t="str">
        <f>VLOOKUP(A1069,'Roll-ups'!B:M,12,FALSE)</f>
        <v>CRAFTING</v>
      </c>
      <c r="AT1069" s="142">
        <f t="shared" si="50"/>
        <v>0</v>
      </c>
      <c r="AU1069" t="str">
        <f>VLOOKUP(A1069,'Roll-ups'!B:E,4,FALSE)</f>
        <v>FALL 1</v>
      </c>
    </row>
    <row r="1070" spans="1:47" x14ac:dyDescent="0.15">
      <c r="A1070" s="142">
        <f t="shared" si="48"/>
        <v>0</v>
      </c>
      <c r="B1070" s="142">
        <f t="shared" si="49"/>
        <v>0</v>
      </c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131"/>
      <c r="O1070" s="131"/>
      <c r="P1070" s="131"/>
      <c r="Q1070" s="132"/>
      <c r="R1070" s="132"/>
      <c r="S1070" s="132"/>
      <c r="T1070" s="9"/>
      <c r="U1070" s="9"/>
      <c r="V1070" s="9"/>
      <c r="W1070" s="9"/>
      <c r="X1070" s="131"/>
      <c r="Y1070" s="131"/>
      <c r="Z1070" s="9"/>
      <c r="AA1070" s="133"/>
      <c r="AB1070" s="9"/>
      <c r="AC1070" s="133"/>
      <c r="AD1070" s="9"/>
      <c r="AE1070" s="9"/>
      <c r="AF1070" s="133"/>
      <c r="AG1070" s="134"/>
      <c r="AH1070" s="9"/>
      <c r="AI1070" s="132"/>
      <c r="AJ1070" s="9"/>
      <c r="AK1070" s="9"/>
      <c r="AL1070" s="9"/>
      <c r="AM1070" s="9"/>
      <c r="AN1070" s="9"/>
      <c r="AO1070" s="9"/>
      <c r="AP1070" s="9"/>
      <c r="AQ1070" s="9"/>
      <c r="AR1070" s="9"/>
      <c r="AS1070" s="142" t="str">
        <f>VLOOKUP(A1070,'Roll-ups'!B:M,12,FALSE)</f>
        <v>CRAFTING</v>
      </c>
      <c r="AT1070" s="142">
        <f t="shared" si="50"/>
        <v>0</v>
      </c>
      <c r="AU1070" t="str">
        <f>VLOOKUP(A1070,'Roll-ups'!B:E,4,FALSE)</f>
        <v>FALL 1</v>
      </c>
    </row>
    <row r="1071" spans="1:47" x14ac:dyDescent="0.15">
      <c r="A1071" s="142">
        <f t="shared" si="48"/>
        <v>0</v>
      </c>
      <c r="B1071" s="142">
        <f t="shared" si="49"/>
        <v>0</v>
      </c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131"/>
      <c r="O1071" s="131"/>
      <c r="P1071" s="131"/>
      <c r="Q1071" s="132"/>
      <c r="R1071" s="132"/>
      <c r="S1071" s="132"/>
      <c r="T1071" s="9"/>
      <c r="U1071" s="9"/>
      <c r="V1071" s="9"/>
      <c r="W1071" s="9"/>
      <c r="X1071" s="131"/>
      <c r="Y1071" s="131"/>
      <c r="Z1071" s="9"/>
      <c r="AA1071" s="133"/>
      <c r="AB1071" s="9"/>
      <c r="AC1071" s="133"/>
      <c r="AD1071" s="9"/>
      <c r="AE1071" s="9"/>
      <c r="AF1071" s="133"/>
      <c r="AG1071" s="134"/>
      <c r="AH1071" s="9"/>
      <c r="AI1071" s="132"/>
      <c r="AJ1071" s="9"/>
      <c r="AK1071" s="9"/>
      <c r="AL1071" s="9"/>
      <c r="AM1071" s="9"/>
      <c r="AN1071" s="9"/>
      <c r="AO1071" s="9"/>
      <c r="AP1071" s="9"/>
      <c r="AQ1071" s="9"/>
      <c r="AR1071" s="9"/>
      <c r="AS1071" s="142" t="str">
        <f>VLOOKUP(A1071,'Roll-ups'!B:M,12,FALSE)</f>
        <v>CRAFTING</v>
      </c>
      <c r="AT1071" s="142">
        <f t="shared" si="50"/>
        <v>0</v>
      </c>
      <c r="AU1071" t="str">
        <f>VLOOKUP(A1071,'Roll-ups'!B:E,4,FALSE)</f>
        <v>FALL 1</v>
      </c>
    </row>
    <row r="1072" spans="1:47" x14ac:dyDescent="0.15">
      <c r="A1072" s="142">
        <f t="shared" si="48"/>
        <v>0</v>
      </c>
      <c r="B1072" s="142">
        <f t="shared" si="49"/>
        <v>0</v>
      </c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131"/>
      <c r="O1072" s="131"/>
      <c r="P1072" s="131"/>
      <c r="Q1072" s="132"/>
      <c r="R1072" s="132"/>
      <c r="S1072" s="132"/>
      <c r="T1072" s="9"/>
      <c r="U1072" s="9"/>
      <c r="V1072" s="9"/>
      <c r="W1072" s="9"/>
      <c r="X1072" s="131"/>
      <c r="Y1072" s="131"/>
      <c r="Z1072" s="9"/>
      <c r="AA1072" s="133"/>
      <c r="AB1072" s="9"/>
      <c r="AC1072" s="133"/>
      <c r="AD1072" s="9"/>
      <c r="AE1072" s="9"/>
      <c r="AF1072" s="133"/>
      <c r="AG1072" s="134"/>
      <c r="AH1072" s="9"/>
      <c r="AI1072" s="132"/>
      <c r="AJ1072" s="9"/>
      <c r="AK1072" s="9"/>
      <c r="AL1072" s="9"/>
      <c r="AM1072" s="9"/>
      <c r="AN1072" s="9"/>
      <c r="AO1072" s="9"/>
      <c r="AP1072" s="9"/>
      <c r="AQ1072" s="9"/>
      <c r="AR1072" s="9"/>
      <c r="AS1072" s="142" t="str">
        <f>VLOOKUP(A1072,'Roll-ups'!B:M,12,FALSE)</f>
        <v>CRAFTING</v>
      </c>
      <c r="AT1072" s="142">
        <f t="shared" si="50"/>
        <v>0</v>
      </c>
      <c r="AU1072" t="str">
        <f>VLOOKUP(A1072,'Roll-ups'!B:E,4,FALSE)</f>
        <v>FALL 1</v>
      </c>
    </row>
    <row r="1073" spans="1:47" x14ac:dyDescent="0.15">
      <c r="A1073" s="142">
        <f t="shared" si="48"/>
        <v>0</v>
      </c>
      <c r="B1073" s="142">
        <f t="shared" si="49"/>
        <v>0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131"/>
      <c r="O1073" s="131"/>
      <c r="P1073" s="131"/>
      <c r="Q1073" s="132"/>
      <c r="R1073" s="132"/>
      <c r="S1073" s="132"/>
      <c r="T1073" s="9"/>
      <c r="U1073" s="9"/>
      <c r="V1073" s="9"/>
      <c r="W1073" s="9"/>
      <c r="X1073" s="131"/>
      <c r="Y1073" s="131"/>
      <c r="Z1073" s="9"/>
      <c r="AA1073" s="133"/>
      <c r="AB1073" s="9"/>
      <c r="AC1073" s="133"/>
      <c r="AD1073" s="9"/>
      <c r="AE1073" s="9"/>
      <c r="AF1073" s="133"/>
      <c r="AG1073" s="134"/>
      <c r="AH1073" s="9"/>
      <c r="AI1073" s="132"/>
      <c r="AJ1073" s="9"/>
      <c r="AK1073" s="9"/>
      <c r="AL1073" s="9"/>
      <c r="AM1073" s="9"/>
      <c r="AN1073" s="9"/>
      <c r="AO1073" s="9"/>
      <c r="AP1073" s="9"/>
      <c r="AQ1073" s="9"/>
      <c r="AR1073" s="9"/>
      <c r="AS1073" s="142" t="str">
        <f>VLOOKUP(A1073,'Roll-ups'!B:M,12,FALSE)</f>
        <v>CRAFTING</v>
      </c>
      <c r="AT1073" s="142">
        <f t="shared" si="50"/>
        <v>0</v>
      </c>
      <c r="AU1073" t="str">
        <f>VLOOKUP(A1073,'Roll-ups'!B:E,4,FALSE)</f>
        <v>FALL 1</v>
      </c>
    </row>
    <row r="1074" spans="1:47" x14ac:dyDescent="0.15">
      <c r="A1074" s="142">
        <f t="shared" si="48"/>
        <v>0</v>
      </c>
      <c r="B1074" s="142">
        <f t="shared" si="49"/>
        <v>0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131"/>
      <c r="O1074" s="131"/>
      <c r="P1074" s="131"/>
      <c r="Q1074" s="132"/>
      <c r="R1074" s="132"/>
      <c r="S1074" s="132"/>
      <c r="T1074" s="9"/>
      <c r="U1074" s="9"/>
      <c r="V1074" s="9"/>
      <c r="W1074" s="9"/>
      <c r="X1074" s="131"/>
      <c r="Y1074" s="131"/>
      <c r="Z1074" s="9"/>
      <c r="AA1074" s="133"/>
      <c r="AB1074" s="9"/>
      <c r="AC1074" s="133"/>
      <c r="AD1074" s="9"/>
      <c r="AE1074" s="9"/>
      <c r="AF1074" s="133"/>
      <c r="AG1074" s="134"/>
      <c r="AH1074" s="9"/>
      <c r="AI1074" s="132"/>
      <c r="AJ1074" s="9"/>
      <c r="AK1074" s="9"/>
      <c r="AL1074" s="9"/>
      <c r="AM1074" s="9"/>
      <c r="AN1074" s="9"/>
      <c r="AO1074" s="9"/>
      <c r="AP1074" s="9"/>
      <c r="AQ1074" s="9"/>
      <c r="AR1074" s="9"/>
      <c r="AS1074" s="142" t="str">
        <f>VLOOKUP(A1074,'Roll-ups'!B:M,12,FALSE)</f>
        <v>CRAFTING</v>
      </c>
      <c r="AT1074" s="142">
        <f t="shared" si="50"/>
        <v>0</v>
      </c>
      <c r="AU1074" t="str">
        <f>VLOOKUP(A1074,'Roll-ups'!B:E,4,FALSE)</f>
        <v>FALL 1</v>
      </c>
    </row>
    <row r="1075" spans="1:47" x14ac:dyDescent="0.15">
      <c r="A1075" s="142">
        <f t="shared" si="48"/>
        <v>0</v>
      </c>
      <c r="B1075" s="142">
        <f t="shared" si="49"/>
        <v>0</v>
      </c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131"/>
      <c r="O1075" s="131"/>
      <c r="P1075" s="131"/>
      <c r="Q1075" s="132"/>
      <c r="R1075" s="132"/>
      <c r="S1075" s="132"/>
      <c r="T1075" s="9"/>
      <c r="U1075" s="9"/>
      <c r="V1075" s="9"/>
      <c r="W1075" s="9"/>
      <c r="X1075" s="131"/>
      <c r="Y1075" s="131"/>
      <c r="Z1075" s="9"/>
      <c r="AA1075" s="133"/>
      <c r="AB1075" s="9"/>
      <c r="AC1075" s="133"/>
      <c r="AD1075" s="9"/>
      <c r="AE1075" s="9"/>
      <c r="AF1075" s="133"/>
      <c r="AG1075" s="134"/>
      <c r="AH1075" s="9"/>
      <c r="AI1075" s="132"/>
      <c r="AJ1075" s="9"/>
      <c r="AK1075" s="9"/>
      <c r="AL1075" s="9"/>
      <c r="AM1075" s="9"/>
      <c r="AN1075" s="9"/>
      <c r="AO1075" s="9"/>
      <c r="AP1075" s="9"/>
      <c r="AQ1075" s="9"/>
      <c r="AR1075" s="9"/>
      <c r="AS1075" s="142" t="str">
        <f>VLOOKUP(A1075,'Roll-ups'!B:M,12,FALSE)</f>
        <v>CRAFTING</v>
      </c>
      <c r="AT1075" s="142">
        <f t="shared" si="50"/>
        <v>0</v>
      </c>
      <c r="AU1075" t="str">
        <f>VLOOKUP(A1075,'Roll-ups'!B:E,4,FALSE)</f>
        <v>FALL 1</v>
      </c>
    </row>
    <row r="1076" spans="1:47" x14ac:dyDescent="0.15">
      <c r="A1076" s="142">
        <f t="shared" si="48"/>
        <v>0</v>
      </c>
      <c r="B1076" s="142">
        <f t="shared" si="49"/>
        <v>0</v>
      </c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131"/>
      <c r="O1076" s="131"/>
      <c r="P1076" s="131"/>
      <c r="Q1076" s="132"/>
      <c r="R1076" s="132"/>
      <c r="S1076" s="132"/>
      <c r="T1076" s="9"/>
      <c r="U1076" s="9"/>
      <c r="V1076" s="9"/>
      <c r="W1076" s="9"/>
      <c r="X1076" s="131"/>
      <c r="Y1076" s="131"/>
      <c r="Z1076" s="9"/>
      <c r="AA1076" s="133"/>
      <c r="AB1076" s="9"/>
      <c r="AC1076" s="133"/>
      <c r="AD1076" s="9"/>
      <c r="AE1076" s="9"/>
      <c r="AF1076" s="133"/>
      <c r="AG1076" s="134"/>
      <c r="AH1076" s="9"/>
      <c r="AI1076" s="132"/>
      <c r="AJ1076" s="9"/>
      <c r="AK1076" s="9"/>
      <c r="AL1076" s="9"/>
      <c r="AM1076" s="9"/>
      <c r="AN1076" s="9"/>
      <c r="AO1076" s="9"/>
      <c r="AP1076" s="9"/>
      <c r="AQ1076" s="9"/>
      <c r="AR1076" s="9"/>
      <c r="AS1076" s="142" t="str">
        <f>VLOOKUP(A1076,'Roll-ups'!B:M,12,FALSE)</f>
        <v>CRAFTING</v>
      </c>
      <c r="AT1076" s="142">
        <f t="shared" si="50"/>
        <v>0</v>
      </c>
      <c r="AU1076" t="str">
        <f>VLOOKUP(A1076,'Roll-ups'!B:E,4,FALSE)</f>
        <v>FALL 1</v>
      </c>
    </row>
    <row r="1077" spans="1:47" x14ac:dyDescent="0.15">
      <c r="A1077" s="142">
        <f t="shared" si="48"/>
        <v>0</v>
      </c>
      <c r="B1077" s="142">
        <f t="shared" si="49"/>
        <v>0</v>
      </c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131"/>
      <c r="O1077" s="131"/>
      <c r="P1077" s="131"/>
      <c r="Q1077" s="132"/>
      <c r="R1077" s="132"/>
      <c r="S1077" s="132"/>
      <c r="T1077" s="9"/>
      <c r="U1077" s="9"/>
      <c r="V1077" s="9"/>
      <c r="W1077" s="9"/>
      <c r="X1077" s="131"/>
      <c r="Y1077" s="131"/>
      <c r="Z1077" s="9"/>
      <c r="AA1077" s="133"/>
      <c r="AB1077" s="9"/>
      <c r="AC1077" s="133"/>
      <c r="AD1077" s="9"/>
      <c r="AE1077" s="9"/>
      <c r="AF1077" s="133"/>
      <c r="AG1077" s="134"/>
      <c r="AH1077" s="9"/>
      <c r="AI1077" s="132"/>
      <c r="AJ1077" s="9"/>
      <c r="AK1077" s="9"/>
      <c r="AL1077" s="9"/>
      <c r="AM1077" s="9"/>
      <c r="AN1077" s="9"/>
      <c r="AO1077" s="9"/>
      <c r="AP1077" s="9"/>
      <c r="AQ1077" s="9"/>
      <c r="AR1077" s="9"/>
      <c r="AS1077" s="142" t="str">
        <f>VLOOKUP(A1077,'Roll-ups'!B:M,12,FALSE)</f>
        <v>CRAFTING</v>
      </c>
      <c r="AT1077" s="142">
        <f t="shared" si="50"/>
        <v>0</v>
      </c>
      <c r="AU1077" t="str">
        <f>VLOOKUP(A1077,'Roll-ups'!B:E,4,FALSE)</f>
        <v>FALL 1</v>
      </c>
    </row>
    <row r="1078" spans="1:47" x14ac:dyDescent="0.15">
      <c r="A1078" s="142">
        <f t="shared" si="48"/>
        <v>0</v>
      </c>
      <c r="B1078" s="142">
        <f t="shared" si="49"/>
        <v>0</v>
      </c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131"/>
      <c r="O1078" s="131"/>
      <c r="P1078" s="131"/>
      <c r="Q1078" s="132"/>
      <c r="R1078" s="132"/>
      <c r="S1078" s="132"/>
      <c r="T1078" s="9"/>
      <c r="U1078" s="9"/>
      <c r="V1078" s="9"/>
      <c r="W1078" s="9"/>
      <c r="X1078" s="131"/>
      <c r="Y1078" s="131"/>
      <c r="Z1078" s="9"/>
      <c r="AA1078" s="133"/>
      <c r="AB1078" s="9"/>
      <c r="AC1078" s="133"/>
      <c r="AD1078" s="9"/>
      <c r="AE1078" s="9"/>
      <c r="AF1078" s="133"/>
      <c r="AG1078" s="134"/>
      <c r="AH1078" s="9"/>
      <c r="AI1078" s="134"/>
      <c r="AJ1078" s="9"/>
      <c r="AK1078" s="9"/>
      <c r="AL1078" s="9"/>
      <c r="AM1078" s="9"/>
      <c r="AN1078" s="9"/>
      <c r="AO1078" s="9"/>
      <c r="AP1078" s="9"/>
      <c r="AQ1078" s="9"/>
      <c r="AR1078" s="9"/>
      <c r="AS1078" s="142" t="str">
        <f>VLOOKUP(A1078,'Roll-ups'!B:M,12,FALSE)</f>
        <v>CRAFTING</v>
      </c>
      <c r="AT1078" s="142">
        <f t="shared" si="50"/>
        <v>0</v>
      </c>
      <c r="AU1078" t="str">
        <f>VLOOKUP(A1078,'Roll-ups'!B:E,4,FALSE)</f>
        <v>FALL 1</v>
      </c>
    </row>
    <row r="1079" spans="1:47" x14ac:dyDescent="0.15">
      <c r="A1079" s="142">
        <f t="shared" si="48"/>
        <v>0</v>
      </c>
      <c r="B1079" s="142">
        <f t="shared" si="49"/>
        <v>0</v>
      </c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131"/>
      <c r="O1079" s="131"/>
      <c r="P1079" s="131"/>
      <c r="Q1079" s="132"/>
      <c r="R1079" s="132"/>
      <c r="S1079" s="132"/>
      <c r="T1079" s="9"/>
      <c r="U1079" s="9"/>
      <c r="V1079" s="9"/>
      <c r="W1079" s="9"/>
      <c r="X1079" s="131"/>
      <c r="Y1079" s="131"/>
      <c r="Z1079" s="9"/>
      <c r="AA1079" s="133"/>
      <c r="AB1079" s="9"/>
      <c r="AC1079" s="133"/>
      <c r="AD1079" s="9"/>
      <c r="AE1079" s="9"/>
      <c r="AF1079" s="133"/>
      <c r="AG1079" s="134"/>
      <c r="AH1079" s="9"/>
      <c r="AI1079" s="134"/>
      <c r="AJ1079" s="9"/>
      <c r="AK1079" s="9"/>
      <c r="AL1079" s="9"/>
      <c r="AM1079" s="9"/>
      <c r="AN1079" s="9"/>
      <c r="AO1079" s="9"/>
      <c r="AP1079" s="9"/>
      <c r="AQ1079" s="9"/>
      <c r="AR1079" s="9"/>
      <c r="AS1079" s="142" t="str">
        <f>VLOOKUP(A1079,'Roll-ups'!B:M,12,FALSE)</f>
        <v>CRAFTING</v>
      </c>
      <c r="AT1079" s="142">
        <f t="shared" si="50"/>
        <v>0</v>
      </c>
      <c r="AU1079" t="str">
        <f>VLOOKUP(A1079,'Roll-ups'!B:E,4,FALSE)</f>
        <v>FALL 1</v>
      </c>
    </row>
    <row r="1080" spans="1:47" x14ac:dyDescent="0.15">
      <c r="A1080" s="142">
        <f t="shared" si="48"/>
        <v>0</v>
      </c>
      <c r="B1080" s="142">
        <f t="shared" si="49"/>
        <v>0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131"/>
      <c r="O1080" s="131"/>
      <c r="P1080" s="131"/>
      <c r="Q1080" s="132"/>
      <c r="R1080" s="132"/>
      <c r="S1080" s="132"/>
      <c r="T1080" s="9"/>
      <c r="U1080" s="9"/>
      <c r="V1080" s="9"/>
      <c r="W1080" s="9"/>
      <c r="X1080" s="131"/>
      <c r="Y1080" s="131"/>
      <c r="Z1080" s="9"/>
      <c r="AA1080" s="133"/>
      <c r="AB1080" s="9"/>
      <c r="AC1080" s="133"/>
      <c r="AD1080" s="9"/>
      <c r="AE1080" s="9"/>
      <c r="AF1080" s="133"/>
      <c r="AG1080" s="134"/>
      <c r="AH1080" s="9"/>
      <c r="AI1080" s="134"/>
      <c r="AJ1080" s="9"/>
      <c r="AK1080" s="9"/>
      <c r="AL1080" s="9"/>
      <c r="AM1080" s="9"/>
      <c r="AN1080" s="9"/>
      <c r="AO1080" s="9"/>
      <c r="AP1080" s="9"/>
      <c r="AQ1080" s="9"/>
      <c r="AR1080" s="9"/>
      <c r="AS1080" s="142" t="str">
        <f>VLOOKUP(A1080,'Roll-ups'!B:M,12,FALSE)</f>
        <v>CRAFTING</v>
      </c>
      <c r="AT1080" s="142">
        <f t="shared" si="50"/>
        <v>0</v>
      </c>
      <c r="AU1080" t="str">
        <f>VLOOKUP(A1080,'Roll-ups'!B:E,4,FALSE)</f>
        <v>FALL 1</v>
      </c>
    </row>
    <row r="1081" spans="1:47" x14ac:dyDescent="0.15">
      <c r="A1081" s="142">
        <f t="shared" si="48"/>
        <v>0</v>
      </c>
      <c r="B1081" s="142">
        <f t="shared" si="49"/>
        <v>0</v>
      </c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131"/>
      <c r="O1081" s="131"/>
      <c r="P1081" s="131"/>
      <c r="Q1081" s="132"/>
      <c r="R1081" s="132"/>
      <c r="S1081" s="132"/>
      <c r="T1081" s="9"/>
      <c r="U1081" s="9"/>
      <c r="V1081" s="9"/>
      <c r="W1081" s="9"/>
      <c r="X1081" s="131"/>
      <c r="Y1081" s="131"/>
      <c r="Z1081" s="9"/>
      <c r="AA1081" s="133"/>
      <c r="AB1081" s="9"/>
      <c r="AC1081" s="133"/>
      <c r="AD1081" s="9"/>
      <c r="AE1081" s="9"/>
      <c r="AF1081" s="133"/>
      <c r="AG1081" s="134"/>
      <c r="AH1081" s="9"/>
      <c r="AI1081" s="134"/>
      <c r="AJ1081" s="9"/>
      <c r="AK1081" s="9"/>
      <c r="AL1081" s="9"/>
      <c r="AM1081" s="9"/>
      <c r="AN1081" s="9"/>
      <c r="AO1081" s="9"/>
      <c r="AP1081" s="9"/>
      <c r="AQ1081" s="9"/>
      <c r="AR1081" s="9"/>
      <c r="AS1081" s="142" t="str">
        <f>VLOOKUP(A1081,'Roll-ups'!B:M,12,FALSE)</f>
        <v>CRAFTING</v>
      </c>
      <c r="AT1081" s="142">
        <f t="shared" si="50"/>
        <v>0</v>
      </c>
      <c r="AU1081" t="str">
        <f>VLOOKUP(A1081,'Roll-ups'!B:E,4,FALSE)</f>
        <v>FALL 1</v>
      </c>
    </row>
    <row r="1082" spans="1:47" x14ac:dyDescent="0.15">
      <c r="A1082" s="142">
        <f t="shared" si="48"/>
        <v>0</v>
      </c>
      <c r="B1082" s="142">
        <f t="shared" si="49"/>
        <v>0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131"/>
      <c r="O1082" s="131"/>
      <c r="P1082" s="131"/>
      <c r="Q1082" s="132"/>
      <c r="R1082" s="132"/>
      <c r="S1082" s="132"/>
      <c r="T1082" s="9"/>
      <c r="U1082" s="9"/>
      <c r="V1082" s="9"/>
      <c r="W1082" s="9"/>
      <c r="X1082" s="131"/>
      <c r="Y1082" s="131"/>
      <c r="Z1082" s="9"/>
      <c r="AA1082" s="133"/>
      <c r="AB1082" s="9"/>
      <c r="AC1082" s="133"/>
      <c r="AD1082" s="9"/>
      <c r="AE1082" s="9"/>
      <c r="AF1082" s="133"/>
      <c r="AG1082" s="134"/>
      <c r="AH1082" s="9"/>
      <c r="AI1082" s="134"/>
      <c r="AJ1082" s="9"/>
      <c r="AK1082" s="9"/>
      <c r="AL1082" s="9"/>
      <c r="AM1082" s="9"/>
      <c r="AN1082" s="9"/>
      <c r="AO1082" s="9"/>
      <c r="AP1082" s="9"/>
      <c r="AQ1082" s="9"/>
      <c r="AR1082" s="9"/>
      <c r="AS1082" s="142" t="str">
        <f>VLOOKUP(A1082,'Roll-ups'!B:M,12,FALSE)</f>
        <v>CRAFTING</v>
      </c>
      <c r="AT1082" s="142">
        <f t="shared" si="50"/>
        <v>0</v>
      </c>
      <c r="AU1082" t="str">
        <f>VLOOKUP(A1082,'Roll-ups'!B:E,4,FALSE)</f>
        <v>FALL 1</v>
      </c>
    </row>
    <row r="1083" spans="1:47" x14ac:dyDescent="0.15">
      <c r="A1083" s="142">
        <f t="shared" si="48"/>
        <v>0</v>
      </c>
      <c r="B1083" s="142">
        <f t="shared" si="49"/>
        <v>0</v>
      </c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131"/>
      <c r="O1083" s="131"/>
      <c r="P1083" s="131"/>
      <c r="Q1083" s="132"/>
      <c r="R1083" s="132"/>
      <c r="S1083" s="132"/>
      <c r="T1083" s="9"/>
      <c r="U1083" s="9"/>
      <c r="V1083" s="9"/>
      <c r="W1083" s="9"/>
      <c r="X1083" s="131"/>
      <c r="Y1083" s="131"/>
      <c r="Z1083" s="9"/>
      <c r="AA1083" s="133"/>
      <c r="AB1083" s="9"/>
      <c r="AC1083" s="133"/>
      <c r="AD1083" s="9"/>
      <c r="AE1083" s="9"/>
      <c r="AF1083" s="133"/>
      <c r="AG1083" s="134"/>
      <c r="AH1083" s="9"/>
      <c r="AI1083" s="134"/>
      <c r="AJ1083" s="9"/>
      <c r="AK1083" s="9"/>
      <c r="AL1083" s="9"/>
      <c r="AM1083" s="9"/>
      <c r="AN1083" s="9"/>
      <c r="AO1083" s="9"/>
      <c r="AP1083" s="9"/>
      <c r="AQ1083" s="9"/>
      <c r="AR1083" s="9"/>
      <c r="AS1083" s="142" t="str">
        <f>VLOOKUP(A1083,'Roll-ups'!B:M,12,FALSE)</f>
        <v>CRAFTING</v>
      </c>
      <c r="AT1083" s="142">
        <f t="shared" si="50"/>
        <v>0</v>
      </c>
      <c r="AU1083" t="str">
        <f>VLOOKUP(A1083,'Roll-ups'!B:E,4,FALSE)</f>
        <v>FALL 1</v>
      </c>
    </row>
    <row r="1084" spans="1:47" x14ac:dyDescent="0.15">
      <c r="A1084" s="142">
        <f t="shared" si="48"/>
        <v>0</v>
      </c>
      <c r="B1084" s="142">
        <f t="shared" si="49"/>
        <v>0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131"/>
      <c r="O1084" s="131"/>
      <c r="P1084" s="131"/>
      <c r="Q1084" s="132"/>
      <c r="R1084" s="132"/>
      <c r="S1084" s="132"/>
      <c r="T1084" s="9"/>
      <c r="U1084" s="9"/>
      <c r="V1084" s="9"/>
      <c r="W1084" s="9"/>
      <c r="X1084" s="131"/>
      <c r="Y1084" s="131"/>
      <c r="Z1084" s="9"/>
      <c r="AA1084" s="133"/>
      <c r="AB1084" s="9"/>
      <c r="AC1084" s="133"/>
      <c r="AD1084" s="9"/>
      <c r="AE1084" s="9"/>
      <c r="AF1084" s="133"/>
      <c r="AG1084" s="134"/>
      <c r="AH1084" s="9"/>
      <c r="AI1084" s="134"/>
      <c r="AJ1084" s="9"/>
      <c r="AK1084" s="9"/>
      <c r="AL1084" s="9"/>
      <c r="AM1084" s="9"/>
      <c r="AN1084" s="9"/>
      <c r="AO1084" s="9"/>
      <c r="AP1084" s="9"/>
      <c r="AQ1084" s="9"/>
      <c r="AR1084" s="9"/>
      <c r="AS1084" s="142" t="str">
        <f>VLOOKUP(A1084,'Roll-ups'!B:M,12,FALSE)</f>
        <v>CRAFTING</v>
      </c>
      <c r="AT1084" s="142">
        <f t="shared" si="50"/>
        <v>0</v>
      </c>
      <c r="AU1084" t="str">
        <f>VLOOKUP(A1084,'Roll-ups'!B:E,4,FALSE)</f>
        <v>FALL 1</v>
      </c>
    </row>
    <row r="1085" spans="1:47" x14ac:dyDescent="0.15">
      <c r="A1085" s="142">
        <f t="shared" si="48"/>
        <v>0</v>
      </c>
      <c r="B1085" s="142">
        <f t="shared" si="49"/>
        <v>0</v>
      </c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131"/>
      <c r="O1085" s="131"/>
      <c r="P1085" s="131"/>
      <c r="Q1085" s="132"/>
      <c r="R1085" s="132"/>
      <c r="S1085" s="132"/>
      <c r="T1085" s="9"/>
      <c r="U1085" s="9"/>
      <c r="V1085" s="9"/>
      <c r="W1085" s="9"/>
      <c r="X1085" s="131"/>
      <c r="Y1085" s="131"/>
      <c r="Z1085" s="9"/>
      <c r="AA1085" s="133"/>
      <c r="AB1085" s="9"/>
      <c r="AC1085" s="133"/>
      <c r="AD1085" s="9"/>
      <c r="AE1085" s="9"/>
      <c r="AF1085" s="133"/>
      <c r="AG1085" s="134"/>
      <c r="AH1085" s="9"/>
      <c r="AI1085" s="134"/>
      <c r="AJ1085" s="9"/>
      <c r="AK1085" s="9"/>
      <c r="AL1085" s="9"/>
      <c r="AM1085" s="9"/>
      <c r="AN1085" s="9"/>
      <c r="AO1085" s="9"/>
      <c r="AP1085" s="9"/>
      <c r="AQ1085" s="9"/>
      <c r="AR1085" s="9"/>
      <c r="AS1085" s="142" t="str">
        <f>VLOOKUP(A1085,'Roll-ups'!B:M,12,FALSE)</f>
        <v>CRAFTING</v>
      </c>
      <c r="AT1085" s="142">
        <f t="shared" si="50"/>
        <v>0</v>
      </c>
      <c r="AU1085" t="str">
        <f>VLOOKUP(A1085,'Roll-ups'!B:E,4,FALSE)</f>
        <v>FALL 1</v>
      </c>
    </row>
    <row r="1086" spans="1:47" x14ac:dyDescent="0.15">
      <c r="A1086" s="142">
        <f t="shared" si="48"/>
        <v>0</v>
      </c>
      <c r="B1086" s="142">
        <f t="shared" si="49"/>
        <v>0</v>
      </c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131"/>
      <c r="O1086" s="131"/>
      <c r="P1086" s="131"/>
      <c r="Q1086" s="132"/>
      <c r="R1086" s="132"/>
      <c r="S1086" s="132"/>
      <c r="T1086" s="9"/>
      <c r="U1086" s="9"/>
      <c r="V1086" s="9"/>
      <c r="W1086" s="9"/>
      <c r="X1086" s="131"/>
      <c r="Y1086" s="131"/>
      <c r="Z1086" s="9"/>
      <c r="AA1086" s="133"/>
      <c r="AB1086" s="9"/>
      <c r="AC1086" s="133"/>
      <c r="AD1086" s="9"/>
      <c r="AE1086" s="9"/>
      <c r="AF1086" s="133"/>
      <c r="AG1086" s="134"/>
      <c r="AH1086" s="9"/>
      <c r="AI1086" s="134"/>
      <c r="AJ1086" s="9"/>
      <c r="AK1086" s="9"/>
      <c r="AL1086" s="9"/>
      <c r="AM1086" s="9"/>
      <c r="AN1086" s="9"/>
      <c r="AO1086" s="9"/>
      <c r="AP1086" s="9"/>
      <c r="AQ1086" s="9"/>
      <c r="AR1086" s="9"/>
      <c r="AS1086" s="142" t="str">
        <f>VLOOKUP(A1086,'Roll-ups'!B:M,12,FALSE)</f>
        <v>CRAFTING</v>
      </c>
      <c r="AT1086" s="142">
        <f t="shared" si="50"/>
        <v>0</v>
      </c>
      <c r="AU1086" t="str">
        <f>VLOOKUP(A1086,'Roll-ups'!B:E,4,FALSE)</f>
        <v>FALL 1</v>
      </c>
    </row>
    <row r="1087" spans="1:47" x14ac:dyDescent="0.15">
      <c r="A1087" s="142">
        <f t="shared" si="48"/>
        <v>0</v>
      </c>
      <c r="B1087" s="142">
        <f t="shared" si="49"/>
        <v>0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131"/>
      <c r="O1087" s="131"/>
      <c r="P1087" s="131"/>
      <c r="Q1087" s="132"/>
      <c r="R1087" s="132"/>
      <c r="S1087" s="132"/>
      <c r="T1087" s="9"/>
      <c r="U1087" s="9"/>
      <c r="V1087" s="9"/>
      <c r="W1087" s="9"/>
      <c r="X1087" s="131"/>
      <c r="Y1087" s="131"/>
      <c r="Z1087" s="9"/>
      <c r="AA1087" s="133"/>
      <c r="AB1087" s="9"/>
      <c r="AC1087" s="133"/>
      <c r="AD1087" s="9"/>
      <c r="AE1087" s="9"/>
      <c r="AF1087" s="133"/>
      <c r="AG1087" s="134"/>
      <c r="AH1087" s="9"/>
      <c r="AI1087" s="132"/>
      <c r="AJ1087" s="9"/>
      <c r="AK1087" s="9"/>
      <c r="AL1087" s="9"/>
      <c r="AM1087" s="9"/>
      <c r="AN1087" s="9"/>
      <c r="AO1087" s="9"/>
      <c r="AP1087" s="9"/>
      <c r="AQ1087" s="9"/>
      <c r="AR1087" s="9"/>
      <c r="AS1087" s="142" t="str">
        <f>VLOOKUP(A1087,'Roll-ups'!B:M,12,FALSE)</f>
        <v>CRAFTING</v>
      </c>
      <c r="AT1087" s="142">
        <f t="shared" si="50"/>
        <v>0</v>
      </c>
      <c r="AU1087" t="str">
        <f>VLOOKUP(A1087,'Roll-ups'!B:E,4,FALSE)</f>
        <v>FALL 1</v>
      </c>
    </row>
    <row r="1088" spans="1:47" x14ac:dyDescent="0.15">
      <c r="A1088" s="142">
        <f t="shared" si="48"/>
        <v>0</v>
      </c>
      <c r="B1088" s="142">
        <f t="shared" si="49"/>
        <v>0</v>
      </c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131"/>
      <c r="O1088" s="131"/>
      <c r="P1088" s="131"/>
      <c r="Q1088" s="132"/>
      <c r="R1088" s="132"/>
      <c r="S1088" s="132"/>
      <c r="T1088" s="9"/>
      <c r="U1088" s="9"/>
      <c r="V1088" s="9"/>
      <c r="W1088" s="9"/>
      <c r="X1088" s="131"/>
      <c r="Y1088" s="131"/>
      <c r="Z1088" s="9"/>
      <c r="AA1088" s="133"/>
      <c r="AB1088" s="9"/>
      <c r="AC1088" s="133"/>
      <c r="AD1088" s="9"/>
      <c r="AE1088" s="9"/>
      <c r="AF1088" s="133"/>
      <c r="AG1088" s="134"/>
      <c r="AH1088" s="9"/>
      <c r="AI1088" s="132"/>
      <c r="AJ1088" s="9"/>
      <c r="AK1088" s="9"/>
      <c r="AL1088" s="9"/>
      <c r="AM1088" s="9"/>
      <c r="AN1088" s="9"/>
      <c r="AO1088" s="9"/>
      <c r="AP1088" s="9"/>
      <c r="AQ1088" s="9"/>
      <c r="AR1088" s="9"/>
      <c r="AS1088" s="142" t="str">
        <f>VLOOKUP(A1088,'Roll-ups'!B:M,12,FALSE)</f>
        <v>CRAFTING</v>
      </c>
      <c r="AT1088" s="142">
        <f t="shared" si="50"/>
        <v>0</v>
      </c>
      <c r="AU1088" t="str">
        <f>VLOOKUP(A1088,'Roll-ups'!B:E,4,FALSE)</f>
        <v>FALL 1</v>
      </c>
    </row>
    <row r="1089" spans="1:47" x14ac:dyDescent="0.15">
      <c r="A1089" s="142">
        <f t="shared" si="48"/>
        <v>0</v>
      </c>
      <c r="B1089" s="142">
        <f t="shared" si="49"/>
        <v>0</v>
      </c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131"/>
      <c r="O1089" s="131"/>
      <c r="P1089" s="131"/>
      <c r="Q1089" s="132"/>
      <c r="R1089" s="132"/>
      <c r="S1089" s="132"/>
      <c r="T1089" s="9"/>
      <c r="U1089" s="9"/>
      <c r="V1089" s="9"/>
      <c r="W1089" s="9"/>
      <c r="X1089" s="131"/>
      <c r="Y1089" s="131"/>
      <c r="Z1089" s="9"/>
      <c r="AA1089" s="133"/>
      <c r="AB1089" s="9"/>
      <c r="AC1089" s="133"/>
      <c r="AD1089" s="9"/>
      <c r="AE1089" s="9"/>
      <c r="AF1089" s="133"/>
      <c r="AG1089" s="134"/>
      <c r="AH1089" s="9"/>
      <c r="AI1089" s="132"/>
      <c r="AJ1089" s="9"/>
      <c r="AK1089" s="9"/>
      <c r="AL1089" s="9"/>
      <c r="AM1089" s="9"/>
      <c r="AN1089" s="9"/>
      <c r="AO1089" s="9"/>
      <c r="AP1089" s="9"/>
      <c r="AQ1089" s="9"/>
      <c r="AR1089" s="9"/>
      <c r="AS1089" s="142" t="str">
        <f>VLOOKUP(A1089,'Roll-ups'!B:M,12,FALSE)</f>
        <v>CRAFTING</v>
      </c>
      <c r="AT1089" s="142">
        <f t="shared" si="50"/>
        <v>0</v>
      </c>
      <c r="AU1089" t="str">
        <f>VLOOKUP(A1089,'Roll-ups'!B:E,4,FALSE)</f>
        <v>FALL 1</v>
      </c>
    </row>
    <row r="1090" spans="1:47" x14ac:dyDescent="0.15">
      <c r="A1090" s="142">
        <f t="shared" si="48"/>
        <v>0</v>
      </c>
      <c r="B1090" s="142">
        <f t="shared" si="49"/>
        <v>0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131"/>
      <c r="O1090" s="131"/>
      <c r="P1090" s="131"/>
      <c r="Q1090" s="132"/>
      <c r="R1090" s="132"/>
      <c r="S1090" s="132"/>
      <c r="T1090" s="9"/>
      <c r="U1090" s="9"/>
      <c r="V1090" s="9"/>
      <c r="W1090" s="9"/>
      <c r="X1090" s="131"/>
      <c r="Y1090" s="131"/>
      <c r="Z1090" s="9"/>
      <c r="AA1090" s="133"/>
      <c r="AB1090" s="9"/>
      <c r="AC1090" s="133"/>
      <c r="AD1090" s="9"/>
      <c r="AE1090" s="9"/>
      <c r="AF1090" s="133"/>
      <c r="AG1090" s="134"/>
      <c r="AH1090" s="9"/>
      <c r="AI1090" s="132"/>
      <c r="AJ1090" s="9"/>
      <c r="AK1090" s="9"/>
      <c r="AL1090" s="9"/>
      <c r="AM1090" s="9"/>
      <c r="AN1090" s="9"/>
      <c r="AO1090" s="9"/>
      <c r="AP1090" s="9"/>
      <c r="AQ1090" s="9"/>
      <c r="AR1090" s="9"/>
      <c r="AS1090" s="142" t="str">
        <f>VLOOKUP(A1090,'Roll-ups'!B:M,12,FALSE)</f>
        <v>CRAFTING</v>
      </c>
      <c r="AT1090" s="142">
        <f t="shared" si="50"/>
        <v>0</v>
      </c>
      <c r="AU1090" t="str">
        <f>VLOOKUP(A1090,'Roll-ups'!B:E,4,FALSE)</f>
        <v>FALL 1</v>
      </c>
    </row>
    <row r="1091" spans="1:47" x14ac:dyDescent="0.15">
      <c r="A1091" s="142">
        <f t="shared" ref="A1091:A1129" si="51">E1091*1</f>
        <v>0</v>
      </c>
      <c r="B1091" s="142">
        <f t="shared" ref="B1091:B1129" si="52">F1091</f>
        <v>0</v>
      </c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131"/>
      <c r="O1091" s="131"/>
      <c r="P1091" s="131"/>
      <c r="Q1091" s="132"/>
      <c r="R1091" s="132"/>
      <c r="S1091" s="132"/>
      <c r="T1091" s="9"/>
      <c r="U1091" s="9"/>
      <c r="V1091" s="9"/>
      <c r="W1091" s="9"/>
      <c r="X1091" s="131"/>
      <c r="Y1091" s="131"/>
      <c r="Z1091" s="9"/>
      <c r="AA1091" s="133"/>
      <c r="AB1091" s="9"/>
      <c r="AC1091" s="133"/>
      <c r="AD1091" s="9"/>
      <c r="AE1091" s="9"/>
      <c r="AF1091" s="133"/>
      <c r="AG1091" s="134"/>
      <c r="AH1091" s="9"/>
      <c r="AI1091" s="132"/>
      <c r="AJ1091" s="9"/>
      <c r="AK1091" s="9"/>
      <c r="AL1091" s="9"/>
      <c r="AM1091" s="9"/>
      <c r="AN1091" s="9"/>
      <c r="AO1091" s="9"/>
      <c r="AP1091" s="9"/>
      <c r="AQ1091" s="9"/>
      <c r="AR1091" s="9"/>
      <c r="AS1091" s="142" t="str">
        <f>VLOOKUP(A1091,'Roll-ups'!B:M,12,FALSE)</f>
        <v>CRAFTING</v>
      </c>
      <c r="AT1091" s="142">
        <f t="shared" ref="AT1091:AT1129" si="53">C1091</f>
        <v>0</v>
      </c>
      <c r="AU1091" t="str">
        <f>VLOOKUP(A1091,'Roll-ups'!B:E,4,FALSE)</f>
        <v>FALL 1</v>
      </c>
    </row>
    <row r="1092" spans="1:47" x14ac:dyDescent="0.15">
      <c r="A1092" s="142">
        <f t="shared" si="51"/>
        <v>0</v>
      </c>
      <c r="B1092" s="142">
        <f t="shared" si="52"/>
        <v>0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131"/>
      <c r="O1092" s="131"/>
      <c r="P1092" s="131"/>
      <c r="Q1092" s="132"/>
      <c r="R1092" s="132"/>
      <c r="S1092" s="132"/>
      <c r="T1092" s="9"/>
      <c r="U1092" s="9"/>
      <c r="V1092" s="9"/>
      <c r="W1092" s="9"/>
      <c r="X1092" s="131"/>
      <c r="Y1092" s="131"/>
      <c r="Z1092" s="9"/>
      <c r="AA1092" s="133"/>
      <c r="AB1092" s="9"/>
      <c r="AC1092" s="133"/>
      <c r="AD1092" s="9"/>
      <c r="AE1092" s="9"/>
      <c r="AF1092" s="133"/>
      <c r="AG1092" s="134"/>
      <c r="AH1092" s="9"/>
      <c r="AI1092" s="132"/>
      <c r="AJ1092" s="9"/>
      <c r="AK1092" s="9"/>
      <c r="AL1092" s="9"/>
      <c r="AM1092" s="9"/>
      <c r="AN1092" s="9"/>
      <c r="AO1092" s="9"/>
      <c r="AP1092" s="9"/>
      <c r="AQ1092" s="9"/>
      <c r="AR1092" s="9"/>
      <c r="AS1092" s="142" t="str">
        <f>VLOOKUP(A1092,'Roll-ups'!B:M,12,FALSE)</f>
        <v>CRAFTING</v>
      </c>
      <c r="AT1092" s="142">
        <f t="shared" si="53"/>
        <v>0</v>
      </c>
      <c r="AU1092" t="str">
        <f>VLOOKUP(A1092,'Roll-ups'!B:E,4,FALSE)</f>
        <v>FALL 1</v>
      </c>
    </row>
    <row r="1093" spans="1:47" x14ac:dyDescent="0.15">
      <c r="A1093" s="142">
        <f t="shared" si="51"/>
        <v>0</v>
      </c>
      <c r="B1093" s="142">
        <f t="shared" si="52"/>
        <v>0</v>
      </c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131"/>
      <c r="O1093" s="131"/>
      <c r="P1093" s="131"/>
      <c r="Q1093" s="132"/>
      <c r="R1093" s="132"/>
      <c r="S1093" s="132"/>
      <c r="T1093" s="9"/>
      <c r="U1093" s="9"/>
      <c r="V1093" s="9"/>
      <c r="W1093" s="9"/>
      <c r="X1093" s="131"/>
      <c r="Y1093" s="131"/>
      <c r="Z1093" s="9"/>
      <c r="AA1093" s="133"/>
      <c r="AB1093" s="9"/>
      <c r="AC1093" s="133"/>
      <c r="AD1093" s="9"/>
      <c r="AE1093" s="9"/>
      <c r="AF1093" s="133"/>
      <c r="AG1093" s="134"/>
      <c r="AH1093" s="9"/>
      <c r="AI1093" s="134"/>
      <c r="AJ1093" s="9"/>
      <c r="AK1093" s="9"/>
      <c r="AL1093" s="9"/>
      <c r="AM1093" s="9"/>
      <c r="AN1093" s="9"/>
      <c r="AO1093" s="9"/>
      <c r="AP1093" s="9"/>
      <c r="AQ1093" s="9"/>
      <c r="AR1093" s="9"/>
      <c r="AS1093" s="142" t="str">
        <f>VLOOKUP(A1093,'Roll-ups'!B:M,12,FALSE)</f>
        <v>CRAFTING</v>
      </c>
      <c r="AT1093" s="142">
        <f t="shared" si="53"/>
        <v>0</v>
      </c>
      <c r="AU1093" t="str">
        <f>VLOOKUP(A1093,'Roll-ups'!B:E,4,FALSE)</f>
        <v>FALL 1</v>
      </c>
    </row>
    <row r="1094" spans="1:47" x14ac:dyDescent="0.15">
      <c r="A1094" s="142">
        <f t="shared" si="51"/>
        <v>0</v>
      </c>
      <c r="B1094" s="142">
        <f t="shared" si="52"/>
        <v>0</v>
      </c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131"/>
      <c r="O1094" s="131"/>
      <c r="P1094" s="131"/>
      <c r="Q1094" s="132"/>
      <c r="R1094" s="132"/>
      <c r="S1094" s="132"/>
      <c r="T1094" s="9"/>
      <c r="U1094" s="9"/>
      <c r="V1094" s="9"/>
      <c r="W1094" s="9"/>
      <c r="X1094" s="131"/>
      <c r="Y1094" s="131"/>
      <c r="Z1094" s="9"/>
      <c r="AA1094" s="133"/>
      <c r="AB1094" s="9"/>
      <c r="AC1094" s="133"/>
      <c r="AD1094" s="9"/>
      <c r="AE1094" s="9"/>
      <c r="AF1094" s="133"/>
      <c r="AG1094" s="134"/>
      <c r="AH1094" s="9"/>
      <c r="AI1094" s="134"/>
      <c r="AJ1094" s="9"/>
      <c r="AK1094" s="9"/>
      <c r="AL1094" s="9"/>
      <c r="AM1094" s="9"/>
      <c r="AN1094" s="9"/>
      <c r="AO1094" s="9"/>
      <c r="AP1094" s="9"/>
      <c r="AQ1094" s="9"/>
      <c r="AR1094" s="9"/>
      <c r="AS1094" s="142" t="str">
        <f>VLOOKUP(A1094,'Roll-ups'!B:M,12,FALSE)</f>
        <v>CRAFTING</v>
      </c>
      <c r="AT1094" s="142">
        <f t="shared" si="53"/>
        <v>0</v>
      </c>
      <c r="AU1094" t="str">
        <f>VLOOKUP(A1094,'Roll-ups'!B:E,4,FALSE)</f>
        <v>FALL 1</v>
      </c>
    </row>
    <row r="1095" spans="1:47" x14ac:dyDescent="0.15">
      <c r="A1095" s="142">
        <f t="shared" si="51"/>
        <v>0</v>
      </c>
      <c r="B1095" s="142">
        <f t="shared" si="52"/>
        <v>0</v>
      </c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131"/>
      <c r="O1095" s="131"/>
      <c r="P1095" s="131"/>
      <c r="Q1095" s="132"/>
      <c r="R1095" s="132"/>
      <c r="S1095" s="132"/>
      <c r="T1095" s="9"/>
      <c r="U1095" s="9"/>
      <c r="V1095" s="9"/>
      <c r="W1095" s="9"/>
      <c r="X1095" s="131"/>
      <c r="Y1095" s="131"/>
      <c r="Z1095" s="9"/>
      <c r="AA1095" s="133"/>
      <c r="AB1095" s="9"/>
      <c r="AC1095" s="133"/>
      <c r="AD1095" s="9"/>
      <c r="AE1095" s="9"/>
      <c r="AF1095" s="133"/>
      <c r="AG1095" s="134"/>
      <c r="AH1095" s="9"/>
      <c r="AI1095" s="134"/>
      <c r="AJ1095" s="9"/>
      <c r="AK1095" s="9"/>
      <c r="AL1095" s="9"/>
      <c r="AM1095" s="9"/>
      <c r="AN1095" s="9"/>
      <c r="AO1095" s="9"/>
      <c r="AP1095" s="9"/>
      <c r="AQ1095" s="9"/>
      <c r="AR1095" s="9"/>
      <c r="AS1095" s="142" t="str">
        <f>VLOOKUP(A1095,'Roll-ups'!B:M,12,FALSE)</f>
        <v>CRAFTING</v>
      </c>
      <c r="AT1095" s="142">
        <f t="shared" si="53"/>
        <v>0</v>
      </c>
      <c r="AU1095" t="str">
        <f>VLOOKUP(A1095,'Roll-ups'!B:E,4,FALSE)</f>
        <v>FALL 1</v>
      </c>
    </row>
    <row r="1096" spans="1:47" x14ac:dyDescent="0.15">
      <c r="A1096" s="142">
        <f t="shared" si="51"/>
        <v>0</v>
      </c>
      <c r="B1096" s="142">
        <f t="shared" si="52"/>
        <v>0</v>
      </c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131"/>
      <c r="O1096" s="131"/>
      <c r="P1096" s="131"/>
      <c r="Q1096" s="132"/>
      <c r="R1096" s="132"/>
      <c r="S1096" s="132"/>
      <c r="T1096" s="9"/>
      <c r="U1096" s="9"/>
      <c r="V1096" s="9"/>
      <c r="W1096" s="9"/>
      <c r="X1096" s="131"/>
      <c r="Y1096" s="131"/>
      <c r="Z1096" s="9"/>
      <c r="AA1096" s="133"/>
      <c r="AB1096" s="9"/>
      <c r="AC1096" s="133"/>
      <c r="AD1096" s="9"/>
      <c r="AE1096" s="9"/>
      <c r="AF1096" s="133"/>
      <c r="AG1096" s="134"/>
      <c r="AH1096" s="9"/>
      <c r="AI1096" s="134"/>
      <c r="AJ1096" s="9"/>
      <c r="AK1096" s="9"/>
      <c r="AL1096" s="9"/>
      <c r="AM1096" s="9"/>
      <c r="AN1096" s="9"/>
      <c r="AO1096" s="9"/>
      <c r="AP1096" s="9"/>
      <c r="AQ1096" s="9"/>
      <c r="AR1096" s="9"/>
      <c r="AS1096" s="142" t="str">
        <f>VLOOKUP(A1096,'Roll-ups'!B:M,12,FALSE)</f>
        <v>CRAFTING</v>
      </c>
      <c r="AT1096" s="142">
        <f t="shared" si="53"/>
        <v>0</v>
      </c>
      <c r="AU1096" t="str">
        <f>VLOOKUP(A1096,'Roll-ups'!B:E,4,FALSE)</f>
        <v>FALL 1</v>
      </c>
    </row>
    <row r="1097" spans="1:47" x14ac:dyDescent="0.15">
      <c r="A1097" s="142">
        <f t="shared" si="51"/>
        <v>0</v>
      </c>
      <c r="B1097" s="142">
        <f t="shared" si="52"/>
        <v>0</v>
      </c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131"/>
      <c r="O1097" s="131"/>
      <c r="P1097" s="131"/>
      <c r="Q1097" s="132"/>
      <c r="R1097" s="132"/>
      <c r="S1097" s="132"/>
      <c r="T1097" s="9"/>
      <c r="U1097" s="9"/>
      <c r="V1097" s="9"/>
      <c r="W1097" s="9"/>
      <c r="X1097" s="131"/>
      <c r="Y1097" s="131"/>
      <c r="Z1097" s="9"/>
      <c r="AA1097" s="133"/>
      <c r="AB1097" s="9"/>
      <c r="AC1097" s="133"/>
      <c r="AD1097" s="9"/>
      <c r="AE1097" s="9"/>
      <c r="AF1097" s="133"/>
      <c r="AG1097" s="134"/>
      <c r="AH1097" s="9"/>
      <c r="AI1097" s="134"/>
      <c r="AJ1097" s="9"/>
      <c r="AK1097" s="9"/>
      <c r="AL1097" s="9"/>
      <c r="AM1097" s="9"/>
      <c r="AN1097" s="9"/>
      <c r="AO1097" s="9"/>
      <c r="AP1097" s="9"/>
      <c r="AQ1097" s="9"/>
      <c r="AR1097" s="9"/>
      <c r="AS1097" s="142" t="str">
        <f>VLOOKUP(A1097,'Roll-ups'!B:M,12,FALSE)</f>
        <v>CRAFTING</v>
      </c>
      <c r="AT1097" s="142">
        <f t="shared" si="53"/>
        <v>0</v>
      </c>
      <c r="AU1097" t="str">
        <f>VLOOKUP(A1097,'Roll-ups'!B:E,4,FALSE)</f>
        <v>FALL 1</v>
      </c>
    </row>
    <row r="1098" spans="1:47" x14ac:dyDescent="0.15">
      <c r="A1098" s="142">
        <f t="shared" si="51"/>
        <v>0</v>
      </c>
      <c r="B1098" s="142">
        <f t="shared" si="52"/>
        <v>0</v>
      </c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131"/>
      <c r="O1098" s="131"/>
      <c r="P1098" s="131"/>
      <c r="Q1098" s="132"/>
      <c r="R1098" s="132"/>
      <c r="S1098" s="132"/>
      <c r="T1098" s="9"/>
      <c r="U1098" s="9"/>
      <c r="V1098" s="9"/>
      <c r="W1098" s="9"/>
      <c r="X1098" s="131"/>
      <c r="Y1098" s="131"/>
      <c r="Z1098" s="9"/>
      <c r="AA1098" s="133"/>
      <c r="AB1098" s="9"/>
      <c r="AC1098" s="133"/>
      <c r="AD1098" s="9"/>
      <c r="AE1098" s="9"/>
      <c r="AF1098" s="133"/>
      <c r="AG1098" s="134"/>
      <c r="AH1098" s="9"/>
      <c r="AI1098" s="134"/>
      <c r="AJ1098" s="9"/>
      <c r="AK1098" s="9"/>
      <c r="AL1098" s="9"/>
      <c r="AM1098" s="9"/>
      <c r="AN1098" s="9"/>
      <c r="AO1098" s="9"/>
      <c r="AP1098" s="9"/>
      <c r="AQ1098" s="9"/>
      <c r="AR1098" s="9"/>
      <c r="AS1098" s="142" t="str">
        <f>VLOOKUP(A1098,'Roll-ups'!B:M,12,FALSE)</f>
        <v>CRAFTING</v>
      </c>
      <c r="AT1098" s="142">
        <f t="shared" si="53"/>
        <v>0</v>
      </c>
      <c r="AU1098" t="str">
        <f>VLOOKUP(A1098,'Roll-ups'!B:E,4,FALSE)</f>
        <v>FALL 1</v>
      </c>
    </row>
    <row r="1099" spans="1:47" x14ac:dyDescent="0.15">
      <c r="A1099" s="142">
        <f t="shared" si="51"/>
        <v>0</v>
      </c>
      <c r="B1099" s="142">
        <f t="shared" si="52"/>
        <v>0</v>
      </c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131"/>
      <c r="O1099" s="131"/>
      <c r="P1099" s="131"/>
      <c r="Q1099" s="132"/>
      <c r="R1099" s="132"/>
      <c r="S1099" s="132"/>
      <c r="T1099" s="9"/>
      <c r="U1099" s="9"/>
      <c r="V1099" s="9"/>
      <c r="W1099" s="9"/>
      <c r="X1099" s="131"/>
      <c r="Y1099" s="131"/>
      <c r="Z1099" s="9"/>
      <c r="AA1099" s="133"/>
      <c r="AB1099" s="9"/>
      <c r="AC1099" s="133"/>
      <c r="AD1099" s="9"/>
      <c r="AE1099" s="9"/>
      <c r="AF1099" s="133"/>
      <c r="AG1099" s="134"/>
      <c r="AH1099" s="9"/>
      <c r="AI1099" s="134"/>
      <c r="AJ1099" s="9"/>
      <c r="AK1099" s="9"/>
      <c r="AL1099" s="9"/>
      <c r="AM1099" s="9"/>
      <c r="AN1099" s="9"/>
      <c r="AO1099" s="9"/>
      <c r="AP1099" s="9"/>
      <c r="AQ1099" s="9"/>
      <c r="AR1099" s="9"/>
      <c r="AS1099" s="142" t="str">
        <f>VLOOKUP(A1099,'Roll-ups'!B:M,12,FALSE)</f>
        <v>CRAFTING</v>
      </c>
      <c r="AT1099" s="142">
        <f t="shared" si="53"/>
        <v>0</v>
      </c>
      <c r="AU1099" t="str">
        <f>VLOOKUP(A1099,'Roll-ups'!B:E,4,FALSE)</f>
        <v>FALL 1</v>
      </c>
    </row>
    <row r="1100" spans="1:47" x14ac:dyDescent="0.15">
      <c r="A1100" s="142">
        <f t="shared" si="51"/>
        <v>0</v>
      </c>
      <c r="B1100" s="142">
        <f t="shared" si="52"/>
        <v>0</v>
      </c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131"/>
      <c r="O1100" s="131"/>
      <c r="P1100" s="131"/>
      <c r="Q1100" s="132"/>
      <c r="R1100" s="132"/>
      <c r="S1100" s="132"/>
      <c r="T1100" s="9"/>
      <c r="U1100" s="9"/>
      <c r="V1100" s="9"/>
      <c r="W1100" s="9"/>
      <c r="X1100" s="131"/>
      <c r="Y1100" s="131"/>
      <c r="Z1100" s="9"/>
      <c r="AA1100" s="133"/>
      <c r="AB1100" s="9"/>
      <c r="AC1100" s="133"/>
      <c r="AD1100" s="9"/>
      <c r="AE1100" s="9"/>
      <c r="AF1100" s="133"/>
      <c r="AG1100" s="134"/>
      <c r="AH1100" s="9"/>
      <c r="AI1100" s="134"/>
      <c r="AJ1100" s="9"/>
      <c r="AK1100" s="9"/>
      <c r="AL1100" s="9"/>
      <c r="AM1100" s="9"/>
      <c r="AN1100" s="9"/>
      <c r="AO1100" s="9"/>
      <c r="AP1100" s="9"/>
      <c r="AQ1100" s="9"/>
      <c r="AR1100" s="9"/>
      <c r="AS1100" s="142" t="str">
        <f>VLOOKUP(A1100,'Roll-ups'!B:M,12,FALSE)</f>
        <v>CRAFTING</v>
      </c>
      <c r="AT1100" s="142">
        <f t="shared" si="53"/>
        <v>0</v>
      </c>
      <c r="AU1100" t="str">
        <f>VLOOKUP(A1100,'Roll-ups'!B:E,4,FALSE)</f>
        <v>FALL 1</v>
      </c>
    </row>
    <row r="1101" spans="1:47" x14ac:dyDescent="0.15">
      <c r="A1101" s="142">
        <f t="shared" si="51"/>
        <v>0</v>
      </c>
      <c r="B1101" s="142">
        <f t="shared" si="52"/>
        <v>0</v>
      </c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131"/>
      <c r="O1101" s="131"/>
      <c r="P1101" s="131"/>
      <c r="Q1101" s="132"/>
      <c r="R1101" s="132"/>
      <c r="S1101" s="132"/>
      <c r="T1101" s="9"/>
      <c r="U1101" s="9"/>
      <c r="V1101" s="9"/>
      <c r="W1101" s="9"/>
      <c r="X1101" s="131"/>
      <c r="Y1101" s="131"/>
      <c r="Z1101" s="9"/>
      <c r="AA1101" s="133"/>
      <c r="AB1101" s="9"/>
      <c r="AC1101" s="133"/>
      <c r="AD1101" s="9"/>
      <c r="AE1101" s="9"/>
      <c r="AF1101" s="133"/>
      <c r="AG1101" s="134"/>
      <c r="AH1101" s="9"/>
      <c r="AI1101" s="134"/>
      <c r="AJ1101" s="9"/>
      <c r="AK1101" s="9"/>
      <c r="AL1101" s="9"/>
      <c r="AM1101" s="9"/>
      <c r="AN1101" s="9"/>
      <c r="AO1101" s="9"/>
      <c r="AP1101" s="9"/>
      <c r="AQ1101" s="9"/>
      <c r="AR1101" s="9"/>
      <c r="AS1101" s="142" t="str">
        <f>VLOOKUP(A1101,'Roll-ups'!B:M,12,FALSE)</f>
        <v>CRAFTING</v>
      </c>
      <c r="AT1101" s="142">
        <f t="shared" si="53"/>
        <v>0</v>
      </c>
      <c r="AU1101" t="str">
        <f>VLOOKUP(A1101,'Roll-ups'!B:E,4,FALSE)</f>
        <v>FALL 1</v>
      </c>
    </row>
    <row r="1102" spans="1:47" x14ac:dyDescent="0.15">
      <c r="A1102" s="142">
        <f t="shared" si="51"/>
        <v>0</v>
      </c>
      <c r="B1102" s="142">
        <f t="shared" si="52"/>
        <v>0</v>
      </c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131"/>
      <c r="O1102" s="131"/>
      <c r="P1102" s="131"/>
      <c r="Q1102" s="132"/>
      <c r="R1102" s="132"/>
      <c r="S1102" s="132"/>
      <c r="T1102" s="9"/>
      <c r="U1102" s="9"/>
      <c r="V1102" s="9"/>
      <c r="W1102" s="9"/>
      <c r="X1102" s="131"/>
      <c r="Y1102" s="131"/>
      <c r="Z1102" s="9"/>
      <c r="AA1102" s="133"/>
      <c r="AB1102" s="9"/>
      <c r="AC1102" s="133"/>
      <c r="AD1102" s="9"/>
      <c r="AE1102" s="9"/>
      <c r="AF1102" s="133"/>
      <c r="AG1102" s="134"/>
      <c r="AH1102" s="9"/>
      <c r="AI1102" s="134"/>
      <c r="AJ1102" s="9"/>
      <c r="AK1102" s="9"/>
      <c r="AL1102" s="9"/>
      <c r="AM1102" s="9"/>
      <c r="AN1102" s="9"/>
      <c r="AO1102" s="9"/>
      <c r="AP1102" s="9"/>
      <c r="AQ1102" s="9"/>
      <c r="AR1102" s="9"/>
      <c r="AS1102" s="142" t="str">
        <f>VLOOKUP(A1102,'Roll-ups'!B:M,12,FALSE)</f>
        <v>CRAFTING</v>
      </c>
      <c r="AT1102" s="142">
        <f t="shared" si="53"/>
        <v>0</v>
      </c>
      <c r="AU1102" t="str">
        <f>VLOOKUP(A1102,'Roll-ups'!B:E,4,FALSE)</f>
        <v>FALL 1</v>
      </c>
    </row>
    <row r="1103" spans="1:47" x14ac:dyDescent="0.15">
      <c r="A1103" s="142">
        <f t="shared" si="51"/>
        <v>0</v>
      </c>
      <c r="B1103" s="142">
        <f t="shared" si="52"/>
        <v>0</v>
      </c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131"/>
      <c r="O1103" s="131"/>
      <c r="P1103" s="131"/>
      <c r="Q1103" s="132"/>
      <c r="R1103" s="132"/>
      <c r="S1103" s="132"/>
      <c r="T1103" s="9"/>
      <c r="U1103" s="9"/>
      <c r="V1103" s="9"/>
      <c r="W1103" s="9"/>
      <c r="X1103" s="131"/>
      <c r="Y1103" s="131"/>
      <c r="Z1103" s="9"/>
      <c r="AA1103" s="133"/>
      <c r="AB1103" s="9"/>
      <c r="AC1103" s="133"/>
      <c r="AD1103" s="9"/>
      <c r="AE1103" s="9"/>
      <c r="AF1103" s="133"/>
      <c r="AG1103" s="134"/>
      <c r="AH1103" s="9"/>
      <c r="AI1103" s="134"/>
      <c r="AJ1103" s="9"/>
      <c r="AK1103" s="9"/>
      <c r="AL1103" s="9"/>
      <c r="AM1103" s="9"/>
      <c r="AN1103" s="9"/>
      <c r="AO1103" s="9"/>
      <c r="AP1103" s="9"/>
      <c r="AQ1103" s="9"/>
      <c r="AR1103" s="9"/>
      <c r="AS1103" s="142" t="str">
        <f>VLOOKUP(A1103,'Roll-ups'!B:M,12,FALSE)</f>
        <v>CRAFTING</v>
      </c>
      <c r="AT1103" s="142">
        <f t="shared" si="53"/>
        <v>0</v>
      </c>
      <c r="AU1103" t="str">
        <f>VLOOKUP(A1103,'Roll-ups'!B:E,4,FALSE)</f>
        <v>FALL 1</v>
      </c>
    </row>
    <row r="1104" spans="1:47" x14ac:dyDescent="0.15">
      <c r="A1104" s="142">
        <f t="shared" si="51"/>
        <v>0</v>
      </c>
      <c r="B1104" s="142">
        <f t="shared" si="52"/>
        <v>0</v>
      </c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131"/>
      <c r="O1104" s="131"/>
      <c r="P1104" s="131"/>
      <c r="Q1104" s="132"/>
      <c r="R1104" s="132"/>
      <c r="S1104" s="132"/>
      <c r="T1104" s="9"/>
      <c r="U1104" s="9"/>
      <c r="V1104" s="9"/>
      <c r="W1104" s="9"/>
      <c r="X1104" s="131"/>
      <c r="Y1104" s="131"/>
      <c r="Z1104" s="9"/>
      <c r="AA1104" s="133"/>
      <c r="AB1104" s="9"/>
      <c r="AC1104" s="133"/>
      <c r="AD1104" s="9"/>
      <c r="AE1104" s="9"/>
      <c r="AF1104" s="133"/>
      <c r="AG1104" s="134"/>
      <c r="AH1104" s="9"/>
      <c r="AI1104" s="134"/>
      <c r="AJ1104" s="9"/>
      <c r="AK1104" s="9"/>
      <c r="AL1104" s="9"/>
      <c r="AM1104" s="9"/>
      <c r="AN1104" s="9"/>
      <c r="AO1104" s="9"/>
      <c r="AP1104" s="9"/>
      <c r="AQ1104" s="9"/>
      <c r="AR1104" s="9"/>
      <c r="AS1104" s="142" t="str">
        <f>VLOOKUP(A1104,'Roll-ups'!B:M,12,FALSE)</f>
        <v>CRAFTING</v>
      </c>
      <c r="AT1104" s="142">
        <f t="shared" si="53"/>
        <v>0</v>
      </c>
      <c r="AU1104" t="str">
        <f>VLOOKUP(A1104,'Roll-ups'!B:E,4,FALSE)</f>
        <v>FALL 1</v>
      </c>
    </row>
    <row r="1105" spans="1:47" x14ac:dyDescent="0.15">
      <c r="A1105" s="142">
        <f t="shared" si="51"/>
        <v>0</v>
      </c>
      <c r="B1105" s="142">
        <f t="shared" si="52"/>
        <v>0</v>
      </c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131"/>
      <c r="O1105" s="131"/>
      <c r="P1105" s="131"/>
      <c r="Q1105" s="132"/>
      <c r="R1105" s="132"/>
      <c r="S1105" s="132"/>
      <c r="T1105" s="9"/>
      <c r="U1105" s="9"/>
      <c r="V1105" s="9"/>
      <c r="W1105" s="9"/>
      <c r="X1105" s="131"/>
      <c r="Y1105" s="131"/>
      <c r="Z1105" s="9"/>
      <c r="AA1105" s="133"/>
      <c r="AB1105" s="9"/>
      <c r="AC1105" s="133"/>
      <c r="AD1105" s="9"/>
      <c r="AE1105" s="9"/>
      <c r="AF1105" s="133"/>
      <c r="AG1105" s="134"/>
      <c r="AH1105" s="9"/>
      <c r="AI1105" s="134"/>
      <c r="AJ1105" s="9"/>
      <c r="AK1105" s="9"/>
      <c r="AL1105" s="9"/>
      <c r="AM1105" s="9"/>
      <c r="AN1105" s="9"/>
      <c r="AO1105" s="9"/>
      <c r="AP1105" s="9"/>
      <c r="AQ1105" s="9"/>
      <c r="AR1105" s="9"/>
      <c r="AS1105" s="142" t="str">
        <f>VLOOKUP(A1105,'Roll-ups'!B:M,12,FALSE)</f>
        <v>CRAFTING</v>
      </c>
      <c r="AT1105" s="142">
        <f t="shared" si="53"/>
        <v>0</v>
      </c>
      <c r="AU1105" t="str">
        <f>VLOOKUP(A1105,'Roll-ups'!B:E,4,FALSE)</f>
        <v>FALL 1</v>
      </c>
    </row>
    <row r="1106" spans="1:47" x14ac:dyDescent="0.15">
      <c r="A1106" s="142">
        <f t="shared" si="51"/>
        <v>0</v>
      </c>
      <c r="B1106" s="142">
        <f t="shared" si="52"/>
        <v>0</v>
      </c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131"/>
      <c r="O1106" s="131"/>
      <c r="P1106" s="131"/>
      <c r="Q1106" s="132"/>
      <c r="R1106" s="132"/>
      <c r="S1106" s="132"/>
      <c r="T1106" s="9"/>
      <c r="U1106" s="9"/>
      <c r="V1106" s="9"/>
      <c r="W1106" s="9"/>
      <c r="X1106" s="131"/>
      <c r="Y1106" s="131"/>
      <c r="Z1106" s="9"/>
      <c r="AA1106" s="133"/>
      <c r="AB1106" s="9"/>
      <c r="AC1106" s="133"/>
      <c r="AD1106" s="9"/>
      <c r="AE1106" s="9"/>
      <c r="AF1106" s="133"/>
      <c r="AG1106" s="134"/>
      <c r="AH1106" s="9"/>
      <c r="AI1106" s="134"/>
      <c r="AJ1106" s="9"/>
      <c r="AK1106" s="9"/>
      <c r="AL1106" s="9"/>
      <c r="AM1106" s="9"/>
      <c r="AN1106" s="9"/>
      <c r="AO1106" s="9"/>
      <c r="AP1106" s="9"/>
      <c r="AQ1106" s="9"/>
      <c r="AR1106" s="9"/>
      <c r="AS1106" s="142" t="str">
        <f>VLOOKUP(A1106,'Roll-ups'!B:M,12,FALSE)</f>
        <v>CRAFTING</v>
      </c>
      <c r="AT1106" s="142">
        <f t="shared" si="53"/>
        <v>0</v>
      </c>
      <c r="AU1106" t="str">
        <f>VLOOKUP(A1106,'Roll-ups'!B:E,4,FALSE)</f>
        <v>FALL 1</v>
      </c>
    </row>
    <row r="1107" spans="1:47" x14ac:dyDescent="0.15">
      <c r="A1107" s="142">
        <f t="shared" si="51"/>
        <v>0</v>
      </c>
      <c r="B1107" s="142">
        <f t="shared" si="52"/>
        <v>0</v>
      </c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131"/>
      <c r="O1107" s="131"/>
      <c r="P1107" s="131"/>
      <c r="Q1107" s="132"/>
      <c r="R1107" s="132"/>
      <c r="S1107" s="132"/>
      <c r="T1107" s="9"/>
      <c r="U1107" s="9"/>
      <c r="V1107" s="9"/>
      <c r="W1107" s="9"/>
      <c r="X1107" s="131"/>
      <c r="Y1107" s="131"/>
      <c r="Z1107" s="9"/>
      <c r="AA1107" s="133"/>
      <c r="AB1107" s="9"/>
      <c r="AC1107" s="133"/>
      <c r="AD1107" s="9"/>
      <c r="AE1107" s="9"/>
      <c r="AF1107" s="133"/>
      <c r="AG1107" s="134"/>
      <c r="AH1107" s="9"/>
      <c r="AI1107" s="134"/>
      <c r="AJ1107" s="9"/>
      <c r="AK1107" s="9"/>
      <c r="AL1107" s="9"/>
      <c r="AM1107" s="9"/>
      <c r="AN1107" s="9"/>
      <c r="AO1107" s="9"/>
      <c r="AP1107" s="9"/>
      <c r="AQ1107" s="9"/>
      <c r="AR1107" s="9"/>
      <c r="AS1107" s="142" t="str">
        <f>VLOOKUP(A1107,'Roll-ups'!B:M,12,FALSE)</f>
        <v>CRAFTING</v>
      </c>
      <c r="AT1107" s="142">
        <f t="shared" si="53"/>
        <v>0</v>
      </c>
      <c r="AU1107" t="str">
        <f>VLOOKUP(A1107,'Roll-ups'!B:E,4,FALSE)</f>
        <v>FALL 1</v>
      </c>
    </row>
    <row r="1108" spans="1:47" x14ac:dyDescent="0.15">
      <c r="A1108" s="142">
        <f t="shared" si="51"/>
        <v>0</v>
      </c>
      <c r="B1108" s="142">
        <f t="shared" si="52"/>
        <v>0</v>
      </c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131"/>
      <c r="O1108" s="131"/>
      <c r="P1108" s="131"/>
      <c r="Q1108" s="132"/>
      <c r="R1108" s="132"/>
      <c r="S1108" s="132"/>
      <c r="T1108" s="9"/>
      <c r="U1108" s="9"/>
      <c r="V1108" s="9"/>
      <c r="W1108" s="9"/>
      <c r="X1108" s="131"/>
      <c r="Y1108" s="131"/>
      <c r="Z1108" s="9"/>
      <c r="AA1108" s="133"/>
      <c r="AB1108" s="9"/>
      <c r="AC1108" s="133"/>
      <c r="AD1108" s="9"/>
      <c r="AE1108" s="9"/>
      <c r="AF1108" s="133"/>
      <c r="AG1108" s="134"/>
      <c r="AH1108" s="9"/>
      <c r="AI1108" s="132"/>
      <c r="AJ1108" s="9"/>
      <c r="AK1108" s="9"/>
      <c r="AL1108" s="9"/>
      <c r="AM1108" s="9"/>
      <c r="AN1108" s="9"/>
      <c r="AO1108" s="9"/>
      <c r="AP1108" s="9"/>
      <c r="AQ1108" s="9"/>
      <c r="AR1108" s="9"/>
      <c r="AS1108" s="142" t="str">
        <f>VLOOKUP(A1108,'Roll-ups'!B:M,12,FALSE)</f>
        <v>CRAFTING</v>
      </c>
      <c r="AT1108" s="142">
        <f t="shared" si="53"/>
        <v>0</v>
      </c>
      <c r="AU1108" t="str">
        <f>VLOOKUP(A1108,'Roll-ups'!B:E,4,FALSE)</f>
        <v>FALL 1</v>
      </c>
    </row>
    <row r="1109" spans="1:47" x14ac:dyDescent="0.15">
      <c r="A1109" s="142">
        <f t="shared" si="51"/>
        <v>0</v>
      </c>
      <c r="B1109" s="142">
        <f t="shared" si="52"/>
        <v>0</v>
      </c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131"/>
      <c r="O1109" s="131"/>
      <c r="P1109" s="131"/>
      <c r="Q1109" s="132"/>
      <c r="R1109" s="132"/>
      <c r="S1109" s="132"/>
      <c r="T1109" s="9"/>
      <c r="U1109" s="9"/>
      <c r="V1109" s="9"/>
      <c r="W1109" s="9"/>
      <c r="X1109" s="131"/>
      <c r="Y1109" s="131"/>
      <c r="Z1109" s="9"/>
      <c r="AA1109" s="133"/>
      <c r="AB1109" s="9"/>
      <c r="AC1109" s="133"/>
      <c r="AD1109" s="9"/>
      <c r="AE1109" s="9"/>
      <c r="AF1109" s="133"/>
      <c r="AG1109" s="134"/>
      <c r="AH1109" s="9"/>
      <c r="AI1109" s="132"/>
      <c r="AJ1109" s="9"/>
      <c r="AK1109" s="9"/>
      <c r="AL1109" s="9"/>
      <c r="AM1109" s="9"/>
      <c r="AN1109" s="9"/>
      <c r="AO1109" s="9"/>
      <c r="AP1109" s="9"/>
      <c r="AQ1109" s="9"/>
      <c r="AR1109" s="9"/>
      <c r="AS1109" s="142" t="str">
        <f>VLOOKUP(A1109,'Roll-ups'!B:M,12,FALSE)</f>
        <v>CRAFTING</v>
      </c>
      <c r="AT1109" s="142">
        <f t="shared" si="53"/>
        <v>0</v>
      </c>
      <c r="AU1109" t="str">
        <f>VLOOKUP(A1109,'Roll-ups'!B:E,4,FALSE)</f>
        <v>FALL 1</v>
      </c>
    </row>
    <row r="1110" spans="1:47" x14ac:dyDescent="0.15">
      <c r="A1110" s="142">
        <f t="shared" si="51"/>
        <v>0</v>
      </c>
      <c r="B1110" s="142">
        <f t="shared" si="52"/>
        <v>0</v>
      </c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131"/>
      <c r="O1110" s="131"/>
      <c r="P1110" s="131"/>
      <c r="Q1110" s="132"/>
      <c r="R1110" s="132"/>
      <c r="S1110" s="132"/>
      <c r="T1110" s="9"/>
      <c r="U1110" s="9"/>
      <c r="V1110" s="9"/>
      <c r="W1110" s="9"/>
      <c r="X1110" s="131"/>
      <c r="Y1110" s="131"/>
      <c r="Z1110" s="9"/>
      <c r="AA1110" s="133"/>
      <c r="AB1110" s="9"/>
      <c r="AC1110" s="133"/>
      <c r="AD1110" s="9"/>
      <c r="AE1110" s="9"/>
      <c r="AF1110" s="133"/>
      <c r="AG1110" s="134"/>
      <c r="AH1110" s="9"/>
      <c r="AI1110" s="132"/>
      <c r="AJ1110" s="9"/>
      <c r="AK1110" s="9"/>
      <c r="AL1110" s="9"/>
      <c r="AM1110" s="9"/>
      <c r="AN1110" s="9"/>
      <c r="AO1110" s="9"/>
      <c r="AP1110" s="9"/>
      <c r="AQ1110" s="9"/>
      <c r="AR1110" s="9"/>
      <c r="AS1110" s="142" t="str">
        <f>VLOOKUP(A1110,'Roll-ups'!B:M,12,FALSE)</f>
        <v>CRAFTING</v>
      </c>
      <c r="AT1110" s="142">
        <f t="shared" si="53"/>
        <v>0</v>
      </c>
      <c r="AU1110" t="str">
        <f>VLOOKUP(A1110,'Roll-ups'!B:E,4,FALSE)</f>
        <v>FALL 1</v>
      </c>
    </row>
    <row r="1111" spans="1:47" x14ac:dyDescent="0.15">
      <c r="A1111" s="142">
        <f t="shared" si="51"/>
        <v>0</v>
      </c>
      <c r="B1111" s="142">
        <f t="shared" si="52"/>
        <v>0</v>
      </c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131"/>
      <c r="O1111" s="131"/>
      <c r="P1111" s="131"/>
      <c r="Q1111" s="132"/>
      <c r="R1111" s="132"/>
      <c r="S1111" s="132"/>
      <c r="T1111" s="9"/>
      <c r="U1111" s="9"/>
      <c r="V1111" s="9"/>
      <c r="W1111" s="9"/>
      <c r="X1111" s="131"/>
      <c r="Y1111" s="131"/>
      <c r="Z1111" s="9"/>
      <c r="AA1111" s="133"/>
      <c r="AB1111" s="9"/>
      <c r="AC1111" s="133"/>
      <c r="AD1111" s="9"/>
      <c r="AE1111" s="9"/>
      <c r="AF1111" s="133"/>
      <c r="AG1111" s="134"/>
      <c r="AH1111" s="9"/>
      <c r="AI1111" s="132"/>
      <c r="AJ1111" s="9"/>
      <c r="AK1111" s="9"/>
      <c r="AL1111" s="9"/>
      <c r="AM1111" s="9"/>
      <c r="AN1111" s="9"/>
      <c r="AO1111" s="9"/>
      <c r="AP1111" s="9"/>
      <c r="AQ1111" s="9"/>
      <c r="AR1111" s="9"/>
      <c r="AS1111" s="142" t="str">
        <f>VLOOKUP(A1111,'Roll-ups'!B:M,12,FALSE)</f>
        <v>CRAFTING</v>
      </c>
      <c r="AT1111" s="142">
        <f t="shared" si="53"/>
        <v>0</v>
      </c>
      <c r="AU1111" t="str">
        <f>VLOOKUP(A1111,'Roll-ups'!B:E,4,FALSE)</f>
        <v>FALL 1</v>
      </c>
    </row>
    <row r="1112" spans="1:47" x14ac:dyDescent="0.15">
      <c r="A1112" s="142">
        <f t="shared" si="51"/>
        <v>0</v>
      </c>
      <c r="B1112" s="142">
        <f t="shared" si="52"/>
        <v>0</v>
      </c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131"/>
      <c r="O1112" s="131"/>
      <c r="P1112" s="131"/>
      <c r="Q1112" s="132"/>
      <c r="R1112" s="132"/>
      <c r="S1112" s="132"/>
      <c r="T1112" s="9"/>
      <c r="U1112" s="9"/>
      <c r="V1112" s="9"/>
      <c r="W1112" s="9"/>
      <c r="X1112" s="131"/>
      <c r="Y1112" s="131"/>
      <c r="Z1112" s="9"/>
      <c r="AA1112" s="133"/>
      <c r="AB1112" s="9"/>
      <c r="AC1112" s="133"/>
      <c r="AD1112" s="9"/>
      <c r="AE1112" s="9"/>
      <c r="AF1112" s="133"/>
      <c r="AG1112" s="134"/>
      <c r="AH1112" s="9"/>
      <c r="AI1112" s="132"/>
      <c r="AJ1112" s="9"/>
      <c r="AK1112" s="9"/>
      <c r="AL1112" s="9"/>
      <c r="AM1112" s="9"/>
      <c r="AN1112" s="9"/>
      <c r="AO1112" s="9"/>
      <c r="AP1112" s="9"/>
      <c r="AQ1112" s="9"/>
      <c r="AR1112" s="9"/>
      <c r="AS1112" s="142" t="str">
        <f>VLOOKUP(A1112,'Roll-ups'!B:M,12,FALSE)</f>
        <v>CRAFTING</v>
      </c>
      <c r="AT1112" s="142">
        <f t="shared" si="53"/>
        <v>0</v>
      </c>
      <c r="AU1112" t="str">
        <f>VLOOKUP(A1112,'Roll-ups'!B:E,4,FALSE)</f>
        <v>FALL 1</v>
      </c>
    </row>
    <row r="1113" spans="1:47" x14ac:dyDescent="0.15">
      <c r="A1113" s="142">
        <f t="shared" si="51"/>
        <v>0</v>
      </c>
      <c r="B1113" s="142">
        <f t="shared" si="52"/>
        <v>0</v>
      </c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131"/>
      <c r="O1113" s="131"/>
      <c r="P1113" s="131"/>
      <c r="Q1113" s="132"/>
      <c r="R1113" s="132"/>
      <c r="S1113" s="132"/>
      <c r="T1113" s="9"/>
      <c r="U1113" s="9"/>
      <c r="V1113" s="9"/>
      <c r="W1113" s="9"/>
      <c r="X1113" s="131"/>
      <c r="Y1113" s="131"/>
      <c r="Z1113" s="9"/>
      <c r="AA1113" s="133"/>
      <c r="AB1113" s="9"/>
      <c r="AC1113" s="133"/>
      <c r="AD1113" s="9"/>
      <c r="AE1113" s="9"/>
      <c r="AF1113" s="133"/>
      <c r="AG1113" s="134"/>
      <c r="AH1113" s="9"/>
      <c r="AI1113" s="132"/>
      <c r="AJ1113" s="9"/>
      <c r="AK1113" s="9"/>
      <c r="AL1113" s="9"/>
      <c r="AM1113" s="9"/>
      <c r="AN1113" s="9"/>
      <c r="AO1113" s="9"/>
      <c r="AP1113" s="9"/>
      <c r="AQ1113" s="9"/>
      <c r="AR1113" s="9"/>
      <c r="AS1113" s="142" t="str">
        <f>VLOOKUP(A1113,'Roll-ups'!B:M,12,FALSE)</f>
        <v>CRAFTING</v>
      </c>
      <c r="AT1113" s="142">
        <f t="shared" si="53"/>
        <v>0</v>
      </c>
      <c r="AU1113" t="str">
        <f>VLOOKUP(A1113,'Roll-ups'!B:E,4,FALSE)</f>
        <v>FALL 1</v>
      </c>
    </row>
    <row r="1114" spans="1:47" x14ac:dyDescent="0.15">
      <c r="A1114" s="142">
        <f t="shared" si="51"/>
        <v>0</v>
      </c>
      <c r="B1114" s="142">
        <f t="shared" si="52"/>
        <v>0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131"/>
      <c r="O1114" s="131"/>
      <c r="P1114" s="131"/>
      <c r="Q1114" s="132"/>
      <c r="R1114" s="132"/>
      <c r="S1114" s="132"/>
      <c r="T1114" s="9"/>
      <c r="U1114" s="9"/>
      <c r="V1114" s="9"/>
      <c r="W1114" s="9"/>
      <c r="X1114" s="131"/>
      <c r="Y1114" s="131"/>
      <c r="Z1114" s="9"/>
      <c r="AA1114" s="133"/>
      <c r="AB1114" s="9"/>
      <c r="AC1114" s="133"/>
      <c r="AD1114" s="9"/>
      <c r="AE1114" s="9"/>
      <c r="AF1114" s="133"/>
      <c r="AG1114" s="134"/>
      <c r="AH1114" s="9"/>
      <c r="AI1114" s="132"/>
      <c r="AJ1114" s="9"/>
      <c r="AK1114" s="9"/>
      <c r="AL1114" s="9"/>
      <c r="AM1114" s="9"/>
      <c r="AN1114" s="9"/>
      <c r="AO1114" s="9"/>
      <c r="AP1114" s="9"/>
      <c r="AQ1114" s="9"/>
      <c r="AR1114" s="9"/>
      <c r="AS1114" s="142" t="str">
        <f>VLOOKUP(A1114,'Roll-ups'!B:M,12,FALSE)</f>
        <v>CRAFTING</v>
      </c>
      <c r="AT1114" s="142">
        <f t="shared" si="53"/>
        <v>0</v>
      </c>
      <c r="AU1114" t="str">
        <f>VLOOKUP(A1114,'Roll-ups'!B:E,4,FALSE)</f>
        <v>FALL 1</v>
      </c>
    </row>
    <row r="1115" spans="1:47" x14ac:dyDescent="0.15">
      <c r="A1115" s="142">
        <f t="shared" si="51"/>
        <v>0</v>
      </c>
      <c r="B1115" s="142">
        <f t="shared" si="52"/>
        <v>0</v>
      </c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131"/>
      <c r="O1115" s="131"/>
      <c r="P1115" s="131"/>
      <c r="Q1115" s="132"/>
      <c r="R1115" s="132"/>
      <c r="S1115" s="132"/>
      <c r="T1115" s="9"/>
      <c r="U1115" s="9"/>
      <c r="V1115" s="9"/>
      <c r="W1115" s="9"/>
      <c r="X1115" s="131"/>
      <c r="Y1115" s="131"/>
      <c r="Z1115" s="9"/>
      <c r="AA1115" s="133"/>
      <c r="AB1115" s="9"/>
      <c r="AC1115" s="133"/>
      <c r="AD1115" s="9"/>
      <c r="AE1115" s="9"/>
      <c r="AF1115" s="133"/>
      <c r="AG1115" s="134"/>
      <c r="AH1115" s="9"/>
      <c r="AI1115" s="132"/>
      <c r="AJ1115" s="9"/>
      <c r="AK1115" s="9"/>
      <c r="AL1115" s="9"/>
      <c r="AM1115" s="9"/>
      <c r="AN1115" s="9"/>
      <c r="AO1115" s="9"/>
      <c r="AP1115" s="9"/>
      <c r="AQ1115" s="9"/>
      <c r="AR1115" s="9"/>
      <c r="AS1115" s="142" t="str">
        <f>VLOOKUP(A1115,'Roll-ups'!B:M,12,FALSE)</f>
        <v>CRAFTING</v>
      </c>
      <c r="AT1115" s="142">
        <f t="shared" si="53"/>
        <v>0</v>
      </c>
      <c r="AU1115" t="str">
        <f>VLOOKUP(A1115,'Roll-ups'!B:E,4,FALSE)</f>
        <v>FALL 1</v>
      </c>
    </row>
    <row r="1116" spans="1:47" x14ac:dyDescent="0.15">
      <c r="A1116" s="142">
        <f t="shared" si="51"/>
        <v>0</v>
      </c>
      <c r="B1116" s="142">
        <f t="shared" si="52"/>
        <v>0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131"/>
      <c r="O1116" s="131"/>
      <c r="P1116" s="131"/>
      <c r="Q1116" s="132"/>
      <c r="R1116" s="132"/>
      <c r="S1116" s="132"/>
      <c r="T1116" s="9"/>
      <c r="U1116" s="9"/>
      <c r="V1116" s="9"/>
      <c r="W1116" s="9"/>
      <c r="X1116" s="131"/>
      <c r="Y1116" s="131"/>
      <c r="Z1116" s="9"/>
      <c r="AA1116" s="133"/>
      <c r="AB1116" s="9"/>
      <c r="AC1116" s="133"/>
      <c r="AD1116" s="9"/>
      <c r="AE1116" s="9"/>
      <c r="AF1116" s="133"/>
      <c r="AG1116" s="134"/>
      <c r="AH1116" s="9"/>
      <c r="AI1116" s="132"/>
      <c r="AJ1116" s="9"/>
      <c r="AK1116" s="9"/>
      <c r="AL1116" s="9"/>
      <c r="AM1116" s="9"/>
      <c r="AN1116" s="9"/>
      <c r="AO1116" s="9"/>
      <c r="AP1116" s="9"/>
      <c r="AQ1116" s="9"/>
      <c r="AR1116" s="9"/>
      <c r="AS1116" s="142" t="str">
        <f>VLOOKUP(A1116,'Roll-ups'!B:M,12,FALSE)</f>
        <v>CRAFTING</v>
      </c>
      <c r="AT1116" s="142">
        <f t="shared" si="53"/>
        <v>0</v>
      </c>
      <c r="AU1116" t="str">
        <f>VLOOKUP(A1116,'Roll-ups'!B:E,4,FALSE)</f>
        <v>FALL 1</v>
      </c>
    </row>
    <row r="1117" spans="1:47" x14ac:dyDescent="0.15">
      <c r="A1117" s="142">
        <f t="shared" si="51"/>
        <v>0</v>
      </c>
      <c r="B1117" s="142">
        <f t="shared" si="52"/>
        <v>0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131"/>
      <c r="O1117" s="131"/>
      <c r="P1117" s="131"/>
      <c r="Q1117" s="132"/>
      <c r="R1117" s="132"/>
      <c r="S1117" s="132"/>
      <c r="T1117" s="9"/>
      <c r="U1117" s="9"/>
      <c r="V1117" s="9"/>
      <c r="W1117" s="9"/>
      <c r="X1117" s="131"/>
      <c r="Y1117" s="131"/>
      <c r="Z1117" s="9"/>
      <c r="AA1117" s="133"/>
      <c r="AB1117" s="9"/>
      <c r="AC1117" s="133"/>
      <c r="AD1117" s="9"/>
      <c r="AE1117" s="9"/>
      <c r="AF1117" s="133"/>
      <c r="AG1117" s="134"/>
      <c r="AH1117" s="9"/>
      <c r="AI1117" s="132"/>
      <c r="AJ1117" s="9"/>
      <c r="AK1117" s="9"/>
      <c r="AL1117" s="9"/>
      <c r="AM1117" s="9"/>
      <c r="AN1117" s="9"/>
      <c r="AO1117" s="9"/>
      <c r="AP1117" s="9"/>
      <c r="AQ1117" s="9"/>
      <c r="AR1117" s="9"/>
      <c r="AS1117" s="142" t="str">
        <f>VLOOKUP(A1117,'Roll-ups'!B:M,12,FALSE)</f>
        <v>CRAFTING</v>
      </c>
      <c r="AT1117" s="142">
        <f t="shared" si="53"/>
        <v>0</v>
      </c>
      <c r="AU1117" t="str">
        <f>VLOOKUP(A1117,'Roll-ups'!B:E,4,FALSE)</f>
        <v>FALL 1</v>
      </c>
    </row>
    <row r="1118" spans="1:47" x14ac:dyDescent="0.15">
      <c r="A1118" s="142">
        <f t="shared" si="51"/>
        <v>0</v>
      </c>
      <c r="B1118" s="142">
        <f t="shared" si="52"/>
        <v>0</v>
      </c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131"/>
      <c r="O1118" s="131"/>
      <c r="P1118" s="131"/>
      <c r="Q1118" s="132"/>
      <c r="R1118" s="132"/>
      <c r="S1118" s="132"/>
      <c r="T1118" s="9"/>
      <c r="U1118" s="9"/>
      <c r="V1118" s="9"/>
      <c r="W1118" s="9"/>
      <c r="X1118" s="131"/>
      <c r="Y1118" s="131"/>
      <c r="Z1118" s="9"/>
      <c r="AA1118" s="133"/>
      <c r="AB1118" s="9"/>
      <c r="AC1118" s="133"/>
      <c r="AD1118" s="9"/>
      <c r="AE1118" s="9"/>
      <c r="AF1118" s="133"/>
      <c r="AG1118" s="134"/>
      <c r="AH1118" s="9"/>
      <c r="AI1118" s="132"/>
      <c r="AJ1118" s="9"/>
      <c r="AK1118" s="9"/>
      <c r="AL1118" s="9"/>
      <c r="AM1118" s="9"/>
      <c r="AN1118" s="9"/>
      <c r="AO1118" s="9"/>
      <c r="AP1118" s="9"/>
      <c r="AQ1118" s="9"/>
      <c r="AR1118" s="9"/>
      <c r="AS1118" s="142" t="str">
        <f>VLOOKUP(A1118,'Roll-ups'!B:M,12,FALSE)</f>
        <v>CRAFTING</v>
      </c>
      <c r="AT1118" s="142">
        <f t="shared" si="53"/>
        <v>0</v>
      </c>
      <c r="AU1118" t="str">
        <f>VLOOKUP(A1118,'Roll-ups'!B:E,4,FALSE)</f>
        <v>FALL 1</v>
      </c>
    </row>
    <row r="1119" spans="1:47" x14ac:dyDescent="0.15">
      <c r="A1119" s="142">
        <f t="shared" si="51"/>
        <v>0</v>
      </c>
      <c r="B1119" s="142">
        <f t="shared" si="52"/>
        <v>0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131"/>
      <c r="O1119" s="131"/>
      <c r="P1119" s="131"/>
      <c r="Q1119" s="132"/>
      <c r="R1119" s="132"/>
      <c r="S1119" s="132"/>
      <c r="T1119" s="9"/>
      <c r="U1119" s="9"/>
      <c r="V1119" s="9"/>
      <c r="W1119" s="9"/>
      <c r="X1119" s="131"/>
      <c r="Y1119" s="131"/>
      <c r="Z1119" s="9"/>
      <c r="AA1119" s="133"/>
      <c r="AB1119" s="9"/>
      <c r="AC1119" s="133"/>
      <c r="AD1119" s="9"/>
      <c r="AE1119" s="9"/>
      <c r="AF1119" s="133"/>
      <c r="AG1119" s="134"/>
      <c r="AH1119" s="9"/>
      <c r="AI1119" s="132"/>
      <c r="AJ1119" s="9"/>
      <c r="AK1119" s="9"/>
      <c r="AL1119" s="9"/>
      <c r="AM1119" s="9"/>
      <c r="AN1119" s="9"/>
      <c r="AO1119" s="9"/>
      <c r="AP1119" s="9"/>
      <c r="AQ1119" s="9"/>
      <c r="AR1119" s="9"/>
      <c r="AS1119" s="142" t="str">
        <f>VLOOKUP(A1119,'Roll-ups'!B:M,12,FALSE)</f>
        <v>CRAFTING</v>
      </c>
      <c r="AT1119" s="142">
        <f t="shared" si="53"/>
        <v>0</v>
      </c>
      <c r="AU1119" t="str">
        <f>VLOOKUP(A1119,'Roll-ups'!B:E,4,FALSE)</f>
        <v>FALL 1</v>
      </c>
    </row>
    <row r="1120" spans="1:47" x14ac:dyDescent="0.15">
      <c r="A1120" s="142">
        <f t="shared" si="51"/>
        <v>0</v>
      </c>
      <c r="B1120" s="142">
        <f t="shared" si="52"/>
        <v>0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131"/>
      <c r="O1120" s="131"/>
      <c r="P1120" s="131"/>
      <c r="Q1120" s="132"/>
      <c r="R1120" s="132"/>
      <c r="S1120" s="132"/>
      <c r="T1120" s="9"/>
      <c r="U1120" s="9"/>
      <c r="V1120" s="9"/>
      <c r="W1120" s="9"/>
      <c r="X1120" s="131"/>
      <c r="Y1120" s="131"/>
      <c r="Z1120" s="9"/>
      <c r="AA1120" s="133"/>
      <c r="AB1120" s="9"/>
      <c r="AC1120" s="133"/>
      <c r="AD1120" s="9"/>
      <c r="AE1120" s="9"/>
      <c r="AF1120" s="133"/>
      <c r="AG1120" s="134"/>
      <c r="AH1120" s="9"/>
      <c r="AI1120" s="134"/>
      <c r="AJ1120" s="9"/>
      <c r="AK1120" s="9"/>
      <c r="AL1120" s="9"/>
      <c r="AM1120" s="9"/>
      <c r="AN1120" s="9"/>
      <c r="AO1120" s="9"/>
      <c r="AP1120" s="9"/>
      <c r="AQ1120" s="9"/>
      <c r="AR1120" s="9"/>
      <c r="AS1120" s="142" t="str">
        <f>VLOOKUP(A1120,'Roll-ups'!B:M,12,FALSE)</f>
        <v>CRAFTING</v>
      </c>
      <c r="AT1120" s="142">
        <f t="shared" si="53"/>
        <v>0</v>
      </c>
      <c r="AU1120" t="str">
        <f>VLOOKUP(A1120,'Roll-ups'!B:E,4,FALSE)</f>
        <v>FALL 1</v>
      </c>
    </row>
    <row r="1121" spans="1:47" x14ac:dyDescent="0.15">
      <c r="A1121" s="142">
        <f t="shared" si="51"/>
        <v>0</v>
      </c>
      <c r="B1121" s="142">
        <f t="shared" si="52"/>
        <v>0</v>
      </c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131"/>
      <c r="O1121" s="131"/>
      <c r="P1121" s="131"/>
      <c r="Q1121" s="132"/>
      <c r="R1121" s="132"/>
      <c r="S1121" s="132"/>
      <c r="T1121" s="9"/>
      <c r="U1121" s="9"/>
      <c r="V1121" s="9"/>
      <c r="W1121" s="9"/>
      <c r="X1121" s="131"/>
      <c r="Y1121" s="131"/>
      <c r="Z1121" s="9"/>
      <c r="AA1121" s="133"/>
      <c r="AB1121" s="9"/>
      <c r="AC1121" s="133"/>
      <c r="AD1121" s="9"/>
      <c r="AE1121" s="9"/>
      <c r="AF1121" s="133"/>
      <c r="AG1121" s="134"/>
      <c r="AH1121" s="9"/>
      <c r="AI1121" s="134"/>
      <c r="AJ1121" s="9"/>
      <c r="AK1121" s="9"/>
      <c r="AL1121" s="9"/>
      <c r="AM1121" s="9"/>
      <c r="AN1121" s="9"/>
      <c r="AO1121" s="9"/>
      <c r="AP1121" s="9"/>
      <c r="AQ1121" s="9"/>
      <c r="AR1121" s="9"/>
      <c r="AS1121" s="142" t="str">
        <f>VLOOKUP(A1121,'Roll-ups'!B:M,12,FALSE)</f>
        <v>CRAFTING</v>
      </c>
      <c r="AT1121" s="142">
        <f t="shared" si="53"/>
        <v>0</v>
      </c>
      <c r="AU1121" t="str">
        <f>VLOOKUP(A1121,'Roll-ups'!B:E,4,FALSE)</f>
        <v>FALL 1</v>
      </c>
    </row>
    <row r="1122" spans="1:47" x14ac:dyDescent="0.15">
      <c r="A1122" s="142">
        <f t="shared" si="51"/>
        <v>0</v>
      </c>
      <c r="B1122" s="142">
        <f t="shared" si="52"/>
        <v>0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131"/>
      <c r="O1122" s="131"/>
      <c r="P1122" s="131"/>
      <c r="Q1122" s="132"/>
      <c r="R1122" s="132"/>
      <c r="S1122" s="132"/>
      <c r="T1122" s="9"/>
      <c r="U1122" s="9"/>
      <c r="V1122" s="9"/>
      <c r="W1122" s="9"/>
      <c r="X1122" s="131"/>
      <c r="Y1122" s="131"/>
      <c r="Z1122" s="9"/>
      <c r="AA1122" s="133"/>
      <c r="AB1122" s="9"/>
      <c r="AC1122" s="133"/>
      <c r="AD1122" s="9"/>
      <c r="AE1122" s="9"/>
      <c r="AF1122" s="133"/>
      <c r="AG1122" s="134"/>
      <c r="AH1122" s="9"/>
      <c r="AI1122" s="134"/>
      <c r="AJ1122" s="9"/>
      <c r="AK1122" s="9"/>
      <c r="AL1122" s="9"/>
      <c r="AM1122" s="9"/>
      <c r="AN1122" s="9"/>
      <c r="AO1122" s="9"/>
      <c r="AP1122" s="9"/>
      <c r="AQ1122" s="9"/>
      <c r="AR1122" s="9"/>
      <c r="AS1122" s="142" t="str">
        <f>VLOOKUP(A1122,'Roll-ups'!B:M,12,FALSE)</f>
        <v>CRAFTING</v>
      </c>
      <c r="AT1122" s="142">
        <f t="shared" si="53"/>
        <v>0</v>
      </c>
      <c r="AU1122" t="str">
        <f>VLOOKUP(A1122,'Roll-ups'!B:E,4,FALSE)</f>
        <v>FALL 1</v>
      </c>
    </row>
    <row r="1123" spans="1:47" x14ac:dyDescent="0.15">
      <c r="A1123" s="142">
        <f t="shared" si="51"/>
        <v>0</v>
      </c>
      <c r="B1123" s="142">
        <f t="shared" si="52"/>
        <v>0</v>
      </c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131"/>
      <c r="O1123" s="131"/>
      <c r="P1123" s="131"/>
      <c r="Q1123" s="132"/>
      <c r="R1123" s="132"/>
      <c r="S1123" s="132"/>
      <c r="T1123" s="9"/>
      <c r="U1123" s="9"/>
      <c r="V1123" s="9"/>
      <c r="W1123" s="9"/>
      <c r="X1123" s="131"/>
      <c r="Y1123" s="131"/>
      <c r="Z1123" s="9"/>
      <c r="AA1123" s="133"/>
      <c r="AB1123" s="9"/>
      <c r="AC1123" s="133"/>
      <c r="AD1123" s="9"/>
      <c r="AE1123" s="9"/>
      <c r="AF1123" s="133"/>
      <c r="AG1123" s="134"/>
      <c r="AH1123" s="9"/>
      <c r="AI1123" s="134"/>
      <c r="AJ1123" s="9"/>
      <c r="AK1123" s="9"/>
      <c r="AL1123" s="9"/>
      <c r="AM1123" s="9"/>
      <c r="AN1123" s="9"/>
      <c r="AO1123" s="9"/>
      <c r="AP1123" s="9"/>
      <c r="AQ1123" s="9"/>
      <c r="AR1123" s="9"/>
      <c r="AS1123" s="142" t="str">
        <f>VLOOKUP(A1123,'Roll-ups'!B:M,12,FALSE)</f>
        <v>CRAFTING</v>
      </c>
      <c r="AT1123" s="142">
        <f t="shared" si="53"/>
        <v>0</v>
      </c>
      <c r="AU1123" t="str">
        <f>VLOOKUP(A1123,'Roll-ups'!B:E,4,FALSE)</f>
        <v>FALL 1</v>
      </c>
    </row>
    <row r="1124" spans="1:47" x14ac:dyDescent="0.15">
      <c r="A1124" s="142">
        <f t="shared" si="51"/>
        <v>0</v>
      </c>
      <c r="B1124" s="142">
        <f t="shared" si="52"/>
        <v>0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131"/>
      <c r="O1124" s="131"/>
      <c r="P1124" s="131"/>
      <c r="Q1124" s="132"/>
      <c r="R1124" s="132"/>
      <c r="S1124" s="132"/>
      <c r="T1124" s="9"/>
      <c r="U1124" s="9"/>
      <c r="V1124" s="9"/>
      <c r="W1124" s="9"/>
      <c r="X1124" s="131"/>
      <c r="Y1124" s="131"/>
      <c r="Z1124" s="9"/>
      <c r="AA1124" s="133"/>
      <c r="AB1124" s="9"/>
      <c r="AC1124" s="133"/>
      <c r="AD1124" s="9"/>
      <c r="AE1124" s="9"/>
      <c r="AF1124" s="133"/>
      <c r="AG1124" s="134"/>
      <c r="AH1124" s="9"/>
      <c r="AI1124" s="134"/>
      <c r="AJ1124" s="9"/>
      <c r="AK1124" s="9"/>
      <c r="AL1124" s="9"/>
      <c r="AM1124" s="9"/>
      <c r="AN1124" s="9"/>
      <c r="AO1124" s="9"/>
      <c r="AP1124" s="9"/>
      <c r="AQ1124" s="9"/>
      <c r="AR1124" s="9"/>
      <c r="AS1124" s="142" t="str">
        <f>VLOOKUP(A1124,'Roll-ups'!B:M,12,FALSE)</f>
        <v>CRAFTING</v>
      </c>
      <c r="AT1124" s="142">
        <f t="shared" si="53"/>
        <v>0</v>
      </c>
      <c r="AU1124" t="str">
        <f>VLOOKUP(A1124,'Roll-ups'!B:E,4,FALSE)</f>
        <v>FALL 1</v>
      </c>
    </row>
    <row r="1125" spans="1:47" x14ac:dyDescent="0.15">
      <c r="A1125" s="142">
        <f t="shared" si="51"/>
        <v>0</v>
      </c>
      <c r="B1125" s="142">
        <f t="shared" si="52"/>
        <v>0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131"/>
      <c r="O1125" s="131"/>
      <c r="P1125" s="131"/>
      <c r="Q1125" s="132"/>
      <c r="R1125" s="132"/>
      <c r="S1125" s="132"/>
      <c r="T1125" s="9"/>
      <c r="U1125" s="9"/>
      <c r="V1125" s="9"/>
      <c r="W1125" s="9"/>
      <c r="X1125" s="131"/>
      <c r="Y1125" s="131"/>
      <c r="Z1125" s="9"/>
      <c r="AA1125" s="133"/>
      <c r="AB1125" s="9"/>
      <c r="AC1125" s="133"/>
      <c r="AD1125" s="9"/>
      <c r="AE1125" s="9"/>
      <c r="AF1125" s="133"/>
      <c r="AG1125" s="134"/>
      <c r="AH1125" s="9"/>
      <c r="AI1125" s="134"/>
      <c r="AJ1125" s="9"/>
      <c r="AK1125" s="9"/>
      <c r="AL1125" s="9"/>
      <c r="AM1125" s="9"/>
      <c r="AN1125" s="9"/>
      <c r="AO1125" s="9"/>
      <c r="AP1125" s="9"/>
      <c r="AQ1125" s="9"/>
      <c r="AR1125" s="9"/>
      <c r="AS1125" s="142" t="str">
        <f>VLOOKUP(A1125,'Roll-ups'!B:M,12,FALSE)</f>
        <v>CRAFTING</v>
      </c>
      <c r="AT1125" s="142">
        <f t="shared" si="53"/>
        <v>0</v>
      </c>
      <c r="AU1125" t="str">
        <f>VLOOKUP(A1125,'Roll-ups'!B:E,4,FALSE)</f>
        <v>FALL 1</v>
      </c>
    </row>
    <row r="1126" spans="1:47" x14ac:dyDescent="0.15">
      <c r="A1126" s="142">
        <f t="shared" si="51"/>
        <v>0</v>
      </c>
      <c r="B1126" s="142">
        <f t="shared" si="52"/>
        <v>0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131"/>
      <c r="O1126" s="131"/>
      <c r="P1126" s="131"/>
      <c r="Q1126" s="132"/>
      <c r="R1126" s="132"/>
      <c r="S1126" s="132"/>
      <c r="T1126" s="9"/>
      <c r="U1126" s="9"/>
      <c r="V1126" s="9"/>
      <c r="W1126" s="9"/>
      <c r="X1126" s="131"/>
      <c r="Y1126" s="131"/>
      <c r="Z1126" s="9"/>
      <c r="AA1126" s="133"/>
      <c r="AB1126" s="9"/>
      <c r="AC1126" s="133"/>
      <c r="AD1126" s="9"/>
      <c r="AE1126" s="9"/>
      <c r="AF1126" s="133"/>
      <c r="AG1126" s="134"/>
      <c r="AH1126" s="9"/>
      <c r="AI1126" s="132"/>
      <c r="AJ1126" s="9"/>
      <c r="AK1126" s="9"/>
      <c r="AL1126" s="9"/>
      <c r="AM1126" s="9"/>
      <c r="AN1126" s="9"/>
      <c r="AO1126" s="9"/>
      <c r="AP1126" s="9"/>
      <c r="AQ1126" s="9"/>
      <c r="AR1126" s="9"/>
      <c r="AS1126" s="142" t="str">
        <f>VLOOKUP(A1126,'Roll-ups'!B:M,12,FALSE)</f>
        <v>CRAFTING</v>
      </c>
      <c r="AT1126" s="142">
        <f t="shared" si="53"/>
        <v>0</v>
      </c>
      <c r="AU1126" t="str">
        <f>VLOOKUP(A1126,'Roll-ups'!B:E,4,FALSE)</f>
        <v>FALL 1</v>
      </c>
    </row>
    <row r="1127" spans="1:47" x14ac:dyDescent="0.15">
      <c r="A1127" s="142">
        <f t="shared" si="51"/>
        <v>0</v>
      </c>
      <c r="B1127" s="142">
        <f t="shared" si="52"/>
        <v>0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131"/>
      <c r="O1127" s="131"/>
      <c r="P1127" s="131"/>
      <c r="Q1127" s="132"/>
      <c r="R1127" s="132"/>
      <c r="S1127" s="132"/>
      <c r="T1127" s="9"/>
      <c r="U1127" s="9"/>
      <c r="V1127" s="9"/>
      <c r="W1127" s="9"/>
      <c r="X1127" s="131"/>
      <c r="Y1127" s="131"/>
      <c r="Z1127" s="9"/>
      <c r="AA1127" s="133"/>
      <c r="AB1127" s="9"/>
      <c r="AC1127" s="133"/>
      <c r="AD1127" s="9"/>
      <c r="AE1127" s="9"/>
      <c r="AF1127" s="133"/>
      <c r="AG1127" s="134"/>
      <c r="AH1127" s="9"/>
      <c r="AI1127" s="132"/>
      <c r="AJ1127" s="9"/>
      <c r="AK1127" s="9"/>
      <c r="AL1127" s="9"/>
      <c r="AM1127" s="9"/>
      <c r="AN1127" s="9"/>
      <c r="AO1127" s="9"/>
      <c r="AP1127" s="9"/>
      <c r="AQ1127" s="9"/>
      <c r="AR1127" s="9"/>
      <c r="AS1127" s="142" t="str">
        <f>VLOOKUP(A1127,'Roll-ups'!B:M,12,FALSE)</f>
        <v>CRAFTING</v>
      </c>
      <c r="AT1127" s="142">
        <f t="shared" si="53"/>
        <v>0</v>
      </c>
      <c r="AU1127" t="str">
        <f>VLOOKUP(A1127,'Roll-ups'!B:E,4,FALSE)</f>
        <v>FALL 1</v>
      </c>
    </row>
    <row r="1128" spans="1:47" x14ac:dyDescent="0.15">
      <c r="A1128" s="142">
        <f t="shared" si="51"/>
        <v>0</v>
      </c>
      <c r="B1128" s="142">
        <f t="shared" si="52"/>
        <v>0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131"/>
      <c r="O1128" s="131"/>
      <c r="P1128" s="131"/>
      <c r="Q1128" s="132"/>
      <c r="R1128" s="132"/>
      <c r="S1128" s="132"/>
      <c r="T1128" s="9"/>
      <c r="U1128" s="9"/>
      <c r="V1128" s="9"/>
      <c r="W1128" s="9"/>
      <c r="X1128" s="131"/>
      <c r="Y1128" s="131"/>
      <c r="Z1128" s="9"/>
      <c r="AA1128" s="133"/>
      <c r="AB1128" s="9"/>
      <c r="AC1128" s="133"/>
      <c r="AD1128" s="9"/>
      <c r="AE1128" s="9"/>
      <c r="AF1128" s="133"/>
      <c r="AG1128" s="134"/>
      <c r="AH1128" s="9"/>
      <c r="AI1128" s="132"/>
      <c r="AJ1128" s="9"/>
      <c r="AK1128" s="9"/>
      <c r="AL1128" s="9"/>
      <c r="AM1128" s="9"/>
      <c r="AN1128" s="9"/>
      <c r="AO1128" s="9"/>
      <c r="AP1128" s="9"/>
      <c r="AQ1128" s="9"/>
      <c r="AR1128" s="9"/>
      <c r="AS1128" s="142" t="str">
        <f>VLOOKUP(A1128,'Roll-ups'!B:M,12,FALSE)</f>
        <v>CRAFTING</v>
      </c>
      <c r="AT1128" s="142">
        <f t="shared" si="53"/>
        <v>0</v>
      </c>
      <c r="AU1128" t="str">
        <f>VLOOKUP(A1128,'Roll-ups'!B:E,4,FALSE)</f>
        <v>FALL 1</v>
      </c>
    </row>
    <row r="1129" spans="1:47" x14ac:dyDescent="0.15">
      <c r="A1129" s="142">
        <f t="shared" si="51"/>
        <v>0</v>
      </c>
      <c r="B1129" s="142">
        <f t="shared" si="52"/>
        <v>0</v>
      </c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131"/>
      <c r="O1129" s="131"/>
      <c r="P1129" s="131"/>
      <c r="Q1129" s="132"/>
      <c r="R1129" s="132"/>
      <c r="S1129" s="132"/>
      <c r="T1129" s="9"/>
      <c r="U1129" s="9"/>
      <c r="V1129" s="9"/>
      <c r="W1129" s="9"/>
      <c r="X1129" s="131"/>
      <c r="Y1129" s="131"/>
      <c r="Z1129" s="9"/>
      <c r="AA1129" s="133"/>
      <c r="AB1129" s="9"/>
      <c r="AC1129" s="133"/>
      <c r="AD1129" s="9"/>
      <c r="AE1129" s="9"/>
      <c r="AF1129" s="133"/>
      <c r="AG1129" s="134"/>
      <c r="AH1129" s="9"/>
      <c r="AI1129" s="134"/>
      <c r="AJ1129" s="9"/>
      <c r="AK1129" s="9"/>
      <c r="AL1129" s="9"/>
      <c r="AM1129" s="9"/>
      <c r="AN1129" s="9"/>
      <c r="AO1129" s="9"/>
      <c r="AP1129" s="9"/>
      <c r="AQ1129" s="9"/>
      <c r="AR1129" s="9"/>
      <c r="AS1129" s="142" t="str">
        <f>VLOOKUP(A1129,'Roll-ups'!B:M,12,FALSE)</f>
        <v>CRAFTING</v>
      </c>
      <c r="AT1129" s="142">
        <f t="shared" si="53"/>
        <v>0</v>
      </c>
      <c r="AU1129" t="str">
        <f>VLOOKUP(A1129,'Roll-ups'!B:E,4,FALSE)</f>
        <v>FALL 1</v>
      </c>
    </row>
    <row r="1130" spans="1:47" x14ac:dyDescent="0.15">
      <c r="Q1130" s="208"/>
      <c r="S1130" s="208"/>
    </row>
    <row r="1136" spans="1:47" ht="14" thickBot="1" x14ac:dyDescent="0.2"/>
    <row r="1137" spans="12:14" ht="16" thickBot="1" x14ac:dyDescent="0.2">
      <c r="L1137" s="189"/>
      <c r="N1137" s="187"/>
    </row>
    <row r="1138" spans="12:14" ht="16" thickBot="1" x14ac:dyDescent="0.2">
      <c r="L1138" s="189"/>
      <c r="N1138" s="188"/>
    </row>
    <row r="1139" spans="12:14" ht="16" thickBot="1" x14ac:dyDescent="0.2">
      <c r="L1139" s="189"/>
      <c r="N1139" s="188"/>
    </row>
    <row r="1140" spans="12:14" ht="16" thickBot="1" x14ac:dyDescent="0.2">
      <c r="L1140" s="189"/>
      <c r="N1140" s="188"/>
    </row>
    <row r="1141" spans="12:14" ht="16" thickBot="1" x14ac:dyDescent="0.2">
      <c r="L1141" s="189"/>
      <c r="N1141" s="188"/>
    </row>
    <row r="1142" spans="12:14" ht="16" thickBot="1" x14ac:dyDescent="0.2">
      <c r="L1142" s="189"/>
      <c r="N1142" s="190"/>
    </row>
    <row r="1143" spans="12:14" ht="16" thickBot="1" x14ac:dyDescent="0.2">
      <c r="L1143" s="189"/>
      <c r="N1143" s="188"/>
    </row>
    <row r="1144" spans="12:14" ht="16" thickBot="1" x14ac:dyDescent="0.2">
      <c r="L1144" s="189"/>
      <c r="N1144" s="188"/>
    </row>
    <row r="1145" spans="12:14" ht="16" thickBot="1" x14ac:dyDescent="0.2">
      <c r="L1145" s="189"/>
      <c r="N1145" s="188"/>
    </row>
    <row r="1146" spans="12:14" ht="16" thickBot="1" x14ac:dyDescent="0.2">
      <c r="L1146" s="189"/>
      <c r="N1146" s="188"/>
    </row>
    <row r="1147" spans="12:14" ht="16" thickBot="1" x14ac:dyDescent="0.2">
      <c r="L1147" s="189"/>
      <c r="N1147" s="188"/>
    </row>
    <row r="1148" spans="12:14" ht="16" thickBot="1" x14ac:dyDescent="0.2">
      <c r="L1148" s="189"/>
      <c r="N1148" s="188"/>
    </row>
    <row r="1149" spans="12:14" ht="16" thickBot="1" x14ac:dyDescent="0.2">
      <c r="L1149" s="189"/>
      <c r="N1149" s="188"/>
    </row>
    <row r="1150" spans="12:14" ht="16" thickBot="1" x14ac:dyDescent="0.2">
      <c r="L1150" s="189"/>
      <c r="N1150" s="188"/>
    </row>
    <row r="1151" spans="12:14" ht="16" thickBot="1" x14ac:dyDescent="0.2">
      <c r="L1151" s="189"/>
      <c r="N1151" s="188"/>
    </row>
    <row r="1152" spans="12:14" ht="16" thickBot="1" x14ac:dyDescent="0.2">
      <c r="L1152" s="189"/>
      <c r="N1152" s="188"/>
    </row>
    <row r="1153" spans="14:14" ht="16" thickBot="1" x14ac:dyDescent="0.2">
      <c r="N1153" s="188"/>
    </row>
    <row r="1154" spans="14:14" ht="16" thickBot="1" x14ac:dyDescent="0.2">
      <c r="N1154" s="188"/>
    </row>
  </sheetData>
  <autoFilter ref="A1:AU1129" xr:uid="{E5F60E54-B5E7-455A-B526-45739F60757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F466-92F8-488E-BFDA-0B0B2ED8F815}">
  <sheetPr filterMode="1">
    <tabColor theme="7" tint="0.39997558519241921"/>
  </sheetPr>
  <dimension ref="A1:N2900"/>
  <sheetViews>
    <sheetView zoomScale="80" zoomScaleNormal="80" workbookViewId="0">
      <selection activeCell="E6" sqref="E6"/>
    </sheetView>
  </sheetViews>
  <sheetFormatPr baseColWidth="10" defaultColWidth="8.83203125" defaultRowHeight="13" x14ac:dyDescent="0.15"/>
  <cols>
    <col min="2" max="2" width="12.5" bestFit="1" customWidth="1"/>
    <col min="3" max="3" width="24.33203125" customWidth="1"/>
    <col min="4" max="4" width="15.33203125" style="137" bestFit="1" customWidth="1"/>
    <col min="5" max="5" width="22.1640625" customWidth="1"/>
    <col min="6" max="6" width="47" bestFit="1" customWidth="1"/>
    <col min="7" max="7" width="14.83203125" bestFit="1" customWidth="1"/>
    <col min="8" max="8" width="21.6640625" bestFit="1" customWidth="1"/>
    <col min="9" max="9" width="9.6640625" bestFit="1" customWidth="1"/>
    <col min="10" max="10" width="25.1640625" bestFit="1" customWidth="1"/>
    <col min="11" max="11" width="38" bestFit="1" customWidth="1"/>
    <col min="12" max="12" width="17.83203125" bestFit="1" customWidth="1"/>
    <col min="13" max="13" width="27.1640625" bestFit="1" customWidth="1"/>
  </cols>
  <sheetData>
    <row r="1" spans="1:14" x14ac:dyDescent="0.15">
      <c r="C1" s="138" t="s">
        <v>157</v>
      </c>
      <c r="D1" s="140" t="s">
        <v>158</v>
      </c>
      <c r="E1" s="138" t="s">
        <v>159</v>
      </c>
      <c r="F1" s="138" t="s">
        <v>160</v>
      </c>
      <c r="G1" s="138" t="s">
        <v>161</v>
      </c>
      <c r="H1" s="138" t="s">
        <v>162</v>
      </c>
      <c r="I1" s="138" t="s">
        <v>163</v>
      </c>
      <c r="J1" s="138" t="s">
        <v>0</v>
      </c>
      <c r="K1" s="138" t="s">
        <v>164</v>
      </c>
      <c r="L1" s="138" t="s">
        <v>165</v>
      </c>
      <c r="M1" s="138" t="s">
        <v>166</v>
      </c>
    </row>
    <row r="2" spans="1:14" s="139" customFormat="1" x14ac:dyDescent="0.15">
      <c r="A2"/>
      <c r="B2" s="139">
        <f>D2*1</f>
        <v>9781525610332</v>
      </c>
      <c r="C2" s="139" t="s">
        <v>217</v>
      </c>
      <c r="D2" s="141">
        <v>9781525610332</v>
      </c>
      <c r="E2" s="139" t="s">
        <v>218</v>
      </c>
      <c r="F2" s="139" t="s">
        <v>219</v>
      </c>
      <c r="G2" s="139" t="s">
        <v>220</v>
      </c>
      <c r="H2" s="139" t="s">
        <v>188</v>
      </c>
      <c r="I2" s="139" t="s">
        <v>170</v>
      </c>
      <c r="J2" s="139" t="s">
        <v>189</v>
      </c>
      <c r="K2" s="139" t="s">
        <v>221</v>
      </c>
      <c r="L2" s="139" t="s">
        <v>169</v>
      </c>
      <c r="M2" s="139" t="s">
        <v>342</v>
      </c>
      <c r="N2" s="139" t="s">
        <v>342</v>
      </c>
    </row>
    <row r="3" spans="1:14" s="139" customFormat="1" x14ac:dyDescent="0.15">
      <c r="A3"/>
      <c r="B3" s="139">
        <f t="shared" ref="B3:B66" si="0">D3*1</f>
        <v>9781525610387</v>
      </c>
      <c r="C3" s="139" t="s">
        <v>222</v>
      </c>
      <c r="D3" s="141">
        <v>9781525610387</v>
      </c>
      <c r="E3" s="139" t="s">
        <v>218</v>
      </c>
      <c r="F3" s="139" t="s">
        <v>219</v>
      </c>
      <c r="G3" s="139" t="s">
        <v>220</v>
      </c>
      <c r="H3" s="139" t="s">
        <v>188</v>
      </c>
      <c r="I3" s="139" t="s">
        <v>170</v>
      </c>
      <c r="J3" s="139" t="s">
        <v>189</v>
      </c>
      <c r="K3" s="139" t="s">
        <v>221</v>
      </c>
      <c r="L3" s="139" t="s">
        <v>169</v>
      </c>
      <c r="M3" s="139" t="s">
        <v>342</v>
      </c>
      <c r="N3" s="139" t="s">
        <v>342</v>
      </c>
    </row>
    <row r="4" spans="1:14" s="139" customFormat="1" x14ac:dyDescent="0.15">
      <c r="A4"/>
      <c r="B4" s="139">
        <f t="shared" si="0"/>
        <v>9781525610394</v>
      </c>
      <c r="C4" s="139" t="s">
        <v>223</v>
      </c>
      <c r="D4" s="141">
        <v>9781525610394</v>
      </c>
      <c r="E4" s="139" t="s">
        <v>218</v>
      </c>
      <c r="F4" s="139" t="s">
        <v>219</v>
      </c>
      <c r="G4" s="139" t="s">
        <v>220</v>
      </c>
      <c r="H4" s="139" t="s">
        <v>188</v>
      </c>
      <c r="I4" s="139" t="s">
        <v>170</v>
      </c>
      <c r="J4" s="139" t="s">
        <v>189</v>
      </c>
      <c r="K4" s="139" t="s">
        <v>221</v>
      </c>
      <c r="L4" s="139" t="s">
        <v>169</v>
      </c>
      <c r="M4" s="139" t="s">
        <v>342</v>
      </c>
      <c r="N4" s="139" t="s">
        <v>342</v>
      </c>
    </row>
    <row r="5" spans="1:14" s="139" customFormat="1" x14ac:dyDescent="0.15">
      <c r="A5"/>
      <c r="B5" s="139">
        <f t="shared" si="0"/>
        <v>9781525610400</v>
      </c>
      <c r="C5" s="139" t="s">
        <v>224</v>
      </c>
      <c r="D5" s="141">
        <v>9781525610400</v>
      </c>
      <c r="E5" s="139" t="s">
        <v>218</v>
      </c>
      <c r="F5" s="139" t="s">
        <v>219</v>
      </c>
      <c r="G5" s="139" t="s">
        <v>220</v>
      </c>
      <c r="H5" s="139" t="s">
        <v>188</v>
      </c>
      <c r="I5" s="139" t="s">
        <v>170</v>
      </c>
      <c r="J5" s="139" t="s">
        <v>189</v>
      </c>
      <c r="K5" s="139" t="s">
        <v>221</v>
      </c>
      <c r="L5" s="139" t="s">
        <v>169</v>
      </c>
      <c r="M5" s="139" t="s">
        <v>342</v>
      </c>
      <c r="N5" s="139" t="s">
        <v>342</v>
      </c>
    </row>
    <row r="6" spans="1:14" s="139" customFormat="1" x14ac:dyDescent="0.15">
      <c r="A6"/>
      <c r="B6" s="139">
        <f t="shared" si="0"/>
        <v>9781551861258</v>
      </c>
      <c r="C6" s="139" t="s">
        <v>225</v>
      </c>
      <c r="D6" s="141">
        <v>9781551861258</v>
      </c>
      <c r="E6" s="139" t="s">
        <v>226</v>
      </c>
      <c r="F6" s="139" t="s">
        <v>191</v>
      </c>
      <c r="G6" s="139" t="s">
        <v>54</v>
      </c>
      <c r="H6" s="139" t="s">
        <v>188</v>
      </c>
      <c r="I6" s="139" t="s">
        <v>170</v>
      </c>
      <c r="J6" s="139" t="s">
        <v>190</v>
      </c>
      <c r="K6" s="139" t="s">
        <v>193</v>
      </c>
      <c r="L6" s="139" t="s">
        <v>169</v>
      </c>
      <c r="M6" s="139" t="s">
        <v>193</v>
      </c>
      <c r="N6" s="139" t="s">
        <v>193</v>
      </c>
    </row>
    <row r="7" spans="1:14" s="139" customFormat="1" x14ac:dyDescent="0.15">
      <c r="A7"/>
      <c r="B7" s="139">
        <f t="shared" si="0"/>
        <v>9781551861296</v>
      </c>
      <c r="C7" s="139" t="s">
        <v>227</v>
      </c>
      <c r="D7" s="141">
        <v>9781551861296</v>
      </c>
      <c r="E7" s="139" t="s">
        <v>226</v>
      </c>
      <c r="F7" s="139" t="s">
        <v>191</v>
      </c>
      <c r="G7" s="139" t="s">
        <v>54</v>
      </c>
      <c r="H7" s="139" t="s">
        <v>188</v>
      </c>
      <c r="I7" s="139" t="s">
        <v>170</v>
      </c>
      <c r="J7" s="139" t="s">
        <v>190</v>
      </c>
      <c r="K7" s="139" t="s">
        <v>193</v>
      </c>
      <c r="L7" s="139" t="s">
        <v>169</v>
      </c>
      <c r="M7" s="139" t="s">
        <v>193</v>
      </c>
      <c r="N7" s="139" t="s">
        <v>193</v>
      </c>
    </row>
    <row r="8" spans="1:14" s="139" customFormat="1" x14ac:dyDescent="0.15">
      <c r="A8"/>
      <c r="B8" s="139">
        <f t="shared" si="0"/>
        <v>686010674044</v>
      </c>
      <c r="C8" s="139" t="s">
        <v>228</v>
      </c>
      <c r="D8" s="141">
        <v>686010674044</v>
      </c>
      <c r="E8" s="139" t="s">
        <v>226</v>
      </c>
      <c r="F8" s="139" t="s">
        <v>177</v>
      </c>
      <c r="G8" s="139" t="s">
        <v>54</v>
      </c>
      <c r="H8" s="139" t="s">
        <v>188</v>
      </c>
      <c r="I8" s="139" t="s">
        <v>170</v>
      </c>
      <c r="J8" s="139" t="s">
        <v>189</v>
      </c>
      <c r="K8" s="139" t="s">
        <v>229</v>
      </c>
      <c r="L8" s="139" t="s">
        <v>169</v>
      </c>
      <c r="M8" s="139" t="s">
        <v>230</v>
      </c>
      <c r="N8" s="139" t="s">
        <v>230</v>
      </c>
    </row>
    <row r="9" spans="1:14" s="139" customFormat="1" x14ac:dyDescent="0.15">
      <c r="A9"/>
      <c r="B9" s="139">
        <f t="shared" si="0"/>
        <v>686010674051</v>
      </c>
      <c r="C9" s="139" t="s">
        <v>231</v>
      </c>
      <c r="D9" s="141">
        <v>686010674051</v>
      </c>
      <c r="E9" s="139" t="s">
        <v>226</v>
      </c>
      <c r="F9" s="139" t="s">
        <v>177</v>
      </c>
      <c r="G9" s="139" t="s">
        <v>54</v>
      </c>
      <c r="H9" s="139" t="s">
        <v>188</v>
      </c>
      <c r="I9" s="139" t="s">
        <v>170</v>
      </c>
      <c r="J9" s="139" t="s">
        <v>189</v>
      </c>
      <c r="K9" s="139" t="s">
        <v>229</v>
      </c>
      <c r="L9" s="139" t="s">
        <v>169</v>
      </c>
      <c r="M9" s="139" t="s">
        <v>230</v>
      </c>
      <c r="N9" s="139" t="s">
        <v>230</v>
      </c>
    </row>
    <row r="10" spans="1:14" s="139" customFormat="1" x14ac:dyDescent="0.15">
      <c r="A10"/>
      <c r="B10" s="139">
        <f t="shared" si="0"/>
        <v>686010673979</v>
      </c>
      <c r="C10" s="139" t="s">
        <v>232</v>
      </c>
      <c r="D10" s="141">
        <v>686010673979</v>
      </c>
      <c r="E10" s="139" t="s">
        <v>226</v>
      </c>
      <c r="F10" s="139" t="s">
        <v>177</v>
      </c>
      <c r="G10" s="139" t="s">
        <v>54</v>
      </c>
      <c r="H10" s="139" t="s">
        <v>188</v>
      </c>
      <c r="I10" s="139" t="s">
        <v>170</v>
      </c>
      <c r="J10" s="139" t="s">
        <v>189</v>
      </c>
      <c r="K10" s="139" t="s">
        <v>233</v>
      </c>
      <c r="L10" s="139" t="s">
        <v>169</v>
      </c>
      <c r="M10" s="139" t="s">
        <v>230</v>
      </c>
      <c r="N10" s="139" t="s">
        <v>230</v>
      </c>
    </row>
    <row r="11" spans="1:14" s="139" customFormat="1" x14ac:dyDescent="0.15">
      <c r="A11"/>
      <c r="B11" s="139">
        <f t="shared" si="0"/>
        <v>686010673962</v>
      </c>
      <c r="C11" s="139" t="s">
        <v>234</v>
      </c>
      <c r="D11" s="141">
        <v>686010673962</v>
      </c>
      <c r="E11" s="139" t="s">
        <v>226</v>
      </c>
      <c r="F11" s="139" t="s">
        <v>177</v>
      </c>
      <c r="G11" s="139" t="s">
        <v>54</v>
      </c>
      <c r="H11" s="139" t="s">
        <v>188</v>
      </c>
      <c r="I11" s="139" t="s">
        <v>170</v>
      </c>
      <c r="J11" s="139" t="s">
        <v>189</v>
      </c>
      <c r="K11" s="139" t="s">
        <v>233</v>
      </c>
      <c r="L11" s="139" t="s">
        <v>169</v>
      </c>
      <c r="M11" s="139" t="s">
        <v>230</v>
      </c>
      <c r="N11" s="139" t="s">
        <v>230</v>
      </c>
    </row>
    <row r="12" spans="1:14" s="139" customFormat="1" x14ac:dyDescent="0.15">
      <c r="A12"/>
      <c r="B12" s="139">
        <f t="shared" si="0"/>
        <v>686010673955</v>
      </c>
      <c r="C12" s="139" t="s">
        <v>235</v>
      </c>
      <c r="D12" s="141">
        <v>686010673955</v>
      </c>
      <c r="E12" s="139" t="s">
        <v>226</v>
      </c>
      <c r="F12" s="139" t="s">
        <v>177</v>
      </c>
      <c r="G12" s="139" t="s">
        <v>54</v>
      </c>
      <c r="H12" s="139" t="s">
        <v>188</v>
      </c>
      <c r="I12" s="139" t="s">
        <v>170</v>
      </c>
      <c r="J12" s="139" t="s">
        <v>189</v>
      </c>
      <c r="K12" s="139" t="s">
        <v>233</v>
      </c>
      <c r="L12" s="139" t="s">
        <v>169</v>
      </c>
      <c r="M12" s="139" t="s">
        <v>230</v>
      </c>
      <c r="N12" s="139" t="s">
        <v>230</v>
      </c>
    </row>
    <row r="13" spans="1:14" s="139" customFormat="1" x14ac:dyDescent="0.15">
      <c r="A13"/>
      <c r="B13" s="139">
        <f t="shared" si="0"/>
        <v>686010673993</v>
      </c>
      <c r="C13" s="139" t="s">
        <v>236</v>
      </c>
      <c r="D13" s="141">
        <v>686010673993</v>
      </c>
      <c r="E13" s="139" t="s">
        <v>226</v>
      </c>
      <c r="F13" s="139" t="s">
        <v>177</v>
      </c>
      <c r="G13" s="139" t="s">
        <v>54</v>
      </c>
      <c r="H13" s="139" t="s">
        <v>188</v>
      </c>
      <c r="I13" s="139" t="s">
        <v>170</v>
      </c>
      <c r="J13" s="139" t="s">
        <v>189</v>
      </c>
      <c r="K13" s="139" t="s">
        <v>229</v>
      </c>
      <c r="L13" s="139" t="s">
        <v>169</v>
      </c>
      <c r="M13" s="139" t="s">
        <v>230</v>
      </c>
      <c r="N13" s="139" t="s">
        <v>230</v>
      </c>
    </row>
    <row r="14" spans="1:14" s="139" customFormat="1" x14ac:dyDescent="0.15">
      <c r="A14"/>
      <c r="B14" s="139">
        <f t="shared" si="0"/>
        <v>686010674006</v>
      </c>
      <c r="C14" s="139" t="s">
        <v>237</v>
      </c>
      <c r="D14" s="141">
        <v>686010674006</v>
      </c>
      <c r="E14" s="139" t="s">
        <v>226</v>
      </c>
      <c r="F14" s="139" t="s">
        <v>177</v>
      </c>
      <c r="G14" s="139" t="s">
        <v>54</v>
      </c>
      <c r="H14" s="139" t="s">
        <v>188</v>
      </c>
      <c r="I14" s="139" t="s">
        <v>170</v>
      </c>
      <c r="J14" s="139" t="s">
        <v>189</v>
      </c>
      <c r="K14" s="139" t="s">
        <v>229</v>
      </c>
      <c r="L14" s="139" t="s">
        <v>169</v>
      </c>
      <c r="M14" s="139" t="s">
        <v>230</v>
      </c>
      <c r="N14" s="139" t="s">
        <v>230</v>
      </c>
    </row>
    <row r="15" spans="1:14" s="139" customFormat="1" x14ac:dyDescent="0.15">
      <c r="A15"/>
      <c r="B15" s="139">
        <f t="shared" si="0"/>
        <v>686010673986</v>
      </c>
      <c r="C15" s="139" t="s">
        <v>238</v>
      </c>
      <c r="D15" s="141">
        <v>686010673986</v>
      </c>
      <c r="E15" s="139" t="s">
        <v>226</v>
      </c>
      <c r="F15" s="139" t="s">
        <v>177</v>
      </c>
      <c r="G15" s="139" t="s">
        <v>54</v>
      </c>
      <c r="H15" s="139" t="s">
        <v>188</v>
      </c>
      <c r="I15" s="139" t="s">
        <v>170</v>
      </c>
      <c r="J15" s="139" t="s">
        <v>189</v>
      </c>
      <c r="K15" s="139" t="s">
        <v>229</v>
      </c>
      <c r="L15" s="139" t="s">
        <v>169</v>
      </c>
      <c r="M15" s="139" t="s">
        <v>230</v>
      </c>
      <c r="N15" s="139" t="s">
        <v>230</v>
      </c>
    </row>
    <row r="16" spans="1:14" s="139" customFormat="1" x14ac:dyDescent="0.15">
      <c r="A16"/>
      <c r="B16" s="139">
        <f t="shared" si="0"/>
        <v>686010674013</v>
      </c>
      <c r="C16" s="139" t="s">
        <v>239</v>
      </c>
      <c r="D16" s="141">
        <v>686010674013</v>
      </c>
      <c r="E16" s="139" t="s">
        <v>226</v>
      </c>
      <c r="F16" s="139" t="s">
        <v>177</v>
      </c>
      <c r="G16" s="139" t="s">
        <v>54</v>
      </c>
      <c r="H16" s="139" t="s">
        <v>188</v>
      </c>
      <c r="I16" s="139" t="s">
        <v>170</v>
      </c>
      <c r="J16" s="139" t="s">
        <v>189</v>
      </c>
      <c r="K16" s="139" t="s">
        <v>229</v>
      </c>
      <c r="L16" s="139" t="s">
        <v>169</v>
      </c>
      <c r="M16" s="139" t="s">
        <v>230</v>
      </c>
      <c r="N16" s="139" t="s">
        <v>230</v>
      </c>
    </row>
    <row r="17" spans="1:14" s="139" customFormat="1" x14ac:dyDescent="0.15">
      <c r="A17"/>
      <c r="B17" s="139">
        <f t="shared" si="0"/>
        <v>686010674020</v>
      </c>
      <c r="C17" s="139" t="s">
        <v>240</v>
      </c>
      <c r="D17" s="141">
        <v>686010674020</v>
      </c>
      <c r="E17" s="139" t="s">
        <v>226</v>
      </c>
      <c r="F17" s="139" t="s">
        <v>177</v>
      </c>
      <c r="G17" s="139" t="s">
        <v>54</v>
      </c>
      <c r="H17" s="139" t="s">
        <v>188</v>
      </c>
      <c r="I17" s="139" t="s">
        <v>170</v>
      </c>
      <c r="J17" s="139" t="s">
        <v>189</v>
      </c>
      <c r="K17" s="139" t="s">
        <v>229</v>
      </c>
      <c r="L17" s="139" t="s">
        <v>169</v>
      </c>
      <c r="M17" s="139" t="s">
        <v>342</v>
      </c>
      <c r="N17" s="139" t="s">
        <v>342</v>
      </c>
    </row>
    <row r="18" spans="1:14" s="139" customFormat="1" x14ac:dyDescent="0.15">
      <c r="A18"/>
      <c r="B18" s="139">
        <f t="shared" si="0"/>
        <v>686010674136</v>
      </c>
      <c r="C18" s="139" t="s">
        <v>241</v>
      </c>
      <c r="D18" s="141" t="s">
        <v>242</v>
      </c>
      <c r="E18" s="139" t="s">
        <v>226</v>
      </c>
      <c r="F18" s="139" t="s">
        <v>177</v>
      </c>
      <c r="G18" s="139" t="s">
        <v>54</v>
      </c>
      <c r="H18" s="139" t="s">
        <v>188</v>
      </c>
      <c r="I18" s="139" t="s">
        <v>170</v>
      </c>
      <c r="J18" s="139" t="s">
        <v>189</v>
      </c>
      <c r="K18" s="139" t="s">
        <v>229</v>
      </c>
      <c r="L18" s="139" t="s">
        <v>169</v>
      </c>
      <c r="M18" s="139" t="s">
        <v>230</v>
      </c>
      <c r="N18" s="139" t="s">
        <v>230</v>
      </c>
    </row>
    <row r="19" spans="1:14" s="139" customFormat="1" x14ac:dyDescent="0.15">
      <c r="A19"/>
      <c r="B19" s="139">
        <f t="shared" si="0"/>
        <v>686010674075</v>
      </c>
      <c r="C19" s="139" t="s">
        <v>243</v>
      </c>
      <c r="D19" s="141">
        <v>686010674075</v>
      </c>
      <c r="E19" s="139" t="s">
        <v>226</v>
      </c>
      <c r="F19" s="139" t="s">
        <v>177</v>
      </c>
      <c r="G19" s="139" t="s">
        <v>54</v>
      </c>
      <c r="H19" s="139" t="s">
        <v>188</v>
      </c>
      <c r="I19" s="139" t="s">
        <v>170</v>
      </c>
      <c r="J19" s="139" t="s">
        <v>189</v>
      </c>
      <c r="K19" s="139" t="s">
        <v>244</v>
      </c>
      <c r="L19" s="139" t="s">
        <v>169</v>
      </c>
      <c r="M19" s="139" t="s">
        <v>230</v>
      </c>
      <c r="N19" s="139" t="s">
        <v>230</v>
      </c>
    </row>
    <row r="20" spans="1:14" s="139" customFormat="1" x14ac:dyDescent="0.15">
      <c r="A20"/>
      <c r="B20" s="139">
        <f t="shared" si="0"/>
        <v>686010674082</v>
      </c>
      <c r="C20" s="139" t="s">
        <v>245</v>
      </c>
      <c r="D20" s="141">
        <v>686010674082</v>
      </c>
      <c r="E20" s="139" t="s">
        <v>226</v>
      </c>
      <c r="F20" s="139" t="s">
        <v>177</v>
      </c>
      <c r="G20" s="139" t="s">
        <v>54</v>
      </c>
      <c r="H20" s="139" t="s">
        <v>188</v>
      </c>
      <c r="I20" s="139" t="s">
        <v>170</v>
      </c>
      <c r="J20" s="139" t="s">
        <v>189</v>
      </c>
      <c r="K20" s="139" t="s">
        <v>246</v>
      </c>
      <c r="L20" s="139" t="s">
        <v>169</v>
      </c>
      <c r="M20" s="139" t="s">
        <v>230</v>
      </c>
      <c r="N20" s="139" t="s">
        <v>230</v>
      </c>
    </row>
    <row r="21" spans="1:14" s="139" customFormat="1" x14ac:dyDescent="0.15">
      <c r="A21"/>
      <c r="B21" s="139">
        <f t="shared" si="0"/>
        <v>686010674068</v>
      </c>
      <c r="C21" s="139" t="s">
        <v>247</v>
      </c>
      <c r="D21" s="141">
        <v>686010674068</v>
      </c>
      <c r="E21" s="139" t="s">
        <v>226</v>
      </c>
      <c r="F21" s="139" t="s">
        <v>177</v>
      </c>
      <c r="G21" s="139" t="s">
        <v>54</v>
      </c>
      <c r="H21" s="139" t="s">
        <v>188</v>
      </c>
      <c r="I21" s="139" t="s">
        <v>170</v>
      </c>
      <c r="J21" s="139" t="s">
        <v>189</v>
      </c>
      <c r="K21" s="139" t="s">
        <v>244</v>
      </c>
      <c r="L21" s="139" t="s">
        <v>169</v>
      </c>
      <c r="M21" s="139" t="s">
        <v>230</v>
      </c>
      <c r="N21" s="139" t="s">
        <v>230</v>
      </c>
    </row>
    <row r="22" spans="1:14" s="139" customFormat="1" x14ac:dyDescent="0.15">
      <c r="A22"/>
      <c r="B22" s="139">
        <f t="shared" si="0"/>
        <v>686010674129</v>
      </c>
      <c r="C22" s="139" t="s">
        <v>248</v>
      </c>
      <c r="D22" s="141">
        <v>686010674129</v>
      </c>
      <c r="E22" s="139" t="s">
        <v>226</v>
      </c>
      <c r="F22" s="139" t="s">
        <v>177</v>
      </c>
      <c r="G22" s="139" t="s">
        <v>54</v>
      </c>
      <c r="H22" s="139" t="s">
        <v>188</v>
      </c>
      <c r="I22" s="139" t="s">
        <v>170</v>
      </c>
      <c r="J22" s="139" t="s">
        <v>189</v>
      </c>
      <c r="K22" s="139" t="s">
        <v>246</v>
      </c>
      <c r="L22" s="139" t="s">
        <v>169</v>
      </c>
      <c r="M22" s="139" t="s">
        <v>230</v>
      </c>
      <c r="N22" s="139" t="s">
        <v>230</v>
      </c>
    </row>
    <row r="23" spans="1:14" s="139" customFormat="1" x14ac:dyDescent="0.15">
      <c r="A23"/>
      <c r="B23" s="139">
        <f t="shared" si="0"/>
        <v>846307075576</v>
      </c>
      <c r="C23" s="139" t="s">
        <v>249</v>
      </c>
      <c r="D23" s="141">
        <v>846307075576</v>
      </c>
      <c r="E23" s="139" t="s">
        <v>226</v>
      </c>
      <c r="F23" s="139" t="s">
        <v>153</v>
      </c>
      <c r="G23" s="139" t="s">
        <v>54</v>
      </c>
      <c r="H23" s="139" t="s">
        <v>188</v>
      </c>
      <c r="I23" s="139" t="s">
        <v>168</v>
      </c>
      <c r="J23" s="139" t="s">
        <v>189</v>
      </c>
      <c r="K23" s="139" t="s">
        <v>246</v>
      </c>
      <c r="L23" s="139" t="s">
        <v>169</v>
      </c>
      <c r="M23" s="139" t="s">
        <v>230</v>
      </c>
      <c r="N23" s="139" t="s">
        <v>230</v>
      </c>
    </row>
    <row r="24" spans="1:14" s="139" customFormat="1" x14ac:dyDescent="0.15">
      <c r="A24"/>
      <c r="B24" s="139">
        <f t="shared" si="0"/>
        <v>846307075606</v>
      </c>
      <c r="C24" s="139" t="s">
        <v>250</v>
      </c>
      <c r="D24" s="141">
        <v>846307075606</v>
      </c>
      <c r="E24" s="139" t="s">
        <v>226</v>
      </c>
      <c r="F24" s="139" t="s">
        <v>153</v>
      </c>
      <c r="G24" s="139" t="s">
        <v>54</v>
      </c>
      <c r="H24" s="139" t="s">
        <v>188</v>
      </c>
      <c r="I24" s="139" t="s">
        <v>168</v>
      </c>
      <c r="J24" s="139" t="s">
        <v>189</v>
      </c>
      <c r="K24" s="139" t="s">
        <v>246</v>
      </c>
      <c r="L24" s="139" t="s">
        <v>169</v>
      </c>
      <c r="M24" s="139" t="s">
        <v>230</v>
      </c>
      <c r="N24" s="139" t="s">
        <v>230</v>
      </c>
    </row>
    <row r="25" spans="1:14" s="139" customFormat="1" x14ac:dyDescent="0.15">
      <c r="A25"/>
      <c r="B25" s="139">
        <f t="shared" si="0"/>
        <v>846307075330</v>
      </c>
      <c r="C25" s="139" t="s">
        <v>251</v>
      </c>
      <c r="D25" s="141">
        <v>846307075330</v>
      </c>
      <c r="E25" s="139" t="s">
        <v>226</v>
      </c>
      <c r="F25" s="139" t="s">
        <v>153</v>
      </c>
      <c r="G25" s="139" t="s">
        <v>54</v>
      </c>
      <c r="H25" s="139" t="s">
        <v>188</v>
      </c>
      <c r="I25" s="139" t="s">
        <v>168</v>
      </c>
      <c r="J25" s="139" t="s">
        <v>189</v>
      </c>
      <c r="K25" s="139" t="s">
        <v>244</v>
      </c>
      <c r="L25" s="139" t="s">
        <v>169</v>
      </c>
      <c r="M25" s="139" t="s">
        <v>230</v>
      </c>
      <c r="N25" s="139" t="s">
        <v>230</v>
      </c>
    </row>
    <row r="26" spans="1:14" s="139" customFormat="1" x14ac:dyDescent="0.15">
      <c r="A26"/>
      <c r="B26" s="139">
        <f t="shared" si="0"/>
        <v>846307075347</v>
      </c>
      <c r="C26" s="139" t="s">
        <v>252</v>
      </c>
      <c r="D26" s="141">
        <v>846307075347</v>
      </c>
      <c r="E26" s="139" t="s">
        <v>226</v>
      </c>
      <c r="F26" s="139" t="s">
        <v>153</v>
      </c>
      <c r="G26" s="139" t="s">
        <v>54</v>
      </c>
      <c r="H26" s="139" t="s">
        <v>188</v>
      </c>
      <c r="I26" s="139" t="s">
        <v>168</v>
      </c>
      <c r="J26" s="139" t="s">
        <v>189</v>
      </c>
      <c r="K26" s="139" t="s">
        <v>244</v>
      </c>
      <c r="L26" s="139" t="s">
        <v>169</v>
      </c>
      <c r="M26" s="139" t="s">
        <v>230</v>
      </c>
      <c r="N26" s="139" t="s">
        <v>230</v>
      </c>
    </row>
    <row r="27" spans="1:14" s="139" customFormat="1" x14ac:dyDescent="0.15">
      <c r="A27"/>
      <c r="B27" s="139">
        <f t="shared" si="0"/>
        <v>846307082673</v>
      </c>
      <c r="C27" s="139" t="s">
        <v>253</v>
      </c>
      <c r="D27" s="141">
        <v>846307082673</v>
      </c>
      <c r="E27" s="139" t="s">
        <v>226</v>
      </c>
      <c r="F27" s="139" t="s">
        <v>153</v>
      </c>
      <c r="G27" s="139" t="s">
        <v>54</v>
      </c>
      <c r="H27" s="139" t="s">
        <v>188</v>
      </c>
      <c r="I27" s="139" t="s">
        <v>170</v>
      </c>
      <c r="J27" s="139" t="s">
        <v>189</v>
      </c>
      <c r="K27" s="139" t="s">
        <v>244</v>
      </c>
      <c r="L27" s="139" t="s">
        <v>169</v>
      </c>
      <c r="M27" s="139" t="s">
        <v>230</v>
      </c>
      <c r="N27" s="139" t="s">
        <v>230</v>
      </c>
    </row>
    <row r="28" spans="1:14" s="139" customFormat="1" x14ac:dyDescent="0.15">
      <c r="A28"/>
      <c r="B28" s="139">
        <f t="shared" si="0"/>
        <v>846307075422</v>
      </c>
      <c r="C28" s="139" t="s">
        <v>254</v>
      </c>
      <c r="D28" s="141">
        <v>846307075422</v>
      </c>
      <c r="E28" s="139" t="s">
        <v>226</v>
      </c>
      <c r="F28" s="139" t="s">
        <v>153</v>
      </c>
      <c r="G28" s="139" t="s">
        <v>54</v>
      </c>
      <c r="H28" s="139" t="s">
        <v>188</v>
      </c>
      <c r="I28" s="139" t="s">
        <v>168</v>
      </c>
      <c r="J28" s="139" t="s">
        <v>189</v>
      </c>
      <c r="K28" s="139" t="s">
        <v>246</v>
      </c>
      <c r="L28" s="139" t="s">
        <v>169</v>
      </c>
      <c r="M28" s="139" t="s">
        <v>230</v>
      </c>
      <c r="N28" s="139" t="s">
        <v>230</v>
      </c>
    </row>
    <row r="29" spans="1:14" s="139" customFormat="1" x14ac:dyDescent="0.15">
      <c r="A29"/>
      <c r="B29" s="139">
        <f t="shared" si="0"/>
        <v>846307075453</v>
      </c>
      <c r="C29" s="139" t="s">
        <v>255</v>
      </c>
      <c r="D29" s="141">
        <v>846307075453</v>
      </c>
      <c r="E29" s="139" t="s">
        <v>226</v>
      </c>
      <c r="F29" s="139" t="s">
        <v>153</v>
      </c>
      <c r="G29" s="139" t="s">
        <v>54</v>
      </c>
      <c r="H29" s="139" t="s">
        <v>188</v>
      </c>
      <c r="I29" s="139" t="s">
        <v>170</v>
      </c>
      <c r="J29" s="139" t="s">
        <v>189</v>
      </c>
      <c r="K29" s="139" t="s">
        <v>244</v>
      </c>
      <c r="L29" s="139" t="s">
        <v>169</v>
      </c>
      <c r="M29" s="139" t="s">
        <v>230</v>
      </c>
      <c r="N29" s="139" t="s">
        <v>230</v>
      </c>
    </row>
    <row r="30" spans="1:14" s="139" customFormat="1" x14ac:dyDescent="0.15">
      <c r="A30"/>
      <c r="B30" s="139">
        <f t="shared" si="0"/>
        <v>846307082666</v>
      </c>
      <c r="C30" s="139" t="s">
        <v>256</v>
      </c>
      <c r="D30" s="141">
        <v>846307082666</v>
      </c>
      <c r="E30" s="139" t="s">
        <v>226</v>
      </c>
      <c r="F30" s="139" t="s">
        <v>153</v>
      </c>
      <c r="G30" s="139" t="s">
        <v>54</v>
      </c>
      <c r="H30" s="139" t="s">
        <v>188</v>
      </c>
      <c r="I30" s="139" t="s">
        <v>170</v>
      </c>
      <c r="J30" s="139" t="s">
        <v>189</v>
      </c>
      <c r="K30" s="139" t="s">
        <v>244</v>
      </c>
      <c r="L30" s="139" t="s">
        <v>169</v>
      </c>
      <c r="M30" s="139" t="s">
        <v>230</v>
      </c>
      <c r="N30" s="139" t="s">
        <v>230</v>
      </c>
    </row>
    <row r="31" spans="1:14" s="139" customFormat="1" hidden="1" x14ac:dyDescent="0.15">
      <c r="A31"/>
      <c r="B31" s="139">
        <f t="shared" si="0"/>
        <v>882709658689</v>
      </c>
      <c r="C31" s="139" t="s">
        <v>257</v>
      </c>
      <c r="D31" s="141">
        <v>882709658689</v>
      </c>
      <c r="E31" s="139" t="s">
        <v>258</v>
      </c>
      <c r="F31" s="139" t="s">
        <v>259</v>
      </c>
      <c r="G31" s="139" t="s">
        <v>54</v>
      </c>
      <c r="H31" s="139" t="s">
        <v>188</v>
      </c>
      <c r="I31" s="139" t="s">
        <v>170</v>
      </c>
      <c r="J31" s="139" t="s">
        <v>189</v>
      </c>
      <c r="K31" s="139" t="s">
        <v>246</v>
      </c>
      <c r="L31" s="139" t="s">
        <v>124</v>
      </c>
      <c r="M31" s="139" t="s">
        <v>124</v>
      </c>
      <c r="N31" s="139" t="s">
        <v>551</v>
      </c>
    </row>
    <row r="32" spans="1:14" s="139" customFormat="1" hidden="1" x14ac:dyDescent="0.15">
      <c r="A32"/>
      <c r="B32" s="139">
        <f t="shared" si="0"/>
        <v>686010674099</v>
      </c>
      <c r="C32" s="139" t="s">
        <v>260</v>
      </c>
      <c r="D32" s="141">
        <v>686010674099</v>
      </c>
      <c r="E32" s="139" t="s">
        <v>258</v>
      </c>
      <c r="F32" s="139" t="s">
        <v>177</v>
      </c>
      <c r="G32" s="139" t="s">
        <v>54</v>
      </c>
      <c r="H32" s="139" t="s">
        <v>188</v>
      </c>
      <c r="I32" s="139" t="s">
        <v>170</v>
      </c>
      <c r="J32" s="139" t="s">
        <v>189</v>
      </c>
      <c r="K32" s="139" t="s">
        <v>233</v>
      </c>
      <c r="L32" s="139" t="s">
        <v>169</v>
      </c>
      <c r="M32" s="139" t="s">
        <v>342</v>
      </c>
      <c r="N32" s="139" t="s">
        <v>342</v>
      </c>
    </row>
    <row r="33" spans="1:14" s="139" customFormat="1" hidden="1" x14ac:dyDescent="0.15">
      <c r="A33"/>
      <c r="B33" s="139">
        <f t="shared" si="0"/>
        <v>686010674150</v>
      </c>
      <c r="C33" s="139" t="s">
        <v>261</v>
      </c>
      <c r="D33" s="141" t="s">
        <v>262</v>
      </c>
      <c r="E33" s="139" t="s">
        <v>258</v>
      </c>
      <c r="F33" s="139" t="s">
        <v>177</v>
      </c>
      <c r="G33" s="139" t="s">
        <v>54</v>
      </c>
      <c r="H33" s="139" t="s">
        <v>188</v>
      </c>
      <c r="I33" s="139" t="s">
        <v>170</v>
      </c>
      <c r="J33" s="139" t="s">
        <v>189</v>
      </c>
      <c r="K33" s="139" t="s">
        <v>229</v>
      </c>
      <c r="L33" s="139" t="s">
        <v>169</v>
      </c>
      <c r="M33" s="139" t="s">
        <v>342</v>
      </c>
      <c r="N33" s="139" t="s">
        <v>342</v>
      </c>
    </row>
    <row r="34" spans="1:14" s="139" customFormat="1" hidden="1" x14ac:dyDescent="0.15">
      <c r="A34"/>
      <c r="B34" s="139">
        <f t="shared" si="0"/>
        <v>686010674143</v>
      </c>
      <c r="C34" s="139" t="s">
        <v>263</v>
      </c>
      <c r="D34" s="141" t="s">
        <v>264</v>
      </c>
      <c r="E34" s="139" t="s">
        <v>258</v>
      </c>
      <c r="F34" s="139" t="s">
        <v>177</v>
      </c>
      <c r="G34" s="139" t="s">
        <v>54</v>
      </c>
      <c r="H34" s="139" t="s">
        <v>188</v>
      </c>
      <c r="I34" s="139" t="s">
        <v>170</v>
      </c>
      <c r="J34" s="139" t="s">
        <v>189</v>
      </c>
      <c r="K34" s="139" t="s">
        <v>233</v>
      </c>
      <c r="L34" s="139" t="s">
        <v>169</v>
      </c>
      <c r="M34" s="139" t="s">
        <v>342</v>
      </c>
      <c r="N34" s="139" t="s">
        <v>342</v>
      </c>
    </row>
    <row r="35" spans="1:14" s="139" customFormat="1" hidden="1" x14ac:dyDescent="0.15">
      <c r="A35"/>
      <c r="B35" s="139">
        <f t="shared" si="0"/>
        <v>686010674105</v>
      </c>
      <c r="C35" s="139" t="s">
        <v>265</v>
      </c>
      <c r="D35" s="141">
        <v>686010674105</v>
      </c>
      <c r="E35" s="139" t="s">
        <v>258</v>
      </c>
      <c r="F35" s="139" t="s">
        <v>177</v>
      </c>
      <c r="G35" s="139" t="s">
        <v>54</v>
      </c>
      <c r="H35" s="139" t="s">
        <v>188</v>
      </c>
      <c r="I35" s="139" t="s">
        <v>170</v>
      </c>
      <c r="J35" s="139" t="s">
        <v>189</v>
      </c>
      <c r="L35" s="139" t="s">
        <v>169</v>
      </c>
      <c r="M35" s="139" t="s">
        <v>342</v>
      </c>
      <c r="N35" s="139" t="s">
        <v>342</v>
      </c>
    </row>
    <row r="36" spans="1:14" s="139" customFormat="1" hidden="1" x14ac:dyDescent="0.15">
      <c r="A36"/>
      <c r="B36" s="139">
        <f t="shared" si="0"/>
        <v>686010674112</v>
      </c>
      <c r="C36" s="139" t="s">
        <v>266</v>
      </c>
      <c r="D36" s="141">
        <v>686010674112</v>
      </c>
      <c r="E36" s="139" t="s">
        <v>258</v>
      </c>
      <c r="F36" s="139" t="s">
        <v>177</v>
      </c>
      <c r="G36" s="139" t="s">
        <v>54</v>
      </c>
      <c r="H36" s="139" t="s">
        <v>188</v>
      </c>
      <c r="I36" s="139" t="s">
        <v>170</v>
      </c>
      <c r="J36" s="139" t="s">
        <v>189</v>
      </c>
      <c r="L36" s="139" t="s">
        <v>169</v>
      </c>
      <c r="M36" s="139" t="s">
        <v>342</v>
      </c>
      <c r="N36" s="139" t="s">
        <v>342</v>
      </c>
    </row>
    <row r="37" spans="1:14" s="139" customFormat="1" hidden="1" x14ac:dyDescent="0.15">
      <c r="A37"/>
      <c r="B37" s="139">
        <f t="shared" si="0"/>
        <v>882709658559</v>
      </c>
      <c r="C37" s="139" t="s">
        <v>267</v>
      </c>
      <c r="D37" s="141">
        <v>882709658559</v>
      </c>
      <c r="E37" s="139" t="s">
        <v>268</v>
      </c>
      <c r="F37" s="139" t="s">
        <v>269</v>
      </c>
      <c r="G37" s="139" t="s">
        <v>54</v>
      </c>
      <c r="H37" s="139" t="s">
        <v>188</v>
      </c>
      <c r="I37" s="139" t="s">
        <v>170</v>
      </c>
      <c r="J37" s="139" t="s">
        <v>189</v>
      </c>
      <c r="K37" s="139" t="s">
        <v>244</v>
      </c>
      <c r="L37" s="139" t="s">
        <v>124</v>
      </c>
      <c r="M37" s="139" t="s">
        <v>124</v>
      </c>
      <c r="N37" s="139" t="s">
        <v>551</v>
      </c>
    </row>
    <row r="38" spans="1:14" s="139" customFormat="1" hidden="1" x14ac:dyDescent="0.15">
      <c r="A38"/>
      <c r="B38" s="139">
        <f t="shared" si="0"/>
        <v>9781975450021</v>
      </c>
      <c r="C38" s="139" t="s">
        <v>270</v>
      </c>
      <c r="D38" s="141">
        <v>9781975450021</v>
      </c>
      <c r="E38" s="139" t="s">
        <v>268</v>
      </c>
      <c r="F38" s="139" t="s">
        <v>219</v>
      </c>
      <c r="G38" s="139" t="s">
        <v>220</v>
      </c>
      <c r="H38" s="139" t="s">
        <v>188</v>
      </c>
      <c r="I38" s="139" t="s">
        <v>170</v>
      </c>
      <c r="J38" s="139" t="s">
        <v>189</v>
      </c>
      <c r="K38" s="139" t="s">
        <v>221</v>
      </c>
      <c r="L38" s="139" t="s">
        <v>169</v>
      </c>
      <c r="M38" s="139" t="s">
        <v>342</v>
      </c>
      <c r="N38" s="139" t="s">
        <v>342</v>
      </c>
    </row>
    <row r="39" spans="1:14" s="139" customFormat="1" hidden="1" x14ac:dyDescent="0.15">
      <c r="A39"/>
      <c r="B39" s="139">
        <f t="shared" si="0"/>
        <v>9781469423715</v>
      </c>
      <c r="C39" s="139" t="s">
        <v>271</v>
      </c>
      <c r="D39" s="141">
        <v>9781469423715</v>
      </c>
      <c r="E39" s="139" t="s">
        <v>268</v>
      </c>
      <c r="F39" s="139" t="s">
        <v>219</v>
      </c>
      <c r="G39" s="139" t="s">
        <v>220</v>
      </c>
      <c r="H39" s="139" t="s">
        <v>188</v>
      </c>
      <c r="I39" s="139" t="s">
        <v>170</v>
      </c>
      <c r="J39" s="139" t="s">
        <v>189</v>
      </c>
      <c r="K39" s="139" t="s">
        <v>221</v>
      </c>
      <c r="L39" s="139" t="s">
        <v>169</v>
      </c>
      <c r="M39" s="139" t="s">
        <v>342</v>
      </c>
      <c r="N39" s="139" t="s">
        <v>342</v>
      </c>
    </row>
    <row r="40" spans="1:14" s="139" customFormat="1" hidden="1" x14ac:dyDescent="0.15">
      <c r="A40"/>
      <c r="B40" s="139">
        <f t="shared" si="0"/>
        <v>9781469423753</v>
      </c>
      <c r="C40" s="139" t="s">
        <v>272</v>
      </c>
      <c r="D40" s="141">
        <v>9781469423753</v>
      </c>
      <c r="E40" s="139" t="s">
        <v>268</v>
      </c>
      <c r="F40" s="139" t="s">
        <v>219</v>
      </c>
      <c r="G40" s="139" t="s">
        <v>220</v>
      </c>
      <c r="H40" s="139" t="s">
        <v>188</v>
      </c>
      <c r="I40" s="139" t="s">
        <v>170</v>
      </c>
      <c r="J40" s="139" t="s">
        <v>189</v>
      </c>
      <c r="K40" s="139" t="s">
        <v>221</v>
      </c>
      <c r="L40" s="139" t="s">
        <v>169</v>
      </c>
      <c r="M40" s="139" t="s">
        <v>342</v>
      </c>
      <c r="N40" s="139" t="s">
        <v>342</v>
      </c>
    </row>
    <row r="41" spans="1:14" s="139" customFormat="1" hidden="1" x14ac:dyDescent="0.15">
      <c r="A41"/>
      <c r="B41" s="139">
        <f t="shared" si="0"/>
        <v>9781469423852</v>
      </c>
      <c r="C41" s="139" t="s">
        <v>273</v>
      </c>
      <c r="D41" s="141">
        <v>9781469423852</v>
      </c>
      <c r="E41" s="139" t="s">
        <v>268</v>
      </c>
      <c r="F41" s="139" t="s">
        <v>219</v>
      </c>
      <c r="G41" s="139" t="s">
        <v>220</v>
      </c>
      <c r="H41" s="139" t="s">
        <v>188</v>
      </c>
      <c r="I41" s="139" t="s">
        <v>170</v>
      </c>
      <c r="J41" s="139" t="s">
        <v>189</v>
      </c>
      <c r="K41" s="139" t="s">
        <v>221</v>
      </c>
      <c r="L41" s="139" t="s">
        <v>169</v>
      </c>
      <c r="M41" s="139" t="s">
        <v>342</v>
      </c>
      <c r="N41" s="139" t="s">
        <v>342</v>
      </c>
    </row>
    <row r="42" spans="1:14" s="139" customFormat="1" hidden="1" x14ac:dyDescent="0.15">
      <c r="A42"/>
      <c r="B42" s="139">
        <f t="shared" si="0"/>
        <v>9781469423913</v>
      </c>
      <c r="C42" s="139" t="s">
        <v>274</v>
      </c>
      <c r="D42" s="141">
        <v>9781469423913</v>
      </c>
      <c r="E42" s="139" t="s">
        <v>268</v>
      </c>
      <c r="F42" s="139" t="s">
        <v>219</v>
      </c>
      <c r="G42" s="139" t="s">
        <v>220</v>
      </c>
      <c r="H42" s="139" t="s">
        <v>188</v>
      </c>
      <c r="I42" s="139" t="s">
        <v>170</v>
      </c>
      <c r="J42" s="139" t="s">
        <v>189</v>
      </c>
      <c r="K42" s="139" t="s">
        <v>221</v>
      </c>
      <c r="L42" s="139" t="s">
        <v>169</v>
      </c>
      <c r="M42" s="139" t="s">
        <v>342</v>
      </c>
      <c r="N42" s="139" t="s">
        <v>342</v>
      </c>
    </row>
    <row r="43" spans="1:14" s="139" customFormat="1" hidden="1" x14ac:dyDescent="0.15">
      <c r="A43"/>
      <c r="B43" s="139">
        <f t="shared" si="0"/>
        <v>9781469424170</v>
      </c>
      <c r="C43" s="139" t="s">
        <v>275</v>
      </c>
      <c r="D43" s="141">
        <v>9781469424170</v>
      </c>
      <c r="E43" s="139" t="s">
        <v>268</v>
      </c>
      <c r="F43" s="139" t="s">
        <v>219</v>
      </c>
      <c r="G43" s="139" t="s">
        <v>220</v>
      </c>
      <c r="H43" s="139" t="s">
        <v>188</v>
      </c>
      <c r="I43" s="139" t="s">
        <v>170</v>
      </c>
      <c r="J43" s="139" t="s">
        <v>189</v>
      </c>
      <c r="K43" s="139" t="s">
        <v>221</v>
      </c>
      <c r="L43" s="139" t="s">
        <v>169</v>
      </c>
      <c r="M43" s="139" t="s">
        <v>342</v>
      </c>
      <c r="N43" s="139" t="s">
        <v>342</v>
      </c>
    </row>
    <row r="44" spans="1:14" s="139" customFormat="1" hidden="1" x14ac:dyDescent="0.15">
      <c r="A44"/>
      <c r="B44" s="139">
        <f t="shared" si="0"/>
        <v>9781469424682</v>
      </c>
      <c r="C44" s="139" t="s">
        <v>276</v>
      </c>
      <c r="D44" s="141">
        <v>9781469424682</v>
      </c>
      <c r="E44" s="139" t="s">
        <v>268</v>
      </c>
      <c r="F44" s="139" t="s">
        <v>219</v>
      </c>
      <c r="G44" s="139" t="s">
        <v>220</v>
      </c>
      <c r="H44" s="139" t="s">
        <v>188</v>
      </c>
      <c r="I44" s="139" t="s">
        <v>170</v>
      </c>
      <c r="J44" s="139" t="s">
        <v>189</v>
      </c>
      <c r="K44" s="139" t="s">
        <v>221</v>
      </c>
      <c r="L44" s="139" t="s">
        <v>169</v>
      </c>
      <c r="M44" s="139" t="s">
        <v>342</v>
      </c>
      <c r="N44" s="139" t="s">
        <v>342</v>
      </c>
    </row>
    <row r="45" spans="1:14" s="139" customFormat="1" hidden="1" x14ac:dyDescent="0.15">
      <c r="A45"/>
      <c r="B45" s="139">
        <f t="shared" si="0"/>
        <v>9781664811744</v>
      </c>
      <c r="C45" s="139" t="s">
        <v>277</v>
      </c>
      <c r="D45" s="141">
        <v>9781664811744</v>
      </c>
      <c r="E45" s="139" t="s">
        <v>268</v>
      </c>
      <c r="F45" s="139" t="s">
        <v>219</v>
      </c>
      <c r="G45" s="139" t="s">
        <v>220</v>
      </c>
      <c r="H45" s="139" t="s">
        <v>188</v>
      </c>
      <c r="I45" s="139" t="s">
        <v>170</v>
      </c>
      <c r="J45" s="139" t="s">
        <v>189</v>
      </c>
      <c r="K45" s="139" t="s">
        <v>221</v>
      </c>
      <c r="L45" s="139" t="s">
        <v>169</v>
      </c>
      <c r="M45" s="139" t="s">
        <v>342</v>
      </c>
      <c r="N45" s="139" t="s">
        <v>342</v>
      </c>
    </row>
    <row r="46" spans="1:14" s="139" customFormat="1" hidden="1" x14ac:dyDescent="0.15">
      <c r="A46"/>
      <c r="B46" s="139">
        <f t="shared" si="0"/>
        <v>9781664812345</v>
      </c>
      <c r="C46" s="139" t="s">
        <v>278</v>
      </c>
      <c r="D46" s="141">
        <v>9781664812345</v>
      </c>
      <c r="E46" s="139" t="s">
        <v>268</v>
      </c>
      <c r="F46" s="139" t="s">
        <v>219</v>
      </c>
      <c r="G46" s="139" t="s">
        <v>220</v>
      </c>
      <c r="H46" s="139" t="s">
        <v>188</v>
      </c>
      <c r="I46" s="139" t="s">
        <v>170</v>
      </c>
      <c r="J46" s="139" t="s">
        <v>189</v>
      </c>
      <c r="K46" s="139" t="s">
        <v>221</v>
      </c>
      <c r="L46" s="139" t="s">
        <v>169</v>
      </c>
      <c r="M46" s="139" t="s">
        <v>342</v>
      </c>
      <c r="N46" s="139" t="s">
        <v>342</v>
      </c>
    </row>
    <row r="47" spans="1:14" s="139" customFormat="1" hidden="1" x14ac:dyDescent="0.15">
      <c r="A47"/>
      <c r="B47" s="139">
        <f t="shared" si="0"/>
        <v>9781975448110</v>
      </c>
      <c r="C47" s="139" t="s">
        <v>279</v>
      </c>
      <c r="D47" s="141">
        <v>9781975448110</v>
      </c>
      <c r="E47" s="139" t="s">
        <v>268</v>
      </c>
      <c r="F47" s="139" t="s">
        <v>219</v>
      </c>
      <c r="G47" s="139" t="s">
        <v>220</v>
      </c>
      <c r="H47" s="139" t="s">
        <v>188</v>
      </c>
      <c r="I47" s="139" t="s">
        <v>170</v>
      </c>
      <c r="J47" s="139" t="s">
        <v>189</v>
      </c>
      <c r="K47" s="139" t="s">
        <v>221</v>
      </c>
      <c r="L47" s="139" t="s">
        <v>169</v>
      </c>
      <c r="M47" s="139" t="s">
        <v>342</v>
      </c>
      <c r="N47" s="139" t="s">
        <v>342</v>
      </c>
    </row>
    <row r="48" spans="1:14" s="139" customFormat="1" hidden="1" x14ac:dyDescent="0.15">
      <c r="A48"/>
      <c r="B48" s="139">
        <f t="shared" si="0"/>
        <v>9781469423654</v>
      </c>
      <c r="C48" s="139" t="s">
        <v>280</v>
      </c>
      <c r="D48" s="141">
        <v>9781469423654</v>
      </c>
      <c r="E48" s="139" t="s">
        <v>268</v>
      </c>
      <c r="F48" s="139" t="s">
        <v>219</v>
      </c>
      <c r="G48" s="139" t="s">
        <v>220</v>
      </c>
      <c r="H48" s="139" t="s">
        <v>188</v>
      </c>
      <c r="I48" s="139" t="s">
        <v>168</v>
      </c>
      <c r="J48" s="139" t="s">
        <v>189</v>
      </c>
      <c r="K48" s="139" t="s">
        <v>221</v>
      </c>
      <c r="L48" s="139" t="s">
        <v>169</v>
      </c>
      <c r="M48" s="139" t="s">
        <v>342</v>
      </c>
      <c r="N48" s="139" t="s">
        <v>342</v>
      </c>
    </row>
    <row r="49" spans="1:14" s="139" customFormat="1" hidden="1" x14ac:dyDescent="0.15">
      <c r="A49"/>
      <c r="B49" s="139">
        <f t="shared" si="0"/>
        <v>9781469423876</v>
      </c>
      <c r="C49" s="139" t="s">
        <v>281</v>
      </c>
      <c r="D49" s="141">
        <v>9781469423876</v>
      </c>
      <c r="E49" s="139" t="s">
        <v>268</v>
      </c>
      <c r="F49" s="139" t="s">
        <v>219</v>
      </c>
      <c r="G49" s="139" t="s">
        <v>220</v>
      </c>
      <c r="H49" s="139" t="s">
        <v>188</v>
      </c>
      <c r="I49" s="139" t="s">
        <v>168</v>
      </c>
      <c r="J49" s="139" t="s">
        <v>189</v>
      </c>
      <c r="K49" s="139" t="s">
        <v>221</v>
      </c>
      <c r="L49" s="139" t="s">
        <v>169</v>
      </c>
      <c r="M49" s="139" t="s">
        <v>342</v>
      </c>
      <c r="N49" s="139" t="s">
        <v>342</v>
      </c>
    </row>
    <row r="50" spans="1:14" s="139" customFormat="1" hidden="1" x14ac:dyDescent="0.15">
      <c r="A50"/>
      <c r="B50" s="139">
        <f t="shared" si="0"/>
        <v>9781469423883</v>
      </c>
      <c r="C50" s="139" t="s">
        <v>282</v>
      </c>
      <c r="D50" s="141" t="s">
        <v>283</v>
      </c>
      <c r="E50" s="139" t="s">
        <v>268</v>
      </c>
      <c r="F50" s="139" t="s">
        <v>219</v>
      </c>
      <c r="G50" s="139" t="s">
        <v>220</v>
      </c>
      <c r="H50" s="139" t="s">
        <v>188</v>
      </c>
      <c r="I50" s="139" t="s">
        <v>168</v>
      </c>
      <c r="J50" s="139" t="s">
        <v>189</v>
      </c>
      <c r="K50" s="139" t="s">
        <v>221</v>
      </c>
      <c r="L50" s="139" t="s">
        <v>169</v>
      </c>
      <c r="M50" s="139" t="s">
        <v>342</v>
      </c>
      <c r="N50" s="139" t="s">
        <v>342</v>
      </c>
    </row>
    <row r="51" spans="1:14" s="139" customFormat="1" hidden="1" x14ac:dyDescent="0.15">
      <c r="A51"/>
      <c r="B51" s="139">
        <f t="shared" si="0"/>
        <v>9781664810259</v>
      </c>
      <c r="C51" s="139" t="s">
        <v>284</v>
      </c>
      <c r="D51" s="141">
        <v>9781664810259</v>
      </c>
      <c r="E51" s="139" t="s">
        <v>268</v>
      </c>
      <c r="F51" s="139" t="s">
        <v>219</v>
      </c>
      <c r="G51" s="139" t="s">
        <v>220</v>
      </c>
      <c r="H51" s="139" t="s">
        <v>188</v>
      </c>
      <c r="I51" s="139" t="s">
        <v>168</v>
      </c>
      <c r="J51" s="139" t="s">
        <v>189</v>
      </c>
      <c r="K51" s="139" t="s">
        <v>221</v>
      </c>
      <c r="L51" s="139" t="s">
        <v>169</v>
      </c>
      <c r="M51" s="139" t="s">
        <v>342</v>
      </c>
      <c r="N51" s="139" t="s">
        <v>342</v>
      </c>
    </row>
    <row r="52" spans="1:14" s="139" customFormat="1" hidden="1" x14ac:dyDescent="0.15">
      <c r="A52"/>
      <c r="B52" s="139">
        <f t="shared" si="0"/>
        <v>9781664812307</v>
      </c>
      <c r="C52" s="139" t="s">
        <v>285</v>
      </c>
      <c r="D52" s="141">
        <v>9781664812307</v>
      </c>
      <c r="E52" s="139" t="s">
        <v>268</v>
      </c>
      <c r="F52" s="139" t="s">
        <v>219</v>
      </c>
      <c r="G52" s="139" t="s">
        <v>220</v>
      </c>
      <c r="H52" s="139" t="s">
        <v>188</v>
      </c>
      <c r="I52" s="139" t="s">
        <v>168</v>
      </c>
      <c r="J52" s="139" t="s">
        <v>189</v>
      </c>
      <c r="K52" s="139" t="s">
        <v>221</v>
      </c>
      <c r="L52" s="139" t="s">
        <v>169</v>
      </c>
      <c r="M52" s="139" t="s">
        <v>342</v>
      </c>
      <c r="N52" s="139" t="s">
        <v>342</v>
      </c>
    </row>
    <row r="53" spans="1:14" s="139" customFormat="1" hidden="1" x14ac:dyDescent="0.15">
      <c r="A53"/>
      <c r="B53" s="139">
        <f t="shared" si="0"/>
        <v>9781525610301</v>
      </c>
      <c r="C53" s="139" t="s">
        <v>286</v>
      </c>
      <c r="D53" s="141">
        <v>9781525610301</v>
      </c>
      <c r="E53" s="139" t="s">
        <v>268</v>
      </c>
      <c r="F53" s="139" t="s">
        <v>219</v>
      </c>
      <c r="G53" s="139" t="s">
        <v>220</v>
      </c>
      <c r="H53" s="139" t="s">
        <v>188</v>
      </c>
      <c r="I53" s="139" t="s">
        <v>170</v>
      </c>
      <c r="J53" s="139" t="s">
        <v>189</v>
      </c>
      <c r="K53" s="139" t="s">
        <v>221</v>
      </c>
      <c r="L53" s="139" t="s">
        <v>169</v>
      </c>
      <c r="M53" s="139" t="s">
        <v>342</v>
      </c>
      <c r="N53" s="139" t="s">
        <v>342</v>
      </c>
    </row>
    <row r="54" spans="1:14" s="139" customFormat="1" hidden="1" x14ac:dyDescent="0.15">
      <c r="A54"/>
      <c r="B54" s="139">
        <f t="shared" si="0"/>
        <v>9781525610431</v>
      </c>
      <c r="C54" s="139" t="s">
        <v>287</v>
      </c>
      <c r="D54" s="141">
        <v>9781525610431</v>
      </c>
      <c r="E54" s="139" t="s">
        <v>268</v>
      </c>
      <c r="F54" s="139" t="s">
        <v>219</v>
      </c>
      <c r="G54" s="139" t="s">
        <v>220</v>
      </c>
      <c r="H54" s="139" t="s">
        <v>188</v>
      </c>
      <c r="I54" s="139" t="s">
        <v>170</v>
      </c>
      <c r="J54" s="139" t="s">
        <v>189</v>
      </c>
      <c r="K54" s="139" t="s">
        <v>221</v>
      </c>
      <c r="L54" s="139" t="s">
        <v>169</v>
      </c>
      <c r="M54" s="139" t="s">
        <v>342</v>
      </c>
      <c r="N54" s="139" t="s">
        <v>342</v>
      </c>
    </row>
    <row r="55" spans="1:14" s="139" customFormat="1" hidden="1" x14ac:dyDescent="0.15">
      <c r="A55"/>
      <c r="B55" s="139">
        <f t="shared" si="0"/>
        <v>9781525610448</v>
      </c>
      <c r="C55" s="139" t="s">
        <v>288</v>
      </c>
      <c r="D55" s="141">
        <v>9781525610448</v>
      </c>
      <c r="E55" s="139" t="s">
        <v>268</v>
      </c>
      <c r="F55" s="139" t="s">
        <v>219</v>
      </c>
      <c r="G55" s="139" t="s">
        <v>220</v>
      </c>
      <c r="H55" s="139" t="s">
        <v>188</v>
      </c>
      <c r="I55" s="139" t="s">
        <v>170</v>
      </c>
      <c r="J55" s="139" t="s">
        <v>189</v>
      </c>
      <c r="K55" s="139" t="s">
        <v>221</v>
      </c>
      <c r="L55" s="139" t="s">
        <v>169</v>
      </c>
      <c r="M55" s="139" t="s">
        <v>342</v>
      </c>
      <c r="N55" s="139" t="s">
        <v>342</v>
      </c>
    </row>
    <row r="56" spans="1:14" s="139" customFormat="1" hidden="1" x14ac:dyDescent="0.15">
      <c r="A56"/>
      <c r="B56" s="139">
        <f t="shared" si="0"/>
        <v>9781525610455</v>
      </c>
      <c r="C56" s="139" t="s">
        <v>289</v>
      </c>
      <c r="D56" s="141">
        <v>9781525610455</v>
      </c>
      <c r="E56" s="139" t="s">
        <v>268</v>
      </c>
      <c r="F56" s="139" t="s">
        <v>219</v>
      </c>
      <c r="G56" s="139" t="s">
        <v>220</v>
      </c>
      <c r="H56" s="139" t="s">
        <v>188</v>
      </c>
      <c r="I56" s="139" t="s">
        <v>170</v>
      </c>
      <c r="J56" s="139" t="s">
        <v>189</v>
      </c>
      <c r="K56" s="139" t="s">
        <v>221</v>
      </c>
      <c r="L56" s="139" t="s">
        <v>169</v>
      </c>
      <c r="M56" s="139" t="s">
        <v>342</v>
      </c>
      <c r="N56" s="139" t="s">
        <v>342</v>
      </c>
    </row>
    <row r="57" spans="1:14" s="139" customFormat="1" hidden="1" x14ac:dyDescent="0.15">
      <c r="A57"/>
      <c r="B57" s="139">
        <f t="shared" si="0"/>
        <v>9781525610462</v>
      </c>
      <c r="C57" s="139" t="s">
        <v>290</v>
      </c>
      <c r="D57" s="141">
        <v>9781525610462</v>
      </c>
      <c r="E57" s="139" t="s">
        <v>268</v>
      </c>
      <c r="F57" s="139" t="s">
        <v>219</v>
      </c>
      <c r="G57" s="139" t="s">
        <v>220</v>
      </c>
      <c r="H57" s="139" t="s">
        <v>188</v>
      </c>
      <c r="I57" s="139" t="s">
        <v>170</v>
      </c>
      <c r="J57" s="139" t="s">
        <v>189</v>
      </c>
      <c r="K57" s="139" t="s">
        <v>221</v>
      </c>
      <c r="L57" s="139" t="s">
        <v>169</v>
      </c>
      <c r="M57" s="139" t="s">
        <v>342</v>
      </c>
      <c r="N57" s="139" t="s">
        <v>342</v>
      </c>
    </row>
    <row r="58" spans="1:14" s="139" customFormat="1" hidden="1" x14ac:dyDescent="0.15">
      <c r="A58"/>
      <c r="B58" s="139">
        <f t="shared" si="0"/>
        <v>9781525610486</v>
      </c>
      <c r="C58" s="139" t="s">
        <v>291</v>
      </c>
      <c r="D58" s="141">
        <v>9781525610486</v>
      </c>
      <c r="E58" s="139" t="s">
        <v>268</v>
      </c>
      <c r="F58" s="139" t="s">
        <v>219</v>
      </c>
      <c r="G58" s="139" t="s">
        <v>220</v>
      </c>
      <c r="H58" s="139" t="s">
        <v>188</v>
      </c>
      <c r="I58" s="139" t="s">
        <v>170</v>
      </c>
      <c r="J58" s="139" t="s">
        <v>189</v>
      </c>
      <c r="K58" s="139" t="s">
        <v>221</v>
      </c>
      <c r="L58" s="139" t="s">
        <v>169</v>
      </c>
      <c r="M58" s="139" t="s">
        <v>342</v>
      </c>
      <c r="N58" s="139" t="s">
        <v>342</v>
      </c>
    </row>
    <row r="59" spans="1:14" s="139" customFormat="1" hidden="1" x14ac:dyDescent="0.15">
      <c r="A59"/>
      <c r="B59" s="139">
        <f t="shared" si="0"/>
        <v>9781525610509</v>
      </c>
      <c r="C59" s="139" t="s">
        <v>292</v>
      </c>
      <c r="D59" s="141">
        <v>9781525610509</v>
      </c>
      <c r="E59" s="139" t="s">
        <v>268</v>
      </c>
      <c r="F59" s="139" t="s">
        <v>219</v>
      </c>
      <c r="G59" s="139" t="s">
        <v>220</v>
      </c>
      <c r="H59" s="139" t="s">
        <v>188</v>
      </c>
      <c r="I59" s="139" t="s">
        <v>170</v>
      </c>
      <c r="J59" s="139" t="s">
        <v>189</v>
      </c>
      <c r="K59" s="139" t="s">
        <v>221</v>
      </c>
      <c r="L59" s="139" t="s">
        <v>169</v>
      </c>
      <c r="M59" s="139" t="s">
        <v>342</v>
      </c>
      <c r="N59" s="139" t="s">
        <v>342</v>
      </c>
    </row>
    <row r="60" spans="1:14" s="139" customFormat="1" hidden="1" x14ac:dyDescent="0.15">
      <c r="A60"/>
      <c r="B60" s="139">
        <f t="shared" si="0"/>
        <v>9781525610523</v>
      </c>
      <c r="C60" s="139" t="s">
        <v>293</v>
      </c>
      <c r="D60" s="141">
        <v>9781525610523</v>
      </c>
      <c r="E60" s="139" t="s">
        <v>268</v>
      </c>
      <c r="F60" s="139" t="s">
        <v>219</v>
      </c>
      <c r="G60" s="139" t="s">
        <v>220</v>
      </c>
      <c r="H60" s="139" t="s">
        <v>188</v>
      </c>
      <c r="I60" s="139" t="s">
        <v>170</v>
      </c>
      <c r="J60" s="139" t="s">
        <v>189</v>
      </c>
      <c r="K60" s="139" t="s">
        <v>221</v>
      </c>
      <c r="L60" s="139" t="s">
        <v>169</v>
      </c>
      <c r="M60" s="139" t="s">
        <v>342</v>
      </c>
      <c r="N60" s="139" t="s">
        <v>342</v>
      </c>
    </row>
    <row r="61" spans="1:14" s="139" customFormat="1" hidden="1" x14ac:dyDescent="0.15">
      <c r="A61"/>
      <c r="B61" s="139">
        <f t="shared" si="0"/>
        <v>9781525610578</v>
      </c>
      <c r="C61" s="139" t="s">
        <v>294</v>
      </c>
      <c r="D61" s="141">
        <v>9781525610578</v>
      </c>
      <c r="E61" s="139" t="s">
        <v>268</v>
      </c>
      <c r="F61" s="139" t="s">
        <v>219</v>
      </c>
      <c r="G61" s="139" t="s">
        <v>220</v>
      </c>
      <c r="H61" s="139" t="s">
        <v>188</v>
      </c>
      <c r="I61" s="139" t="s">
        <v>170</v>
      </c>
      <c r="J61" s="139" t="s">
        <v>189</v>
      </c>
      <c r="K61" s="139" t="s">
        <v>221</v>
      </c>
      <c r="L61" s="139" t="s">
        <v>169</v>
      </c>
      <c r="M61" s="139" t="s">
        <v>342</v>
      </c>
      <c r="N61" s="139" t="s">
        <v>342</v>
      </c>
    </row>
    <row r="62" spans="1:14" s="139" customFormat="1" hidden="1" x14ac:dyDescent="0.15">
      <c r="A62"/>
      <c r="B62" s="139">
        <f t="shared" si="0"/>
        <v>9781525610585</v>
      </c>
      <c r="C62" s="139" t="s">
        <v>295</v>
      </c>
      <c r="D62" s="141">
        <v>9781525610585</v>
      </c>
      <c r="E62" s="139" t="s">
        <v>268</v>
      </c>
      <c r="F62" s="139" t="s">
        <v>219</v>
      </c>
      <c r="G62" s="139" t="s">
        <v>220</v>
      </c>
      <c r="H62" s="139" t="s">
        <v>188</v>
      </c>
      <c r="I62" s="139" t="s">
        <v>170</v>
      </c>
      <c r="J62" s="139" t="s">
        <v>189</v>
      </c>
      <c r="K62" s="139" t="s">
        <v>221</v>
      </c>
      <c r="L62" s="139" t="s">
        <v>169</v>
      </c>
      <c r="M62" s="139" t="s">
        <v>342</v>
      </c>
      <c r="N62" s="139" t="s">
        <v>342</v>
      </c>
    </row>
    <row r="63" spans="1:14" s="139" customFormat="1" hidden="1" x14ac:dyDescent="0.15">
      <c r="A63"/>
      <c r="B63" s="139">
        <f t="shared" si="0"/>
        <v>9781525610592</v>
      </c>
      <c r="C63" s="139" t="s">
        <v>296</v>
      </c>
      <c r="D63" s="141">
        <v>9781525610592</v>
      </c>
      <c r="E63" s="139" t="s">
        <v>268</v>
      </c>
      <c r="F63" s="139" t="s">
        <v>219</v>
      </c>
      <c r="G63" s="139" t="s">
        <v>220</v>
      </c>
      <c r="H63" s="139" t="s">
        <v>188</v>
      </c>
      <c r="I63" s="139" t="s">
        <v>170</v>
      </c>
      <c r="J63" s="139" t="s">
        <v>189</v>
      </c>
      <c r="K63" s="139" t="s">
        <v>221</v>
      </c>
      <c r="L63" s="139" t="s">
        <v>169</v>
      </c>
      <c r="M63" s="139" t="s">
        <v>342</v>
      </c>
      <c r="N63" s="139" t="s">
        <v>342</v>
      </c>
    </row>
    <row r="64" spans="1:14" s="139" customFormat="1" hidden="1" x14ac:dyDescent="0.15">
      <c r="A64"/>
      <c r="B64" s="139">
        <f t="shared" si="0"/>
        <v>9781525610615</v>
      </c>
      <c r="C64" s="139" t="s">
        <v>297</v>
      </c>
      <c r="D64" s="141">
        <v>9781525610615</v>
      </c>
      <c r="E64" s="139" t="s">
        <v>268</v>
      </c>
      <c r="F64" s="139" t="s">
        <v>219</v>
      </c>
      <c r="G64" s="139" t="s">
        <v>220</v>
      </c>
      <c r="H64" s="139" t="s">
        <v>188</v>
      </c>
      <c r="I64" s="139" t="s">
        <v>170</v>
      </c>
      <c r="J64" s="139" t="s">
        <v>189</v>
      </c>
      <c r="K64" s="139" t="s">
        <v>221</v>
      </c>
      <c r="L64" s="139" t="s">
        <v>169</v>
      </c>
      <c r="M64" s="139" t="s">
        <v>342</v>
      </c>
      <c r="N64" s="139" t="s">
        <v>342</v>
      </c>
    </row>
    <row r="65" spans="1:14" s="139" customFormat="1" hidden="1" x14ac:dyDescent="0.15">
      <c r="A65"/>
      <c r="B65" s="139">
        <f t="shared" si="0"/>
        <v>9781525610622</v>
      </c>
      <c r="C65" s="139" t="s">
        <v>298</v>
      </c>
      <c r="D65" s="141">
        <v>9781525610622</v>
      </c>
      <c r="E65" s="139" t="s">
        <v>268</v>
      </c>
      <c r="F65" s="139" t="s">
        <v>219</v>
      </c>
      <c r="G65" s="139" t="s">
        <v>220</v>
      </c>
      <c r="H65" s="139" t="s">
        <v>188</v>
      </c>
      <c r="I65" s="139" t="s">
        <v>170</v>
      </c>
      <c r="J65" s="139" t="s">
        <v>189</v>
      </c>
      <c r="K65" s="139" t="s">
        <v>221</v>
      </c>
      <c r="L65" s="139" t="s">
        <v>169</v>
      </c>
      <c r="M65" s="139" t="s">
        <v>342</v>
      </c>
      <c r="N65" s="139" t="s">
        <v>342</v>
      </c>
    </row>
    <row r="66" spans="1:14" s="139" customFormat="1" hidden="1" x14ac:dyDescent="0.15">
      <c r="A66"/>
      <c r="B66" s="139">
        <f t="shared" si="0"/>
        <v>9781525610639</v>
      </c>
      <c r="C66" s="139" t="s">
        <v>299</v>
      </c>
      <c r="D66" s="141">
        <v>9781525610639</v>
      </c>
      <c r="E66" s="139" t="s">
        <v>268</v>
      </c>
      <c r="F66" s="139" t="s">
        <v>219</v>
      </c>
      <c r="G66" s="139" t="s">
        <v>220</v>
      </c>
      <c r="H66" s="139" t="s">
        <v>188</v>
      </c>
      <c r="I66" s="139" t="s">
        <v>170</v>
      </c>
      <c r="J66" s="139" t="s">
        <v>189</v>
      </c>
      <c r="K66" s="139" t="s">
        <v>221</v>
      </c>
      <c r="L66" s="139" t="s">
        <v>169</v>
      </c>
      <c r="M66" s="139" t="s">
        <v>342</v>
      </c>
      <c r="N66" s="139" t="s">
        <v>342</v>
      </c>
    </row>
    <row r="67" spans="1:14" s="139" customFormat="1" hidden="1" x14ac:dyDescent="0.15">
      <c r="A67"/>
      <c r="B67" s="139">
        <f t="shared" ref="B67:B130" si="1">D67*1</f>
        <v>9781525610660</v>
      </c>
      <c r="C67" s="139" t="s">
        <v>300</v>
      </c>
      <c r="D67" s="141">
        <v>9781525610660</v>
      </c>
      <c r="E67" s="139" t="s">
        <v>268</v>
      </c>
      <c r="F67" s="139" t="s">
        <v>219</v>
      </c>
      <c r="G67" s="139" t="s">
        <v>220</v>
      </c>
      <c r="H67" s="139" t="s">
        <v>188</v>
      </c>
      <c r="I67" s="139" t="s">
        <v>170</v>
      </c>
      <c r="J67" s="139" t="s">
        <v>189</v>
      </c>
      <c r="K67" s="139" t="s">
        <v>221</v>
      </c>
      <c r="L67" s="139" t="s">
        <v>169</v>
      </c>
      <c r="M67" s="139" t="s">
        <v>342</v>
      </c>
      <c r="N67" s="139" t="s">
        <v>342</v>
      </c>
    </row>
    <row r="68" spans="1:14" s="139" customFormat="1" hidden="1" x14ac:dyDescent="0.15">
      <c r="A68"/>
      <c r="B68" s="139">
        <f t="shared" si="1"/>
        <v>9781525610677</v>
      </c>
      <c r="C68" s="139" t="s">
        <v>301</v>
      </c>
      <c r="D68" s="141">
        <v>9781525610677</v>
      </c>
      <c r="E68" s="139" t="s">
        <v>268</v>
      </c>
      <c r="F68" s="139" t="s">
        <v>219</v>
      </c>
      <c r="G68" s="139" t="s">
        <v>220</v>
      </c>
      <c r="H68" s="139" t="s">
        <v>188</v>
      </c>
      <c r="I68" s="139" t="s">
        <v>170</v>
      </c>
      <c r="J68" s="139" t="s">
        <v>189</v>
      </c>
      <c r="K68" s="139" t="s">
        <v>221</v>
      </c>
      <c r="L68" s="139" t="s">
        <v>169</v>
      </c>
      <c r="M68" s="139" t="s">
        <v>342</v>
      </c>
      <c r="N68" s="139" t="s">
        <v>342</v>
      </c>
    </row>
    <row r="69" spans="1:14" s="139" customFormat="1" hidden="1" x14ac:dyDescent="0.15">
      <c r="A69"/>
      <c r="B69" s="139">
        <f t="shared" si="1"/>
        <v>9781525610721</v>
      </c>
      <c r="C69" s="139" t="s">
        <v>302</v>
      </c>
      <c r="D69" s="141">
        <v>9781525610721</v>
      </c>
      <c r="E69" s="139" t="s">
        <v>268</v>
      </c>
      <c r="F69" s="139" t="s">
        <v>219</v>
      </c>
      <c r="G69" s="139" t="s">
        <v>220</v>
      </c>
      <c r="H69" s="139" t="s">
        <v>188</v>
      </c>
      <c r="I69" s="139" t="s">
        <v>170</v>
      </c>
      <c r="J69" s="139" t="s">
        <v>189</v>
      </c>
      <c r="K69" s="139" t="s">
        <v>221</v>
      </c>
      <c r="L69" s="139" t="s">
        <v>169</v>
      </c>
      <c r="M69" s="139" t="s">
        <v>342</v>
      </c>
      <c r="N69" s="139" t="s">
        <v>342</v>
      </c>
    </row>
    <row r="70" spans="1:14" s="139" customFormat="1" hidden="1" x14ac:dyDescent="0.15">
      <c r="A70"/>
      <c r="B70" s="139">
        <f t="shared" si="1"/>
        <v>9781525610738</v>
      </c>
      <c r="C70" s="139" t="s">
        <v>303</v>
      </c>
      <c r="D70" s="141">
        <v>9781525610738</v>
      </c>
      <c r="E70" s="139" t="s">
        <v>268</v>
      </c>
      <c r="F70" s="139" t="s">
        <v>219</v>
      </c>
      <c r="G70" s="139" t="s">
        <v>220</v>
      </c>
      <c r="H70" s="139" t="s">
        <v>188</v>
      </c>
      <c r="I70" s="139" t="s">
        <v>170</v>
      </c>
      <c r="J70" s="139" t="s">
        <v>189</v>
      </c>
      <c r="K70" s="139" t="s">
        <v>221</v>
      </c>
      <c r="L70" s="139" t="s">
        <v>169</v>
      </c>
      <c r="M70" s="139" t="s">
        <v>342</v>
      </c>
      <c r="N70" s="139" t="s">
        <v>342</v>
      </c>
    </row>
    <row r="71" spans="1:14" s="139" customFormat="1" hidden="1" x14ac:dyDescent="0.15">
      <c r="A71"/>
      <c r="B71" s="139">
        <f t="shared" si="1"/>
        <v>9781525610776</v>
      </c>
      <c r="C71" s="139" t="s">
        <v>304</v>
      </c>
      <c r="D71" s="141">
        <v>9781525610776</v>
      </c>
      <c r="E71" s="139" t="s">
        <v>268</v>
      </c>
      <c r="F71" s="139" t="s">
        <v>219</v>
      </c>
      <c r="G71" s="139" t="s">
        <v>220</v>
      </c>
      <c r="H71" s="139" t="s">
        <v>188</v>
      </c>
      <c r="I71" s="139" t="s">
        <v>170</v>
      </c>
      <c r="J71" s="139" t="s">
        <v>189</v>
      </c>
      <c r="K71" s="139" t="s">
        <v>221</v>
      </c>
      <c r="L71" s="139" t="s">
        <v>169</v>
      </c>
      <c r="M71" s="139" t="s">
        <v>342</v>
      </c>
      <c r="N71" s="139" t="s">
        <v>342</v>
      </c>
    </row>
    <row r="72" spans="1:14" s="139" customFormat="1" hidden="1" x14ac:dyDescent="0.15">
      <c r="A72"/>
      <c r="B72" s="139">
        <f t="shared" si="1"/>
        <v>9781525610813</v>
      </c>
      <c r="C72" s="139" t="s">
        <v>305</v>
      </c>
      <c r="D72" s="141">
        <v>9781525610813</v>
      </c>
      <c r="E72" s="139" t="s">
        <v>268</v>
      </c>
      <c r="F72" s="139" t="s">
        <v>219</v>
      </c>
      <c r="G72" s="139" t="s">
        <v>220</v>
      </c>
      <c r="H72" s="139" t="s">
        <v>188</v>
      </c>
      <c r="I72" s="139" t="s">
        <v>170</v>
      </c>
      <c r="J72" s="139" t="s">
        <v>189</v>
      </c>
      <c r="K72" s="139" t="s">
        <v>221</v>
      </c>
      <c r="L72" s="139" t="s">
        <v>169</v>
      </c>
      <c r="M72" s="139" t="s">
        <v>342</v>
      </c>
      <c r="N72" s="139" t="s">
        <v>342</v>
      </c>
    </row>
    <row r="73" spans="1:14" s="139" customFormat="1" hidden="1" x14ac:dyDescent="0.15">
      <c r="A73"/>
      <c r="B73" s="139">
        <f t="shared" si="1"/>
        <v>9781525610820</v>
      </c>
      <c r="C73" s="139" t="s">
        <v>306</v>
      </c>
      <c r="D73" s="141">
        <v>9781525610820</v>
      </c>
      <c r="E73" s="139" t="s">
        <v>268</v>
      </c>
      <c r="F73" s="139" t="s">
        <v>219</v>
      </c>
      <c r="G73" s="139" t="s">
        <v>220</v>
      </c>
      <c r="H73" s="139" t="s">
        <v>188</v>
      </c>
      <c r="I73" s="139" t="s">
        <v>170</v>
      </c>
      <c r="J73" s="139" t="s">
        <v>189</v>
      </c>
      <c r="K73" s="139" t="s">
        <v>221</v>
      </c>
      <c r="L73" s="139" t="s">
        <v>169</v>
      </c>
      <c r="M73" s="139" t="s">
        <v>342</v>
      </c>
      <c r="N73" s="139" t="s">
        <v>342</v>
      </c>
    </row>
    <row r="74" spans="1:14" s="139" customFormat="1" hidden="1" x14ac:dyDescent="0.15">
      <c r="A74"/>
      <c r="B74" s="139">
        <f t="shared" si="1"/>
        <v>9781525610851</v>
      </c>
      <c r="C74" s="139" t="s">
        <v>307</v>
      </c>
      <c r="D74" s="141">
        <v>9781525610851</v>
      </c>
      <c r="E74" s="139" t="s">
        <v>268</v>
      </c>
      <c r="F74" s="139" t="s">
        <v>219</v>
      </c>
      <c r="G74" s="139" t="s">
        <v>220</v>
      </c>
      <c r="H74" s="139" t="s">
        <v>188</v>
      </c>
      <c r="I74" s="139" t="s">
        <v>170</v>
      </c>
      <c r="J74" s="139" t="s">
        <v>189</v>
      </c>
      <c r="K74" s="139" t="s">
        <v>221</v>
      </c>
      <c r="L74" s="139" t="s">
        <v>169</v>
      </c>
      <c r="M74" s="139" t="s">
        <v>342</v>
      </c>
      <c r="N74" s="139" t="s">
        <v>342</v>
      </c>
    </row>
    <row r="75" spans="1:14" s="139" customFormat="1" hidden="1" x14ac:dyDescent="0.15">
      <c r="A75"/>
      <c r="B75" s="139">
        <f t="shared" si="1"/>
        <v>9781525610868</v>
      </c>
      <c r="C75" s="139" t="s">
        <v>308</v>
      </c>
      <c r="D75" s="141">
        <v>9781525610868</v>
      </c>
      <c r="E75" s="139" t="s">
        <v>268</v>
      </c>
      <c r="F75" s="139" t="s">
        <v>219</v>
      </c>
      <c r="G75" s="139" t="s">
        <v>220</v>
      </c>
      <c r="H75" s="139" t="s">
        <v>188</v>
      </c>
      <c r="I75" s="139" t="s">
        <v>170</v>
      </c>
      <c r="J75" s="139" t="s">
        <v>189</v>
      </c>
      <c r="K75" s="139" t="s">
        <v>221</v>
      </c>
      <c r="L75" s="139" t="s">
        <v>169</v>
      </c>
      <c r="M75" s="139" t="s">
        <v>342</v>
      </c>
      <c r="N75" s="139" t="s">
        <v>342</v>
      </c>
    </row>
    <row r="76" spans="1:14" s="139" customFormat="1" hidden="1" x14ac:dyDescent="0.15">
      <c r="A76"/>
      <c r="B76" s="139">
        <f t="shared" si="1"/>
        <v>9781525610875</v>
      </c>
      <c r="C76" s="139" t="s">
        <v>309</v>
      </c>
      <c r="D76" s="141">
        <v>9781525610875</v>
      </c>
      <c r="E76" s="139" t="s">
        <v>268</v>
      </c>
      <c r="F76" s="139" t="s">
        <v>219</v>
      </c>
      <c r="G76" s="139" t="s">
        <v>220</v>
      </c>
      <c r="H76" s="139" t="s">
        <v>188</v>
      </c>
      <c r="I76" s="139" t="s">
        <v>170</v>
      </c>
      <c r="J76" s="139" t="s">
        <v>189</v>
      </c>
      <c r="K76" s="139" t="s">
        <v>221</v>
      </c>
      <c r="L76" s="139" t="s">
        <v>169</v>
      </c>
      <c r="M76" s="139" t="s">
        <v>342</v>
      </c>
      <c r="N76" s="139" t="s">
        <v>342</v>
      </c>
    </row>
    <row r="77" spans="1:14" s="139" customFormat="1" hidden="1" x14ac:dyDescent="0.15">
      <c r="A77"/>
      <c r="B77" s="139">
        <f t="shared" si="1"/>
        <v>9781525610912</v>
      </c>
      <c r="C77" s="139" t="s">
        <v>310</v>
      </c>
      <c r="D77" s="141">
        <v>9781525610912</v>
      </c>
      <c r="E77" s="139" t="s">
        <v>268</v>
      </c>
      <c r="F77" s="139" t="s">
        <v>219</v>
      </c>
      <c r="G77" s="139" t="s">
        <v>220</v>
      </c>
      <c r="H77" s="139" t="s">
        <v>188</v>
      </c>
      <c r="I77" s="139" t="s">
        <v>170</v>
      </c>
      <c r="J77" s="139" t="s">
        <v>189</v>
      </c>
      <c r="K77" s="139" t="s">
        <v>221</v>
      </c>
      <c r="L77" s="139" t="s">
        <v>169</v>
      </c>
      <c r="M77" s="139" t="s">
        <v>342</v>
      </c>
      <c r="N77" s="139" t="s">
        <v>342</v>
      </c>
    </row>
    <row r="78" spans="1:14" s="139" customFormat="1" hidden="1" x14ac:dyDescent="0.15">
      <c r="A78"/>
      <c r="B78" s="139">
        <f t="shared" si="1"/>
        <v>9781525610936</v>
      </c>
      <c r="C78" s="139" t="s">
        <v>311</v>
      </c>
      <c r="D78" s="141">
        <v>9781525610936</v>
      </c>
      <c r="E78" s="139" t="s">
        <v>268</v>
      </c>
      <c r="F78" s="139" t="s">
        <v>219</v>
      </c>
      <c r="G78" s="139" t="s">
        <v>220</v>
      </c>
      <c r="H78" s="139" t="s">
        <v>188</v>
      </c>
      <c r="I78" s="139" t="s">
        <v>170</v>
      </c>
      <c r="J78" s="139" t="s">
        <v>189</v>
      </c>
      <c r="K78" s="139" t="s">
        <v>221</v>
      </c>
      <c r="L78" s="139" t="s">
        <v>169</v>
      </c>
      <c r="M78" s="139" t="s">
        <v>342</v>
      </c>
      <c r="N78" s="139" t="s">
        <v>342</v>
      </c>
    </row>
    <row r="79" spans="1:14" s="139" customFormat="1" hidden="1" x14ac:dyDescent="0.15">
      <c r="A79"/>
      <c r="B79" s="139">
        <f t="shared" si="1"/>
        <v>9781525610950</v>
      </c>
      <c r="C79" s="139" t="s">
        <v>312</v>
      </c>
      <c r="D79" s="141">
        <v>9781525610950</v>
      </c>
      <c r="E79" s="139" t="s">
        <v>268</v>
      </c>
      <c r="F79" s="139" t="s">
        <v>219</v>
      </c>
      <c r="G79" s="139" t="s">
        <v>220</v>
      </c>
      <c r="H79" s="139" t="s">
        <v>188</v>
      </c>
      <c r="I79" s="139" t="s">
        <v>170</v>
      </c>
      <c r="J79" s="139" t="s">
        <v>189</v>
      </c>
      <c r="K79" s="139" t="s">
        <v>221</v>
      </c>
      <c r="L79" s="139" t="s">
        <v>169</v>
      </c>
      <c r="M79" s="139" t="s">
        <v>342</v>
      </c>
      <c r="N79" s="139" t="s">
        <v>342</v>
      </c>
    </row>
    <row r="80" spans="1:14" s="139" customFormat="1" hidden="1" x14ac:dyDescent="0.15">
      <c r="A80"/>
      <c r="B80" s="139">
        <f t="shared" si="1"/>
        <v>9781525610981</v>
      </c>
      <c r="C80" s="139" t="s">
        <v>313</v>
      </c>
      <c r="D80" s="141">
        <v>9781525610981</v>
      </c>
      <c r="E80" s="139" t="s">
        <v>268</v>
      </c>
      <c r="F80" s="139" t="s">
        <v>219</v>
      </c>
      <c r="G80" s="139" t="s">
        <v>220</v>
      </c>
      <c r="H80" s="139" t="s">
        <v>188</v>
      </c>
      <c r="I80" s="139" t="s">
        <v>170</v>
      </c>
      <c r="J80" s="139" t="s">
        <v>189</v>
      </c>
      <c r="K80" s="139" t="s">
        <v>221</v>
      </c>
      <c r="L80" s="139" t="s">
        <v>169</v>
      </c>
      <c r="M80" s="139" t="s">
        <v>342</v>
      </c>
      <c r="N80" s="139" t="s">
        <v>342</v>
      </c>
    </row>
    <row r="81" spans="1:14" s="139" customFormat="1" hidden="1" x14ac:dyDescent="0.15">
      <c r="A81"/>
      <c r="B81" s="139">
        <f t="shared" si="1"/>
        <v>9781975448929</v>
      </c>
      <c r="C81" s="139" t="s">
        <v>314</v>
      </c>
      <c r="D81" s="141">
        <v>9781975448929</v>
      </c>
      <c r="E81" s="139" t="s">
        <v>268</v>
      </c>
      <c r="F81" s="139" t="s">
        <v>219</v>
      </c>
      <c r="G81" s="139" t="s">
        <v>220</v>
      </c>
      <c r="H81" s="139" t="s">
        <v>188</v>
      </c>
      <c r="I81" s="139" t="s">
        <v>170</v>
      </c>
      <c r="J81" s="139" t="s">
        <v>189</v>
      </c>
      <c r="K81" s="139" t="s">
        <v>221</v>
      </c>
      <c r="L81" s="139" t="s">
        <v>169</v>
      </c>
      <c r="M81" s="139" t="s">
        <v>342</v>
      </c>
      <c r="N81" s="139" t="s">
        <v>342</v>
      </c>
    </row>
    <row r="82" spans="1:14" s="139" customFormat="1" hidden="1" x14ac:dyDescent="0.15">
      <c r="A82"/>
      <c r="B82" s="139">
        <f t="shared" si="1"/>
        <v>9781975450168</v>
      </c>
      <c r="C82" s="139" t="s">
        <v>315</v>
      </c>
      <c r="D82" s="141">
        <v>9781975450168</v>
      </c>
      <c r="E82" s="139" t="s">
        <v>268</v>
      </c>
      <c r="F82" s="139" t="s">
        <v>219</v>
      </c>
      <c r="G82" s="139" t="s">
        <v>220</v>
      </c>
      <c r="H82" s="139" t="s">
        <v>188</v>
      </c>
      <c r="I82" s="139" t="s">
        <v>168</v>
      </c>
      <c r="J82" s="139" t="s">
        <v>189</v>
      </c>
      <c r="K82" s="139" t="s">
        <v>221</v>
      </c>
      <c r="L82" s="139" t="s">
        <v>169</v>
      </c>
      <c r="M82" s="139" t="s">
        <v>342</v>
      </c>
      <c r="N82" s="139" t="s">
        <v>342</v>
      </c>
    </row>
    <row r="83" spans="1:14" s="139" customFormat="1" hidden="1" x14ac:dyDescent="0.15">
      <c r="A83"/>
      <c r="B83" s="139">
        <f t="shared" si="1"/>
        <v>9781975450199</v>
      </c>
      <c r="C83" s="139" t="s">
        <v>316</v>
      </c>
      <c r="D83" s="141">
        <v>9781975450199</v>
      </c>
      <c r="E83" s="139" t="s">
        <v>268</v>
      </c>
      <c r="F83" s="139" t="s">
        <v>219</v>
      </c>
      <c r="G83" s="139" t="s">
        <v>220</v>
      </c>
      <c r="H83" s="139" t="s">
        <v>188</v>
      </c>
      <c r="I83" s="139" t="s">
        <v>168</v>
      </c>
      <c r="J83" s="139" t="s">
        <v>189</v>
      </c>
      <c r="K83" s="139" t="s">
        <v>221</v>
      </c>
      <c r="L83" s="139" t="s">
        <v>169</v>
      </c>
      <c r="M83" s="139" t="s">
        <v>342</v>
      </c>
      <c r="N83" s="139" t="s">
        <v>342</v>
      </c>
    </row>
    <row r="84" spans="1:14" s="139" customFormat="1" hidden="1" x14ac:dyDescent="0.15">
      <c r="A84"/>
      <c r="B84" s="139">
        <f t="shared" si="1"/>
        <v>9781975450205</v>
      </c>
      <c r="C84" s="139" t="s">
        <v>317</v>
      </c>
      <c r="D84" s="141" t="s">
        <v>318</v>
      </c>
      <c r="E84" s="139" t="s">
        <v>268</v>
      </c>
      <c r="F84" s="139" t="s">
        <v>219</v>
      </c>
      <c r="G84" s="139" t="s">
        <v>220</v>
      </c>
      <c r="H84" s="139" t="s">
        <v>188</v>
      </c>
      <c r="I84" s="139" t="s">
        <v>168</v>
      </c>
      <c r="J84" s="139" t="s">
        <v>189</v>
      </c>
      <c r="K84" s="139" t="s">
        <v>221</v>
      </c>
      <c r="L84" s="139" t="s">
        <v>169</v>
      </c>
      <c r="M84" s="139" t="s">
        <v>342</v>
      </c>
      <c r="N84" s="139" t="s">
        <v>342</v>
      </c>
    </row>
    <row r="85" spans="1:14" s="139" customFormat="1" hidden="1" x14ac:dyDescent="0.15">
      <c r="A85"/>
      <c r="B85" s="139">
        <f t="shared" si="1"/>
        <v>9781525610318</v>
      </c>
      <c r="C85" s="139" t="s">
        <v>319</v>
      </c>
      <c r="D85" s="141">
        <v>9781525610318</v>
      </c>
      <c r="E85" s="139" t="s">
        <v>268</v>
      </c>
      <c r="F85" s="139" t="s">
        <v>219</v>
      </c>
      <c r="G85" s="139" t="s">
        <v>220</v>
      </c>
      <c r="H85" s="139" t="s">
        <v>188</v>
      </c>
      <c r="I85" s="139" t="s">
        <v>170</v>
      </c>
      <c r="J85" s="139" t="s">
        <v>189</v>
      </c>
      <c r="K85" s="139" t="s">
        <v>221</v>
      </c>
      <c r="L85" s="139" t="s">
        <v>169</v>
      </c>
      <c r="M85" s="139" t="s">
        <v>342</v>
      </c>
      <c r="N85" s="139" t="s">
        <v>342</v>
      </c>
    </row>
    <row r="86" spans="1:14" s="139" customFormat="1" hidden="1" x14ac:dyDescent="0.15">
      <c r="A86"/>
      <c r="B86" s="139">
        <f t="shared" si="1"/>
        <v>9781525610325</v>
      </c>
      <c r="C86" s="139" t="s">
        <v>320</v>
      </c>
      <c r="D86" s="141">
        <v>9781525610325</v>
      </c>
      <c r="E86" s="139" t="s">
        <v>268</v>
      </c>
      <c r="F86" s="139" t="s">
        <v>219</v>
      </c>
      <c r="G86" s="139" t="s">
        <v>220</v>
      </c>
      <c r="H86" s="139" t="s">
        <v>188</v>
      </c>
      <c r="I86" s="139" t="s">
        <v>170</v>
      </c>
      <c r="J86" s="139" t="s">
        <v>189</v>
      </c>
      <c r="K86" s="139" t="s">
        <v>221</v>
      </c>
      <c r="L86" s="139" t="s">
        <v>169</v>
      </c>
      <c r="M86" s="139" t="s">
        <v>342</v>
      </c>
      <c r="N86" s="139" t="s">
        <v>342</v>
      </c>
    </row>
    <row r="87" spans="1:14" s="139" customFormat="1" hidden="1" x14ac:dyDescent="0.15">
      <c r="A87"/>
      <c r="B87" s="139">
        <f t="shared" si="1"/>
        <v>9781525610417</v>
      </c>
      <c r="C87" s="139" t="s">
        <v>321</v>
      </c>
      <c r="D87" s="141">
        <v>9781525610417</v>
      </c>
      <c r="E87" s="139" t="s">
        <v>268</v>
      </c>
      <c r="F87" s="139" t="s">
        <v>219</v>
      </c>
      <c r="G87" s="139" t="s">
        <v>220</v>
      </c>
      <c r="H87" s="139" t="s">
        <v>188</v>
      </c>
      <c r="I87" s="139" t="s">
        <v>170</v>
      </c>
      <c r="J87" s="139" t="s">
        <v>189</v>
      </c>
      <c r="K87" s="139" t="s">
        <v>221</v>
      </c>
      <c r="L87" s="139" t="s">
        <v>169</v>
      </c>
      <c r="M87" s="139" t="s">
        <v>342</v>
      </c>
      <c r="N87" s="139" t="s">
        <v>342</v>
      </c>
    </row>
    <row r="88" spans="1:14" s="139" customFormat="1" hidden="1" x14ac:dyDescent="0.15">
      <c r="A88"/>
      <c r="B88" s="139">
        <f t="shared" si="1"/>
        <v>9781525610424</v>
      </c>
      <c r="C88" s="139" t="s">
        <v>322</v>
      </c>
      <c r="D88" s="141">
        <v>9781525610424</v>
      </c>
      <c r="E88" s="139" t="s">
        <v>268</v>
      </c>
      <c r="F88" s="139" t="s">
        <v>219</v>
      </c>
      <c r="G88" s="139" t="s">
        <v>220</v>
      </c>
      <c r="H88" s="139" t="s">
        <v>188</v>
      </c>
      <c r="I88" s="139" t="s">
        <v>170</v>
      </c>
      <c r="J88" s="139" t="s">
        <v>189</v>
      </c>
      <c r="K88" s="139" t="s">
        <v>221</v>
      </c>
      <c r="L88" s="139" t="s">
        <v>169</v>
      </c>
      <c r="M88" s="139" t="s">
        <v>342</v>
      </c>
      <c r="N88" s="139" t="s">
        <v>342</v>
      </c>
    </row>
    <row r="89" spans="1:14" s="139" customFormat="1" hidden="1" x14ac:dyDescent="0.15">
      <c r="A89"/>
      <c r="B89" s="139">
        <f t="shared" si="1"/>
        <v>9781525610479</v>
      </c>
      <c r="C89" s="139" t="s">
        <v>323</v>
      </c>
      <c r="D89" s="141">
        <v>9781525610479</v>
      </c>
      <c r="E89" s="139" t="s">
        <v>268</v>
      </c>
      <c r="F89" s="139" t="s">
        <v>219</v>
      </c>
      <c r="G89" s="139" t="s">
        <v>220</v>
      </c>
      <c r="H89" s="139" t="s">
        <v>188</v>
      </c>
      <c r="I89" s="139" t="s">
        <v>170</v>
      </c>
      <c r="J89" s="139" t="s">
        <v>189</v>
      </c>
      <c r="K89" s="139" t="s">
        <v>221</v>
      </c>
      <c r="L89" s="139" t="s">
        <v>169</v>
      </c>
      <c r="M89" s="139" t="s">
        <v>342</v>
      </c>
      <c r="N89" s="139" t="s">
        <v>342</v>
      </c>
    </row>
    <row r="90" spans="1:14" s="139" customFormat="1" hidden="1" x14ac:dyDescent="0.15">
      <c r="A90"/>
      <c r="B90" s="139">
        <f t="shared" si="1"/>
        <v>9781525610547</v>
      </c>
      <c r="C90" s="139" t="s">
        <v>324</v>
      </c>
      <c r="D90" s="141">
        <v>9781525610547</v>
      </c>
      <c r="E90" s="139" t="s">
        <v>268</v>
      </c>
      <c r="F90" s="139" t="s">
        <v>219</v>
      </c>
      <c r="G90" s="139" t="s">
        <v>220</v>
      </c>
      <c r="H90" s="139" t="s">
        <v>188</v>
      </c>
      <c r="I90" s="139" t="s">
        <v>170</v>
      </c>
      <c r="J90" s="139" t="s">
        <v>189</v>
      </c>
      <c r="K90" s="139" t="s">
        <v>221</v>
      </c>
      <c r="L90" s="139" t="s">
        <v>169</v>
      </c>
      <c r="M90" s="139" t="s">
        <v>342</v>
      </c>
      <c r="N90" s="139" t="s">
        <v>342</v>
      </c>
    </row>
    <row r="91" spans="1:14" s="139" customFormat="1" hidden="1" x14ac:dyDescent="0.15">
      <c r="A91"/>
      <c r="B91" s="139">
        <f t="shared" si="1"/>
        <v>9781525610554</v>
      </c>
      <c r="C91" s="139" t="s">
        <v>325</v>
      </c>
      <c r="D91" s="141">
        <v>9781525610554</v>
      </c>
      <c r="E91" s="139" t="s">
        <v>268</v>
      </c>
      <c r="F91" s="139" t="s">
        <v>219</v>
      </c>
      <c r="G91" s="139" t="s">
        <v>220</v>
      </c>
      <c r="H91" s="139" t="s">
        <v>188</v>
      </c>
      <c r="I91" s="139" t="s">
        <v>170</v>
      </c>
      <c r="J91" s="139" t="s">
        <v>189</v>
      </c>
      <c r="K91" s="139" t="s">
        <v>221</v>
      </c>
      <c r="L91" s="139" t="s">
        <v>169</v>
      </c>
      <c r="M91" s="139" t="s">
        <v>342</v>
      </c>
      <c r="N91" s="139" t="s">
        <v>342</v>
      </c>
    </row>
    <row r="92" spans="1:14" s="139" customFormat="1" hidden="1" x14ac:dyDescent="0.15">
      <c r="A92"/>
      <c r="B92" s="139">
        <f t="shared" si="1"/>
        <v>9781525610608</v>
      </c>
      <c r="C92" s="139" t="s">
        <v>326</v>
      </c>
      <c r="D92" s="141">
        <v>9781525610608</v>
      </c>
      <c r="E92" s="139" t="s">
        <v>268</v>
      </c>
      <c r="F92" s="139" t="s">
        <v>219</v>
      </c>
      <c r="G92" s="139" t="s">
        <v>220</v>
      </c>
      <c r="H92" s="139" t="s">
        <v>188</v>
      </c>
      <c r="I92" s="139" t="s">
        <v>170</v>
      </c>
      <c r="J92" s="139" t="s">
        <v>189</v>
      </c>
      <c r="K92" s="139" t="s">
        <v>221</v>
      </c>
      <c r="L92" s="139" t="s">
        <v>169</v>
      </c>
      <c r="M92" s="139" t="s">
        <v>342</v>
      </c>
      <c r="N92" s="139" t="s">
        <v>342</v>
      </c>
    </row>
    <row r="93" spans="1:14" s="139" customFormat="1" hidden="1" x14ac:dyDescent="0.15">
      <c r="A93"/>
      <c r="B93" s="139">
        <f t="shared" si="1"/>
        <v>9781525610684</v>
      </c>
      <c r="C93" s="139" t="s">
        <v>327</v>
      </c>
      <c r="D93" s="141">
        <v>9781525610684</v>
      </c>
      <c r="E93" s="139" t="s">
        <v>268</v>
      </c>
      <c r="F93" s="139" t="s">
        <v>219</v>
      </c>
      <c r="G93" s="139" t="s">
        <v>220</v>
      </c>
      <c r="H93" s="139" t="s">
        <v>188</v>
      </c>
      <c r="I93" s="139" t="s">
        <v>170</v>
      </c>
      <c r="J93" s="139" t="s">
        <v>189</v>
      </c>
      <c r="K93" s="139" t="s">
        <v>221</v>
      </c>
      <c r="L93" s="139" t="s">
        <v>169</v>
      </c>
      <c r="M93" s="139" t="s">
        <v>342</v>
      </c>
      <c r="N93" s="139" t="s">
        <v>342</v>
      </c>
    </row>
    <row r="94" spans="1:14" s="139" customFormat="1" hidden="1" x14ac:dyDescent="0.15">
      <c r="A94"/>
      <c r="B94" s="139">
        <f t="shared" si="1"/>
        <v>9781525610769</v>
      </c>
      <c r="C94" s="139" t="s">
        <v>328</v>
      </c>
      <c r="D94" s="141">
        <v>9781525610769</v>
      </c>
      <c r="E94" s="139" t="s">
        <v>268</v>
      </c>
      <c r="F94" s="139" t="s">
        <v>219</v>
      </c>
      <c r="G94" s="139" t="s">
        <v>220</v>
      </c>
      <c r="H94" s="139" t="s">
        <v>188</v>
      </c>
      <c r="I94" s="139" t="s">
        <v>170</v>
      </c>
      <c r="J94" s="139" t="s">
        <v>189</v>
      </c>
      <c r="K94" s="139" t="s">
        <v>221</v>
      </c>
      <c r="L94" s="139" t="s">
        <v>169</v>
      </c>
      <c r="M94" s="139" t="s">
        <v>342</v>
      </c>
      <c r="N94" s="139" t="s">
        <v>342</v>
      </c>
    </row>
    <row r="95" spans="1:14" s="139" customFormat="1" hidden="1" x14ac:dyDescent="0.15">
      <c r="A95"/>
      <c r="B95" s="139">
        <f t="shared" si="1"/>
        <v>9781525610783</v>
      </c>
      <c r="C95" s="139" t="s">
        <v>329</v>
      </c>
      <c r="D95" s="141">
        <v>9781525610783</v>
      </c>
      <c r="E95" s="139" t="s">
        <v>268</v>
      </c>
      <c r="F95" s="139" t="s">
        <v>219</v>
      </c>
      <c r="G95" s="139" t="s">
        <v>220</v>
      </c>
      <c r="H95" s="139" t="s">
        <v>188</v>
      </c>
      <c r="I95" s="139" t="s">
        <v>170</v>
      </c>
      <c r="J95" s="139" t="s">
        <v>189</v>
      </c>
      <c r="K95" s="139" t="s">
        <v>221</v>
      </c>
      <c r="L95" s="139" t="s">
        <v>169</v>
      </c>
      <c r="M95" s="139" t="s">
        <v>342</v>
      </c>
      <c r="N95" s="139" t="s">
        <v>342</v>
      </c>
    </row>
    <row r="96" spans="1:14" s="139" customFormat="1" hidden="1" x14ac:dyDescent="0.15">
      <c r="A96"/>
      <c r="B96" s="139">
        <f t="shared" si="1"/>
        <v>9781525610806</v>
      </c>
      <c r="C96" s="139" t="s">
        <v>330</v>
      </c>
      <c r="D96" s="141">
        <v>9781525610806</v>
      </c>
      <c r="E96" s="139" t="s">
        <v>268</v>
      </c>
      <c r="F96" s="139" t="s">
        <v>219</v>
      </c>
      <c r="G96" s="139" t="s">
        <v>220</v>
      </c>
      <c r="H96" s="139" t="s">
        <v>188</v>
      </c>
      <c r="I96" s="139" t="s">
        <v>170</v>
      </c>
      <c r="J96" s="139" t="s">
        <v>189</v>
      </c>
      <c r="K96" s="139" t="s">
        <v>221</v>
      </c>
      <c r="L96" s="139" t="s">
        <v>169</v>
      </c>
      <c r="M96" s="139" t="s">
        <v>342</v>
      </c>
      <c r="N96" s="139" t="s">
        <v>342</v>
      </c>
    </row>
    <row r="97" spans="1:14" s="139" customFormat="1" hidden="1" x14ac:dyDescent="0.15">
      <c r="A97"/>
      <c r="B97" s="139">
        <f t="shared" si="1"/>
        <v>9781525610837</v>
      </c>
      <c r="C97" s="139" t="s">
        <v>331</v>
      </c>
      <c r="D97" s="141">
        <v>9781525610837</v>
      </c>
      <c r="E97" s="139" t="s">
        <v>268</v>
      </c>
      <c r="F97" s="139" t="s">
        <v>219</v>
      </c>
      <c r="G97" s="139" t="s">
        <v>220</v>
      </c>
      <c r="H97" s="139" t="s">
        <v>188</v>
      </c>
      <c r="I97" s="139" t="s">
        <v>170</v>
      </c>
      <c r="J97" s="139" t="s">
        <v>189</v>
      </c>
      <c r="K97" s="139" t="s">
        <v>221</v>
      </c>
      <c r="L97" s="139" t="s">
        <v>169</v>
      </c>
      <c r="M97" s="139" t="s">
        <v>342</v>
      </c>
      <c r="N97" s="139" t="s">
        <v>342</v>
      </c>
    </row>
    <row r="98" spans="1:14" s="139" customFormat="1" hidden="1" x14ac:dyDescent="0.15">
      <c r="A98"/>
      <c r="B98" s="139">
        <f t="shared" si="1"/>
        <v>9781525610844</v>
      </c>
      <c r="C98" s="139" t="s">
        <v>332</v>
      </c>
      <c r="D98" s="141">
        <v>9781525610844</v>
      </c>
      <c r="E98" s="139" t="s">
        <v>268</v>
      </c>
      <c r="F98" s="139" t="s">
        <v>219</v>
      </c>
      <c r="G98" s="139" t="s">
        <v>220</v>
      </c>
      <c r="H98" s="139" t="s">
        <v>188</v>
      </c>
      <c r="I98" s="139" t="s">
        <v>170</v>
      </c>
      <c r="J98" s="139" t="s">
        <v>189</v>
      </c>
      <c r="K98" s="139" t="s">
        <v>221</v>
      </c>
      <c r="L98" s="139" t="s">
        <v>169</v>
      </c>
      <c r="M98" s="139" t="s">
        <v>342</v>
      </c>
      <c r="N98" s="139" t="s">
        <v>342</v>
      </c>
    </row>
    <row r="99" spans="1:14" s="139" customFormat="1" hidden="1" x14ac:dyDescent="0.15">
      <c r="A99"/>
      <c r="B99" s="139">
        <f t="shared" si="1"/>
        <v>9781525610882</v>
      </c>
      <c r="C99" s="139" t="s">
        <v>333</v>
      </c>
      <c r="D99" s="141">
        <v>9781525610882</v>
      </c>
      <c r="E99" s="139" t="s">
        <v>268</v>
      </c>
      <c r="F99" s="139" t="s">
        <v>219</v>
      </c>
      <c r="G99" s="139" t="s">
        <v>220</v>
      </c>
      <c r="H99" s="139" t="s">
        <v>188</v>
      </c>
      <c r="I99" s="139" t="s">
        <v>170</v>
      </c>
      <c r="J99" s="139" t="s">
        <v>189</v>
      </c>
      <c r="K99" s="139" t="s">
        <v>221</v>
      </c>
      <c r="L99" s="139" t="s">
        <v>169</v>
      </c>
      <c r="M99" s="139" t="s">
        <v>342</v>
      </c>
      <c r="N99" s="139" t="s">
        <v>342</v>
      </c>
    </row>
    <row r="100" spans="1:14" s="139" customFormat="1" hidden="1" x14ac:dyDescent="0.15">
      <c r="A100"/>
      <c r="B100" s="139">
        <f t="shared" si="1"/>
        <v>9781525610967</v>
      </c>
      <c r="C100" s="139" t="s">
        <v>334</v>
      </c>
      <c r="D100" s="141">
        <v>9781525610967</v>
      </c>
      <c r="E100" s="139" t="s">
        <v>268</v>
      </c>
      <c r="F100" s="139" t="s">
        <v>219</v>
      </c>
      <c r="G100" s="139" t="s">
        <v>220</v>
      </c>
      <c r="H100" s="139" t="s">
        <v>188</v>
      </c>
      <c r="I100" s="139" t="s">
        <v>170</v>
      </c>
      <c r="J100" s="139" t="s">
        <v>189</v>
      </c>
      <c r="K100" s="139" t="s">
        <v>221</v>
      </c>
      <c r="L100" s="139" t="s">
        <v>169</v>
      </c>
      <c r="M100" s="139" t="s">
        <v>342</v>
      </c>
      <c r="N100" s="139" t="s">
        <v>342</v>
      </c>
    </row>
    <row r="101" spans="1:14" s="139" customFormat="1" hidden="1" x14ac:dyDescent="0.15">
      <c r="A101"/>
      <c r="B101" s="139">
        <f t="shared" si="1"/>
        <v>9781525610974</v>
      </c>
      <c r="C101" s="139" t="s">
        <v>335</v>
      </c>
      <c r="D101" s="141">
        <v>9781525610974</v>
      </c>
      <c r="E101" s="139" t="s">
        <v>268</v>
      </c>
      <c r="F101" s="139" t="s">
        <v>219</v>
      </c>
      <c r="G101" s="139" t="s">
        <v>220</v>
      </c>
      <c r="H101" s="139" t="s">
        <v>188</v>
      </c>
      <c r="I101" s="139" t="s">
        <v>170</v>
      </c>
      <c r="J101" s="139" t="s">
        <v>189</v>
      </c>
      <c r="K101" s="139" t="s">
        <v>221</v>
      </c>
      <c r="L101" s="139" t="s">
        <v>169</v>
      </c>
      <c r="M101" s="139" t="s">
        <v>342</v>
      </c>
      <c r="N101" s="139" t="s">
        <v>342</v>
      </c>
    </row>
    <row r="102" spans="1:14" s="139" customFormat="1" hidden="1" x14ac:dyDescent="0.15">
      <c r="A102"/>
      <c r="B102" s="139">
        <f t="shared" si="1"/>
        <v>9781525611001</v>
      </c>
      <c r="C102" s="139" t="s">
        <v>336</v>
      </c>
      <c r="D102" s="141">
        <v>9781525611001</v>
      </c>
      <c r="E102" s="139" t="s">
        <v>268</v>
      </c>
      <c r="F102" s="139" t="s">
        <v>219</v>
      </c>
      <c r="G102" s="139" t="s">
        <v>220</v>
      </c>
      <c r="H102" s="139" t="s">
        <v>188</v>
      </c>
      <c r="I102" s="139" t="s">
        <v>170</v>
      </c>
      <c r="J102" s="139" t="s">
        <v>189</v>
      </c>
      <c r="K102" s="139" t="s">
        <v>221</v>
      </c>
      <c r="L102" s="139" t="s">
        <v>169</v>
      </c>
      <c r="M102" s="139" t="s">
        <v>342</v>
      </c>
      <c r="N102" s="139" t="s">
        <v>342</v>
      </c>
    </row>
    <row r="103" spans="1:14" s="139" customFormat="1" hidden="1" x14ac:dyDescent="0.15">
      <c r="A103"/>
      <c r="B103" s="139">
        <f t="shared" si="1"/>
        <v>9781975449803</v>
      </c>
      <c r="C103" s="139" t="s">
        <v>337</v>
      </c>
      <c r="D103" s="141">
        <v>9781975449803</v>
      </c>
      <c r="E103" s="139" t="s">
        <v>268</v>
      </c>
      <c r="F103" s="139" t="s">
        <v>219</v>
      </c>
      <c r="G103" s="139" t="s">
        <v>220</v>
      </c>
      <c r="H103" s="139" t="s">
        <v>188</v>
      </c>
      <c r="I103" s="139" t="s">
        <v>170</v>
      </c>
      <c r="J103" s="139" t="s">
        <v>189</v>
      </c>
      <c r="K103" s="139" t="s">
        <v>221</v>
      </c>
      <c r="L103" s="139" t="s">
        <v>169</v>
      </c>
      <c r="M103" s="139" t="s">
        <v>342</v>
      </c>
      <c r="N103" s="139" t="s">
        <v>342</v>
      </c>
    </row>
    <row r="104" spans="1:14" s="139" customFormat="1" hidden="1" x14ac:dyDescent="0.15">
      <c r="A104"/>
      <c r="B104" s="139">
        <f t="shared" si="1"/>
        <v>842967120007</v>
      </c>
      <c r="C104" s="139" t="s">
        <v>338</v>
      </c>
      <c r="D104" s="141" t="s">
        <v>339</v>
      </c>
      <c r="E104" s="139" t="s">
        <v>340</v>
      </c>
      <c r="F104" s="139" t="s">
        <v>341</v>
      </c>
      <c r="G104" s="139" t="s">
        <v>156</v>
      </c>
      <c r="H104" s="139" t="s">
        <v>188</v>
      </c>
      <c r="I104" s="139" t="s">
        <v>168</v>
      </c>
      <c r="J104" s="139" t="s">
        <v>190</v>
      </c>
      <c r="K104" s="139" t="s">
        <v>342</v>
      </c>
      <c r="L104" s="139" t="s">
        <v>169</v>
      </c>
      <c r="M104" s="139" t="s">
        <v>342</v>
      </c>
      <c r="N104" s="139" t="s">
        <v>342</v>
      </c>
    </row>
    <row r="105" spans="1:14" s="139" customFormat="1" hidden="1" x14ac:dyDescent="0.15">
      <c r="A105"/>
      <c r="B105" s="139">
        <f t="shared" si="1"/>
        <v>810514029066</v>
      </c>
      <c r="C105" s="139" t="s">
        <v>343</v>
      </c>
      <c r="D105" s="141">
        <v>810514029066</v>
      </c>
      <c r="E105" s="139" t="s">
        <v>340</v>
      </c>
      <c r="F105" s="139" t="s">
        <v>341</v>
      </c>
      <c r="G105" s="139" t="s">
        <v>156</v>
      </c>
      <c r="H105" s="139" t="s">
        <v>188</v>
      </c>
      <c r="I105" s="139" t="s">
        <v>168</v>
      </c>
      <c r="J105" s="139" t="s">
        <v>190</v>
      </c>
      <c r="K105" s="139" t="s">
        <v>342</v>
      </c>
      <c r="L105" s="139" t="s">
        <v>169</v>
      </c>
      <c r="M105" s="139" t="s">
        <v>342</v>
      </c>
      <c r="N105" s="139" t="s">
        <v>342</v>
      </c>
    </row>
    <row r="106" spans="1:14" s="139" customFormat="1" hidden="1" x14ac:dyDescent="0.15">
      <c r="A106"/>
      <c r="B106" s="139">
        <f t="shared" si="1"/>
        <v>882709790365</v>
      </c>
      <c r="C106" s="139" t="s">
        <v>552</v>
      </c>
      <c r="D106" s="141">
        <v>882709790365</v>
      </c>
      <c r="E106" s="139" t="s">
        <v>340</v>
      </c>
      <c r="F106" s="139" t="s">
        <v>553</v>
      </c>
      <c r="G106" s="139" t="s">
        <v>54</v>
      </c>
      <c r="H106" s="139" t="s">
        <v>167</v>
      </c>
      <c r="I106" s="139" t="s">
        <v>170</v>
      </c>
      <c r="J106" s="139" t="s">
        <v>174</v>
      </c>
      <c r="K106" s="139" t="s">
        <v>554</v>
      </c>
      <c r="L106" s="139" t="s">
        <v>169</v>
      </c>
      <c r="M106" s="139" t="s">
        <v>555</v>
      </c>
      <c r="N106" s="139" t="str">
        <f t="shared" ref="N106:N130" si="2">UPPER(M106)</f>
        <v>INDIGO 25</v>
      </c>
    </row>
    <row r="107" spans="1:14" s="139" customFormat="1" x14ac:dyDescent="0.15">
      <c r="A107"/>
      <c r="B107" s="139">
        <f t="shared" si="1"/>
        <v>846307077754</v>
      </c>
      <c r="C107" s="139" t="s">
        <v>556</v>
      </c>
      <c r="D107" s="141" t="s">
        <v>557</v>
      </c>
      <c r="E107" s="139" t="s">
        <v>218</v>
      </c>
      <c r="F107" s="139" t="s">
        <v>192</v>
      </c>
      <c r="G107" s="139" t="s">
        <v>558</v>
      </c>
      <c r="H107" s="139" t="s">
        <v>167</v>
      </c>
      <c r="I107" s="139" t="s">
        <v>176</v>
      </c>
      <c r="J107" s="139" t="s">
        <v>171</v>
      </c>
      <c r="K107" s="139" t="s">
        <v>559</v>
      </c>
      <c r="L107" s="139" t="s">
        <v>169</v>
      </c>
      <c r="M107" s="139" t="s">
        <v>947</v>
      </c>
      <c r="N107" s="139" t="str">
        <f t="shared" si="2"/>
        <v>BOXED CARDS</v>
      </c>
    </row>
    <row r="108" spans="1:14" s="139" customFormat="1" x14ac:dyDescent="0.15">
      <c r="A108"/>
      <c r="B108" s="139">
        <f t="shared" si="1"/>
        <v>846307077761</v>
      </c>
      <c r="C108" s="139" t="s">
        <v>560</v>
      </c>
      <c r="D108" s="141" t="s">
        <v>561</v>
      </c>
      <c r="E108" s="139" t="s">
        <v>218</v>
      </c>
      <c r="F108" s="139" t="s">
        <v>192</v>
      </c>
      <c r="G108" s="139" t="s">
        <v>558</v>
      </c>
      <c r="H108" s="139" t="s">
        <v>167</v>
      </c>
      <c r="I108" s="139" t="s">
        <v>176</v>
      </c>
      <c r="J108" s="139" t="s">
        <v>171</v>
      </c>
      <c r="K108" s="139" t="s">
        <v>559</v>
      </c>
      <c r="L108" s="139" t="s">
        <v>169</v>
      </c>
      <c r="M108" s="139" t="s">
        <v>947</v>
      </c>
      <c r="N108" s="139" t="str">
        <f t="shared" si="2"/>
        <v>BOXED CARDS</v>
      </c>
    </row>
    <row r="109" spans="1:14" s="139" customFormat="1" x14ac:dyDescent="0.15">
      <c r="A109"/>
      <c r="B109" s="139">
        <f t="shared" si="1"/>
        <v>846307070885</v>
      </c>
      <c r="C109" s="139" t="s">
        <v>562</v>
      </c>
      <c r="D109" s="141" t="s">
        <v>563</v>
      </c>
      <c r="E109" s="139" t="s">
        <v>218</v>
      </c>
      <c r="F109" s="139" t="s">
        <v>192</v>
      </c>
      <c r="G109" s="139" t="s">
        <v>558</v>
      </c>
      <c r="H109" s="139" t="s">
        <v>167</v>
      </c>
      <c r="I109" s="139" t="s">
        <v>176</v>
      </c>
      <c r="J109" s="139" t="s">
        <v>171</v>
      </c>
      <c r="K109" s="139" t="s">
        <v>559</v>
      </c>
      <c r="L109" s="139" t="s">
        <v>169</v>
      </c>
      <c r="M109" s="139" t="s">
        <v>947</v>
      </c>
      <c r="N109" s="139" t="str">
        <f t="shared" si="2"/>
        <v>BOXED CARDS</v>
      </c>
    </row>
    <row r="110" spans="1:14" s="139" customFormat="1" hidden="1" x14ac:dyDescent="0.15">
      <c r="A110"/>
      <c r="B110" s="139">
        <f t="shared" si="1"/>
        <v>633356600718</v>
      </c>
      <c r="C110" s="139" t="s">
        <v>564</v>
      </c>
      <c r="D110" s="141" t="s">
        <v>565</v>
      </c>
      <c r="E110" s="139" t="s">
        <v>258</v>
      </c>
      <c r="F110" s="139" t="s">
        <v>566</v>
      </c>
      <c r="G110" s="139" t="s">
        <v>54</v>
      </c>
      <c r="H110" s="139" t="s">
        <v>167</v>
      </c>
      <c r="I110" s="139" t="s">
        <v>170</v>
      </c>
      <c r="J110" s="139" t="s">
        <v>174</v>
      </c>
      <c r="K110" s="139" t="s">
        <v>567</v>
      </c>
      <c r="L110" s="139" t="s">
        <v>169</v>
      </c>
      <c r="M110" s="139" t="s">
        <v>568</v>
      </c>
      <c r="N110" s="139" t="str">
        <f t="shared" si="2"/>
        <v>CRAFTING</v>
      </c>
    </row>
    <row r="111" spans="1:14" s="139" customFormat="1" hidden="1" x14ac:dyDescent="0.15">
      <c r="A111"/>
      <c r="B111" s="139">
        <f t="shared" si="1"/>
        <v>633356602712</v>
      </c>
      <c r="C111" s="139" t="s">
        <v>569</v>
      </c>
      <c r="D111" s="141" t="s">
        <v>570</v>
      </c>
      <c r="E111" s="139" t="s">
        <v>258</v>
      </c>
      <c r="F111" s="139" t="s">
        <v>566</v>
      </c>
      <c r="G111" s="139" t="s">
        <v>54</v>
      </c>
      <c r="H111" s="139" t="s">
        <v>167</v>
      </c>
      <c r="I111" s="139" t="s">
        <v>170</v>
      </c>
      <c r="J111" s="139" t="s">
        <v>174</v>
      </c>
      <c r="K111" s="139" t="s">
        <v>567</v>
      </c>
      <c r="L111" s="139" t="s">
        <v>169</v>
      </c>
      <c r="M111" s="139" t="s">
        <v>568</v>
      </c>
      <c r="N111" s="139" t="str">
        <f t="shared" si="2"/>
        <v>CRAFTING</v>
      </c>
    </row>
    <row r="112" spans="1:14" s="139" customFormat="1" hidden="1" x14ac:dyDescent="0.15">
      <c r="A112"/>
      <c r="B112" s="139">
        <f t="shared" si="1"/>
        <v>633356605799</v>
      </c>
      <c r="C112" s="139" t="s">
        <v>571</v>
      </c>
      <c r="D112" s="141" t="s">
        <v>572</v>
      </c>
      <c r="E112" s="139" t="s">
        <v>258</v>
      </c>
      <c r="F112" s="139" t="s">
        <v>566</v>
      </c>
      <c r="G112" s="139" t="s">
        <v>54</v>
      </c>
      <c r="H112" s="139" t="s">
        <v>167</v>
      </c>
      <c r="I112" s="139" t="s">
        <v>170</v>
      </c>
      <c r="J112" s="139" t="s">
        <v>174</v>
      </c>
      <c r="K112" s="139" t="s">
        <v>567</v>
      </c>
      <c r="L112" s="139" t="s">
        <v>169</v>
      </c>
      <c r="M112" s="139" t="s">
        <v>568</v>
      </c>
      <c r="N112" s="139" t="str">
        <f t="shared" si="2"/>
        <v>CRAFTING</v>
      </c>
    </row>
    <row r="113" spans="1:14" s="139" customFormat="1" hidden="1" x14ac:dyDescent="0.15">
      <c r="A113"/>
      <c r="B113" s="139">
        <f t="shared" si="1"/>
        <v>633356614739</v>
      </c>
      <c r="C113" s="139" t="s">
        <v>573</v>
      </c>
      <c r="D113" s="141" t="s">
        <v>574</v>
      </c>
      <c r="E113" s="139" t="s">
        <v>258</v>
      </c>
      <c r="F113" s="139" t="s">
        <v>566</v>
      </c>
      <c r="G113" s="139" t="s">
        <v>54</v>
      </c>
      <c r="H113" s="139" t="s">
        <v>167</v>
      </c>
      <c r="I113" s="139" t="s">
        <v>170</v>
      </c>
      <c r="J113" s="139" t="s">
        <v>174</v>
      </c>
      <c r="K113" s="139" t="s">
        <v>567</v>
      </c>
      <c r="L113" s="139" t="s">
        <v>169</v>
      </c>
      <c r="M113" s="139" t="s">
        <v>568</v>
      </c>
      <c r="N113" s="139" t="str">
        <f t="shared" si="2"/>
        <v>CRAFTING</v>
      </c>
    </row>
    <row r="114" spans="1:14" s="139" customFormat="1" hidden="1" x14ac:dyDescent="0.15">
      <c r="A114"/>
      <c r="B114" s="139">
        <f t="shared" si="1"/>
        <v>633356615309</v>
      </c>
      <c r="C114" s="139" t="s">
        <v>575</v>
      </c>
      <c r="D114" s="141" t="s">
        <v>576</v>
      </c>
      <c r="E114" s="139" t="s">
        <v>258</v>
      </c>
      <c r="F114" s="139" t="s">
        <v>566</v>
      </c>
      <c r="G114" s="139" t="s">
        <v>54</v>
      </c>
      <c r="H114" s="139" t="s">
        <v>167</v>
      </c>
      <c r="I114" s="139" t="s">
        <v>170</v>
      </c>
      <c r="J114" s="139" t="s">
        <v>174</v>
      </c>
      <c r="K114" s="139" t="s">
        <v>567</v>
      </c>
      <c r="L114" s="139" t="s">
        <v>169</v>
      </c>
      <c r="M114" s="139" t="s">
        <v>568</v>
      </c>
      <c r="N114" s="139" t="str">
        <f t="shared" si="2"/>
        <v>CRAFTING</v>
      </c>
    </row>
    <row r="115" spans="1:14" s="139" customFormat="1" hidden="1" x14ac:dyDescent="0.15">
      <c r="A115"/>
      <c r="B115" s="139">
        <f t="shared" si="1"/>
        <v>633356615415</v>
      </c>
      <c r="C115" s="139" t="s">
        <v>577</v>
      </c>
      <c r="D115" s="141" t="s">
        <v>578</v>
      </c>
      <c r="E115" s="139" t="s">
        <v>258</v>
      </c>
      <c r="F115" s="139" t="s">
        <v>566</v>
      </c>
      <c r="G115" s="139" t="s">
        <v>54</v>
      </c>
      <c r="H115" s="139" t="s">
        <v>167</v>
      </c>
      <c r="I115" s="139" t="s">
        <v>170</v>
      </c>
      <c r="J115" s="139" t="s">
        <v>174</v>
      </c>
      <c r="K115" s="139" t="s">
        <v>567</v>
      </c>
      <c r="L115" s="139" t="s">
        <v>169</v>
      </c>
      <c r="M115" s="139" t="s">
        <v>568</v>
      </c>
      <c r="N115" s="139" t="str">
        <f t="shared" si="2"/>
        <v>CRAFTING</v>
      </c>
    </row>
    <row r="116" spans="1:14" s="139" customFormat="1" hidden="1" x14ac:dyDescent="0.15">
      <c r="A116"/>
      <c r="B116" s="139">
        <f t="shared" si="1"/>
        <v>633356615422</v>
      </c>
      <c r="C116" s="139" t="s">
        <v>579</v>
      </c>
      <c r="D116" s="141" t="s">
        <v>580</v>
      </c>
      <c r="E116" s="139" t="s">
        <v>258</v>
      </c>
      <c r="F116" s="139" t="s">
        <v>566</v>
      </c>
      <c r="G116" s="139" t="s">
        <v>54</v>
      </c>
      <c r="H116" s="139" t="s">
        <v>167</v>
      </c>
      <c r="I116" s="139" t="s">
        <v>170</v>
      </c>
      <c r="J116" s="139" t="s">
        <v>174</v>
      </c>
      <c r="K116" s="139" t="s">
        <v>567</v>
      </c>
      <c r="L116" s="139" t="s">
        <v>169</v>
      </c>
      <c r="M116" s="139" t="s">
        <v>568</v>
      </c>
      <c r="N116" s="139" t="str">
        <f t="shared" si="2"/>
        <v>CRAFTING</v>
      </c>
    </row>
    <row r="117" spans="1:14" s="139" customFormat="1" hidden="1" x14ac:dyDescent="0.15">
      <c r="A117"/>
      <c r="B117" s="139">
        <f t="shared" si="1"/>
        <v>633356615460</v>
      </c>
      <c r="C117" s="139" t="s">
        <v>581</v>
      </c>
      <c r="D117" s="141" t="s">
        <v>582</v>
      </c>
      <c r="E117" s="139" t="s">
        <v>258</v>
      </c>
      <c r="F117" s="139" t="s">
        <v>566</v>
      </c>
      <c r="G117" s="139" t="s">
        <v>54</v>
      </c>
      <c r="H117" s="139" t="s">
        <v>167</v>
      </c>
      <c r="I117" s="139" t="s">
        <v>170</v>
      </c>
      <c r="J117" s="139" t="s">
        <v>174</v>
      </c>
      <c r="K117" s="139" t="s">
        <v>567</v>
      </c>
      <c r="L117" s="139" t="s">
        <v>169</v>
      </c>
      <c r="M117" s="139" t="s">
        <v>568</v>
      </c>
      <c r="N117" s="139" t="str">
        <f t="shared" si="2"/>
        <v>CRAFTING</v>
      </c>
    </row>
    <row r="118" spans="1:14" s="139" customFormat="1" hidden="1" x14ac:dyDescent="0.15">
      <c r="A118"/>
      <c r="B118" s="139">
        <f t="shared" si="1"/>
        <v>633356615484</v>
      </c>
      <c r="C118" s="139" t="s">
        <v>583</v>
      </c>
      <c r="D118" s="141" t="s">
        <v>584</v>
      </c>
      <c r="E118" s="139" t="s">
        <v>258</v>
      </c>
      <c r="F118" s="139" t="s">
        <v>566</v>
      </c>
      <c r="G118" s="139" t="s">
        <v>54</v>
      </c>
      <c r="H118" s="139" t="s">
        <v>167</v>
      </c>
      <c r="I118" s="139" t="s">
        <v>170</v>
      </c>
      <c r="J118" s="139" t="s">
        <v>174</v>
      </c>
      <c r="K118" s="139" t="s">
        <v>567</v>
      </c>
      <c r="L118" s="139" t="s">
        <v>169</v>
      </c>
      <c r="M118" s="139" t="s">
        <v>568</v>
      </c>
      <c r="N118" s="139" t="str">
        <f t="shared" si="2"/>
        <v>CRAFTING</v>
      </c>
    </row>
    <row r="119" spans="1:14" s="139" customFormat="1" hidden="1" x14ac:dyDescent="0.15">
      <c r="A119"/>
      <c r="B119" s="139">
        <f t="shared" si="1"/>
        <v>633356620877</v>
      </c>
      <c r="C119" s="139" t="s">
        <v>585</v>
      </c>
      <c r="D119" s="141" t="s">
        <v>586</v>
      </c>
      <c r="E119" s="139" t="s">
        <v>258</v>
      </c>
      <c r="F119" s="139" t="s">
        <v>566</v>
      </c>
      <c r="G119" s="139" t="s">
        <v>54</v>
      </c>
      <c r="H119" s="139" t="s">
        <v>167</v>
      </c>
      <c r="I119" s="139" t="s">
        <v>170</v>
      </c>
      <c r="J119" s="139" t="s">
        <v>174</v>
      </c>
      <c r="K119" s="139" t="s">
        <v>567</v>
      </c>
      <c r="L119" s="139" t="s">
        <v>169</v>
      </c>
      <c r="M119" s="139" t="s">
        <v>568</v>
      </c>
      <c r="N119" s="139" t="str">
        <f t="shared" si="2"/>
        <v>CRAFTING</v>
      </c>
    </row>
    <row r="120" spans="1:14" s="139" customFormat="1" hidden="1" x14ac:dyDescent="0.15">
      <c r="A120"/>
      <c r="B120" s="139">
        <f t="shared" si="1"/>
        <v>633356712787</v>
      </c>
      <c r="C120" s="139" t="s">
        <v>587</v>
      </c>
      <c r="D120" s="141" t="s">
        <v>588</v>
      </c>
      <c r="E120" s="139" t="s">
        <v>258</v>
      </c>
      <c r="F120" s="139" t="s">
        <v>566</v>
      </c>
      <c r="G120" s="139" t="s">
        <v>54</v>
      </c>
      <c r="H120" s="139" t="s">
        <v>167</v>
      </c>
      <c r="I120" s="139" t="s">
        <v>170</v>
      </c>
      <c r="J120" s="139" t="s">
        <v>174</v>
      </c>
      <c r="K120" s="139" t="s">
        <v>567</v>
      </c>
      <c r="L120" s="139" t="s">
        <v>169</v>
      </c>
      <c r="M120" s="139" t="s">
        <v>568</v>
      </c>
      <c r="N120" s="139" t="str">
        <f t="shared" si="2"/>
        <v>CRAFTING</v>
      </c>
    </row>
    <row r="121" spans="1:14" s="139" customFormat="1" hidden="1" x14ac:dyDescent="0.15">
      <c r="A121"/>
      <c r="B121" s="139">
        <f t="shared" si="1"/>
        <v>718813541299</v>
      </c>
      <c r="C121" s="139" t="s">
        <v>589</v>
      </c>
      <c r="D121" s="141" t="s">
        <v>590</v>
      </c>
      <c r="E121" s="139" t="s">
        <v>591</v>
      </c>
      <c r="F121" s="139" t="s">
        <v>566</v>
      </c>
      <c r="G121" s="139" t="s">
        <v>54</v>
      </c>
      <c r="H121" s="139" t="s">
        <v>167</v>
      </c>
      <c r="I121" s="139" t="s">
        <v>170</v>
      </c>
      <c r="J121" s="139" t="s">
        <v>174</v>
      </c>
      <c r="K121" s="139" t="s">
        <v>567</v>
      </c>
      <c r="L121" s="139" t="s">
        <v>169</v>
      </c>
      <c r="M121" s="139" t="s">
        <v>568</v>
      </c>
      <c r="N121" s="139" t="str">
        <f t="shared" si="2"/>
        <v>CRAFTING</v>
      </c>
    </row>
    <row r="122" spans="1:14" s="139" customFormat="1" hidden="1" x14ac:dyDescent="0.15">
      <c r="A122"/>
      <c r="B122" s="139">
        <f t="shared" si="1"/>
        <v>718813541305</v>
      </c>
      <c r="C122" s="139" t="s">
        <v>592</v>
      </c>
      <c r="D122" s="141" t="s">
        <v>593</v>
      </c>
      <c r="E122" s="139" t="s">
        <v>591</v>
      </c>
      <c r="F122" s="139" t="s">
        <v>566</v>
      </c>
      <c r="G122" s="139" t="s">
        <v>54</v>
      </c>
      <c r="H122" s="139" t="s">
        <v>167</v>
      </c>
      <c r="I122" s="139" t="s">
        <v>170</v>
      </c>
      <c r="J122" s="139" t="s">
        <v>174</v>
      </c>
      <c r="K122" s="139" t="s">
        <v>567</v>
      </c>
      <c r="L122" s="139" t="s">
        <v>169</v>
      </c>
      <c r="M122" s="139" t="s">
        <v>568</v>
      </c>
      <c r="N122" s="139" t="str">
        <f t="shared" si="2"/>
        <v>CRAFTING</v>
      </c>
    </row>
    <row r="123" spans="1:14" s="139" customFormat="1" hidden="1" x14ac:dyDescent="0.15">
      <c r="A123"/>
      <c r="B123" s="139">
        <f t="shared" si="1"/>
        <v>633356604068</v>
      </c>
      <c r="C123" s="139" t="s">
        <v>594</v>
      </c>
      <c r="D123" s="141" t="s">
        <v>595</v>
      </c>
      <c r="E123" s="139" t="s">
        <v>258</v>
      </c>
      <c r="F123" s="139" t="s">
        <v>566</v>
      </c>
      <c r="G123" s="139" t="s">
        <v>54</v>
      </c>
      <c r="H123" s="139" t="s">
        <v>167</v>
      </c>
      <c r="I123" s="139" t="s">
        <v>168</v>
      </c>
      <c r="J123" s="139" t="s">
        <v>174</v>
      </c>
      <c r="K123" s="139" t="s">
        <v>567</v>
      </c>
      <c r="L123" s="139" t="s">
        <v>169</v>
      </c>
      <c r="M123" s="139" t="s">
        <v>568</v>
      </c>
      <c r="N123" s="139" t="str">
        <f t="shared" si="2"/>
        <v>CRAFTING</v>
      </c>
    </row>
    <row r="124" spans="1:14" s="139" customFormat="1" hidden="1" x14ac:dyDescent="0.15">
      <c r="A124"/>
      <c r="B124" s="139">
        <f t="shared" si="1"/>
        <v>633356604082</v>
      </c>
      <c r="C124" s="139" t="s">
        <v>596</v>
      </c>
      <c r="D124" s="141" t="s">
        <v>597</v>
      </c>
      <c r="E124" s="139" t="s">
        <v>258</v>
      </c>
      <c r="F124" s="139" t="s">
        <v>566</v>
      </c>
      <c r="G124" s="139" t="s">
        <v>54</v>
      </c>
      <c r="H124" s="139" t="s">
        <v>167</v>
      </c>
      <c r="I124" s="139" t="s">
        <v>168</v>
      </c>
      <c r="J124" s="139" t="s">
        <v>174</v>
      </c>
      <c r="K124" s="139" t="s">
        <v>567</v>
      </c>
      <c r="L124" s="139" t="s">
        <v>169</v>
      </c>
      <c r="M124" s="139" t="s">
        <v>568</v>
      </c>
      <c r="N124" s="139" t="str">
        <f t="shared" si="2"/>
        <v>CRAFTING</v>
      </c>
    </row>
    <row r="125" spans="1:14" s="139" customFormat="1" hidden="1" x14ac:dyDescent="0.15">
      <c r="A125"/>
      <c r="B125" s="139">
        <f t="shared" si="1"/>
        <v>633356604112</v>
      </c>
      <c r="C125" s="139" t="s">
        <v>598</v>
      </c>
      <c r="D125" s="141" t="s">
        <v>599</v>
      </c>
      <c r="E125" s="139" t="s">
        <v>258</v>
      </c>
      <c r="F125" s="139" t="s">
        <v>566</v>
      </c>
      <c r="G125" s="139" t="s">
        <v>54</v>
      </c>
      <c r="H125" s="139" t="s">
        <v>167</v>
      </c>
      <c r="I125" s="139" t="s">
        <v>168</v>
      </c>
      <c r="J125" s="139" t="s">
        <v>174</v>
      </c>
      <c r="K125" s="139" t="s">
        <v>567</v>
      </c>
      <c r="L125" s="139" t="s">
        <v>169</v>
      </c>
      <c r="M125" s="139" t="s">
        <v>568</v>
      </c>
      <c r="N125" s="139" t="str">
        <f t="shared" si="2"/>
        <v>CRAFTING</v>
      </c>
    </row>
    <row r="126" spans="1:14" s="139" customFormat="1" hidden="1" x14ac:dyDescent="0.15">
      <c r="A126"/>
      <c r="B126" s="139">
        <f t="shared" si="1"/>
        <v>633356604174</v>
      </c>
      <c r="C126" s="139" t="s">
        <v>600</v>
      </c>
      <c r="D126" s="141" t="s">
        <v>601</v>
      </c>
      <c r="E126" s="139" t="s">
        <v>258</v>
      </c>
      <c r="F126" s="139" t="s">
        <v>566</v>
      </c>
      <c r="G126" s="139" t="s">
        <v>54</v>
      </c>
      <c r="H126" s="139" t="s">
        <v>167</v>
      </c>
      <c r="I126" s="139" t="s">
        <v>168</v>
      </c>
      <c r="J126" s="139" t="s">
        <v>174</v>
      </c>
      <c r="K126" s="139" t="s">
        <v>567</v>
      </c>
      <c r="L126" s="139" t="s">
        <v>169</v>
      </c>
      <c r="M126" s="139" t="s">
        <v>568</v>
      </c>
      <c r="N126" s="139" t="str">
        <f t="shared" si="2"/>
        <v>CRAFTING</v>
      </c>
    </row>
    <row r="127" spans="1:14" s="139" customFormat="1" hidden="1" x14ac:dyDescent="0.15">
      <c r="A127"/>
      <c r="B127" s="139">
        <f t="shared" si="1"/>
        <v>633356604372</v>
      </c>
      <c r="C127" s="139" t="s">
        <v>602</v>
      </c>
      <c r="D127" s="141" t="s">
        <v>603</v>
      </c>
      <c r="E127" s="139" t="s">
        <v>258</v>
      </c>
      <c r="F127" s="139" t="s">
        <v>566</v>
      </c>
      <c r="G127" s="139" t="s">
        <v>54</v>
      </c>
      <c r="H127" s="139" t="s">
        <v>167</v>
      </c>
      <c r="I127" s="139" t="s">
        <v>168</v>
      </c>
      <c r="J127" s="139" t="s">
        <v>174</v>
      </c>
      <c r="K127" s="139" t="s">
        <v>567</v>
      </c>
      <c r="L127" s="139" t="s">
        <v>169</v>
      </c>
      <c r="M127" s="139" t="s">
        <v>568</v>
      </c>
      <c r="N127" s="139" t="str">
        <f t="shared" si="2"/>
        <v>CRAFTING</v>
      </c>
    </row>
    <row r="128" spans="1:14" s="139" customFormat="1" hidden="1" x14ac:dyDescent="0.15">
      <c r="A128"/>
      <c r="B128" s="139">
        <f t="shared" si="1"/>
        <v>633356605584</v>
      </c>
      <c r="C128" s="139" t="s">
        <v>604</v>
      </c>
      <c r="D128" s="141" t="s">
        <v>605</v>
      </c>
      <c r="E128" s="139" t="s">
        <v>258</v>
      </c>
      <c r="F128" s="139" t="s">
        <v>566</v>
      </c>
      <c r="G128" s="139" t="s">
        <v>54</v>
      </c>
      <c r="H128" s="139" t="s">
        <v>167</v>
      </c>
      <c r="I128" s="139" t="s">
        <v>168</v>
      </c>
      <c r="J128" s="139" t="s">
        <v>174</v>
      </c>
      <c r="K128" s="139" t="s">
        <v>567</v>
      </c>
      <c r="L128" s="139" t="s">
        <v>169</v>
      </c>
      <c r="M128" s="139" t="s">
        <v>568</v>
      </c>
      <c r="N128" s="139" t="str">
        <f t="shared" si="2"/>
        <v>CRAFTING</v>
      </c>
    </row>
    <row r="129" spans="1:14" s="139" customFormat="1" hidden="1" x14ac:dyDescent="0.15">
      <c r="A129"/>
      <c r="B129" s="139">
        <f t="shared" si="1"/>
        <v>633356605812</v>
      </c>
      <c r="C129" s="139" t="s">
        <v>606</v>
      </c>
      <c r="D129" s="141" t="s">
        <v>607</v>
      </c>
      <c r="E129" s="139" t="s">
        <v>258</v>
      </c>
      <c r="F129" s="139" t="s">
        <v>566</v>
      </c>
      <c r="G129" s="139" t="s">
        <v>54</v>
      </c>
      <c r="H129" s="139" t="s">
        <v>167</v>
      </c>
      <c r="I129" s="139" t="s">
        <v>168</v>
      </c>
      <c r="J129" s="139" t="s">
        <v>174</v>
      </c>
      <c r="K129" s="139" t="s">
        <v>567</v>
      </c>
      <c r="L129" s="139" t="s">
        <v>169</v>
      </c>
      <c r="M129" s="139" t="s">
        <v>568</v>
      </c>
      <c r="N129" s="139" t="str">
        <f t="shared" si="2"/>
        <v>CRAFTING</v>
      </c>
    </row>
    <row r="130" spans="1:14" s="139" customFormat="1" hidden="1" x14ac:dyDescent="0.15">
      <c r="A130"/>
      <c r="B130" s="139">
        <f t="shared" si="1"/>
        <v>633356611257</v>
      </c>
      <c r="C130" s="139" t="s">
        <v>608</v>
      </c>
      <c r="D130" s="141" t="s">
        <v>609</v>
      </c>
      <c r="E130" s="139" t="s">
        <v>258</v>
      </c>
      <c r="F130" s="139" t="s">
        <v>566</v>
      </c>
      <c r="G130" s="139" t="s">
        <v>54</v>
      </c>
      <c r="H130" s="139" t="s">
        <v>167</v>
      </c>
      <c r="I130" s="139" t="s">
        <v>168</v>
      </c>
      <c r="J130" s="139" t="s">
        <v>174</v>
      </c>
      <c r="K130" s="139" t="s">
        <v>567</v>
      </c>
      <c r="L130" s="139" t="s">
        <v>169</v>
      </c>
      <c r="M130" s="139" t="s">
        <v>568</v>
      </c>
      <c r="N130" s="139" t="str">
        <f t="shared" si="2"/>
        <v>CRAFTING</v>
      </c>
    </row>
    <row r="131" spans="1:14" s="139" customFormat="1" hidden="1" x14ac:dyDescent="0.15">
      <c r="A131"/>
      <c r="B131" s="139">
        <f t="shared" ref="B131:B194" si="3">D131*1</f>
        <v>633356612247</v>
      </c>
      <c r="C131" s="139" t="s">
        <v>610</v>
      </c>
      <c r="D131" s="141" t="s">
        <v>611</v>
      </c>
      <c r="E131" s="139" t="s">
        <v>258</v>
      </c>
      <c r="F131" s="139" t="s">
        <v>566</v>
      </c>
      <c r="G131" s="139" t="s">
        <v>54</v>
      </c>
      <c r="H131" s="139" t="s">
        <v>167</v>
      </c>
      <c r="I131" s="139" t="s">
        <v>168</v>
      </c>
      <c r="J131" s="139" t="s">
        <v>174</v>
      </c>
      <c r="K131" s="139" t="s">
        <v>567</v>
      </c>
      <c r="L131" s="139" t="s">
        <v>169</v>
      </c>
      <c r="M131" s="139" t="s">
        <v>568</v>
      </c>
      <c r="N131" s="139" t="str">
        <f t="shared" ref="N131:N194" si="4">UPPER(M131)</f>
        <v>CRAFTING</v>
      </c>
    </row>
    <row r="132" spans="1:14" s="139" customFormat="1" hidden="1" x14ac:dyDescent="0.15">
      <c r="A132"/>
      <c r="B132" s="139">
        <f t="shared" si="3"/>
        <v>633356612667</v>
      </c>
      <c r="C132" s="139" t="s">
        <v>612</v>
      </c>
      <c r="D132" s="141" t="s">
        <v>613</v>
      </c>
      <c r="E132" s="139" t="s">
        <v>258</v>
      </c>
      <c r="F132" s="139" t="s">
        <v>566</v>
      </c>
      <c r="G132" s="139" t="s">
        <v>54</v>
      </c>
      <c r="H132" s="139" t="s">
        <v>167</v>
      </c>
      <c r="I132" s="139" t="s">
        <v>168</v>
      </c>
      <c r="J132" s="139" t="s">
        <v>174</v>
      </c>
      <c r="K132" s="139" t="s">
        <v>567</v>
      </c>
      <c r="L132" s="139" t="s">
        <v>169</v>
      </c>
      <c r="M132" s="139" t="s">
        <v>568</v>
      </c>
      <c r="N132" s="139" t="str">
        <f t="shared" si="4"/>
        <v>CRAFTING</v>
      </c>
    </row>
    <row r="133" spans="1:14" s="139" customFormat="1" hidden="1" x14ac:dyDescent="0.15">
      <c r="A133"/>
      <c r="B133" s="139">
        <f t="shared" si="3"/>
        <v>633356613107</v>
      </c>
      <c r="C133" s="139" t="s">
        <v>614</v>
      </c>
      <c r="D133" s="141" t="s">
        <v>615</v>
      </c>
      <c r="E133" s="139" t="s">
        <v>258</v>
      </c>
      <c r="F133" s="139" t="s">
        <v>566</v>
      </c>
      <c r="G133" s="139" t="s">
        <v>54</v>
      </c>
      <c r="H133" s="139" t="s">
        <v>167</v>
      </c>
      <c r="I133" s="139" t="s">
        <v>168</v>
      </c>
      <c r="J133" s="139" t="s">
        <v>174</v>
      </c>
      <c r="K133" s="139" t="s">
        <v>567</v>
      </c>
      <c r="L133" s="139" t="s">
        <v>169</v>
      </c>
      <c r="M133" s="139" t="s">
        <v>568</v>
      </c>
      <c r="N133" s="139" t="str">
        <f t="shared" si="4"/>
        <v>CRAFTING</v>
      </c>
    </row>
    <row r="134" spans="1:14" s="139" customFormat="1" hidden="1" x14ac:dyDescent="0.15">
      <c r="A134"/>
      <c r="B134" s="139">
        <f t="shared" si="3"/>
        <v>633356613671</v>
      </c>
      <c r="C134" s="139" t="s">
        <v>616</v>
      </c>
      <c r="D134" s="141" t="s">
        <v>617</v>
      </c>
      <c r="E134" s="139" t="s">
        <v>258</v>
      </c>
      <c r="F134" s="139" t="s">
        <v>566</v>
      </c>
      <c r="G134" s="139" t="s">
        <v>54</v>
      </c>
      <c r="H134" s="139" t="s">
        <v>167</v>
      </c>
      <c r="I134" s="139" t="s">
        <v>168</v>
      </c>
      <c r="J134" s="139" t="s">
        <v>174</v>
      </c>
      <c r="K134" s="139" t="s">
        <v>567</v>
      </c>
      <c r="L134" s="139" t="s">
        <v>169</v>
      </c>
      <c r="M134" s="139" t="s">
        <v>568</v>
      </c>
      <c r="N134" s="139" t="str">
        <f t="shared" si="4"/>
        <v>CRAFTING</v>
      </c>
    </row>
    <row r="135" spans="1:14" s="139" customFormat="1" hidden="1" x14ac:dyDescent="0.15">
      <c r="A135"/>
      <c r="B135" s="139">
        <f t="shared" si="3"/>
        <v>633356615408</v>
      </c>
      <c r="C135" s="139" t="s">
        <v>618</v>
      </c>
      <c r="D135" s="141" t="s">
        <v>619</v>
      </c>
      <c r="E135" s="139" t="s">
        <v>258</v>
      </c>
      <c r="F135" s="139" t="s">
        <v>566</v>
      </c>
      <c r="G135" s="139" t="s">
        <v>54</v>
      </c>
      <c r="H135" s="139" t="s">
        <v>167</v>
      </c>
      <c r="I135" s="139" t="s">
        <v>168</v>
      </c>
      <c r="J135" s="139" t="s">
        <v>174</v>
      </c>
      <c r="K135" s="139" t="s">
        <v>567</v>
      </c>
      <c r="L135" s="139" t="s">
        <v>169</v>
      </c>
      <c r="M135" s="139" t="s">
        <v>568</v>
      </c>
      <c r="N135" s="139" t="str">
        <f t="shared" si="4"/>
        <v>CRAFTING</v>
      </c>
    </row>
    <row r="136" spans="1:14" s="139" customFormat="1" hidden="1" x14ac:dyDescent="0.15">
      <c r="A136"/>
      <c r="B136" s="139">
        <f t="shared" si="3"/>
        <v>633356615439</v>
      </c>
      <c r="C136" s="139" t="s">
        <v>620</v>
      </c>
      <c r="D136" s="141" t="s">
        <v>621</v>
      </c>
      <c r="E136" s="139" t="s">
        <v>258</v>
      </c>
      <c r="F136" s="139" t="s">
        <v>566</v>
      </c>
      <c r="G136" s="139" t="s">
        <v>54</v>
      </c>
      <c r="H136" s="139" t="s">
        <v>167</v>
      </c>
      <c r="I136" s="139" t="s">
        <v>168</v>
      </c>
      <c r="J136" s="139" t="s">
        <v>174</v>
      </c>
      <c r="K136" s="139" t="s">
        <v>567</v>
      </c>
      <c r="L136" s="139" t="s">
        <v>169</v>
      </c>
      <c r="M136" s="139" t="s">
        <v>568</v>
      </c>
      <c r="N136" s="139" t="str">
        <f t="shared" si="4"/>
        <v>CRAFTING</v>
      </c>
    </row>
    <row r="137" spans="1:14" s="139" customFormat="1" hidden="1" x14ac:dyDescent="0.15">
      <c r="A137"/>
      <c r="B137" s="139">
        <f t="shared" si="3"/>
        <v>633356615446</v>
      </c>
      <c r="C137" s="139" t="s">
        <v>622</v>
      </c>
      <c r="D137" s="141" t="s">
        <v>623</v>
      </c>
      <c r="E137" s="139" t="s">
        <v>258</v>
      </c>
      <c r="F137" s="139" t="s">
        <v>566</v>
      </c>
      <c r="G137" s="139" t="s">
        <v>54</v>
      </c>
      <c r="H137" s="139" t="s">
        <v>167</v>
      </c>
      <c r="I137" s="139" t="s">
        <v>168</v>
      </c>
      <c r="J137" s="139" t="s">
        <v>174</v>
      </c>
      <c r="K137" s="139" t="s">
        <v>567</v>
      </c>
      <c r="L137" s="139" t="s">
        <v>169</v>
      </c>
      <c r="M137" s="139" t="s">
        <v>568</v>
      </c>
      <c r="N137" s="139" t="str">
        <f t="shared" si="4"/>
        <v>CRAFTING</v>
      </c>
    </row>
    <row r="138" spans="1:14" s="139" customFormat="1" hidden="1" x14ac:dyDescent="0.15">
      <c r="A138"/>
      <c r="B138" s="139">
        <f t="shared" si="3"/>
        <v>633356615453</v>
      </c>
      <c r="C138" s="139" t="s">
        <v>624</v>
      </c>
      <c r="D138" s="141" t="s">
        <v>625</v>
      </c>
      <c r="E138" s="139" t="s">
        <v>258</v>
      </c>
      <c r="F138" s="139" t="s">
        <v>566</v>
      </c>
      <c r="G138" s="139" t="s">
        <v>54</v>
      </c>
      <c r="H138" s="139" t="s">
        <v>167</v>
      </c>
      <c r="I138" s="139" t="s">
        <v>168</v>
      </c>
      <c r="J138" s="139" t="s">
        <v>174</v>
      </c>
      <c r="K138" s="139" t="s">
        <v>567</v>
      </c>
      <c r="L138" s="139" t="s">
        <v>169</v>
      </c>
      <c r="M138" s="139" t="s">
        <v>568</v>
      </c>
      <c r="N138" s="139" t="str">
        <f t="shared" si="4"/>
        <v>CRAFTING</v>
      </c>
    </row>
    <row r="139" spans="1:14" s="139" customFormat="1" hidden="1" x14ac:dyDescent="0.15">
      <c r="A139"/>
      <c r="B139" s="139">
        <f t="shared" si="3"/>
        <v>633356615477</v>
      </c>
      <c r="C139" s="139" t="s">
        <v>626</v>
      </c>
      <c r="D139" s="141" t="s">
        <v>627</v>
      </c>
      <c r="E139" s="139" t="s">
        <v>258</v>
      </c>
      <c r="F139" s="139" t="s">
        <v>566</v>
      </c>
      <c r="G139" s="139" t="s">
        <v>54</v>
      </c>
      <c r="H139" s="139" t="s">
        <v>167</v>
      </c>
      <c r="I139" s="139" t="s">
        <v>168</v>
      </c>
      <c r="J139" s="139" t="s">
        <v>174</v>
      </c>
      <c r="K139" s="139" t="s">
        <v>567</v>
      </c>
      <c r="L139" s="139" t="s">
        <v>169</v>
      </c>
      <c r="M139" s="139" t="s">
        <v>568</v>
      </c>
      <c r="N139" s="139" t="str">
        <f t="shared" si="4"/>
        <v>CRAFTING</v>
      </c>
    </row>
    <row r="140" spans="1:14" s="139" customFormat="1" hidden="1" x14ac:dyDescent="0.15">
      <c r="A140"/>
      <c r="B140" s="139">
        <f t="shared" si="3"/>
        <v>633356615552</v>
      </c>
      <c r="C140" s="139" t="s">
        <v>628</v>
      </c>
      <c r="D140" s="141" t="s">
        <v>629</v>
      </c>
      <c r="E140" s="139" t="s">
        <v>258</v>
      </c>
      <c r="F140" s="139" t="s">
        <v>566</v>
      </c>
      <c r="G140" s="139" t="s">
        <v>54</v>
      </c>
      <c r="H140" s="139" t="s">
        <v>167</v>
      </c>
      <c r="I140" s="139" t="s">
        <v>168</v>
      </c>
      <c r="J140" s="139" t="s">
        <v>174</v>
      </c>
      <c r="K140" s="139" t="s">
        <v>567</v>
      </c>
      <c r="L140" s="139" t="s">
        <v>169</v>
      </c>
      <c r="M140" s="139" t="s">
        <v>568</v>
      </c>
      <c r="N140" s="139" t="str">
        <f t="shared" si="4"/>
        <v>CRAFTING</v>
      </c>
    </row>
    <row r="141" spans="1:14" s="139" customFormat="1" hidden="1" x14ac:dyDescent="0.15">
      <c r="A141"/>
      <c r="B141" s="139">
        <f t="shared" si="3"/>
        <v>633356615576</v>
      </c>
      <c r="C141" s="139" t="s">
        <v>630</v>
      </c>
      <c r="D141" s="141" t="s">
        <v>631</v>
      </c>
      <c r="E141" s="139" t="s">
        <v>258</v>
      </c>
      <c r="F141" s="139" t="s">
        <v>566</v>
      </c>
      <c r="G141" s="139" t="s">
        <v>54</v>
      </c>
      <c r="H141" s="139" t="s">
        <v>167</v>
      </c>
      <c r="I141" s="139" t="s">
        <v>168</v>
      </c>
      <c r="J141" s="139" t="s">
        <v>174</v>
      </c>
      <c r="K141" s="139" t="s">
        <v>567</v>
      </c>
      <c r="L141" s="139" t="s">
        <v>169</v>
      </c>
      <c r="M141" s="139" t="s">
        <v>568</v>
      </c>
      <c r="N141" s="139" t="str">
        <f t="shared" si="4"/>
        <v>CRAFTING</v>
      </c>
    </row>
    <row r="142" spans="1:14" s="139" customFormat="1" hidden="1" x14ac:dyDescent="0.15">
      <c r="A142"/>
      <c r="B142" s="139">
        <f t="shared" si="3"/>
        <v>633356616665</v>
      </c>
      <c r="C142" s="139" t="s">
        <v>632</v>
      </c>
      <c r="D142" s="141" t="s">
        <v>633</v>
      </c>
      <c r="E142" s="139" t="s">
        <v>258</v>
      </c>
      <c r="F142" s="139" t="s">
        <v>566</v>
      </c>
      <c r="G142" s="139" t="s">
        <v>54</v>
      </c>
      <c r="H142" s="139" t="s">
        <v>167</v>
      </c>
      <c r="I142" s="139" t="s">
        <v>168</v>
      </c>
      <c r="J142" s="139" t="s">
        <v>174</v>
      </c>
      <c r="K142" s="139" t="s">
        <v>567</v>
      </c>
      <c r="L142" s="139" t="s">
        <v>169</v>
      </c>
      <c r="M142" s="139" t="s">
        <v>568</v>
      </c>
      <c r="N142" s="139" t="str">
        <f t="shared" si="4"/>
        <v>CRAFTING</v>
      </c>
    </row>
    <row r="143" spans="1:14" s="139" customFormat="1" hidden="1" x14ac:dyDescent="0.15">
      <c r="A143"/>
      <c r="B143" s="139">
        <f t="shared" si="3"/>
        <v>633356620433</v>
      </c>
      <c r="C143" s="139" t="s">
        <v>634</v>
      </c>
      <c r="D143" s="141" t="s">
        <v>635</v>
      </c>
      <c r="E143" s="139" t="s">
        <v>258</v>
      </c>
      <c r="F143" s="139" t="s">
        <v>566</v>
      </c>
      <c r="G143" s="139" t="s">
        <v>54</v>
      </c>
      <c r="H143" s="139" t="s">
        <v>167</v>
      </c>
      <c r="I143" s="139" t="s">
        <v>168</v>
      </c>
      <c r="J143" s="139" t="s">
        <v>174</v>
      </c>
      <c r="K143" s="139" t="s">
        <v>567</v>
      </c>
      <c r="L143" s="139" t="s">
        <v>169</v>
      </c>
      <c r="M143" s="139" t="s">
        <v>568</v>
      </c>
      <c r="N143" s="139" t="str">
        <f t="shared" si="4"/>
        <v>CRAFTING</v>
      </c>
    </row>
    <row r="144" spans="1:14" s="139" customFormat="1" hidden="1" x14ac:dyDescent="0.15">
      <c r="A144"/>
      <c r="B144" s="139">
        <f t="shared" si="3"/>
        <v>633356631903</v>
      </c>
      <c r="C144" s="139" t="s">
        <v>636</v>
      </c>
      <c r="D144" s="141" t="s">
        <v>637</v>
      </c>
      <c r="E144" s="139" t="s">
        <v>258</v>
      </c>
      <c r="F144" s="139" t="s">
        <v>566</v>
      </c>
      <c r="G144" s="139" t="s">
        <v>54</v>
      </c>
      <c r="H144" s="139" t="s">
        <v>167</v>
      </c>
      <c r="I144" s="139" t="s">
        <v>168</v>
      </c>
      <c r="J144" s="139" t="s">
        <v>174</v>
      </c>
      <c r="K144" s="139" t="s">
        <v>567</v>
      </c>
      <c r="L144" s="139" t="s">
        <v>169</v>
      </c>
      <c r="M144" s="139" t="s">
        <v>568</v>
      </c>
      <c r="N144" s="139" t="str">
        <f t="shared" si="4"/>
        <v>CRAFTING</v>
      </c>
    </row>
    <row r="145" spans="1:14" s="139" customFormat="1" hidden="1" x14ac:dyDescent="0.15">
      <c r="A145"/>
      <c r="B145" s="139">
        <f t="shared" si="3"/>
        <v>633356632719</v>
      </c>
      <c r="C145" s="139" t="s">
        <v>638</v>
      </c>
      <c r="D145" s="141" t="s">
        <v>639</v>
      </c>
      <c r="E145" s="139" t="s">
        <v>258</v>
      </c>
      <c r="F145" s="139" t="s">
        <v>566</v>
      </c>
      <c r="G145" s="139" t="s">
        <v>54</v>
      </c>
      <c r="H145" s="139" t="s">
        <v>167</v>
      </c>
      <c r="I145" s="139" t="s">
        <v>168</v>
      </c>
      <c r="J145" s="139" t="s">
        <v>174</v>
      </c>
      <c r="K145" s="139" t="s">
        <v>567</v>
      </c>
      <c r="L145" s="139" t="s">
        <v>169</v>
      </c>
      <c r="M145" s="139" t="s">
        <v>568</v>
      </c>
      <c r="N145" s="139" t="str">
        <f t="shared" si="4"/>
        <v>CRAFTING</v>
      </c>
    </row>
    <row r="146" spans="1:14" s="139" customFormat="1" hidden="1" x14ac:dyDescent="0.15">
      <c r="A146"/>
      <c r="B146" s="139">
        <f t="shared" si="3"/>
        <v>633356709084</v>
      </c>
      <c r="C146" s="139" t="s">
        <v>640</v>
      </c>
      <c r="D146" s="141" t="s">
        <v>641</v>
      </c>
      <c r="E146" s="139" t="s">
        <v>258</v>
      </c>
      <c r="F146" s="139" t="s">
        <v>566</v>
      </c>
      <c r="G146" s="139" t="s">
        <v>54</v>
      </c>
      <c r="H146" s="139" t="s">
        <v>167</v>
      </c>
      <c r="I146" s="139" t="s">
        <v>168</v>
      </c>
      <c r="J146" s="139" t="s">
        <v>174</v>
      </c>
      <c r="K146" s="139" t="s">
        <v>567</v>
      </c>
      <c r="L146" s="139" t="s">
        <v>169</v>
      </c>
      <c r="M146" s="139" t="s">
        <v>568</v>
      </c>
      <c r="N146" s="139" t="str">
        <f t="shared" si="4"/>
        <v>CRAFTING</v>
      </c>
    </row>
    <row r="147" spans="1:14" s="139" customFormat="1" hidden="1" x14ac:dyDescent="0.15">
      <c r="A147"/>
      <c r="B147" s="139">
        <f t="shared" si="3"/>
        <v>633356709114</v>
      </c>
      <c r="C147" s="139" t="s">
        <v>642</v>
      </c>
      <c r="D147" s="141" t="s">
        <v>643</v>
      </c>
      <c r="E147" s="139" t="s">
        <v>258</v>
      </c>
      <c r="F147" s="139" t="s">
        <v>566</v>
      </c>
      <c r="G147" s="139" t="s">
        <v>54</v>
      </c>
      <c r="H147" s="139" t="s">
        <v>167</v>
      </c>
      <c r="I147" s="139" t="s">
        <v>168</v>
      </c>
      <c r="J147" s="139" t="s">
        <v>174</v>
      </c>
      <c r="K147" s="139" t="s">
        <v>567</v>
      </c>
      <c r="L147" s="139" t="s">
        <v>169</v>
      </c>
      <c r="M147" s="139" t="s">
        <v>568</v>
      </c>
      <c r="N147" s="139" t="str">
        <f t="shared" si="4"/>
        <v>CRAFTING</v>
      </c>
    </row>
    <row r="148" spans="1:14" s="139" customFormat="1" hidden="1" x14ac:dyDescent="0.15">
      <c r="A148"/>
      <c r="B148" s="139">
        <f t="shared" si="3"/>
        <v>718813541282</v>
      </c>
      <c r="C148" s="139" t="s">
        <v>644</v>
      </c>
      <c r="D148" s="141" t="s">
        <v>645</v>
      </c>
      <c r="E148" s="139" t="s">
        <v>258</v>
      </c>
      <c r="F148" s="139" t="s">
        <v>566</v>
      </c>
      <c r="G148" s="139" t="s">
        <v>54</v>
      </c>
      <c r="H148" s="139" t="s">
        <v>167</v>
      </c>
      <c r="I148" s="139" t="s">
        <v>168</v>
      </c>
      <c r="J148" s="139" t="s">
        <v>174</v>
      </c>
      <c r="K148" s="139" t="s">
        <v>567</v>
      </c>
      <c r="L148" s="139" t="s">
        <v>169</v>
      </c>
      <c r="M148" s="139" t="s">
        <v>568</v>
      </c>
      <c r="N148" s="139" t="str">
        <f t="shared" si="4"/>
        <v>CRAFTING</v>
      </c>
    </row>
    <row r="149" spans="1:14" s="139" customFormat="1" hidden="1" x14ac:dyDescent="0.15">
      <c r="A149"/>
      <c r="B149" s="139">
        <f t="shared" si="3"/>
        <v>718813541312</v>
      </c>
      <c r="C149" s="139" t="s">
        <v>646</v>
      </c>
      <c r="D149" s="141" t="s">
        <v>647</v>
      </c>
      <c r="E149" s="139" t="s">
        <v>258</v>
      </c>
      <c r="F149" s="139" t="s">
        <v>566</v>
      </c>
      <c r="G149" s="139" t="s">
        <v>54</v>
      </c>
      <c r="H149" s="139" t="s">
        <v>167</v>
      </c>
      <c r="I149" s="139" t="s">
        <v>168</v>
      </c>
      <c r="J149" s="139" t="s">
        <v>174</v>
      </c>
      <c r="K149" s="139" t="s">
        <v>567</v>
      </c>
      <c r="L149" s="139" t="s">
        <v>169</v>
      </c>
      <c r="M149" s="139" t="s">
        <v>568</v>
      </c>
      <c r="N149" s="139" t="str">
        <f t="shared" si="4"/>
        <v>CRAFTING</v>
      </c>
    </row>
    <row r="150" spans="1:14" s="139" customFormat="1" hidden="1" x14ac:dyDescent="0.15">
      <c r="A150"/>
      <c r="B150" s="139">
        <f t="shared" si="3"/>
        <v>718813541329</v>
      </c>
      <c r="C150" s="139" t="s">
        <v>648</v>
      </c>
      <c r="D150" s="141" t="s">
        <v>649</v>
      </c>
      <c r="E150" s="139" t="s">
        <v>258</v>
      </c>
      <c r="F150" s="139" t="s">
        <v>566</v>
      </c>
      <c r="G150" s="139" t="s">
        <v>54</v>
      </c>
      <c r="H150" s="139" t="s">
        <v>167</v>
      </c>
      <c r="I150" s="139" t="s">
        <v>168</v>
      </c>
      <c r="J150" s="139" t="s">
        <v>174</v>
      </c>
      <c r="K150" s="139" t="s">
        <v>567</v>
      </c>
      <c r="L150" s="139" t="s">
        <v>169</v>
      </c>
      <c r="M150" s="139" t="s">
        <v>568</v>
      </c>
      <c r="N150" s="139" t="str">
        <f t="shared" si="4"/>
        <v>CRAFTING</v>
      </c>
    </row>
    <row r="151" spans="1:14" s="139" customFormat="1" hidden="1" x14ac:dyDescent="0.15">
      <c r="A151"/>
      <c r="B151" s="139">
        <f t="shared" si="3"/>
        <v>718813557979</v>
      </c>
      <c r="C151" s="139" t="s">
        <v>650</v>
      </c>
      <c r="D151" s="141" t="s">
        <v>651</v>
      </c>
      <c r="E151" s="139" t="s">
        <v>258</v>
      </c>
      <c r="F151" s="139" t="s">
        <v>566</v>
      </c>
      <c r="G151" s="139" t="s">
        <v>54</v>
      </c>
      <c r="H151" s="139" t="s">
        <v>167</v>
      </c>
      <c r="I151" s="139" t="s">
        <v>168</v>
      </c>
      <c r="J151" s="139" t="s">
        <v>174</v>
      </c>
      <c r="K151" s="139" t="s">
        <v>567</v>
      </c>
      <c r="L151" s="139" t="s">
        <v>169</v>
      </c>
      <c r="M151" s="139" t="s">
        <v>568</v>
      </c>
      <c r="N151" s="139" t="str">
        <f t="shared" si="4"/>
        <v>CRAFTING</v>
      </c>
    </row>
    <row r="152" spans="1:14" s="139" customFormat="1" hidden="1" x14ac:dyDescent="0.15">
      <c r="A152"/>
      <c r="B152" s="139">
        <f t="shared" si="3"/>
        <v>0</v>
      </c>
      <c r="C152" s="139" t="s">
        <v>652</v>
      </c>
      <c r="D152" s="141"/>
      <c r="E152" s="139" t="s">
        <v>258</v>
      </c>
      <c r="F152" s="139" t="s">
        <v>566</v>
      </c>
      <c r="G152" s="139" t="s">
        <v>54</v>
      </c>
      <c r="H152" s="139" t="s">
        <v>167</v>
      </c>
      <c r="I152" s="139" t="s">
        <v>168</v>
      </c>
      <c r="J152" s="139" t="s">
        <v>174</v>
      </c>
      <c r="K152" s="139" t="s">
        <v>567</v>
      </c>
      <c r="L152" s="139" t="s">
        <v>169</v>
      </c>
      <c r="M152" s="139" t="s">
        <v>568</v>
      </c>
      <c r="N152" s="139" t="str">
        <f t="shared" si="4"/>
        <v>CRAFTING</v>
      </c>
    </row>
    <row r="153" spans="1:14" s="139" customFormat="1" hidden="1" x14ac:dyDescent="0.15">
      <c r="A153"/>
      <c r="B153" s="139">
        <f t="shared" si="3"/>
        <v>0</v>
      </c>
      <c r="C153" s="139" t="s">
        <v>652</v>
      </c>
      <c r="D153" s="141"/>
      <c r="E153" s="139" t="s">
        <v>258</v>
      </c>
      <c r="F153" s="139" t="s">
        <v>566</v>
      </c>
      <c r="G153" s="139" t="s">
        <v>54</v>
      </c>
      <c r="H153" s="139" t="s">
        <v>167</v>
      </c>
      <c r="I153" s="139" t="s">
        <v>168</v>
      </c>
      <c r="J153" s="139" t="s">
        <v>174</v>
      </c>
      <c r="K153" s="139" t="s">
        <v>567</v>
      </c>
      <c r="L153" s="139" t="s">
        <v>169</v>
      </c>
      <c r="M153" s="139" t="s">
        <v>568</v>
      </c>
      <c r="N153" s="139" t="str">
        <f t="shared" si="4"/>
        <v>CRAFTING</v>
      </c>
    </row>
    <row r="154" spans="1:14" s="139" customFormat="1" hidden="1" x14ac:dyDescent="0.15">
      <c r="A154"/>
      <c r="B154" s="139">
        <f t="shared" si="3"/>
        <v>0</v>
      </c>
      <c r="C154" s="139" t="s">
        <v>653</v>
      </c>
      <c r="D154" s="141"/>
      <c r="E154" s="139" t="s">
        <v>258</v>
      </c>
      <c r="F154" s="139" t="s">
        <v>566</v>
      </c>
      <c r="G154" s="139" t="s">
        <v>54</v>
      </c>
      <c r="H154" s="139" t="s">
        <v>167</v>
      </c>
      <c r="I154" s="139" t="s">
        <v>168</v>
      </c>
      <c r="J154" s="139" t="s">
        <v>174</v>
      </c>
      <c r="K154" s="139" t="s">
        <v>567</v>
      </c>
      <c r="L154" s="139" t="s">
        <v>169</v>
      </c>
      <c r="M154" s="139" t="s">
        <v>568</v>
      </c>
      <c r="N154" s="139" t="str">
        <f t="shared" si="4"/>
        <v>CRAFTING</v>
      </c>
    </row>
    <row r="155" spans="1:14" s="139" customFormat="1" hidden="1" x14ac:dyDescent="0.15">
      <c r="A155"/>
      <c r="B155" s="139">
        <f t="shared" si="3"/>
        <v>0</v>
      </c>
      <c r="C155" s="139" t="s">
        <v>654</v>
      </c>
      <c r="D155" s="141"/>
      <c r="E155" s="139" t="s">
        <v>258</v>
      </c>
      <c r="F155" s="139" t="s">
        <v>566</v>
      </c>
      <c r="G155" s="139" t="s">
        <v>54</v>
      </c>
      <c r="H155" s="139" t="s">
        <v>167</v>
      </c>
      <c r="I155" s="139" t="s">
        <v>168</v>
      </c>
      <c r="J155" s="139" t="s">
        <v>174</v>
      </c>
      <c r="K155" s="139" t="s">
        <v>567</v>
      </c>
      <c r="L155" s="139" t="s">
        <v>169</v>
      </c>
      <c r="M155" s="139" t="s">
        <v>568</v>
      </c>
      <c r="N155" s="139" t="str">
        <f t="shared" si="4"/>
        <v>CRAFTING</v>
      </c>
    </row>
    <row r="156" spans="1:14" s="139" customFormat="1" hidden="1" x14ac:dyDescent="0.15">
      <c r="A156"/>
      <c r="B156" s="139">
        <f t="shared" si="3"/>
        <v>0</v>
      </c>
      <c r="C156" s="139" t="s">
        <v>655</v>
      </c>
      <c r="D156" s="141"/>
      <c r="E156" s="139" t="s">
        <v>258</v>
      </c>
      <c r="F156" s="139" t="s">
        <v>566</v>
      </c>
      <c r="G156" s="139" t="s">
        <v>54</v>
      </c>
      <c r="H156" s="139" t="s">
        <v>167</v>
      </c>
      <c r="I156" s="139" t="s">
        <v>168</v>
      </c>
      <c r="J156" s="139" t="s">
        <v>174</v>
      </c>
      <c r="K156" s="139" t="s">
        <v>567</v>
      </c>
      <c r="L156" s="139" t="s">
        <v>169</v>
      </c>
      <c r="M156" s="139" t="s">
        <v>568</v>
      </c>
      <c r="N156" s="139" t="str">
        <f t="shared" si="4"/>
        <v>CRAFTING</v>
      </c>
    </row>
    <row r="157" spans="1:14" s="139" customFormat="1" hidden="1" x14ac:dyDescent="0.15">
      <c r="A157"/>
      <c r="B157" s="139">
        <f t="shared" si="3"/>
        <v>0</v>
      </c>
      <c r="C157" s="139" t="s">
        <v>656</v>
      </c>
      <c r="D157" s="141"/>
      <c r="E157" s="139" t="s">
        <v>258</v>
      </c>
      <c r="F157" s="139" t="s">
        <v>566</v>
      </c>
      <c r="G157" s="139" t="s">
        <v>54</v>
      </c>
      <c r="H157" s="139" t="s">
        <v>167</v>
      </c>
      <c r="I157" s="139" t="s">
        <v>168</v>
      </c>
      <c r="J157" s="139" t="s">
        <v>174</v>
      </c>
      <c r="K157" s="139" t="s">
        <v>567</v>
      </c>
      <c r="L157" s="139" t="s">
        <v>169</v>
      </c>
      <c r="M157" s="139" t="s">
        <v>568</v>
      </c>
      <c r="N157" s="139" t="str">
        <f t="shared" si="4"/>
        <v>CRAFTING</v>
      </c>
    </row>
    <row r="158" spans="1:14" s="139" customFormat="1" hidden="1" x14ac:dyDescent="0.15">
      <c r="A158"/>
      <c r="B158" s="139">
        <f t="shared" si="3"/>
        <v>0</v>
      </c>
      <c r="C158" s="139" t="s">
        <v>657</v>
      </c>
      <c r="D158" s="141"/>
      <c r="E158" s="139" t="s">
        <v>258</v>
      </c>
      <c r="F158" s="139" t="s">
        <v>566</v>
      </c>
      <c r="G158" s="139" t="s">
        <v>54</v>
      </c>
      <c r="H158" s="139" t="s">
        <v>167</v>
      </c>
      <c r="I158" s="139" t="s">
        <v>168</v>
      </c>
      <c r="J158" s="139" t="s">
        <v>174</v>
      </c>
      <c r="K158" s="139" t="s">
        <v>567</v>
      </c>
      <c r="L158" s="139" t="s">
        <v>169</v>
      </c>
      <c r="M158" s="139" t="s">
        <v>568</v>
      </c>
      <c r="N158" s="139" t="str">
        <f t="shared" si="4"/>
        <v>CRAFTING</v>
      </c>
    </row>
    <row r="159" spans="1:14" s="139" customFormat="1" hidden="1" x14ac:dyDescent="0.15">
      <c r="A159"/>
      <c r="B159" s="139">
        <f t="shared" si="3"/>
        <v>0</v>
      </c>
      <c r="C159" s="139" t="s">
        <v>658</v>
      </c>
      <c r="D159" s="141"/>
      <c r="E159" s="139" t="s">
        <v>258</v>
      </c>
      <c r="F159" s="139" t="s">
        <v>566</v>
      </c>
      <c r="G159" s="139" t="s">
        <v>54</v>
      </c>
      <c r="H159" s="139" t="s">
        <v>167</v>
      </c>
      <c r="I159" s="139" t="s">
        <v>168</v>
      </c>
      <c r="J159" s="139" t="s">
        <v>174</v>
      </c>
      <c r="K159" s="139" t="s">
        <v>567</v>
      </c>
      <c r="L159" s="139" t="s">
        <v>169</v>
      </c>
      <c r="M159" s="139" t="s">
        <v>568</v>
      </c>
      <c r="N159" s="139" t="str">
        <f t="shared" si="4"/>
        <v>CRAFTING</v>
      </c>
    </row>
    <row r="160" spans="1:14" s="139" customFormat="1" hidden="1" x14ac:dyDescent="0.15">
      <c r="A160"/>
      <c r="B160" s="139">
        <f t="shared" si="3"/>
        <v>0</v>
      </c>
      <c r="C160" s="139" t="s">
        <v>659</v>
      </c>
      <c r="D160" s="141"/>
      <c r="E160" s="139" t="s">
        <v>258</v>
      </c>
      <c r="F160" s="139" t="s">
        <v>566</v>
      </c>
      <c r="G160" s="139" t="s">
        <v>54</v>
      </c>
      <c r="H160" s="139" t="s">
        <v>167</v>
      </c>
      <c r="I160" s="139" t="s">
        <v>168</v>
      </c>
      <c r="J160" s="139" t="s">
        <v>174</v>
      </c>
      <c r="K160" s="139" t="s">
        <v>567</v>
      </c>
      <c r="L160" s="139" t="s">
        <v>169</v>
      </c>
      <c r="M160" s="139" t="s">
        <v>568</v>
      </c>
      <c r="N160" s="139" t="str">
        <f t="shared" si="4"/>
        <v>CRAFTING</v>
      </c>
    </row>
    <row r="161" spans="1:14" s="139" customFormat="1" hidden="1" x14ac:dyDescent="0.15">
      <c r="A161"/>
      <c r="B161" s="139">
        <f t="shared" si="3"/>
        <v>633356603832</v>
      </c>
      <c r="C161" s="139" t="s">
        <v>660</v>
      </c>
      <c r="D161" s="141" t="s">
        <v>661</v>
      </c>
      <c r="E161" s="139" t="s">
        <v>258</v>
      </c>
      <c r="F161" s="139" t="s">
        <v>566</v>
      </c>
      <c r="G161" s="139" t="s">
        <v>54</v>
      </c>
      <c r="H161" s="139" t="s">
        <v>167</v>
      </c>
      <c r="I161" s="139" t="s">
        <v>168</v>
      </c>
      <c r="J161" s="139" t="s">
        <v>174</v>
      </c>
      <c r="K161" s="139" t="s">
        <v>567</v>
      </c>
      <c r="L161" s="139" t="s">
        <v>169</v>
      </c>
      <c r="M161" s="139" t="s">
        <v>568</v>
      </c>
      <c r="N161" s="139" t="str">
        <f t="shared" si="4"/>
        <v>CRAFTING</v>
      </c>
    </row>
    <row r="162" spans="1:14" s="139" customFormat="1" hidden="1" x14ac:dyDescent="0.15">
      <c r="A162"/>
      <c r="B162" s="139">
        <f t="shared" si="3"/>
        <v>633356603849</v>
      </c>
      <c r="C162" s="139" t="s">
        <v>662</v>
      </c>
      <c r="D162" s="141" t="s">
        <v>663</v>
      </c>
      <c r="E162" s="139" t="s">
        <v>258</v>
      </c>
      <c r="F162" s="139" t="s">
        <v>566</v>
      </c>
      <c r="G162" s="139" t="s">
        <v>54</v>
      </c>
      <c r="H162" s="139" t="s">
        <v>167</v>
      </c>
      <c r="I162" s="139" t="s">
        <v>168</v>
      </c>
      <c r="J162" s="139" t="s">
        <v>174</v>
      </c>
      <c r="K162" s="139" t="s">
        <v>567</v>
      </c>
      <c r="L162" s="139" t="s">
        <v>169</v>
      </c>
      <c r="M162" s="139" t="s">
        <v>568</v>
      </c>
      <c r="N162" s="139" t="str">
        <f t="shared" si="4"/>
        <v>CRAFTING</v>
      </c>
    </row>
    <row r="163" spans="1:14" s="139" customFormat="1" hidden="1" x14ac:dyDescent="0.15">
      <c r="A163"/>
      <c r="B163" s="139">
        <f t="shared" si="3"/>
        <v>633356603856</v>
      </c>
      <c r="C163" s="139" t="s">
        <v>664</v>
      </c>
      <c r="D163" s="141" t="s">
        <v>665</v>
      </c>
      <c r="E163" s="139" t="s">
        <v>258</v>
      </c>
      <c r="F163" s="139" t="s">
        <v>566</v>
      </c>
      <c r="G163" s="139" t="s">
        <v>54</v>
      </c>
      <c r="H163" s="139" t="s">
        <v>167</v>
      </c>
      <c r="I163" s="139" t="s">
        <v>168</v>
      </c>
      <c r="J163" s="139" t="s">
        <v>174</v>
      </c>
      <c r="K163" s="139" t="s">
        <v>567</v>
      </c>
      <c r="L163" s="139" t="s">
        <v>169</v>
      </c>
      <c r="M163" s="139" t="s">
        <v>568</v>
      </c>
      <c r="N163" s="139" t="str">
        <f t="shared" si="4"/>
        <v>CRAFTING</v>
      </c>
    </row>
    <row r="164" spans="1:14" s="139" customFormat="1" hidden="1" x14ac:dyDescent="0.15">
      <c r="A164"/>
      <c r="B164" s="139">
        <f t="shared" si="3"/>
        <v>633356606215</v>
      </c>
      <c r="C164" s="139" t="s">
        <v>666</v>
      </c>
      <c r="D164" s="141" t="s">
        <v>667</v>
      </c>
      <c r="E164" s="139" t="s">
        <v>258</v>
      </c>
      <c r="F164" s="139" t="s">
        <v>566</v>
      </c>
      <c r="G164" s="139" t="s">
        <v>54</v>
      </c>
      <c r="H164" s="139" t="s">
        <v>167</v>
      </c>
      <c r="I164" s="139" t="s">
        <v>168</v>
      </c>
      <c r="J164" s="139" t="s">
        <v>174</v>
      </c>
      <c r="K164" s="139" t="s">
        <v>567</v>
      </c>
      <c r="L164" s="139" t="s">
        <v>169</v>
      </c>
      <c r="M164" s="139" t="s">
        <v>568</v>
      </c>
      <c r="N164" s="139" t="str">
        <f t="shared" si="4"/>
        <v>CRAFTING</v>
      </c>
    </row>
    <row r="165" spans="1:14" s="139" customFormat="1" hidden="1" x14ac:dyDescent="0.15">
      <c r="A165"/>
      <c r="B165" s="139">
        <f t="shared" si="3"/>
        <v>633356606222</v>
      </c>
      <c r="C165" s="139" t="s">
        <v>668</v>
      </c>
      <c r="D165" s="141" t="s">
        <v>669</v>
      </c>
      <c r="E165" s="139" t="s">
        <v>258</v>
      </c>
      <c r="F165" s="139" t="s">
        <v>566</v>
      </c>
      <c r="G165" s="139" t="s">
        <v>54</v>
      </c>
      <c r="H165" s="139" t="s">
        <v>167</v>
      </c>
      <c r="I165" s="139" t="s">
        <v>168</v>
      </c>
      <c r="J165" s="139" t="s">
        <v>174</v>
      </c>
      <c r="K165" s="139" t="s">
        <v>567</v>
      </c>
      <c r="L165" s="139" t="s">
        <v>169</v>
      </c>
      <c r="M165" s="139" t="s">
        <v>568</v>
      </c>
      <c r="N165" s="139" t="str">
        <f t="shared" si="4"/>
        <v>CRAFTING</v>
      </c>
    </row>
    <row r="166" spans="1:14" s="139" customFormat="1" hidden="1" x14ac:dyDescent="0.15">
      <c r="A166"/>
      <c r="B166" s="139">
        <f t="shared" si="3"/>
        <v>633356606505</v>
      </c>
      <c r="C166" s="139" t="s">
        <v>670</v>
      </c>
      <c r="D166" s="141" t="s">
        <v>671</v>
      </c>
      <c r="E166" s="139" t="s">
        <v>258</v>
      </c>
      <c r="F166" s="139" t="s">
        <v>566</v>
      </c>
      <c r="G166" s="139" t="s">
        <v>54</v>
      </c>
      <c r="H166" s="139" t="s">
        <v>167</v>
      </c>
      <c r="I166" s="139" t="s">
        <v>168</v>
      </c>
      <c r="J166" s="139" t="s">
        <v>174</v>
      </c>
      <c r="K166" s="139" t="s">
        <v>567</v>
      </c>
      <c r="L166" s="139" t="s">
        <v>169</v>
      </c>
      <c r="M166" s="139" t="s">
        <v>568</v>
      </c>
      <c r="N166" s="139" t="str">
        <f t="shared" si="4"/>
        <v>CRAFTING</v>
      </c>
    </row>
    <row r="167" spans="1:14" s="139" customFormat="1" hidden="1" x14ac:dyDescent="0.15">
      <c r="A167"/>
      <c r="B167" s="139">
        <f t="shared" si="3"/>
        <v>633356606673</v>
      </c>
      <c r="C167" s="139" t="s">
        <v>672</v>
      </c>
      <c r="D167" s="141" t="s">
        <v>673</v>
      </c>
      <c r="E167" s="139" t="s">
        <v>258</v>
      </c>
      <c r="F167" s="139" t="s">
        <v>566</v>
      </c>
      <c r="G167" s="139" t="s">
        <v>54</v>
      </c>
      <c r="H167" s="139" t="s">
        <v>167</v>
      </c>
      <c r="I167" s="139" t="s">
        <v>168</v>
      </c>
      <c r="J167" s="139" t="s">
        <v>174</v>
      </c>
      <c r="K167" s="139" t="s">
        <v>567</v>
      </c>
      <c r="L167" s="139" t="s">
        <v>169</v>
      </c>
      <c r="M167" s="139" t="s">
        <v>568</v>
      </c>
      <c r="N167" s="139" t="str">
        <f t="shared" si="4"/>
        <v>CRAFTING</v>
      </c>
    </row>
    <row r="168" spans="1:14" s="139" customFormat="1" hidden="1" x14ac:dyDescent="0.15">
      <c r="A168"/>
      <c r="B168" s="139">
        <f t="shared" si="3"/>
        <v>633356606680</v>
      </c>
      <c r="C168" s="139" t="s">
        <v>674</v>
      </c>
      <c r="D168" s="141" t="s">
        <v>675</v>
      </c>
      <c r="E168" s="139" t="s">
        <v>258</v>
      </c>
      <c r="F168" s="139" t="s">
        <v>566</v>
      </c>
      <c r="G168" s="139" t="s">
        <v>54</v>
      </c>
      <c r="H168" s="139" t="s">
        <v>167</v>
      </c>
      <c r="I168" s="139" t="s">
        <v>168</v>
      </c>
      <c r="J168" s="139" t="s">
        <v>174</v>
      </c>
      <c r="K168" s="139" t="s">
        <v>567</v>
      </c>
      <c r="L168" s="139" t="s">
        <v>169</v>
      </c>
      <c r="M168" s="139" t="s">
        <v>568</v>
      </c>
      <c r="N168" s="139" t="str">
        <f t="shared" si="4"/>
        <v>CRAFTING</v>
      </c>
    </row>
    <row r="169" spans="1:14" s="139" customFormat="1" hidden="1" x14ac:dyDescent="0.15">
      <c r="A169"/>
      <c r="B169" s="139">
        <f t="shared" si="3"/>
        <v>633356606734</v>
      </c>
      <c r="C169" s="139" t="s">
        <v>676</v>
      </c>
      <c r="D169" s="141" t="s">
        <v>677</v>
      </c>
      <c r="E169" s="139" t="s">
        <v>258</v>
      </c>
      <c r="F169" s="139" t="s">
        <v>566</v>
      </c>
      <c r="G169" s="139" t="s">
        <v>54</v>
      </c>
      <c r="H169" s="139" t="s">
        <v>167</v>
      </c>
      <c r="I169" s="139" t="s">
        <v>168</v>
      </c>
      <c r="J169" s="139" t="s">
        <v>174</v>
      </c>
      <c r="K169" s="139" t="s">
        <v>567</v>
      </c>
      <c r="L169" s="139" t="s">
        <v>169</v>
      </c>
      <c r="M169" s="139" t="s">
        <v>568</v>
      </c>
      <c r="N169" s="139" t="str">
        <f t="shared" si="4"/>
        <v>CRAFTING</v>
      </c>
    </row>
    <row r="170" spans="1:14" s="139" customFormat="1" hidden="1" x14ac:dyDescent="0.15">
      <c r="A170"/>
      <c r="B170" s="139">
        <f t="shared" si="3"/>
        <v>633356606918</v>
      </c>
      <c r="C170" s="139" t="s">
        <v>678</v>
      </c>
      <c r="D170" s="141" t="s">
        <v>679</v>
      </c>
      <c r="E170" s="139" t="s">
        <v>258</v>
      </c>
      <c r="F170" s="139" t="s">
        <v>566</v>
      </c>
      <c r="G170" s="139" t="s">
        <v>54</v>
      </c>
      <c r="H170" s="139" t="s">
        <v>167</v>
      </c>
      <c r="I170" s="139" t="s">
        <v>168</v>
      </c>
      <c r="J170" s="139" t="s">
        <v>174</v>
      </c>
      <c r="K170" s="139" t="s">
        <v>567</v>
      </c>
      <c r="L170" s="139" t="s">
        <v>169</v>
      </c>
      <c r="M170" s="139" t="s">
        <v>568</v>
      </c>
      <c r="N170" s="139" t="str">
        <f t="shared" si="4"/>
        <v>CRAFTING</v>
      </c>
    </row>
    <row r="171" spans="1:14" s="139" customFormat="1" hidden="1" x14ac:dyDescent="0.15">
      <c r="A171"/>
      <c r="B171" s="139">
        <f t="shared" si="3"/>
        <v>633356610007</v>
      </c>
      <c r="C171" s="139" t="s">
        <v>680</v>
      </c>
      <c r="D171" s="141" t="s">
        <v>681</v>
      </c>
      <c r="E171" s="139" t="s">
        <v>258</v>
      </c>
      <c r="F171" s="139" t="s">
        <v>566</v>
      </c>
      <c r="G171" s="139" t="s">
        <v>54</v>
      </c>
      <c r="H171" s="139" t="s">
        <v>167</v>
      </c>
      <c r="I171" s="139" t="s">
        <v>168</v>
      </c>
      <c r="J171" s="139" t="s">
        <v>174</v>
      </c>
      <c r="K171" s="139" t="s">
        <v>567</v>
      </c>
      <c r="L171" s="139" t="s">
        <v>169</v>
      </c>
      <c r="M171" s="139" t="s">
        <v>568</v>
      </c>
      <c r="N171" s="139" t="str">
        <f t="shared" si="4"/>
        <v>CRAFTING</v>
      </c>
    </row>
    <row r="172" spans="1:14" s="139" customFormat="1" hidden="1" x14ac:dyDescent="0.15">
      <c r="A172"/>
      <c r="B172" s="139">
        <f t="shared" si="3"/>
        <v>633356610274</v>
      </c>
      <c r="C172" s="139" t="s">
        <v>682</v>
      </c>
      <c r="D172" s="141" t="s">
        <v>683</v>
      </c>
      <c r="E172" s="139" t="s">
        <v>258</v>
      </c>
      <c r="F172" s="139" t="s">
        <v>566</v>
      </c>
      <c r="G172" s="139" t="s">
        <v>54</v>
      </c>
      <c r="H172" s="139" t="s">
        <v>167</v>
      </c>
      <c r="I172" s="139" t="s">
        <v>168</v>
      </c>
      <c r="J172" s="139" t="s">
        <v>174</v>
      </c>
      <c r="K172" s="139" t="s">
        <v>567</v>
      </c>
      <c r="L172" s="139" t="s">
        <v>169</v>
      </c>
      <c r="M172" s="139" t="s">
        <v>568</v>
      </c>
      <c r="N172" s="139" t="str">
        <f t="shared" si="4"/>
        <v>CRAFTING</v>
      </c>
    </row>
    <row r="173" spans="1:14" s="139" customFormat="1" hidden="1" x14ac:dyDescent="0.15">
      <c r="A173"/>
      <c r="B173" s="139">
        <f t="shared" si="3"/>
        <v>633356632207</v>
      </c>
      <c r="C173" s="139" t="s">
        <v>684</v>
      </c>
      <c r="D173" s="141" t="s">
        <v>685</v>
      </c>
      <c r="E173" s="139" t="s">
        <v>258</v>
      </c>
      <c r="F173" s="139" t="s">
        <v>566</v>
      </c>
      <c r="G173" s="139" t="s">
        <v>54</v>
      </c>
      <c r="H173" s="139" t="s">
        <v>167</v>
      </c>
      <c r="I173" s="139" t="s">
        <v>168</v>
      </c>
      <c r="J173" s="139" t="s">
        <v>174</v>
      </c>
      <c r="K173" s="139" t="s">
        <v>567</v>
      </c>
      <c r="L173" s="139" t="s">
        <v>169</v>
      </c>
      <c r="M173" s="139" t="s">
        <v>568</v>
      </c>
      <c r="N173" s="139" t="str">
        <f t="shared" si="4"/>
        <v>CRAFTING</v>
      </c>
    </row>
    <row r="174" spans="1:14" s="139" customFormat="1" hidden="1" x14ac:dyDescent="0.15">
      <c r="A174"/>
      <c r="B174" s="139">
        <f t="shared" si="3"/>
        <v>633356633150</v>
      </c>
      <c r="C174" s="139" t="s">
        <v>686</v>
      </c>
      <c r="D174" s="141" t="s">
        <v>687</v>
      </c>
      <c r="E174" s="139" t="s">
        <v>258</v>
      </c>
      <c r="F174" s="139" t="s">
        <v>566</v>
      </c>
      <c r="G174" s="139" t="s">
        <v>54</v>
      </c>
      <c r="H174" s="139" t="s">
        <v>167</v>
      </c>
      <c r="I174" s="139" t="s">
        <v>168</v>
      </c>
      <c r="J174" s="139" t="s">
        <v>174</v>
      </c>
      <c r="K174" s="139" t="s">
        <v>567</v>
      </c>
      <c r="L174" s="139" t="s">
        <v>169</v>
      </c>
      <c r="M174" s="139" t="s">
        <v>568</v>
      </c>
      <c r="N174" s="139" t="str">
        <f t="shared" si="4"/>
        <v>CRAFTING</v>
      </c>
    </row>
    <row r="175" spans="1:14" s="139" customFormat="1" hidden="1" x14ac:dyDescent="0.15">
      <c r="A175"/>
      <c r="B175" s="139">
        <f t="shared" si="3"/>
        <v>633356709077</v>
      </c>
      <c r="C175" s="139" t="s">
        <v>688</v>
      </c>
      <c r="D175" s="141" t="s">
        <v>689</v>
      </c>
      <c r="E175" s="139" t="s">
        <v>258</v>
      </c>
      <c r="F175" s="139" t="s">
        <v>566</v>
      </c>
      <c r="G175" s="139" t="s">
        <v>54</v>
      </c>
      <c r="H175" s="139" t="s">
        <v>167</v>
      </c>
      <c r="I175" s="139" t="s">
        <v>168</v>
      </c>
      <c r="J175" s="139" t="s">
        <v>174</v>
      </c>
      <c r="K175" s="139" t="s">
        <v>567</v>
      </c>
      <c r="L175" s="139" t="s">
        <v>169</v>
      </c>
      <c r="M175" s="139" t="s">
        <v>568</v>
      </c>
      <c r="N175" s="139" t="str">
        <f t="shared" si="4"/>
        <v>CRAFTING</v>
      </c>
    </row>
    <row r="176" spans="1:14" s="139" customFormat="1" hidden="1" x14ac:dyDescent="0.15">
      <c r="A176"/>
      <c r="B176" s="139">
        <f t="shared" si="3"/>
        <v>93573066702</v>
      </c>
      <c r="C176" s="139" t="s">
        <v>690</v>
      </c>
      <c r="D176" s="141" t="s">
        <v>691</v>
      </c>
      <c r="E176" s="139" t="s">
        <v>340</v>
      </c>
      <c r="F176" s="139" t="s">
        <v>692</v>
      </c>
      <c r="G176" s="139" t="s">
        <v>54</v>
      </c>
      <c r="H176" s="139" t="s">
        <v>167</v>
      </c>
      <c r="I176" s="139" t="s">
        <v>170</v>
      </c>
      <c r="J176" s="139" t="s">
        <v>174</v>
      </c>
      <c r="K176" s="139" t="s">
        <v>693</v>
      </c>
      <c r="L176" s="139" t="s">
        <v>169</v>
      </c>
      <c r="M176" s="139" t="s">
        <v>555</v>
      </c>
      <c r="N176" s="139" t="str">
        <f t="shared" si="4"/>
        <v>INDIGO 25</v>
      </c>
    </row>
    <row r="177" spans="1:14" s="139" customFormat="1" hidden="1" x14ac:dyDescent="0.15">
      <c r="A177"/>
      <c r="B177" s="139">
        <f t="shared" si="3"/>
        <v>93573796685</v>
      </c>
      <c r="C177" s="139" t="s">
        <v>178</v>
      </c>
      <c r="D177" s="141" t="s">
        <v>179</v>
      </c>
      <c r="E177" s="139" t="s">
        <v>258</v>
      </c>
      <c r="F177" s="139" t="s">
        <v>692</v>
      </c>
      <c r="G177" s="139" t="s">
        <v>54</v>
      </c>
      <c r="H177" s="139" t="s">
        <v>167</v>
      </c>
      <c r="I177" s="139" t="s">
        <v>170</v>
      </c>
      <c r="J177" s="139" t="s">
        <v>174</v>
      </c>
      <c r="K177" s="139" t="s">
        <v>693</v>
      </c>
      <c r="L177" s="139" t="s">
        <v>169</v>
      </c>
      <c r="M177" s="139" t="s">
        <v>694</v>
      </c>
      <c r="N177" s="139" t="str">
        <f t="shared" si="4"/>
        <v xml:space="preserve">CRICUT </v>
      </c>
    </row>
    <row r="178" spans="1:14" s="139" customFormat="1" hidden="1" x14ac:dyDescent="0.15">
      <c r="A178"/>
      <c r="B178" s="139">
        <f t="shared" si="3"/>
        <v>93573095603</v>
      </c>
      <c r="C178" s="139" t="s">
        <v>695</v>
      </c>
      <c r="D178" s="141" t="s">
        <v>696</v>
      </c>
      <c r="E178" s="139" t="s">
        <v>258</v>
      </c>
      <c r="F178" s="139" t="s">
        <v>692</v>
      </c>
      <c r="G178" s="139" t="s">
        <v>54</v>
      </c>
      <c r="H178" s="139" t="s">
        <v>167</v>
      </c>
      <c r="I178" s="139" t="s">
        <v>170</v>
      </c>
      <c r="J178" s="139" t="s">
        <v>174</v>
      </c>
      <c r="K178" s="139" t="s">
        <v>693</v>
      </c>
      <c r="L178" s="139" t="s">
        <v>169</v>
      </c>
      <c r="M178" s="139" t="s">
        <v>694</v>
      </c>
      <c r="N178" s="139" t="str">
        <f t="shared" si="4"/>
        <v xml:space="preserve">CRICUT </v>
      </c>
    </row>
    <row r="179" spans="1:14" s="139" customFormat="1" hidden="1" x14ac:dyDescent="0.15">
      <c r="A179"/>
      <c r="B179" s="139">
        <f t="shared" si="3"/>
        <v>93573693335</v>
      </c>
      <c r="C179" s="139" t="s">
        <v>697</v>
      </c>
      <c r="D179" s="141" t="s">
        <v>698</v>
      </c>
      <c r="E179" s="139" t="s">
        <v>258</v>
      </c>
      <c r="F179" s="139" t="s">
        <v>692</v>
      </c>
      <c r="G179" s="139" t="s">
        <v>54</v>
      </c>
      <c r="H179" s="139" t="s">
        <v>167</v>
      </c>
      <c r="I179" s="139" t="s">
        <v>170</v>
      </c>
      <c r="J179" s="139" t="s">
        <v>174</v>
      </c>
      <c r="K179" s="139" t="s">
        <v>693</v>
      </c>
      <c r="L179" s="139" t="s">
        <v>169</v>
      </c>
      <c r="M179" s="139" t="s">
        <v>694</v>
      </c>
      <c r="N179" s="139" t="str">
        <f t="shared" si="4"/>
        <v xml:space="preserve">CRICUT </v>
      </c>
    </row>
    <row r="180" spans="1:14" s="139" customFormat="1" hidden="1" x14ac:dyDescent="0.15">
      <c r="A180"/>
      <c r="B180" s="139">
        <f t="shared" si="3"/>
        <v>93573799983</v>
      </c>
      <c r="C180" s="139" t="s">
        <v>699</v>
      </c>
      <c r="D180" s="141" t="s">
        <v>700</v>
      </c>
      <c r="E180" s="139" t="s">
        <v>258</v>
      </c>
      <c r="F180" s="139" t="s">
        <v>692</v>
      </c>
      <c r="G180" s="139" t="s">
        <v>54</v>
      </c>
      <c r="H180" s="139" t="s">
        <v>167</v>
      </c>
      <c r="I180" s="139" t="s">
        <v>170</v>
      </c>
      <c r="J180" s="139" t="s">
        <v>174</v>
      </c>
      <c r="K180" s="139" t="s">
        <v>693</v>
      </c>
      <c r="L180" s="139" t="s">
        <v>169</v>
      </c>
      <c r="M180" s="139" t="s">
        <v>694</v>
      </c>
      <c r="N180" s="139" t="str">
        <f t="shared" si="4"/>
        <v xml:space="preserve">CRICUT </v>
      </c>
    </row>
    <row r="181" spans="1:14" s="139" customFormat="1" hidden="1" x14ac:dyDescent="0.15">
      <c r="A181"/>
      <c r="B181" s="139">
        <f t="shared" si="3"/>
        <v>93573558955</v>
      </c>
      <c r="C181" s="139" t="s">
        <v>701</v>
      </c>
      <c r="D181" s="141" t="s">
        <v>702</v>
      </c>
      <c r="E181" s="139" t="s">
        <v>258</v>
      </c>
      <c r="F181" s="139" t="s">
        <v>692</v>
      </c>
      <c r="G181" s="139" t="s">
        <v>54</v>
      </c>
      <c r="H181" s="139" t="s">
        <v>167</v>
      </c>
      <c r="I181" s="139" t="s">
        <v>176</v>
      </c>
      <c r="J181" s="139" t="s">
        <v>174</v>
      </c>
      <c r="K181" s="139" t="s">
        <v>693</v>
      </c>
      <c r="L181" s="139" t="s">
        <v>169</v>
      </c>
      <c r="M181" s="139" t="s">
        <v>694</v>
      </c>
      <c r="N181" s="139" t="str">
        <f t="shared" si="4"/>
        <v xml:space="preserve">CRICUT </v>
      </c>
    </row>
    <row r="182" spans="1:14" s="139" customFormat="1" hidden="1" x14ac:dyDescent="0.15">
      <c r="A182"/>
      <c r="B182" s="139">
        <f t="shared" si="3"/>
        <v>93573788079</v>
      </c>
      <c r="C182" s="139" t="s">
        <v>703</v>
      </c>
      <c r="D182" s="141" t="s">
        <v>704</v>
      </c>
      <c r="E182" s="139" t="s">
        <v>258</v>
      </c>
      <c r="F182" s="139" t="s">
        <v>692</v>
      </c>
      <c r="G182" s="139" t="s">
        <v>54</v>
      </c>
      <c r="H182" s="139" t="s">
        <v>167</v>
      </c>
      <c r="I182" s="139" t="s">
        <v>170</v>
      </c>
      <c r="J182" s="139" t="s">
        <v>174</v>
      </c>
      <c r="K182" s="139" t="s">
        <v>693</v>
      </c>
      <c r="L182" s="139" t="s">
        <v>169</v>
      </c>
      <c r="M182" s="139" t="s">
        <v>694</v>
      </c>
      <c r="N182" s="139" t="str">
        <f t="shared" si="4"/>
        <v xml:space="preserve">CRICUT </v>
      </c>
    </row>
    <row r="183" spans="1:14" s="139" customFormat="1" hidden="1" x14ac:dyDescent="0.15">
      <c r="A183"/>
      <c r="B183" s="139">
        <f t="shared" si="3"/>
        <v>93573859823</v>
      </c>
      <c r="C183" s="139" t="s">
        <v>705</v>
      </c>
      <c r="D183" s="141" t="s">
        <v>706</v>
      </c>
      <c r="E183" s="139" t="s">
        <v>258</v>
      </c>
      <c r="F183" s="139" t="s">
        <v>692</v>
      </c>
      <c r="G183" s="139" t="s">
        <v>54</v>
      </c>
      <c r="H183" s="139" t="s">
        <v>167</v>
      </c>
      <c r="I183" s="139" t="s">
        <v>170</v>
      </c>
      <c r="J183" s="139" t="s">
        <v>174</v>
      </c>
      <c r="K183" s="139" t="s">
        <v>693</v>
      </c>
      <c r="L183" s="139" t="s">
        <v>169</v>
      </c>
      <c r="M183" s="139" t="s">
        <v>694</v>
      </c>
      <c r="N183" s="139" t="str">
        <f t="shared" si="4"/>
        <v xml:space="preserve">CRICUT </v>
      </c>
    </row>
    <row r="184" spans="1:14" s="139" customFormat="1" hidden="1" x14ac:dyDescent="0.15">
      <c r="A184"/>
      <c r="B184" s="139">
        <f t="shared" si="3"/>
        <v>93573389986</v>
      </c>
      <c r="C184" s="139" t="s">
        <v>707</v>
      </c>
      <c r="D184" s="141" t="s">
        <v>708</v>
      </c>
      <c r="E184" s="139" t="s">
        <v>258</v>
      </c>
      <c r="F184" s="139" t="s">
        <v>692</v>
      </c>
      <c r="G184" s="139" t="s">
        <v>54</v>
      </c>
      <c r="H184" s="139" t="s">
        <v>167</v>
      </c>
      <c r="I184" s="139" t="s">
        <v>170</v>
      </c>
      <c r="J184" s="139" t="s">
        <v>174</v>
      </c>
      <c r="K184" s="139" t="s">
        <v>693</v>
      </c>
      <c r="L184" s="139" t="s">
        <v>169</v>
      </c>
      <c r="M184" s="139" t="s">
        <v>694</v>
      </c>
      <c r="N184" s="139" t="str">
        <f t="shared" si="4"/>
        <v xml:space="preserve">CRICUT </v>
      </c>
    </row>
    <row r="185" spans="1:14" s="139" customFormat="1" hidden="1" x14ac:dyDescent="0.15">
      <c r="A185"/>
      <c r="B185" s="139">
        <f t="shared" si="3"/>
        <v>93573596841</v>
      </c>
      <c r="C185" s="139" t="s">
        <v>709</v>
      </c>
      <c r="D185" s="141" t="s">
        <v>710</v>
      </c>
      <c r="E185" s="139" t="s">
        <v>258</v>
      </c>
      <c r="F185" s="139" t="s">
        <v>692</v>
      </c>
      <c r="G185" s="139" t="s">
        <v>54</v>
      </c>
      <c r="H185" s="139" t="s">
        <v>167</v>
      </c>
      <c r="I185" s="139" t="s">
        <v>170</v>
      </c>
      <c r="J185" s="139" t="s">
        <v>174</v>
      </c>
      <c r="K185" s="139" t="s">
        <v>693</v>
      </c>
      <c r="L185" s="139" t="s">
        <v>169</v>
      </c>
      <c r="M185" s="139" t="s">
        <v>694</v>
      </c>
      <c r="N185" s="139" t="str">
        <f t="shared" si="4"/>
        <v xml:space="preserve">CRICUT </v>
      </c>
    </row>
    <row r="186" spans="1:14" s="139" customFormat="1" hidden="1" x14ac:dyDescent="0.15">
      <c r="A186"/>
      <c r="B186" s="139">
        <f t="shared" si="3"/>
        <v>93573890949</v>
      </c>
      <c r="C186" s="139" t="s">
        <v>711</v>
      </c>
      <c r="D186" s="141" t="s">
        <v>712</v>
      </c>
      <c r="E186" s="139" t="s">
        <v>258</v>
      </c>
      <c r="F186" s="139" t="s">
        <v>692</v>
      </c>
      <c r="G186" s="139" t="s">
        <v>54</v>
      </c>
      <c r="H186" s="139" t="s">
        <v>167</v>
      </c>
      <c r="I186" s="139" t="s">
        <v>170</v>
      </c>
      <c r="J186" s="139" t="s">
        <v>174</v>
      </c>
      <c r="K186" s="139" t="s">
        <v>693</v>
      </c>
      <c r="L186" s="139" t="s">
        <v>169</v>
      </c>
      <c r="M186" s="139" t="s">
        <v>694</v>
      </c>
      <c r="N186" s="139" t="str">
        <f t="shared" si="4"/>
        <v xml:space="preserve">CRICUT </v>
      </c>
    </row>
    <row r="187" spans="1:14" s="139" customFormat="1" hidden="1" x14ac:dyDescent="0.15">
      <c r="A187"/>
      <c r="B187" s="139">
        <f t="shared" si="3"/>
        <v>93573367397</v>
      </c>
      <c r="C187" s="139" t="s">
        <v>713</v>
      </c>
      <c r="D187" s="141" t="s">
        <v>714</v>
      </c>
      <c r="E187" s="139" t="s">
        <v>258</v>
      </c>
      <c r="F187" s="139" t="s">
        <v>692</v>
      </c>
      <c r="G187" s="139" t="s">
        <v>54</v>
      </c>
      <c r="H187" s="139" t="s">
        <v>167</v>
      </c>
      <c r="I187" s="139" t="s">
        <v>170</v>
      </c>
      <c r="J187" s="139" t="s">
        <v>174</v>
      </c>
      <c r="K187" s="139" t="s">
        <v>693</v>
      </c>
      <c r="L187" s="139" t="s">
        <v>169</v>
      </c>
      <c r="M187" s="139" t="s">
        <v>694</v>
      </c>
      <c r="N187" s="139" t="str">
        <f t="shared" si="4"/>
        <v xml:space="preserve">CRICUT </v>
      </c>
    </row>
    <row r="188" spans="1:14" s="139" customFormat="1" hidden="1" x14ac:dyDescent="0.15">
      <c r="A188"/>
      <c r="B188" s="139">
        <f t="shared" si="3"/>
        <v>93573670800</v>
      </c>
      <c r="C188" s="139" t="s">
        <v>715</v>
      </c>
      <c r="D188" s="141" t="s">
        <v>716</v>
      </c>
      <c r="E188" s="139" t="s">
        <v>258</v>
      </c>
      <c r="F188" s="139" t="s">
        <v>692</v>
      </c>
      <c r="G188" s="139" t="s">
        <v>54</v>
      </c>
      <c r="H188" s="139" t="s">
        <v>167</v>
      </c>
      <c r="I188" s="139" t="s">
        <v>170</v>
      </c>
      <c r="J188" s="139" t="s">
        <v>174</v>
      </c>
      <c r="K188" s="139" t="s">
        <v>693</v>
      </c>
      <c r="L188" s="139" t="s">
        <v>169</v>
      </c>
      <c r="M188" s="139" t="s">
        <v>694</v>
      </c>
      <c r="N188" s="139" t="str">
        <f t="shared" si="4"/>
        <v xml:space="preserve">CRICUT </v>
      </c>
    </row>
    <row r="189" spans="1:14" s="139" customFormat="1" hidden="1" x14ac:dyDescent="0.15">
      <c r="A189"/>
      <c r="B189" s="139">
        <f t="shared" si="3"/>
        <v>93573467622</v>
      </c>
      <c r="C189" s="139" t="s">
        <v>717</v>
      </c>
      <c r="D189" s="141" t="s">
        <v>718</v>
      </c>
      <c r="E189" s="139" t="s">
        <v>258</v>
      </c>
      <c r="F189" s="139" t="s">
        <v>692</v>
      </c>
      <c r="G189" s="139" t="s">
        <v>54</v>
      </c>
      <c r="H189" s="139" t="s">
        <v>167</v>
      </c>
      <c r="I189" s="139" t="s">
        <v>170</v>
      </c>
      <c r="J189" s="139" t="s">
        <v>174</v>
      </c>
      <c r="K189" s="139" t="s">
        <v>693</v>
      </c>
      <c r="L189" s="139" t="s">
        <v>169</v>
      </c>
      <c r="M189" s="139" t="s">
        <v>694</v>
      </c>
      <c r="N189" s="139" t="str">
        <f t="shared" si="4"/>
        <v xml:space="preserve">CRICUT </v>
      </c>
    </row>
    <row r="190" spans="1:14" s="139" customFormat="1" hidden="1" x14ac:dyDescent="0.15">
      <c r="A190"/>
      <c r="B190" s="139">
        <f t="shared" si="3"/>
        <v>93573269127</v>
      </c>
      <c r="C190" s="139" t="s">
        <v>719</v>
      </c>
      <c r="D190" s="141" t="s">
        <v>720</v>
      </c>
      <c r="E190" s="139" t="s">
        <v>258</v>
      </c>
      <c r="F190" s="139" t="s">
        <v>692</v>
      </c>
      <c r="G190" s="139" t="s">
        <v>54</v>
      </c>
      <c r="H190" s="139" t="s">
        <v>167</v>
      </c>
      <c r="I190" s="139" t="s">
        <v>170</v>
      </c>
      <c r="J190" s="139" t="s">
        <v>174</v>
      </c>
      <c r="K190" s="139" t="s">
        <v>693</v>
      </c>
      <c r="L190" s="139" t="s">
        <v>169</v>
      </c>
      <c r="M190" s="139" t="s">
        <v>694</v>
      </c>
      <c r="N190" s="139" t="str">
        <f t="shared" si="4"/>
        <v xml:space="preserve">CRICUT </v>
      </c>
    </row>
    <row r="191" spans="1:14" s="139" customFormat="1" hidden="1" x14ac:dyDescent="0.15">
      <c r="A191"/>
      <c r="B191" s="139">
        <f t="shared" si="3"/>
        <v>93573887055</v>
      </c>
      <c r="C191" s="139" t="s">
        <v>721</v>
      </c>
      <c r="D191" s="141" t="s">
        <v>722</v>
      </c>
      <c r="E191" s="139" t="s">
        <v>258</v>
      </c>
      <c r="F191" s="139" t="s">
        <v>692</v>
      </c>
      <c r="G191" s="139" t="s">
        <v>54</v>
      </c>
      <c r="H191" s="139" t="s">
        <v>167</v>
      </c>
      <c r="I191" s="139" t="s">
        <v>170</v>
      </c>
      <c r="J191" s="139" t="s">
        <v>174</v>
      </c>
      <c r="K191" s="139" t="s">
        <v>693</v>
      </c>
      <c r="L191" s="139" t="s">
        <v>169</v>
      </c>
      <c r="M191" s="139" t="s">
        <v>694</v>
      </c>
      <c r="N191" s="139" t="str">
        <f t="shared" si="4"/>
        <v xml:space="preserve">CRICUT </v>
      </c>
    </row>
    <row r="192" spans="1:14" s="139" customFormat="1" hidden="1" x14ac:dyDescent="0.15">
      <c r="A192"/>
      <c r="B192" s="139">
        <f t="shared" si="3"/>
        <v>93573479113</v>
      </c>
      <c r="C192" s="139" t="s">
        <v>723</v>
      </c>
      <c r="D192" s="141" t="s">
        <v>724</v>
      </c>
      <c r="E192" s="139" t="s">
        <v>258</v>
      </c>
      <c r="F192" s="139" t="s">
        <v>692</v>
      </c>
      <c r="G192" s="139" t="s">
        <v>54</v>
      </c>
      <c r="H192" s="139" t="s">
        <v>167</v>
      </c>
      <c r="I192" s="139" t="s">
        <v>170</v>
      </c>
      <c r="J192" s="139" t="s">
        <v>174</v>
      </c>
      <c r="K192" s="139" t="s">
        <v>693</v>
      </c>
      <c r="L192" s="139" t="s">
        <v>169</v>
      </c>
      <c r="M192" s="139" t="s">
        <v>694</v>
      </c>
      <c r="N192" s="139" t="str">
        <f t="shared" si="4"/>
        <v xml:space="preserve">CRICUT </v>
      </c>
    </row>
    <row r="193" spans="1:14" s="139" customFormat="1" hidden="1" x14ac:dyDescent="0.15">
      <c r="A193"/>
      <c r="B193" s="139">
        <f t="shared" si="3"/>
        <v>93573675638</v>
      </c>
      <c r="C193" s="139" t="s">
        <v>725</v>
      </c>
      <c r="D193" s="141" t="s">
        <v>726</v>
      </c>
      <c r="E193" s="139" t="s">
        <v>258</v>
      </c>
      <c r="F193" s="139" t="s">
        <v>692</v>
      </c>
      <c r="G193" s="139" t="s">
        <v>54</v>
      </c>
      <c r="H193" s="139" t="s">
        <v>167</v>
      </c>
      <c r="I193" s="139" t="s">
        <v>170</v>
      </c>
      <c r="J193" s="139" t="s">
        <v>174</v>
      </c>
      <c r="K193" s="139" t="s">
        <v>693</v>
      </c>
      <c r="L193" s="139" t="s">
        <v>169</v>
      </c>
      <c r="M193" s="139" t="s">
        <v>694</v>
      </c>
      <c r="N193" s="139" t="str">
        <f t="shared" si="4"/>
        <v xml:space="preserve">CRICUT </v>
      </c>
    </row>
    <row r="194" spans="1:14" s="139" customFormat="1" hidden="1" x14ac:dyDescent="0.15">
      <c r="A194"/>
      <c r="B194" s="139">
        <f t="shared" si="3"/>
        <v>93573532979</v>
      </c>
      <c r="C194" s="139" t="s">
        <v>727</v>
      </c>
      <c r="D194" s="141" t="s">
        <v>728</v>
      </c>
      <c r="E194" s="139" t="s">
        <v>258</v>
      </c>
      <c r="F194" s="139" t="s">
        <v>692</v>
      </c>
      <c r="G194" s="139" t="s">
        <v>54</v>
      </c>
      <c r="H194" s="139" t="s">
        <v>167</v>
      </c>
      <c r="I194" s="139" t="s">
        <v>170</v>
      </c>
      <c r="J194" s="139" t="s">
        <v>174</v>
      </c>
      <c r="K194" s="139" t="s">
        <v>693</v>
      </c>
      <c r="L194" s="139" t="s">
        <v>169</v>
      </c>
      <c r="M194" s="139" t="s">
        <v>694</v>
      </c>
      <c r="N194" s="139" t="str">
        <f t="shared" si="4"/>
        <v xml:space="preserve">CRICUT </v>
      </c>
    </row>
    <row r="195" spans="1:14" s="139" customFormat="1" hidden="1" x14ac:dyDescent="0.15">
      <c r="A195"/>
      <c r="B195" s="139">
        <f t="shared" ref="B195:B258" si="5">D195*1</f>
        <v>93573759567</v>
      </c>
      <c r="C195" s="139" t="s">
        <v>729</v>
      </c>
      <c r="D195" s="141" t="s">
        <v>730</v>
      </c>
      <c r="E195" s="139" t="s">
        <v>258</v>
      </c>
      <c r="F195" s="139" t="s">
        <v>692</v>
      </c>
      <c r="G195" s="139" t="s">
        <v>54</v>
      </c>
      <c r="H195" s="139" t="s">
        <v>167</v>
      </c>
      <c r="I195" s="139" t="s">
        <v>170</v>
      </c>
      <c r="J195" s="139" t="s">
        <v>174</v>
      </c>
      <c r="K195" s="139" t="s">
        <v>693</v>
      </c>
      <c r="L195" s="139" t="s">
        <v>169</v>
      </c>
      <c r="M195" s="139" t="s">
        <v>694</v>
      </c>
      <c r="N195" s="139" t="str">
        <f t="shared" ref="N195:N258" si="6">UPPER(M195)</f>
        <v xml:space="preserve">CRICUT </v>
      </c>
    </row>
    <row r="196" spans="1:14" s="139" customFormat="1" hidden="1" x14ac:dyDescent="0.15">
      <c r="A196"/>
      <c r="B196" s="139">
        <f t="shared" si="5"/>
        <v>93573316210</v>
      </c>
      <c r="C196" s="139" t="s">
        <v>731</v>
      </c>
      <c r="D196" s="141" t="s">
        <v>732</v>
      </c>
      <c r="E196" s="139" t="s">
        <v>258</v>
      </c>
      <c r="F196" s="139" t="s">
        <v>692</v>
      </c>
      <c r="G196" s="139" t="s">
        <v>54</v>
      </c>
      <c r="H196" s="139" t="s">
        <v>167</v>
      </c>
      <c r="I196" s="139" t="s">
        <v>170</v>
      </c>
      <c r="J196" s="139" t="s">
        <v>174</v>
      </c>
      <c r="K196" s="139" t="s">
        <v>693</v>
      </c>
      <c r="L196" s="139" t="s">
        <v>169</v>
      </c>
      <c r="M196" s="139" t="s">
        <v>694</v>
      </c>
      <c r="N196" s="139" t="str">
        <f t="shared" si="6"/>
        <v xml:space="preserve">CRICUT </v>
      </c>
    </row>
    <row r="197" spans="1:14" s="139" customFormat="1" hidden="1" x14ac:dyDescent="0.15">
      <c r="A197"/>
      <c r="B197" s="139">
        <f t="shared" si="5"/>
        <v>93573379574</v>
      </c>
      <c r="C197" s="139" t="s">
        <v>733</v>
      </c>
      <c r="D197" s="141" t="s">
        <v>734</v>
      </c>
      <c r="E197" s="139" t="s">
        <v>258</v>
      </c>
      <c r="F197" s="139" t="s">
        <v>692</v>
      </c>
      <c r="G197" s="139" t="s">
        <v>54</v>
      </c>
      <c r="H197" s="139" t="s">
        <v>167</v>
      </c>
      <c r="I197" s="139" t="s">
        <v>170</v>
      </c>
      <c r="J197" s="139" t="s">
        <v>174</v>
      </c>
      <c r="K197" s="139" t="s">
        <v>693</v>
      </c>
      <c r="L197" s="139" t="s">
        <v>169</v>
      </c>
      <c r="M197" s="139" t="s">
        <v>694</v>
      </c>
      <c r="N197" s="139" t="str">
        <f t="shared" si="6"/>
        <v xml:space="preserve">CRICUT </v>
      </c>
    </row>
    <row r="198" spans="1:14" s="139" customFormat="1" hidden="1" x14ac:dyDescent="0.15">
      <c r="A198"/>
      <c r="B198" s="139">
        <f t="shared" si="5"/>
        <v>93573725920</v>
      </c>
      <c r="C198" s="139" t="s">
        <v>735</v>
      </c>
      <c r="D198" s="141" t="s">
        <v>736</v>
      </c>
      <c r="E198" s="139" t="s">
        <v>258</v>
      </c>
      <c r="F198" s="139" t="s">
        <v>692</v>
      </c>
      <c r="G198" s="139" t="s">
        <v>54</v>
      </c>
      <c r="H198" s="139" t="s">
        <v>167</v>
      </c>
      <c r="I198" s="139" t="s">
        <v>170</v>
      </c>
      <c r="J198" s="139" t="s">
        <v>174</v>
      </c>
      <c r="K198" s="139" t="s">
        <v>693</v>
      </c>
      <c r="L198" s="139" t="s">
        <v>169</v>
      </c>
      <c r="M198" s="139" t="s">
        <v>694</v>
      </c>
      <c r="N198" s="139" t="str">
        <f t="shared" si="6"/>
        <v xml:space="preserve">CRICUT </v>
      </c>
    </row>
    <row r="199" spans="1:14" s="139" customFormat="1" hidden="1" x14ac:dyDescent="0.15">
      <c r="A199"/>
      <c r="B199" s="139">
        <f t="shared" si="5"/>
        <v>93573788055</v>
      </c>
      <c r="C199" s="139" t="s">
        <v>737</v>
      </c>
      <c r="D199" s="141" t="s">
        <v>738</v>
      </c>
      <c r="E199" s="139" t="s">
        <v>258</v>
      </c>
      <c r="F199" s="139" t="s">
        <v>692</v>
      </c>
      <c r="G199" s="139" t="s">
        <v>54</v>
      </c>
      <c r="H199" s="139" t="s">
        <v>167</v>
      </c>
      <c r="I199" s="139" t="s">
        <v>170</v>
      </c>
      <c r="J199" s="139" t="s">
        <v>174</v>
      </c>
      <c r="K199" s="139" t="s">
        <v>693</v>
      </c>
      <c r="L199" s="139" t="s">
        <v>169</v>
      </c>
      <c r="M199" s="139" t="s">
        <v>694</v>
      </c>
      <c r="N199" s="139" t="str">
        <f t="shared" si="6"/>
        <v xml:space="preserve">CRICUT </v>
      </c>
    </row>
    <row r="200" spans="1:14" s="139" customFormat="1" hidden="1" x14ac:dyDescent="0.15">
      <c r="A200"/>
      <c r="B200" s="139">
        <f t="shared" si="5"/>
        <v>93573915017</v>
      </c>
      <c r="C200" s="139" t="s">
        <v>739</v>
      </c>
      <c r="D200" s="141" t="s">
        <v>740</v>
      </c>
      <c r="E200" s="139" t="s">
        <v>258</v>
      </c>
      <c r="F200" s="139" t="s">
        <v>692</v>
      </c>
      <c r="G200" s="139" t="s">
        <v>54</v>
      </c>
      <c r="H200" s="139" t="s">
        <v>167</v>
      </c>
      <c r="I200" s="139" t="s">
        <v>170</v>
      </c>
      <c r="J200" s="139" t="s">
        <v>174</v>
      </c>
      <c r="K200" s="139" t="s">
        <v>693</v>
      </c>
      <c r="L200" s="139" t="s">
        <v>169</v>
      </c>
      <c r="M200" s="139" t="s">
        <v>694</v>
      </c>
      <c r="N200" s="139" t="str">
        <f t="shared" si="6"/>
        <v xml:space="preserve">CRICUT </v>
      </c>
    </row>
    <row r="201" spans="1:14" s="139" customFormat="1" hidden="1" x14ac:dyDescent="0.15">
      <c r="A201"/>
      <c r="B201" s="139">
        <f t="shared" si="5"/>
        <v>93573740848</v>
      </c>
      <c r="C201" s="139" t="s">
        <v>741</v>
      </c>
      <c r="D201" s="141" t="s">
        <v>742</v>
      </c>
      <c r="E201" s="139" t="s">
        <v>258</v>
      </c>
      <c r="F201" s="139" t="s">
        <v>692</v>
      </c>
      <c r="G201" s="139" t="s">
        <v>54</v>
      </c>
      <c r="H201" s="139" t="s">
        <v>167</v>
      </c>
      <c r="I201" s="139" t="s">
        <v>170</v>
      </c>
      <c r="J201" s="139" t="s">
        <v>174</v>
      </c>
      <c r="K201" s="139" t="s">
        <v>693</v>
      </c>
      <c r="L201" s="139" t="s">
        <v>169</v>
      </c>
      <c r="M201" s="139" t="s">
        <v>694</v>
      </c>
      <c r="N201" s="139" t="str">
        <f t="shared" si="6"/>
        <v xml:space="preserve">CRICUT </v>
      </c>
    </row>
    <row r="202" spans="1:14" s="139" customFormat="1" hidden="1" x14ac:dyDescent="0.15">
      <c r="A202"/>
      <c r="B202" s="139">
        <f t="shared" si="5"/>
        <v>93573246791</v>
      </c>
      <c r="C202" s="139" t="s">
        <v>743</v>
      </c>
      <c r="D202" s="141" t="s">
        <v>744</v>
      </c>
      <c r="E202" s="139" t="s">
        <v>258</v>
      </c>
      <c r="F202" s="139" t="s">
        <v>692</v>
      </c>
      <c r="G202" s="139" t="s">
        <v>54</v>
      </c>
      <c r="H202" s="139" t="s">
        <v>167</v>
      </c>
      <c r="I202" s="139" t="s">
        <v>170</v>
      </c>
      <c r="J202" s="139" t="s">
        <v>174</v>
      </c>
      <c r="K202" s="139" t="s">
        <v>693</v>
      </c>
      <c r="L202" s="139" t="s">
        <v>169</v>
      </c>
      <c r="M202" s="139" t="s">
        <v>694</v>
      </c>
      <c r="N202" s="139" t="str">
        <f t="shared" si="6"/>
        <v xml:space="preserve">CRICUT </v>
      </c>
    </row>
    <row r="203" spans="1:14" s="139" customFormat="1" hidden="1" x14ac:dyDescent="0.15">
      <c r="A203"/>
      <c r="B203" s="139">
        <f t="shared" si="5"/>
        <v>93573854651</v>
      </c>
      <c r="C203" s="139" t="s">
        <v>745</v>
      </c>
      <c r="D203" s="141" t="s">
        <v>746</v>
      </c>
      <c r="E203" s="139" t="s">
        <v>258</v>
      </c>
      <c r="F203" s="139" t="s">
        <v>692</v>
      </c>
      <c r="G203" s="139" t="s">
        <v>54</v>
      </c>
      <c r="H203" s="139" t="s">
        <v>167</v>
      </c>
      <c r="I203" s="139" t="s">
        <v>170</v>
      </c>
      <c r="J203" s="139" t="s">
        <v>174</v>
      </c>
      <c r="K203" s="139" t="s">
        <v>693</v>
      </c>
      <c r="L203" s="139" t="s">
        <v>169</v>
      </c>
      <c r="M203" s="139" t="s">
        <v>694</v>
      </c>
      <c r="N203" s="139" t="str">
        <f t="shared" si="6"/>
        <v xml:space="preserve">CRICUT </v>
      </c>
    </row>
    <row r="204" spans="1:14" s="139" customFormat="1" hidden="1" x14ac:dyDescent="0.15">
      <c r="A204"/>
      <c r="B204" s="139">
        <f t="shared" si="5"/>
        <v>93573932939</v>
      </c>
      <c r="C204" s="139" t="s">
        <v>747</v>
      </c>
      <c r="D204" s="141" t="s">
        <v>748</v>
      </c>
      <c r="E204" s="139" t="s">
        <v>258</v>
      </c>
      <c r="F204" s="139" t="s">
        <v>692</v>
      </c>
      <c r="G204" s="139" t="s">
        <v>54</v>
      </c>
      <c r="H204" s="139" t="s">
        <v>167</v>
      </c>
      <c r="I204" s="139" t="s">
        <v>170</v>
      </c>
      <c r="J204" s="139" t="s">
        <v>174</v>
      </c>
      <c r="K204" s="139" t="s">
        <v>693</v>
      </c>
      <c r="L204" s="139" t="s">
        <v>169</v>
      </c>
      <c r="M204" s="139" t="s">
        <v>694</v>
      </c>
      <c r="N204" s="139" t="str">
        <f t="shared" si="6"/>
        <v xml:space="preserve">CRICUT </v>
      </c>
    </row>
    <row r="205" spans="1:14" s="139" customFormat="1" hidden="1" x14ac:dyDescent="0.15">
      <c r="A205"/>
      <c r="B205" s="139">
        <f t="shared" si="5"/>
        <v>93573630286</v>
      </c>
      <c r="C205" s="139" t="s">
        <v>749</v>
      </c>
      <c r="D205" s="141" t="s">
        <v>750</v>
      </c>
      <c r="E205" s="139" t="s">
        <v>258</v>
      </c>
      <c r="F205" s="139" t="s">
        <v>692</v>
      </c>
      <c r="G205" s="139" t="s">
        <v>54</v>
      </c>
      <c r="H205" s="139" t="s">
        <v>167</v>
      </c>
      <c r="I205" s="139" t="s">
        <v>170</v>
      </c>
      <c r="J205" s="139" t="s">
        <v>174</v>
      </c>
      <c r="K205" s="139" t="s">
        <v>693</v>
      </c>
      <c r="L205" s="139" t="s">
        <v>169</v>
      </c>
      <c r="M205" s="139" t="s">
        <v>694</v>
      </c>
      <c r="N205" s="139" t="str">
        <f t="shared" si="6"/>
        <v xml:space="preserve">CRICUT </v>
      </c>
    </row>
    <row r="206" spans="1:14" s="139" customFormat="1" hidden="1" x14ac:dyDescent="0.15">
      <c r="A206"/>
      <c r="B206" s="139">
        <f t="shared" si="5"/>
        <v>93573656354</v>
      </c>
      <c r="C206" s="139" t="s">
        <v>751</v>
      </c>
      <c r="D206" s="141" t="s">
        <v>752</v>
      </c>
      <c r="E206" s="139" t="s">
        <v>268</v>
      </c>
      <c r="F206" s="139" t="s">
        <v>692</v>
      </c>
      <c r="G206" s="139" t="s">
        <v>54</v>
      </c>
      <c r="H206" s="139" t="s">
        <v>167</v>
      </c>
      <c r="I206" s="139" t="s">
        <v>170</v>
      </c>
      <c r="J206" s="139" t="s">
        <v>174</v>
      </c>
      <c r="K206" s="139" t="s">
        <v>693</v>
      </c>
      <c r="L206" s="139" t="s">
        <v>169</v>
      </c>
      <c r="M206" s="139" t="s">
        <v>694</v>
      </c>
      <c r="N206" s="139" t="str">
        <f t="shared" si="6"/>
        <v xml:space="preserve">CRICUT </v>
      </c>
    </row>
    <row r="207" spans="1:14" s="139" customFormat="1" hidden="1" x14ac:dyDescent="0.15">
      <c r="A207"/>
      <c r="B207" s="139">
        <f t="shared" si="5"/>
        <v>93573743863</v>
      </c>
      <c r="C207" s="139" t="s">
        <v>753</v>
      </c>
      <c r="D207" s="141" t="s">
        <v>754</v>
      </c>
      <c r="E207" s="139" t="s">
        <v>258</v>
      </c>
      <c r="F207" s="139" t="s">
        <v>692</v>
      </c>
      <c r="G207" s="139" t="s">
        <v>54</v>
      </c>
      <c r="H207" s="139" t="s">
        <v>167</v>
      </c>
      <c r="I207" s="139" t="s">
        <v>170</v>
      </c>
      <c r="J207" s="139" t="s">
        <v>174</v>
      </c>
      <c r="K207" s="139" t="s">
        <v>693</v>
      </c>
      <c r="L207" s="139" t="s">
        <v>169</v>
      </c>
      <c r="M207" s="139" t="s">
        <v>694</v>
      </c>
      <c r="N207" s="139" t="str">
        <f t="shared" si="6"/>
        <v xml:space="preserve">CRICUT </v>
      </c>
    </row>
    <row r="208" spans="1:14" s="139" customFormat="1" hidden="1" x14ac:dyDescent="0.15">
      <c r="A208"/>
      <c r="B208" s="139">
        <f t="shared" si="5"/>
        <v>74101949490</v>
      </c>
      <c r="C208" s="139" t="s">
        <v>755</v>
      </c>
      <c r="D208" s="141" t="s">
        <v>756</v>
      </c>
      <c r="E208" s="139" t="s">
        <v>258</v>
      </c>
      <c r="F208" s="139" t="s">
        <v>757</v>
      </c>
      <c r="G208" s="139" t="s">
        <v>54</v>
      </c>
      <c r="H208" s="139" t="s">
        <v>167</v>
      </c>
      <c r="I208" s="139" t="s">
        <v>170</v>
      </c>
      <c r="J208" s="139" t="s">
        <v>174</v>
      </c>
      <c r="K208" s="139" t="s">
        <v>757</v>
      </c>
      <c r="L208" s="139" t="s">
        <v>169</v>
      </c>
      <c r="M208" s="139" t="s">
        <v>758</v>
      </c>
      <c r="N208" s="139" t="str">
        <f t="shared" si="6"/>
        <v>FUJI</v>
      </c>
    </row>
    <row r="209" spans="1:14" s="139" customFormat="1" hidden="1" x14ac:dyDescent="0.15">
      <c r="A209"/>
      <c r="B209" s="139">
        <f t="shared" si="5"/>
        <v>74101218343</v>
      </c>
      <c r="C209" s="139" t="s">
        <v>759</v>
      </c>
      <c r="D209" s="141" t="s">
        <v>187</v>
      </c>
      <c r="E209" s="139" t="s">
        <v>258</v>
      </c>
      <c r="F209" s="139" t="s">
        <v>757</v>
      </c>
      <c r="G209" s="139" t="s">
        <v>54</v>
      </c>
      <c r="H209" s="139" t="s">
        <v>167</v>
      </c>
      <c r="I209" s="139" t="s">
        <v>170</v>
      </c>
      <c r="J209" s="139" t="s">
        <v>174</v>
      </c>
      <c r="K209" s="139" t="s">
        <v>757</v>
      </c>
      <c r="L209" s="139" t="s">
        <v>169</v>
      </c>
      <c r="M209" s="139" t="s">
        <v>758</v>
      </c>
      <c r="N209" s="139" t="str">
        <f t="shared" si="6"/>
        <v>FUJI</v>
      </c>
    </row>
    <row r="210" spans="1:14" s="139" customFormat="1" hidden="1" x14ac:dyDescent="0.15">
      <c r="A210"/>
      <c r="B210" s="139">
        <f t="shared" si="5"/>
        <v>74101206098</v>
      </c>
      <c r="C210" s="139" t="s">
        <v>760</v>
      </c>
      <c r="D210" s="141" t="s">
        <v>761</v>
      </c>
      <c r="E210" s="139" t="s">
        <v>258</v>
      </c>
      <c r="F210" s="139" t="s">
        <v>757</v>
      </c>
      <c r="G210" s="139" t="s">
        <v>54</v>
      </c>
      <c r="H210" s="139" t="s">
        <v>167</v>
      </c>
      <c r="I210" s="139" t="s">
        <v>170</v>
      </c>
      <c r="J210" s="139" t="s">
        <v>174</v>
      </c>
      <c r="K210" s="139" t="s">
        <v>757</v>
      </c>
      <c r="L210" s="139" t="s">
        <v>169</v>
      </c>
      <c r="M210" s="139" t="s">
        <v>758</v>
      </c>
      <c r="N210" s="139" t="str">
        <f t="shared" si="6"/>
        <v>FUJI</v>
      </c>
    </row>
    <row r="211" spans="1:14" s="139" customFormat="1" hidden="1" x14ac:dyDescent="0.15">
      <c r="A211"/>
      <c r="B211" s="139">
        <f t="shared" si="5"/>
        <v>74101206234</v>
      </c>
      <c r="C211" s="139" t="s">
        <v>762</v>
      </c>
      <c r="D211" s="141" t="s">
        <v>763</v>
      </c>
      <c r="E211" s="139" t="s">
        <v>258</v>
      </c>
      <c r="F211" s="139" t="s">
        <v>757</v>
      </c>
      <c r="G211" s="139" t="s">
        <v>54</v>
      </c>
      <c r="H211" s="139" t="s">
        <v>167</v>
      </c>
      <c r="I211" s="139" t="s">
        <v>170</v>
      </c>
      <c r="J211" s="139" t="s">
        <v>174</v>
      </c>
      <c r="K211" s="139" t="s">
        <v>757</v>
      </c>
      <c r="L211" s="139" t="s">
        <v>169</v>
      </c>
      <c r="M211" s="139" t="s">
        <v>758</v>
      </c>
      <c r="N211" s="139" t="str">
        <f t="shared" si="6"/>
        <v>FUJI</v>
      </c>
    </row>
    <row r="212" spans="1:14" s="139" customFormat="1" hidden="1" x14ac:dyDescent="0.15">
      <c r="A212"/>
      <c r="B212" s="139">
        <f t="shared" si="5"/>
        <v>74101205909</v>
      </c>
      <c r="C212" s="139" t="s">
        <v>764</v>
      </c>
      <c r="D212" s="141" t="s">
        <v>765</v>
      </c>
      <c r="E212" s="139" t="s">
        <v>258</v>
      </c>
      <c r="F212" s="139" t="s">
        <v>757</v>
      </c>
      <c r="G212" s="139" t="s">
        <v>54</v>
      </c>
      <c r="H212" s="139" t="s">
        <v>167</v>
      </c>
      <c r="I212" s="139" t="s">
        <v>168</v>
      </c>
      <c r="J212" s="139" t="s">
        <v>174</v>
      </c>
      <c r="K212" s="139" t="s">
        <v>757</v>
      </c>
      <c r="L212" s="139" t="s">
        <v>169</v>
      </c>
      <c r="M212" s="139" t="s">
        <v>758</v>
      </c>
      <c r="N212" s="139" t="str">
        <f t="shared" si="6"/>
        <v>FUJI</v>
      </c>
    </row>
    <row r="213" spans="1:14" s="139" customFormat="1" hidden="1" x14ac:dyDescent="0.15">
      <c r="A213"/>
      <c r="B213" s="139">
        <f t="shared" si="5"/>
        <v>74101203431</v>
      </c>
      <c r="C213" s="139" t="s">
        <v>766</v>
      </c>
      <c r="D213" s="141" t="s">
        <v>180</v>
      </c>
      <c r="E213" s="139" t="s">
        <v>258</v>
      </c>
      <c r="F213" s="139" t="s">
        <v>757</v>
      </c>
      <c r="G213" s="139" t="s">
        <v>54</v>
      </c>
      <c r="H213" s="139" t="s">
        <v>167</v>
      </c>
      <c r="I213" s="139" t="s">
        <v>170</v>
      </c>
      <c r="J213" s="139" t="s">
        <v>174</v>
      </c>
      <c r="K213" s="139" t="s">
        <v>757</v>
      </c>
      <c r="L213" s="139" t="s">
        <v>169</v>
      </c>
      <c r="M213" s="139" t="s">
        <v>767</v>
      </c>
      <c r="N213" s="139" t="str">
        <f t="shared" si="6"/>
        <v xml:space="preserve">PARTY DÉCOR </v>
      </c>
    </row>
    <row r="214" spans="1:14" s="139" customFormat="1" hidden="1" x14ac:dyDescent="0.15">
      <c r="A214"/>
      <c r="B214" s="139">
        <f t="shared" si="5"/>
        <v>74101947816</v>
      </c>
      <c r="C214" s="139" t="s">
        <v>185</v>
      </c>
      <c r="D214" s="141" t="s">
        <v>186</v>
      </c>
      <c r="E214" s="139" t="s">
        <v>258</v>
      </c>
      <c r="F214" s="139" t="s">
        <v>757</v>
      </c>
      <c r="G214" s="139" t="s">
        <v>54</v>
      </c>
      <c r="H214" s="139" t="s">
        <v>167</v>
      </c>
      <c r="I214" s="139" t="s">
        <v>170</v>
      </c>
      <c r="J214" s="139" t="s">
        <v>174</v>
      </c>
      <c r="K214" s="139" t="s">
        <v>757</v>
      </c>
      <c r="L214" s="139" t="s">
        <v>169</v>
      </c>
      <c r="M214" s="139" t="s">
        <v>767</v>
      </c>
      <c r="N214" s="139" t="str">
        <f t="shared" si="6"/>
        <v xml:space="preserve">PARTY DÉCOR </v>
      </c>
    </row>
    <row r="215" spans="1:14" s="139" customFormat="1" hidden="1" x14ac:dyDescent="0.15">
      <c r="A215"/>
      <c r="B215" s="139">
        <f t="shared" si="5"/>
        <v>74101202236</v>
      </c>
      <c r="C215" s="139" t="s">
        <v>183</v>
      </c>
      <c r="D215" s="141" t="s">
        <v>184</v>
      </c>
      <c r="E215" s="139" t="s">
        <v>258</v>
      </c>
      <c r="F215" s="139" t="s">
        <v>757</v>
      </c>
      <c r="G215" s="139" t="s">
        <v>54</v>
      </c>
      <c r="H215" s="139" t="s">
        <v>167</v>
      </c>
      <c r="I215" s="139" t="s">
        <v>170</v>
      </c>
      <c r="J215" s="139" t="s">
        <v>174</v>
      </c>
      <c r="K215" s="139" t="s">
        <v>757</v>
      </c>
      <c r="L215" s="139" t="s">
        <v>169</v>
      </c>
      <c r="M215" s="139" t="s">
        <v>767</v>
      </c>
      <c r="N215" s="139" t="str">
        <f t="shared" si="6"/>
        <v xml:space="preserve">PARTY DÉCOR </v>
      </c>
    </row>
    <row r="216" spans="1:14" s="139" customFormat="1" hidden="1" x14ac:dyDescent="0.15">
      <c r="A216"/>
      <c r="B216" s="139">
        <f t="shared" si="5"/>
        <v>0</v>
      </c>
      <c r="C216" s="139" t="s">
        <v>768</v>
      </c>
      <c r="D216" s="141"/>
      <c r="E216" s="139" t="s">
        <v>340</v>
      </c>
      <c r="F216" s="139" t="s">
        <v>757</v>
      </c>
      <c r="G216" s="139" t="s">
        <v>54</v>
      </c>
      <c r="H216" s="139" t="s">
        <v>167</v>
      </c>
      <c r="I216" s="139" t="s">
        <v>170</v>
      </c>
      <c r="J216" s="139" t="s">
        <v>174</v>
      </c>
      <c r="K216" s="139" t="s">
        <v>757</v>
      </c>
      <c r="L216" s="139" t="s">
        <v>169</v>
      </c>
      <c r="M216" s="139" t="s">
        <v>767</v>
      </c>
      <c r="N216" s="139" t="str">
        <f t="shared" si="6"/>
        <v xml:space="preserve">PARTY DÉCOR </v>
      </c>
    </row>
    <row r="217" spans="1:14" s="139" customFormat="1" hidden="1" x14ac:dyDescent="0.15">
      <c r="A217"/>
      <c r="B217" s="139">
        <f t="shared" si="5"/>
        <v>0</v>
      </c>
      <c r="C217" s="139" t="s">
        <v>769</v>
      </c>
      <c r="D217" s="141"/>
      <c r="E217" s="139" t="s">
        <v>340</v>
      </c>
      <c r="F217" s="139" t="s">
        <v>757</v>
      </c>
      <c r="G217" s="139" t="s">
        <v>54</v>
      </c>
      <c r="H217" s="139" t="s">
        <v>167</v>
      </c>
      <c r="I217" s="139" t="s">
        <v>170</v>
      </c>
      <c r="J217" s="139" t="s">
        <v>174</v>
      </c>
      <c r="K217" s="139" t="s">
        <v>757</v>
      </c>
      <c r="L217" s="139" t="s">
        <v>169</v>
      </c>
      <c r="M217" s="139" t="s">
        <v>767</v>
      </c>
      <c r="N217" s="139" t="str">
        <f t="shared" si="6"/>
        <v xml:space="preserve">PARTY DÉCOR </v>
      </c>
    </row>
    <row r="218" spans="1:14" s="139" customFormat="1" hidden="1" x14ac:dyDescent="0.15">
      <c r="A218"/>
      <c r="B218" s="139">
        <f t="shared" si="5"/>
        <v>74101948950</v>
      </c>
      <c r="C218" s="139" t="s">
        <v>197</v>
      </c>
      <c r="D218" s="141" t="s">
        <v>198</v>
      </c>
      <c r="E218" s="139" t="s">
        <v>340</v>
      </c>
      <c r="F218" s="139" t="s">
        <v>757</v>
      </c>
      <c r="G218" s="139" t="s">
        <v>54</v>
      </c>
      <c r="H218" s="139" t="s">
        <v>167</v>
      </c>
      <c r="I218" s="139" t="s">
        <v>170</v>
      </c>
      <c r="J218" s="139" t="s">
        <v>174</v>
      </c>
      <c r="K218" s="139" t="s">
        <v>757</v>
      </c>
      <c r="L218" s="139" t="s">
        <v>169</v>
      </c>
      <c r="M218" s="139" t="s">
        <v>767</v>
      </c>
      <c r="N218" s="139" t="str">
        <f t="shared" si="6"/>
        <v xml:space="preserve">PARTY DÉCOR </v>
      </c>
    </row>
    <row r="219" spans="1:14" s="139" customFormat="1" hidden="1" x14ac:dyDescent="0.15">
      <c r="A219"/>
      <c r="B219" s="139">
        <f t="shared" si="5"/>
        <v>74101202298</v>
      </c>
      <c r="C219" s="139" t="s">
        <v>181</v>
      </c>
      <c r="D219" s="141" t="s">
        <v>182</v>
      </c>
      <c r="E219" s="139" t="s">
        <v>258</v>
      </c>
      <c r="F219" s="139" t="s">
        <v>757</v>
      </c>
      <c r="G219" s="139" t="s">
        <v>54</v>
      </c>
      <c r="H219" s="139" t="s">
        <v>167</v>
      </c>
      <c r="I219" s="139" t="s">
        <v>170</v>
      </c>
      <c r="J219" s="139" t="s">
        <v>174</v>
      </c>
      <c r="K219" s="139" t="s">
        <v>757</v>
      </c>
      <c r="L219" s="139" t="s">
        <v>169</v>
      </c>
      <c r="M219" s="139" t="s">
        <v>767</v>
      </c>
      <c r="N219" s="139" t="str">
        <f t="shared" si="6"/>
        <v xml:space="preserve">PARTY DÉCOR </v>
      </c>
    </row>
    <row r="220" spans="1:14" s="139" customFormat="1" hidden="1" x14ac:dyDescent="0.15">
      <c r="A220"/>
      <c r="B220" s="139">
        <f t="shared" si="5"/>
        <v>755979958431</v>
      </c>
      <c r="C220" s="139" t="s">
        <v>770</v>
      </c>
      <c r="D220" s="141" t="s">
        <v>771</v>
      </c>
      <c r="E220" s="139" t="s">
        <v>258</v>
      </c>
      <c r="F220" s="139" t="s">
        <v>772</v>
      </c>
      <c r="G220" s="139" t="s">
        <v>54</v>
      </c>
      <c r="H220" s="139" t="s">
        <v>167</v>
      </c>
      <c r="I220" s="139" t="s">
        <v>170</v>
      </c>
      <c r="J220" s="139" t="s">
        <v>174</v>
      </c>
      <c r="K220" s="139" t="s">
        <v>175</v>
      </c>
      <c r="L220" s="139" t="s">
        <v>124</v>
      </c>
      <c r="M220" s="139" t="s">
        <v>767</v>
      </c>
      <c r="N220" s="139" t="str">
        <f t="shared" si="6"/>
        <v xml:space="preserve">PARTY DÉCOR </v>
      </c>
    </row>
    <row r="221" spans="1:14" s="139" customFormat="1" hidden="1" x14ac:dyDescent="0.15">
      <c r="A221"/>
      <c r="B221" s="139">
        <f t="shared" si="5"/>
        <v>755979958455</v>
      </c>
      <c r="C221" s="139" t="s">
        <v>773</v>
      </c>
      <c r="D221" s="141" t="s">
        <v>774</v>
      </c>
      <c r="E221" s="139" t="s">
        <v>258</v>
      </c>
      <c r="F221" s="139" t="s">
        <v>772</v>
      </c>
      <c r="G221" s="139" t="s">
        <v>54</v>
      </c>
      <c r="H221" s="139" t="s">
        <v>167</v>
      </c>
      <c r="I221" s="139" t="s">
        <v>170</v>
      </c>
      <c r="J221" s="139" t="s">
        <v>174</v>
      </c>
      <c r="K221" s="139" t="s">
        <v>175</v>
      </c>
      <c r="L221" s="139" t="s">
        <v>124</v>
      </c>
      <c r="M221" s="139" t="s">
        <v>767</v>
      </c>
      <c r="N221" s="139" t="str">
        <f t="shared" si="6"/>
        <v xml:space="preserve">PARTY DÉCOR </v>
      </c>
    </row>
    <row r="222" spans="1:14" s="139" customFormat="1" hidden="1" x14ac:dyDescent="0.15">
      <c r="A222"/>
      <c r="B222" s="139">
        <f t="shared" si="5"/>
        <v>755979959292</v>
      </c>
      <c r="C222" s="139" t="s">
        <v>775</v>
      </c>
      <c r="D222" s="141" t="s">
        <v>776</v>
      </c>
      <c r="E222" s="139" t="s">
        <v>258</v>
      </c>
      <c r="F222" s="139" t="s">
        <v>772</v>
      </c>
      <c r="G222" s="139" t="s">
        <v>54</v>
      </c>
      <c r="H222" s="139" t="s">
        <v>167</v>
      </c>
      <c r="I222" s="139" t="s">
        <v>176</v>
      </c>
      <c r="J222" s="139" t="s">
        <v>174</v>
      </c>
      <c r="K222" s="139" t="s">
        <v>175</v>
      </c>
      <c r="L222" s="139" t="s">
        <v>124</v>
      </c>
      <c r="M222" s="139" t="s">
        <v>767</v>
      </c>
      <c r="N222" s="139" t="str">
        <f t="shared" si="6"/>
        <v xml:space="preserve">PARTY DÉCOR </v>
      </c>
    </row>
    <row r="223" spans="1:14" s="139" customFormat="1" hidden="1" x14ac:dyDescent="0.15">
      <c r="A223"/>
      <c r="B223" s="139">
        <f t="shared" si="5"/>
        <v>755979959308</v>
      </c>
      <c r="C223" s="139" t="s">
        <v>777</v>
      </c>
      <c r="D223" s="141" t="s">
        <v>778</v>
      </c>
      <c r="E223" s="139" t="s">
        <v>258</v>
      </c>
      <c r="F223" s="139" t="s">
        <v>772</v>
      </c>
      <c r="G223" s="139" t="s">
        <v>54</v>
      </c>
      <c r="H223" s="139" t="s">
        <v>167</v>
      </c>
      <c r="I223" s="139" t="s">
        <v>176</v>
      </c>
      <c r="J223" s="139" t="s">
        <v>174</v>
      </c>
      <c r="K223" s="139" t="s">
        <v>175</v>
      </c>
      <c r="L223" s="139" t="s">
        <v>124</v>
      </c>
      <c r="M223" s="139" t="s">
        <v>767</v>
      </c>
      <c r="N223" s="139" t="str">
        <f t="shared" si="6"/>
        <v xml:space="preserve">PARTY DÉCOR </v>
      </c>
    </row>
    <row r="224" spans="1:14" s="139" customFormat="1" hidden="1" x14ac:dyDescent="0.15">
      <c r="A224"/>
      <c r="B224" s="139">
        <f t="shared" si="5"/>
        <v>755979959315</v>
      </c>
      <c r="C224" s="139" t="s">
        <v>779</v>
      </c>
      <c r="D224" s="141" t="s">
        <v>780</v>
      </c>
      <c r="E224" s="139" t="s">
        <v>258</v>
      </c>
      <c r="F224" s="139" t="s">
        <v>772</v>
      </c>
      <c r="G224" s="139" t="s">
        <v>54</v>
      </c>
      <c r="H224" s="139" t="s">
        <v>167</v>
      </c>
      <c r="I224" s="139" t="s">
        <v>176</v>
      </c>
      <c r="J224" s="139" t="s">
        <v>174</v>
      </c>
      <c r="K224" s="139" t="s">
        <v>175</v>
      </c>
      <c r="L224" s="139" t="s">
        <v>124</v>
      </c>
      <c r="M224" s="139" t="s">
        <v>767</v>
      </c>
      <c r="N224" s="139" t="str">
        <f t="shared" si="6"/>
        <v xml:space="preserve">PARTY DÉCOR </v>
      </c>
    </row>
    <row r="225" spans="1:14" s="139" customFormat="1" hidden="1" x14ac:dyDescent="0.15">
      <c r="A225"/>
      <c r="B225" s="139">
        <f t="shared" si="5"/>
        <v>755979960120</v>
      </c>
      <c r="C225" s="139" t="s">
        <v>781</v>
      </c>
      <c r="D225" s="141" t="s">
        <v>782</v>
      </c>
      <c r="E225" s="139" t="s">
        <v>258</v>
      </c>
      <c r="F225" s="139" t="s">
        <v>772</v>
      </c>
      <c r="G225" s="139" t="s">
        <v>54</v>
      </c>
      <c r="H225" s="139" t="s">
        <v>167</v>
      </c>
      <c r="I225" s="139" t="s">
        <v>168</v>
      </c>
      <c r="J225" s="139" t="s">
        <v>174</v>
      </c>
      <c r="K225" s="139" t="s">
        <v>175</v>
      </c>
      <c r="L225" s="139" t="s">
        <v>124</v>
      </c>
      <c r="M225" s="139" t="s">
        <v>767</v>
      </c>
      <c r="N225" s="139" t="str">
        <f t="shared" si="6"/>
        <v xml:space="preserve">PARTY DÉCOR </v>
      </c>
    </row>
    <row r="226" spans="1:14" s="139" customFormat="1" hidden="1" x14ac:dyDescent="0.15">
      <c r="A226"/>
      <c r="B226" s="139">
        <f t="shared" si="5"/>
        <v>5056275189136</v>
      </c>
      <c r="C226" s="139" t="s">
        <v>783</v>
      </c>
      <c r="D226" s="141">
        <v>5056275189136</v>
      </c>
      <c r="E226" s="139" t="s">
        <v>340</v>
      </c>
      <c r="F226" s="139" t="s">
        <v>784</v>
      </c>
      <c r="G226" s="139" t="s">
        <v>785</v>
      </c>
      <c r="H226" s="139" t="s">
        <v>167</v>
      </c>
      <c r="I226" s="139" t="s">
        <v>170</v>
      </c>
      <c r="J226" s="139" t="s">
        <v>174</v>
      </c>
      <c r="K226" s="139" t="s">
        <v>786</v>
      </c>
      <c r="L226" s="139" t="s">
        <v>169</v>
      </c>
      <c r="M226" s="139" t="s">
        <v>767</v>
      </c>
      <c r="N226" s="139" t="str">
        <f t="shared" si="6"/>
        <v xml:space="preserve">PARTY DÉCOR </v>
      </c>
    </row>
    <row r="227" spans="1:14" s="139" customFormat="1" hidden="1" x14ac:dyDescent="0.15">
      <c r="A227"/>
      <c r="B227" s="139">
        <f t="shared" si="5"/>
        <v>5056275189006</v>
      </c>
      <c r="C227" s="139" t="s">
        <v>787</v>
      </c>
      <c r="D227" s="141">
        <v>5056275189006</v>
      </c>
      <c r="E227" s="139" t="s">
        <v>340</v>
      </c>
      <c r="F227" s="139" t="s">
        <v>784</v>
      </c>
      <c r="G227" s="139" t="s">
        <v>785</v>
      </c>
      <c r="H227" s="139" t="s">
        <v>167</v>
      </c>
      <c r="I227" s="139" t="s">
        <v>170</v>
      </c>
      <c r="J227" s="139" t="s">
        <v>174</v>
      </c>
      <c r="K227" s="139" t="s">
        <v>786</v>
      </c>
      <c r="L227" s="139" t="s">
        <v>169</v>
      </c>
      <c r="M227" s="139" t="s">
        <v>767</v>
      </c>
      <c r="N227" s="139" t="str">
        <f t="shared" si="6"/>
        <v xml:space="preserve">PARTY DÉCOR </v>
      </c>
    </row>
    <row r="228" spans="1:14" s="139" customFormat="1" hidden="1" x14ac:dyDescent="0.15">
      <c r="A228"/>
      <c r="B228" s="139">
        <f t="shared" si="5"/>
        <v>5056275192563</v>
      </c>
      <c r="C228" s="139" t="s">
        <v>788</v>
      </c>
      <c r="D228" s="141">
        <v>5056275192563</v>
      </c>
      <c r="E228" s="139" t="s">
        <v>340</v>
      </c>
      <c r="F228" s="139" t="s">
        <v>784</v>
      </c>
      <c r="G228" s="139" t="s">
        <v>785</v>
      </c>
      <c r="H228" s="139" t="s">
        <v>167</v>
      </c>
      <c r="I228" s="139" t="s">
        <v>170</v>
      </c>
      <c r="J228" s="139" t="s">
        <v>174</v>
      </c>
      <c r="K228" s="139" t="s">
        <v>786</v>
      </c>
      <c r="L228" s="139" t="s">
        <v>169</v>
      </c>
      <c r="M228" s="139" t="s">
        <v>767</v>
      </c>
      <c r="N228" s="139" t="str">
        <f t="shared" si="6"/>
        <v xml:space="preserve">PARTY DÉCOR </v>
      </c>
    </row>
    <row r="229" spans="1:14" s="139" customFormat="1" hidden="1" x14ac:dyDescent="0.15">
      <c r="A229"/>
      <c r="B229" s="139">
        <f t="shared" si="5"/>
        <v>5056275127398</v>
      </c>
      <c r="C229" s="139" t="s">
        <v>789</v>
      </c>
      <c r="D229" s="141">
        <v>5056275127398</v>
      </c>
      <c r="E229" s="139" t="s">
        <v>340</v>
      </c>
      <c r="F229" s="139" t="s">
        <v>784</v>
      </c>
      <c r="G229" s="139" t="s">
        <v>785</v>
      </c>
      <c r="H229" s="139" t="s">
        <v>167</v>
      </c>
      <c r="I229" s="139" t="s">
        <v>170</v>
      </c>
      <c r="J229" s="139" t="s">
        <v>174</v>
      </c>
      <c r="K229" s="139" t="s">
        <v>786</v>
      </c>
      <c r="L229" s="139" t="s">
        <v>169</v>
      </c>
      <c r="M229" s="139" t="s">
        <v>767</v>
      </c>
      <c r="N229" s="139" t="str">
        <f t="shared" si="6"/>
        <v xml:space="preserve">PARTY DÉCOR </v>
      </c>
    </row>
    <row r="230" spans="1:14" s="139" customFormat="1" hidden="1" x14ac:dyDescent="0.15">
      <c r="A230"/>
      <c r="B230" s="139">
        <f t="shared" si="5"/>
        <v>5056275188832</v>
      </c>
      <c r="C230" s="139" t="s">
        <v>790</v>
      </c>
      <c r="D230" s="141">
        <v>5056275188832</v>
      </c>
      <c r="F230" s="139" t="s">
        <v>784</v>
      </c>
      <c r="G230" s="139" t="s">
        <v>785</v>
      </c>
      <c r="H230" s="139" t="s">
        <v>167</v>
      </c>
      <c r="I230" s="139" t="s">
        <v>170</v>
      </c>
      <c r="J230" s="139" t="s">
        <v>174</v>
      </c>
      <c r="K230" s="139" t="s">
        <v>786</v>
      </c>
      <c r="L230" s="139" t="s">
        <v>169</v>
      </c>
      <c r="M230" s="139" t="s">
        <v>767</v>
      </c>
      <c r="N230" s="139" t="str">
        <f t="shared" si="6"/>
        <v xml:space="preserve">PARTY DÉCOR </v>
      </c>
    </row>
    <row r="231" spans="1:14" s="139" customFormat="1" hidden="1" x14ac:dyDescent="0.15">
      <c r="A231"/>
      <c r="B231" s="139">
        <f t="shared" si="5"/>
        <v>5056275127305</v>
      </c>
      <c r="C231" s="139" t="s">
        <v>791</v>
      </c>
      <c r="D231" s="141">
        <v>5056275127305</v>
      </c>
      <c r="E231" s="139" t="s">
        <v>340</v>
      </c>
      <c r="F231" s="139" t="s">
        <v>784</v>
      </c>
      <c r="G231" s="139" t="s">
        <v>785</v>
      </c>
      <c r="H231" s="139" t="s">
        <v>167</v>
      </c>
      <c r="I231" s="139" t="s">
        <v>170</v>
      </c>
      <c r="J231" s="139" t="s">
        <v>174</v>
      </c>
      <c r="K231" s="139" t="s">
        <v>786</v>
      </c>
      <c r="L231" s="139" t="s">
        <v>169</v>
      </c>
      <c r="M231" s="139" t="s">
        <v>767</v>
      </c>
      <c r="N231" s="139" t="str">
        <f t="shared" si="6"/>
        <v xml:space="preserve">PARTY DÉCOR </v>
      </c>
    </row>
    <row r="232" spans="1:14" s="139" customFormat="1" hidden="1" x14ac:dyDescent="0.15">
      <c r="A232"/>
      <c r="B232" s="139">
        <f t="shared" si="5"/>
        <v>5056275130633</v>
      </c>
      <c r="C232" s="139" t="s">
        <v>792</v>
      </c>
      <c r="D232" s="141">
        <v>5056275130633</v>
      </c>
      <c r="E232" s="139" t="s">
        <v>340</v>
      </c>
      <c r="F232" s="139" t="s">
        <v>784</v>
      </c>
      <c r="G232" s="139" t="s">
        <v>785</v>
      </c>
      <c r="H232" s="139" t="s">
        <v>167</v>
      </c>
      <c r="I232" s="139" t="s">
        <v>170</v>
      </c>
      <c r="J232" s="139" t="s">
        <v>174</v>
      </c>
      <c r="K232" s="139" t="s">
        <v>786</v>
      </c>
      <c r="L232" s="139" t="s">
        <v>169</v>
      </c>
      <c r="M232" s="139" t="s">
        <v>767</v>
      </c>
      <c r="N232" s="139" t="str">
        <f t="shared" si="6"/>
        <v xml:space="preserve">PARTY DÉCOR </v>
      </c>
    </row>
    <row r="233" spans="1:14" s="139" customFormat="1" hidden="1" x14ac:dyDescent="0.15">
      <c r="A233"/>
      <c r="B233" s="139">
        <f t="shared" si="5"/>
        <v>5056275192709</v>
      </c>
      <c r="C233" s="139" t="s">
        <v>793</v>
      </c>
      <c r="D233" s="141">
        <v>5056275192709</v>
      </c>
      <c r="E233" s="139" t="s">
        <v>340</v>
      </c>
      <c r="F233" s="139" t="s">
        <v>784</v>
      </c>
      <c r="G233" s="139" t="s">
        <v>785</v>
      </c>
      <c r="H233" s="139" t="s">
        <v>167</v>
      </c>
      <c r="I233" s="139" t="s">
        <v>170</v>
      </c>
      <c r="J233" s="139" t="s">
        <v>174</v>
      </c>
      <c r="K233" s="139" t="s">
        <v>786</v>
      </c>
      <c r="L233" s="139" t="s">
        <v>169</v>
      </c>
      <c r="M233" s="139" t="s">
        <v>767</v>
      </c>
      <c r="N233" s="139" t="str">
        <f t="shared" si="6"/>
        <v xml:space="preserve">PARTY DÉCOR </v>
      </c>
    </row>
    <row r="234" spans="1:14" s="139" customFormat="1" hidden="1" x14ac:dyDescent="0.15">
      <c r="A234"/>
      <c r="B234" s="139">
        <f t="shared" si="5"/>
        <v>5056275192716</v>
      </c>
      <c r="C234" s="139" t="s">
        <v>794</v>
      </c>
      <c r="D234" s="141">
        <v>5056275192716</v>
      </c>
      <c r="E234" s="139" t="s">
        <v>340</v>
      </c>
      <c r="F234" s="139" t="s">
        <v>784</v>
      </c>
      <c r="G234" s="139" t="s">
        <v>785</v>
      </c>
      <c r="H234" s="139" t="s">
        <v>167</v>
      </c>
      <c r="I234" s="139" t="s">
        <v>170</v>
      </c>
      <c r="J234" s="139" t="s">
        <v>174</v>
      </c>
      <c r="K234" s="139" t="s">
        <v>786</v>
      </c>
      <c r="L234" s="139" t="s">
        <v>169</v>
      </c>
      <c r="M234" s="139" t="s">
        <v>767</v>
      </c>
      <c r="N234" s="139" t="str">
        <f t="shared" si="6"/>
        <v xml:space="preserve">PARTY DÉCOR </v>
      </c>
    </row>
    <row r="235" spans="1:14" s="139" customFormat="1" hidden="1" x14ac:dyDescent="0.15">
      <c r="A235"/>
      <c r="B235" s="139">
        <f t="shared" si="5"/>
        <v>5055995995294</v>
      </c>
      <c r="C235" s="139" t="s">
        <v>795</v>
      </c>
      <c r="D235" s="141">
        <v>5055995995294</v>
      </c>
      <c r="E235" s="139" t="s">
        <v>340</v>
      </c>
      <c r="F235" s="139" t="s">
        <v>784</v>
      </c>
      <c r="G235" s="139" t="s">
        <v>785</v>
      </c>
      <c r="H235" s="139" t="s">
        <v>167</v>
      </c>
      <c r="I235" s="139" t="s">
        <v>170</v>
      </c>
      <c r="J235" s="139" t="s">
        <v>174</v>
      </c>
      <c r="K235" s="139" t="s">
        <v>786</v>
      </c>
      <c r="L235" s="139" t="s">
        <v>169</v>
      </c>
      <c r="M235" s="139" t="s">
        <v>767</v>
      </c>
      <c r="N235" s="139" t="str">
        <f t="shared" si="6"/>
        <v xml:space="preserve">PARTY DÉCOR </v>
      </c>
    </row>
    <row r="236" spans="1:14" s="139" customFormat="1" hidden="1" x14ac:dyDescent="0.15">
      <c r="A236"/>
      <c r="B236" s="139">
        <f t="shared" si="5"/>
        <v>5056275192815</v>
      </c>
      <c r="C236" s="139" t="s">
        <v>796</v>
      </c>
      <c r="D236" s="141" t="s">
        <v>797</v>
      </c>
      <c r="E236" s="139" t="s">
        <v>340</v>
      </c>
      <c r="F236" s="139" t="s">
        <v>784</v>
      </c>
      <c r="G236" s="139" t="s">
        <v>785</v>
      </c>
      <c r="H236" s="139" t="s">
        <v>167</v>
      </c>
      <c r="I236" s="139" t="s">
        <v>170</v>
      </c>
      <c r="J236" s="139" t="s">
        <v>174</v>
      </c>
      <c r="K236" s="139" t="s">
        <v>786</v>
      </c>
      <c r="L236" s="139" t="s">
        <v>169</v>
      </c>
      <c r="M236" s="139" t="s">
        <v>767</v>
      </c>
      <c r="N236" s="139" t="str">
        <f t="shared" si="6"/>
        <v xml:space="preserve">PARTY DÉCOR </v>
      </c>
    </row>
    <row r="237" spans="1:14" s="139" customFormat="1" hidden="1" x14ac:dyDescent="0.15">
      <c r="A237"/>
      <c r="B237" s="139">
        <f t="shared" si="5"/>
        <v>5056275189150</v>
      </c>
      <c r="C237" s="139" t="s">
        <v>798</v>
      </c>
      <c r="D237" s="141">
        <v>5056275189150</v>
      </c>
      <c r="E237" s="139" t="s">
        <v>340</v>
      </c>
      <c r="F237" s="139" t="s">
        <v>784</v>
      </c>
      <c r="G237" s="139" t="s">
        <v>785</v>
      </c>
      <c r="H237" s="139" t="s">
        <v>167</v>
      </c>
      <c r="I237" s="139" t="s">
        <v>170</v>
      </c>
      <c r="J237" s="139" t="s">
        <v>174</v>
      </c>
      <c r="K237" s="139" t="s">
        <v>786</v>
      </c>
      <c r="L237" s="139" t="s">
        <v>169</v>
      </c>
      <c r="M237" s="139" t="s">
        <v>767</v>
      </c>
      <c r="N237" s="139" t="str">
        <f t="shared" si="6"/>
        <v xml:space="preserve">PARTY DÉCOR </v>
      </c>
    </row>
    <row r="238" spans="1:14" s="139" customFormat="1" hidden="1" x14ac:dyDescent="0.15">
      <c r="A238"/>
      <c r="B238" s="139">
        <f t="shared" si="5"/>
        <v>5056275188436</v>
      </c>
      <c r="C238" s="139" t="s">
        <v>799</v>
      </c>
      <c r="D238" s="141">
        <v>5056275188436</v>
      </c>
      <c r="F238" s="139" t="s">
        <v>784</v>
      </c>
      <c r="G238" s="139" t="s">
        <v>785</v>
      </c>
      <c r="H238" s="139" t="s">
        <v>167</v>
      </c>
      <c r="I238" s="139" t="s">
        <v>170</v>
      </c>
      <c r="J238" s="139" t="s">
        <v>174</v>
      </c>
      <c r="K238" s="139" t="s">
        <v>786</v>
      </c>
      <c r="L238" s="139" t="s">
        <v>169</v>
      </c>
      <c r="M238" s="139" t="s">
        <v>767</v>
      </c>
      <c r="N238" s="139" t="str">
        <f t="shared" si="6"/>
        <v xml:space="preserve">PARTY DÉCOR </v>
      </c>
    </row>
    <row r="239" spans="1:14" s="139" customFormat="1" hidden="1" x14ac:dyDescent="0.15">
      <c r="A239"/>
      <c r="B239" s="139">
        <f t="shared" si="5"/>
        <v>5056275189303</v>
      </c>
      <c r="C239" s="139" t="s">
        <v>800</v>
      </c>
      <c r="D239" s="141">
        <v>5056275189303</v>
      </c>
      <c r="F239" s="139" t="s">
        <v>784</v>
      </c>
      <c r="G239" s="139" t="s">
        <v>785</v>
      </c>
      <c r="H239" s="139" t="s">
        <v>167</v>
      </c>
      <c r="I239" s="139" t="s">
        <v>170</v>
      </c>
      <c r="J239" s="139" t="s">
        <v>174</v>
      </c>
      <c r="K239" s="139" t="s">
        <v>786</v>
      </c>
      <c r="L239" s="139" t="s">
        <v>169</v>
      </c>
      <c r="M239" s="139" t="s">
        <v>767</v>
      </c>
      <c r="N239" s="139" t="str">
        <f t="shared" si="6"/>
        <v xml:space="preserve">PARTY DÉCOR </v>
      </c>
    </row>
    <row r="240" spans="1:14" s="139" customFormat="1" hidden="1" x14ac:dyDescent="0.15">
      <c r="A240"/>
      <c r="B240" s="139">
        <f t="shared" si="5"/>
        <v>5056275199012</v>
      </c>
      <c r="C240" s="139" t="s">
        <v>801</v>
      </c>
      <c r="D240" s="141">
        <v>5056275199012</v>
      </c>
      <c r="E240" s="139" t="s">
        <v>340</v>
      </c>
      <c r="F240" s="139" t="s">
        <v>784</v>
      </c>
      <c r="G240" s="139" t="s">
        <v>785</v>
      </c>
      <c r="H240" s="139" t="s">
        <v>167</v>
      </c>
      <c r="I240" s="139" t="s">
        <v>170</v>
      </c>
      <c r="J240" s="139" t="s">
        <v>174</v>
      </c>
      <c r="K240" s="139" t="s">
        <v>786</v>
      </c>
      <c r="L240" s="139" t="s">
        <v>169</v>
      </c>
      <c r="M240" s="139" t="s">
        <v>767</v>
      </c>
      <c r="N240" s="139" t="str">
        <f t="shared" si="6"/>
        <v xml:space="preserve">PARTY DÉCOR </v>
      </c>
    </row>
    <row r="241" spans="1:14" s="139" customFormat="1" hidden="1" x14ac:dyDescent="0.15">
      <c r="A241"/>
      <c r="B241" s="139">
        <f t="shared" si="5"/>
        <v>5056275174484</v>
      </c>
      <c r="C241" s="139" t="s">
        <v>802</v>
      </c>
      <c r="D241" s="141">
        <v>5056275174484</v>
      </c>
      <c r="E241" s="139" t="s">
        <v>340</v>
      </c>
      <c r="F241" s="139" t="s">
        <v>784</v>
      </c>
      <c r="G241" s="139" t="s">
        <v>785</v>
      </c>
      <c r="H241" s="139" t="s">
        <v>167</v>
      </c>
      <c r="I241" s="139" t="s">
        <v>170</v>
      </c>
      <c r="J241" s="139" t="s">
        <v>174</v>
      </c>
      <c r="K241" s="139" t="s">
        <v>786</v>
      </c>
      <c r="L241" s="139" t="s">
        <v>169</v>
      </c>
      <c r="M241" s="139" t="s">
        <v>767</v>
      </c>
      <c r="N241" s="139" t="str">
        <f t="shared" si="6"/>
        <v xml:space="preserve">PARTY DÉCOR </v>
      </c>
    </row>
    <row r="242" spans="1:14" s="139" customFormat="1" hidden="1" x14ac:dyDescent="0.15">
      <c r="A242"/>
      <c r="B242" s="139">
        <f t="shared" si="5"/>
        <v>5056275190743</v>
      </c>
      <c r="C242" s="139" t="s">
        <v>803</v>
      </c>
      <c r="D242" s="141">
        <v>5056275190743</v>
      </c>
      <c r="E242" s="139" t="s">
        <v>340</v>
      </c>
      <c r="F242" s="139" t="s">
        <v>784</v>
      </c>
      <c r="G242" s="139" t="s">
        <v>785</v>
      </c>
      <c r="H242" s="139" t="s">
        <v>167</v>
      </c>
      <c r="I242" s="139" t="s">
        <v>170</v>
      </c>
      <c r="J242" s="139" t="s">
        <v>174</v>
      </c>
      <c r="K242" s="139" t="s">
        <v>786</v>
      </c>
      <c r="L242" s="139" t="s">
        <v>169</v>
      </c>
      <c r="M242" s="139" t="s">
        <v>767</v>
      </c>
      <c r="N242" s="139" t="str">
        <f t="shared" si="6"/>
        <v xml:space="preserve">PARTY DÉCOR </v>
      </c>
    </row>
    <row r="243" spans="1:14" s="139" customFormat="1" hidden="1" x14ac:dyDescent="0.15">
      <c r="A243"/>
      <c r="B243" s="139">
        <f t="shared" si="5"/>
        <v>5055995935399</v>
      </c>
      <c r="C243" s="139" t="s">
        <v>804</v>
      </c>
      <c r="D243" s="141" t="s">
        <v>805</v>
      </c>
      <c r="E243" s="139" t="s">
        <v>340</v>
      </c>
      <c r="F243" s="139" t="s">
        <v>784</v>
      </c>
      <c r="G243" s="139" t="s">
        <v>785</v>
      </c>
      <c r="H243" s="139" t="s">
        <v>167</v>
      </c>
      <c r="I243" s="139" t="s">
        <v>170</v>
      </c>
      <c r="J243" s="139" t="s">
        <v>174</v>
      </c>
      <c r="K243" s="139" t="s">
        <v>786</v>
      </c>
      <c r="L243" s="139" t="s">
        <v>169</v>
      </c>
      <c r="M243" s="139" t="s">
        <v>767</v>
      </c>
      <c r="N243" s="139" t="str">
        <f t="shared" si="6"/>
        <v xml:space="preserve">PARTY DÉCOR </v>
      </c>
    </row>
    <row r="244" spans="1:14" s="139" customFormat="1" hidden="1" x14ac:dyDescent="0.15">
      <c r="A244"/>
      <c r="B244" s="139">
        <f t="shared" si="5"/>
        <v>5055995984175</v>
      </c>
      <c r="C244" s="139" t="s">
        <v>806</v>
      </c>
      <c r="D244" s="141">
        <v>5055995984175</v>
      </c>
      <c r="E244" s="139" t="s">
        <v>340</v>
      </c>
      <c r="F244" s="139" t="s">
        <v>784</v>
      </c>
      <c r="G244" s="139" t="s">
        <v>785</v>
      </c>
      <c r="H244" s="139" t="s">
        <v>167</v>
      </c>
      <c r="I244" s="139" t="s">
        <v>170</v>
      </c>
      <c r="J244" s="139" t="s">
        <v>174</v>
      </c>
      <c r="K244" s="139" t="s">
        <v>786</v>
      </c>
      <c r="L244" s="139" t="s">
        <v>169</v>
      </c>
      <c r="M244" s="139" t="s">
        <v>767</v>
      </c>
      <c r="N244" s="139" t="str">
        <f t="shared" si="6"/>
        <v xml:space="preserve">PARTY DÉCOR </v>
      </c>
    </row>
    <row r="245" spans="1:14" s="139" customFormat="1" hidden="1" x14ac:dyDescent="0.15">
      <c r="A245"/>
      <c r="B245" s="139">
        <f t="shared" si="5"/>
        <v>5056275171216</v>
      </c>
      <c r="C245" s="139" t="s">
        <v>807</v>
      </c>
      <c r="D245" s="141">
        <v>5056275171216</v>
      </c>
      <c r="E245" s="139" t="s">
        <v>340</v>
      </c>
      <c r="F245" s="139" t="s">
        <v>784</v>
      </c>
      <c r="G245" s="139" t="s">
        <v>785</v>
      </c>
      <c r="H245" s="139" t="s">
        <v>167</v>
      </c>
      <c r="I245" s="139" t="s">
        <v>170</v>
      </c>
      <c r="J245" s="139" t="s">
        <v>174</v>
      </c>
      <c r="K245" s="139" t="s">
        <v>786</v>
      </c>
      <c r="L245" s="139" t="s">
        <v>169</v>
      </c>
      <c r="M245" s="139" t="s">
        <v>767</v>
      </c>
      <c r="N245" s="139" t="str">
        <f t="shared" si="6"/>
        <v xml:space="preserve">PARTY DÉCOR </v>
      </c>
    </row>
    <row r="246" spans="1:14" s="139" customFormat="1" hidden="1" x14ac:dyDescent="0.15">
      <c r="A246"/>
      <c r="B246" s="139">
        <f t="shared" si="5"/>
        <v>5056275191795</v>
      </c>
      <c r="C246" s="139" t="s">
        <v>808</v>
      </c>
      <c r="D246" s="141">
        <v>5056275191795</v>
      </c>
      <c r="E246" s="139" t="s">
        <v>340</v>
      </c>
      <c r="F246" s="139" t="s">
        <v>784</v>
      </c>
      <c r="G246" s="139" t="s">
        <v>785</v>
      </c>
      <c r="H246" s="139" t="s">
        <v>167</v>
      </c>
      <c r="I246" s="139" t="s">
        <v>170</v>
      </c>
      <c r="J246" s="139" t="s">
        <v>174</v>
      </c>
      <c r="K246" s="139" t="s">
        <v>786</v>
      </c>
      <c r="L246" s="139" t="s">
        <v>169</v>
      </c>
      <c r="M246" s="139" t="s">
        <v>767</v>
      </c>
      <c r="N246" s="139" t="str">
        <f t="shared" si="6"/>
        <v xml:space="preserve">PARTY DÉCOR </v>
      </c>
    </row>
    <row r="247" spans="1:14" s="139" customFormat="1" hidden="1" x14ac:dyDescent="0.15">
      <c r="A247"/>
      <c r="B247" s="139">
        <f t="shared" si="5"/>
        <v>5056275191849</v>
      </c>
      <c r="C247" s="139" t="s">
        <v>809</v>
      </c>
      <c r="D247" s="141">
        <v>5056275191849</v>
      </c>
      <c r="E247" s="139" t="s">
        <v>340</v>
      </c>
      <c r="F247" s="139" t="s">
        <v>784</v>
      </c>
      <c r="G247" s="139" t="s">
        <v>785</v>
      </c>
      <c r="H247" s="139" t="s">
        <v>167</v>
      </c>
      <c r="I247" s="139" t="s">
        <v>170</v>
      </c>
      <c r="J247" s="139" t="s">
        <v>174</v>
      </c>
      <c r="K247" s="139" t="s">
        <v>786</v>
      </c>
      <c r="L247" s="139" t="s">
        <v>169</v>
      </c>
      <c r="M247" s="139" t="s">
        <v>767</v>
      </c>
      <c r="N247" s="139" t="str">
        <f t="shared" si="6"/>
        <v xml:space="preserve">PARTY DÉCOR </v>
      </c>
    </row>
    <row r="248" spans="1:14" s="139" customFormat="1" hidden="1" x14ac:dyDescent="0.15">
      <c r="A248"/>
      <c r="B248" s="139">
        <f t="shared" si="5"/>
        <v>5056275191856</v>
      </c>
      <c r="C248" s="139" t="s">
        <v>810</v>
      </c>
      <c r="D248" s="141">
        <v>5056275191856</v>
      </c>
      <c r="E248" s="139" t="s">
        <v>340</v>
      </c>
      <c r="F248" s="139" t="s">
        <v>784</v>
      </c>
      <c r="G248" s="139" t="s">
        <v>785</v>
      </c>
      <c r="H248" s="139" t="s">
        <v>167</v>
      </c>
      <c r="I248" s="139" t="s">
        <v>170</v>
      </c>
      <c r="J248" s="139" t="s">
        <v>174</v>
      </c>
      <c r="K248" s="139" t="s">
        <v>786</v>
      </c>
      <c r="L248" s="139" t="s">
        <v>169</v>
      </c>
      <c r="M248" s="139" t="s">
        <v>767</v>
      </c>
      <c r="N248" s="139" t="str">
        <f t="shared" si="6"/>
        <v xml:space="preserve">PARTY DÉCOR </v>
      </c>
    </row>
    <row r="249" spans="1:14" s="139" customFormat="1" hidden="1" x14ac:dyDescent="0.15">
      <c r="A249"/>
      <c r="B249" s="139">
        <f t="shared" si="5"/>
        <v>5056275188863</v>
      </c>
      <c r="C249" s="139" t="s">
        <v>811</v>
      </c>
      <c r="D249" s="141">
        <v>5056275188863</v>
      </c>
      <c r="E249" s="139" t="s">
        <v>340</v>
      </c>
      <c r="F249" s="139" t="s">
        <v>784</v>
      </c>
      <c r="G249" s="139" t="s">
        <v>785</v>
      </c>
      <c r="H249" s="139" t="s">
        <v>167</v>
      </c>
      <c r="I249" s="139" t="s">
        <v>170</v>
      </c>
      <c r="J249" s="139" t="s">
        <v>174</v>
      </c>
      <c r="K249" s="139" t="s">
        <v>786</v>
      </c>
      <c r="L249" s="139" t="s">
        <v>169</v>
      </c>
      <c r="M249" s="139" t="s">
        <v>767</v>
      </c>
      <c r="N249" s="139" t="str">
        <f t="shared" si="6"/>
        <v xml:space="preserve">PARTY DÉCOR </v>
      </c>
    </row>
    <row r="250" spans="1:14" s="139" customFormat="1" hidden="1" x14ac:dyDescent="0.15">
      <c r="A250"/>
      <c r="B250" s="139">
        <f t="shared" si="5"/>
        <v>5056275192600</v>
      </c>
      <c r="C250" s="139" t="s">
        <v>812</v>
      </c>
      <c r="D250" s="141">
        <v>5056275192600</v>
      </c>
      <c r="E250" s="139" t="s">
        <v>340</v>
      </c>
      <c r="F250" s="139" t="s">
        <v>784</v>
      </c>
      <c r="G250" s="139" t="s">
        <v>785</v>
      </c>
      <c r="H250" s="139" t="s">
        <v>167</v>
      </c>
      <c r="I250" s="139" t="s">
        <v>170</v>
      </c>
      <c r="J250" s="139" t="s">
        <v>174</v>
      </c>
      <c r="K250" s="139" t="s">
        <v>786</v>
      </c>
      <c r="L250" s="139" t="s">
        <v>169</v>
      </c>
      <c r="M250" s="139" t="s">
        <v>767</v>
      </c>
      <c r="N250" s="139" t="str">
        <f t="shared" si="6"/>
        <v xml:space="preserve">PARTY DÉCOR </v>
      </c>
    </row>
    <row r="251" spans="1:14" s="139" customFormat="1" hidden="1" x14ac:dyDescent="0.15">
      <c r="A251"/>
      <c r="B251" s="139">
        <f t="shared" si="5"/>
        <v>5055995966003</v>
      </c>
      <c r="C251" s="139" t="s">
        <v>813</v>
      </c>
      <c r="D251" s="141">
        <v>5055995966003</v>
      </c>
      <c r="E251" s="139" t="s">
        <v>340</v>
      </c>
      <c r="F251" s="139" t="s">
        <v>784</v>
      </c>
      <c r="G251" s="139" t="s">
        <v>785</v>
      </c>
      <c r="H251" s="139" t="s">
        <v>167</v>
      </c>
      <c r="I251" s="139" t="s">
        <v>170</v>
      </c>
      <c r="J251" s="139" t="s">
        <v>174</v>
      </c>
      <c r="K251" s="139" t="s">
        <v>786</v>
      </c>
      <c r="L251" s="139" t="s">
        <v>169</v>
      </c>
      <c r="M251" s="139" t="s">
        <v>767</v>
      </c>
      <c r="N251" s="139" t="str">
        <f t="shared" si="6"/>
        <v xml:space="preserve">PARTY DÉCOR </v>
      </c>
    </row>
    <row r="252" spans="1:14" s="139" customFormat="1" hidden="1" x14ac:dyDescent="0.15">
      <c r="A252"/>
      <c r="B252" s="139">
        <f t="shared" si="5"/>
        <v>5056275129149</v>
      </c>
      <c r="C252" s="139" t="s">
        <v>814</v>
      </c>
      <c r="D252" s="141">
        <v>5056275129149</v>
      </c>
      <c r="E252" s="139" t="s">
        <v>340</v>
      </c>
      <c r="F252" s="139" t="s">
        <v>784</v>
      </c>
      <c r="G252" s="139" t="s">
        <v>785</v>
      </c>
      <c r="H252" s="139" t="s">
        <v>167</v>
      </c>
      <c r="I252" s="139" t="s">
        <v>170</v>
      </c>
      <c r="J252" s="139" t="s">
        <v>174</v>
      </c>
      <c r="K252" s="139" t="s">
        <v>786</v>
      </c>
      <c r="L252" s="139" t="s">
        <v>169</v>
      </c>
      <c r="M252" s="139" t="s">
        <v>767</v>
      </c>
      <c r="N252" s="139" t="str">
        <f t="shared" si="6"/>
        <v xml:space="preserve">PARTY DÉCOR </v>
      </c>
    </row>
    <row r="253" spans="1:14" s="139" customFormat="1" hidden="1" x14ac:dyDescent="0.15">
      <c r="A253"/>
      <c r="B253" s="139">
        <f t="shared" si="5"/>
        <v>5056275190729</v>
      </c>
      <c r="C253" s="139" t="s">
        <v>815</v>
      </c>
      <c r="D253" s="141">
        <v>5056275190729</v>
      </c>
      <c r="E253" s="139" t="s">
        <v>340</v>
      </c>
      <c r="F253" s="139" t="s">
        <v>784</v>
      </c>
      <c r="G253" s="139" t="s">
        <v>785</v>
      </c>
      <c r="H253" s="139" t="s">
        <v>167</v>
      </c>
      <c r="I253" s="139" t="s">
        <v>170</v>
      </c>
      <c r="J253" s="139" t="s">
        <v>174</v>
      </c>
      <c r="K253" s="139" t="s">
        <v>786</v>
      </c>
      <c r="L253" s="139" t="s">
        <v>169</v>
      </c>
      <c r="M253" s="139" t="s">
        <v>767</v>
      </c>
      <c r="N253" s="139" t="str">
        <f t="shared" si="6"/>
        <v xml:space="preserve">PARTY DÉCOR </v>
      </c>
    </row>
    <row r="254" spans="1:14" s="139" customFormat="1" hidden="1" x14ac:dyDescent="0.15">
      <c r="A254"/>
      <c r="B254" s="139">
        <f t="shared" si="5"/>
        <v>5056275123727</v>
      </c>
      <c r="C254" s="139" t="s">
        <v>816</v>
      </c>
      <c r="D254" s="141">
        <v>5056275123727</v>
      </c>
      <c r="E254" s="139" t="s">
        <v>340</v>
      </c>
      <c r="F254" s="139" t="s">
        <v>784</v>
      </c>
      <c r="G254" s="139" t="s">
        <v>785</v>
      </c>
      <c r="H254" s="139" t="s">
        <v>167</v>
      </c>
      <c r="I254" s="139" t="s">
        <v>170</v>
      </c>
      <c r="J254" s="139" t="s">
        <v>174</v>
      </c>
      <c r="K254" s="139" t="s">
        <v>786</v>
      </c>
      <c r="L254" s="139" t="s">
        <v>169</v>
      </c>
      <c r="M254" s="139" t="s">
        <v>767</v>
      </c>
      <c r="N254" s="139" t="str">
        <f t="shared" si="6"/>
        <v xml:space="preserve">PARTY DÉCOR </v>
      </c>
    </row>
    <row r="255" spans="1:14" s="139" customFormat="1" hidden="1" x14ac:dyDescent="0.15">
      <c r="A255"/>
      <c r="B255" s="139">
        <f t="shared" si="5"/>
        <v>5055995984632</v>
      </c>
      <c r="C255" s="139" t="s">
        <v>817</v>
      </c>
      <c r="D255" s="141">
        <v>5055995984632</v>
      </c>
      <c r="E255" s="139" t="s">
        <v>340</v>
      </c>
      <c r="F255" s="139" t="s">
        <v>784</v>
      </c>
      <c r="G255" s="139" t="s">
        <v>785</v>
      </c>
      <c r="H255" s="139" t="s">
        <v>167</v>
      </c>
      <c r="I255" s="139" t="s">
        <v>170</v>
      </c>
      <c r="J255" s="139" t="s">
        <v>174</v>
      </c>
      <c r="K255" s="139" t="s">
        <v>786</v>
      </c>
      <c r="L255" s="139" t="s">
        <v>169</v>
      </c>
      <c r="M255" s="139" t="s">
        <v>767</v>
      </c>
      <c r="N255" s="139" t="str">
        <f t="shared" si="6"/>
        <v xml:space="preserve">PARTY DÉCOR </v>
      </c>
    </row>
    <row r="256" spans="1:14" s="139" customFormat="1" hidden="1" x14ac:dyDescent="0.15">
      <c r="A256"/>
      <c r="B256" s="139">
        <f t="shared" si="5"/>
        <v>5056275129187</v>
      </c>
      <c r="C256" s="139" t="s">
        <v>818</v>
      </c>
      <c r="D256" s="141">
        <v>5056275129187</v>
      </c>
      <c r="E256" s="139" t="s">
        <v>340</v>
      </c>
      <c r="F256" s="139" t="s">
        <v>784</v>
      </c>
      <c r="G256" s="139" t="s">
        <v>785</v>
      </c>
      <c r="H256" s="139" t="s">
        <v>167</v>
      </c>
      <c r="I256" s="139" t="s">
        <v>170</v>
      </c>
      <c r="J256" s="139" t="s">
        <v>174</v>
      </c>
      <c r="K256" s="139" t="s">
        <v>786</v>
      </c>
      <c r="L256" s="139" t="s">
        <v>169</v>
      </c>
      <c r="M256" s="139" t="s">
        <v>767</v>
      </c>
      <c r="N256" s="139" t="str">
        <f t="shared" si="6"/>
        <v xml:space="preserve">PARTY DÉCOR </v>
      </c>
    </row>
    <row r="257" spans="1:14" s="139" customFormat="1" hidden="1" x14ac:dyDescent="0.15">
      <c r="A257"/>
      <c r="B257" s="139">
        <f t="shared" si="5"/>
        <v>5056275164935</v>
      </c>
      <c r="C257" s="139" t="s">
        <v>819</v>
      </c>
      <c r="D257" s="141">
        <v>5056275164935</v>
      </c>
      <c r="E257" s="139" t="s">
        <v>340</v>
      </c>
      <c r="F257" s="139" t="s">
        <v>784</v>
      </c>
      <c r="G257" s="139" t="s">
        <v>785</v>
      </c>
      <c r="H257" s="139" t="s">
        <v>167</v>
      </c>
      <c r="I257" s="139" t="s">
        <v>170</v>
      </c>
      <c r="J257" s="139" t="s">
        <v>174</v>
      </c>
      <c r="K257" s="139" t="s">
        <v>786</v>
      </c>
      <c r="L257" s="139" t="s">
        <v>169</v>
      </c>
      <c r="M257" s="139" t="s">
        <v>767</v>
      </c>
      <c r="N257" s="139" t="str">
        <f t="shared" si="6"/>
        <v xml:space="preserve">PARTY DÉCOR </v>
      </c>
    </row>
    <row r="258" spans="1:14" s="139" customFormat="1" hidden="1" x14ac:dyDescent="0.15">
      <c r="A258"/>
      <c r="B258" s="139">
        <f t="shared" si="5"/>
        <v>5056275170660</v>
      </c>
      <c r="C258" s="139" t="s">
        <v>820</v>
      </c>
      <c r="D258" s="141">
        <v>5056275170660</v>
      </c>
      <c r="E258" s="139" t="s">
        <v>340</v>
      </c>
      <c r="F258" s="139" t="s">
        <v>784</v>
      </c>
      <c r="G258" s="139" t="s">
        <v>785</v>
      </c>
      <c r="H258" s="139" t="s">
        <v>167</v>
      </c>
      <c r="I258" s="139" t="s">
        <v>170</v>
      </c>
      <c r="J258" s="139" t="s">
        <v>174</v>
      </c>
      <c r="K258" s="139" t="s">
        <v>786</v>
      </c>
      <c r="L258" s="139" t="s">
        <v>169</v>
      </c>
      <c r="M258" s="139" t="s">
        <v>767</v>
      </c>
      <c r="N258" s="139" t="str">
        <f t="shared" si="6"/>
        <v xml:space="preserve">PARTY DÉCOR </v>
      </c>
    </row>
    <row r="259" spans="1:14" s="139" customFormat="1" hidden="1" x14ac:dyDescent="0.15">
      <c r="A259"/>
      <c r="B259" s="139">
        <f t="shared" ref="B259:B322" si="7">D259*1</f>
        <v>5056275170691</v>
      </c>
      <c r="C259" s="139" t="s">
        <v>821</v>
      </c>
      <c r="D259" s="141">
        <v>5056275170691</v>
      </c>
      <c r="E259" s="139" t="s">
        <v>340</v>
      </c>
      <c r="F259" s="139" t="s">
        <v>784</v>
      </c>
      <c r="G259" s="139" t="s">
        <v>785</v>
      </c>
      <c r="H259" s="139" t="s">
        <v>167</v>
      </c>
      <c r="I259" s="139" t="s">
        <v>170</v>
      </c>
      <c r="J259" s="139" t="s">
        <v>174</v>
      </c>
      <c r="K259" s="139" t="s">
        <v>786</v>
      </c>
      <c r="L259" s="139" t="s">
        <v>169</v>
      </c>
      <c r="M259" s="139" t="s">
        <v>767</v>
      </c>
      <c r="N259" s="139" t="str">
        <f t="shared" ref="N259:N322" si="8">UPPER(M259)</f>
        <v xml:space="preserve">PARTY DÉCOR </v>
      </c>
    </row>
    <row r="260" spans="1:14" s="139" customFormat="1" hidden="1" x14ac:dyDescent="0.15">
      <c r="A260"/>
      <c r="B260" s="139">
        <f t="shared" si="7"/>
        <v>5056275171223</v>
      </c>
      <c r="C260" s="139" t="s">
        <v>822</v>
      </c>
      <c r="D260" s="141">
        <v>5056275171223</v>
      </c>
      <c r="E260" s="139" t="s">
        <v>340</v>
      </c>
      <c r="F260" s="139" t="s">
        <v>784</v>
      </c>
      <c r="G260" s="139" t="s">
        <v>785</v>
      </c>
      <c r="H260" s="139" t="s">
        <v>167</v>
      </c>
      <c r="I260" s="139" t="s">
        <v>170</v>
      </c>
      <c r="J260" s="139" t="s">
        <v>174</v>
      </c>
      <c r="K260" s="139" t="s">
        <v>786</v>
      </c>
      <c r="L260" s="139" t="s">
        <v>169</v>
      </c>
      <c r="M260" s="139" t="s">
        <v>767</v>
      </c>
      <c r="N260" s="139" t="str">
        <f t="shared" si="8"/>
        <v xml:space="preserve">PARTY DÉCOR </v>
      </c>
    </row>
    <row r="261" spans="1:14" s="139" customFormat="1" hidden="1" x14ac:dyDescent="0.15">
      <c r="A261"/>
      <c r="B261" s="139">
        <f t="shared" si="7"/>
        <v>5056275190750</v>
      </c>
      <c r="C261" s="139" t="s">
        <v>823</v>
      </c>
      <c r="D261" s="141">
        <v>5056275190750</v>
      </c>
      <c r="E261" s="139" t="s">
        <v>340</v>
      </c>
      <c r="F261" s="139" t="s">
        <v>784</v>
      </c>
      <c r="G261" s="139" t="s">
        <v>785</v>
      </c>
      <c r="H261" s="139" t="s">
        <v>167</v>
      </c>
      <c r="I261" s="139" t="s">
        <v>170</v>
      </c>
      <c r="J261" s="139" t="s">
        <v>174</v>
      </c>
      <c r="K261" s="139" t="s">
        <v>786</v>
      </c>
      <c r="L261" s="139" t="s">
        <v>169</v>
      </c>
      <c r="M261" s="139" t="s">
        <v>767</v>
      </c>
      <c r="N261" s="139" t="str">
        <f t="shared" si="8"/>
        <v xml:space="preserve">PARTY DÉCOR </v>
      </c>
    </row>
    <row r="262" spans="1:14" s="139" customFormat="1" hidden="1" x14ac:dyDescent="0.15">
      <c r="A262"/>
      <c r="B262" s="139">
        <f t="shared" si="7"/>
        <v>5056275191917</v>
      </c>
      <c r="C262" s="139" t="s">
        <v>824</v>
      </c>
      <c r="D262" s="141">
        <v>5056275191917</v>
      </c>
      <c r="E262" s="139" t="s">
        <v>340</v>
      </c>
      <c r="F262" s="139" t="s">
        <v>784</v>
      </c>
      <c r="G262" s="139" t="s">
        <v>785</v>
      </c>
      <c r="H262" s="139" t="s">
        <v>167</v>
      </c>
      <c r="I262" s="139" t="s">
        <v>170</v>
      </c>
      <c r="J262" s="139" t="s">
        <v>174</v>
      </c>
      <c r="K262" s="139" t="s">
        <v>786</v>
      </c>
      <c r="L262" s="139" t="s">
        <v>169</v>
      </c>
      <c r="M262" s="139" t="s">
        <v>767</v>
      </c>
      <c r="N262" s="139" t="str">
        <f t="shared" si="8"/>
        <v xml:space="preserve">PARTY DÉCOR </v>
      </c>
    </row>
    <row r="263" spans="1:14" s="139" customFormat="1" hidden="1" x14ac:dyDescent="0.15">
      <c r="A263"/>
      <c r="B263" s="139">
        <f t="shared" si="7"/>
        <v>5056275193041</v>
      </c>
      <c r="C263" s="139" t="s">
        <v>825</v>
      </c>
      <c r="D263" s="141">
        <v>5056275193041</v>
      </c>
      <c r="E263" s="139" t="s">
        <v>340</v>
      </c>
      <c r="F263" s="139" t="s">
        <v>784</v>
      </c>
      <c r="G263" s="139" t="s">
        <v>785</v>
      </c>
      <c r="H263" s="139" t="s">
        <v>167</v>
      </c>
      <c r="I263" s="139" t="s">
        <v>170</v>
      </c>
      <c r="J263" s="139" t="s">
        <v>174</v>
      </c>
      <c r="K263" s="139" t="s">
        <v>786</v>
      </c>
      <c r="L263" s="139" t="s">
        <v>169</v>
      </c>
      <c r="M263" s="139" t="s">
        <v>767</v>
      </c>
      <c r="N263" s="139" t="str">
        <f t="shared" si="8"/>
        <v xml:space="preserve">PARTY DÉCOR </v>
      </c>
    </row>
    <row r="264" spans="1:14" s="139" customFormat="1" hidden="1" x14ac:dyDescent="0.15">
      <c r="A264"/>
      <c r="B264" s="139">
        <f t="shared" si="7"/>
        <v>5056275156923</v>
      </c>
      <c r="C264" s="139" t="s">
        <v>826</v>
      </c>
      <c r="D264" s="141" t="s">
        <v>827</v>
      </c>
      <c r="E264" s="139" t="s">
        <v>340</v>
      </c>
      <c r="F264" s="139" t="s">
        <v>784</v>
      </c>
      <c r="G264" s="139" t="s">
        <v>785</v>
      </c>
      <c r="H264" s="139" t="s">
        <v>167</v>
      </c>
      <c r="I264" s="139" t="s">
        <v>170</v>
      </c>
      <c r="J264" s="139" t="s">
        <v>174</v>
      </c>
      <c r="K264" s="139" t="s">
        <v>786</v>
      </c>
      <c r="L264" s="139" t="s">
        <v>169</v>
      </c>
      <c r="M264" s="139" t="s">
        <v>767</v>
      </c>
      <c r="N264" s="139" t="str">
        <f t="shared" si="8"/>
        <v xml:space="preserve">PARTY DÉCOR </v>
      </c>
    </row>
    <row r="265" spans="1:14" s="139" customFormat="1" hidden="1" x14ac:dyDescent="0.15">
      <c r="A265"/>
      <c r="B265" s="139">
        <f t="shared" si="7"/>
        <v>5056275157128</v>
      </c>
      <c r="C265" s="139" t="s">
        <v>828</v>
      </c>
      <c r="D265" s="141" t="s">
        <v>829</v>
      </c>
      <c r="E265" s="139" t="s">
        <v>340</v>
      </c>
      <c r="F265" s="139" t="s">
        <v>784</v>
      </c>
      <c r="G265" s="139" t="s">
        <v>785</v>
      </c>
      <c r="H265" s="139" t="s">
        <v>167</v>
      </c>
      <c r="I265" s="139" t="s">
        <v>170</v>
      </c>
      <c r="J265" s="139" t="s">
        <v>174</v>
      </c>
      <c r="K265" s="139" t="s">
        <v>786</v>
      </c>
      <c r="L265" s="139" t="s">
        <v>169</v>
      </c>
      <c r="M265" s="139" t="s">
        <v>767</v>
      </c>
      <c r="N265" s="139" t="str">
        <f t="shared" si="8"/>
        <v xml:space="preserve">PARTY DÉCOR </v>
      </c>
    </row>
    <row r="266" spans="1:14" s="139" customFormat="1" hidden="1" x14ac:dyDescent="0.15">
      <c r="A266"/>
      <c r="B266" s="139">
        <f t="shared" si="7"/>
        <v>5056567006998</v>
      </c>
      <c r="C266" s="139" t="s">
        <v>830</v>
      </c>
      <c r="D266" s="141" t="s">
        <v>831</v>
      </c>
      <c r="E266" s="139" t="s">
        <v>340</v>
      </c>
      <c r="F266" s="139" t="s">
        <v>784</v>
      </c>
      <c r="G266" s="139" t="s">
        <v>785</v>
      </c>
      <c r="H266" s="139" t="s">
        <v>167</v>
      </c>
      <c r="I266" s="139" t="s">
        <v>170</v>
      </c>
      <c r="J266" s="139" t="s">
        <v>174</v>
      </c>
      <c r="K266" s="139" t="s">
        <v>786</v>
      </c>
      <c r="L266" s="139" t="s">
        <v>169</v>
      </c>
      <c r="M266" s="139" t="s">
        <v>767</v>
      </c>
      <c r="N266" s="139" t="str">
        <f t="shared" si="8"/>
        <v xml:space="preserve">PARTY DÉCOR </v>
      </c>
    </row>
    <row r="267" spans="1:14" s="139" customFormat="1" hidden="1" x14ac:dyDescent="0.15">
      <c r="A267"/>
      <c r="B267" s="139">
        <f t="shared" si="7"/>
        <v>5056567007087</v>
      </c>
      <c r="C267" s="139" t="s">
        <v>832</v>
      </c>
      <c r="D267" s="141" t="s">
        <v>833</v>
      </c>
      <c r="E267" s="139" t="s">
        <v>340</v>
      </c>
      <c r="F267" s="139" t="s">
        <v>784</v>
      </c>
      <c r="G267" s="139" t="s">
        <v>785</v>
      </c>
      <c r="H267" s="139" t="s">
        <v>167</v>
      </c>
      <c r="I267" s="139" t="s">
        <v>170</v>
      </c>
      <c r="J267" s="139" t="s">
        <v>174</v>
      </c>
      <c r="K267" s="139" t="s">
        <v>786</v>
      </c>
      <c r="L267" s="139" t="s">
        <v>169</v>
      </c>
      <c r="M267" s="139" t="s">
        <v>767</v>
      </c>
      <c r="N267" s="139" t="str">
        <f t="shared" si="8"/>
        <v xml:space="preserve">PARTY DÉCOR </v>
      </c>
    </row>
    <row r="268" spans="1:14" s="139" customFormat="1" hidden="1" x14ac:dyDescent="0.15">
      <c r="A268"/>
      <c r="B268" s="139">
        <f t="shared" si="7"/>
        <v>5056275180850</v>
      </c>
      <c r="C268" s="139" t="s">
        <v>834</v>
      </c>
      <c r="D268" s="141" t="s">
        <v>835</v>
      </c>
      <c r="E268" s="139" t="s">
        <v>340</v>
      </c>
      <c r="F268" s="139" t="s">
        <v>784</v>
      </c>
      <c r="G268" s="139" t="s">
        <v>785</v>
      </c>
      <c r="H268" s="139" t="s">
        <v>167</v>
      </c>
      <c r="I268" s="139" t="s">
        <v>170</v>
      </c>
      <c r="J268" s="139" t="s">
        <v>174</v>
      </c>
      <c r="K268" s="139" t="s">
        <v>786</v>
      </c>
      <c r="L268" s="139" t="s">
        <v>169</v>
      </c>
      <c r="M268" s="139" t="s">
        <v>767</v>
      </c>
      <c r="N268" s="139" t="str">
        <f t="shared" si="8"/>
        <v xml:space="preserve">PARTY DÉCOR </v>
      </c>
    </row>
    <row r="269" spans="1:14" s="139" customFormat="1" hidden="1" x14ac:dyDescent="0.15">
      <c r="A269"/>
      <c r="B269" s="139">
        <f t="shared" si="7"/>
        <v>5056275164997</v>
      </c>
      <c r="C269" s="139" t="s">
        <v>836</v>
      </c>
      <c r="D269" s="141">
        <v>5056275164997</v>
      </c>
      <c r="E269" s="139" t="s">
        <v>340</v>
      </c>
      <c r="F269" s="139" t="s">
        <v>784</v>
      </c>
      <c r="G269" s="139" t="s">
        <v>785</v>
      </c>
      <c r="H269" s="139" t="s">
        <v>167</v>
      </c>
      <c r="I269" s="139" t="s">
        <v>170</v>
      </c>
      <c r="J269" s="139" t="s">
        <v>174</v>
      </c>
      <c r="K269" s="139" t="s">
        <v>786</v>
      </c>
      <c r="L269" s="139" t="s">
        <v>169</v>
      </c>
      <c r="M269" s="139" t="s">
        <v>767</v>
      </c>
      <c r="N269" s="139" t="str">
        <f t="shared" si="8"/>
        <v xml:space="preserve">PARTY DÉCOR </v>
      </c>
    </row>
    <row r="270" spans="1:14" s="139" customFormat="1" hidden="1" x14ac:dyDescent="0.15">
      <c r="A270"/>
      <c r="B270" s="139">
        <f t="shared" si="7"/>
        <v>5056275192594</v>
      </c>
      <c r="C270" s="139" t="s">
        <v>837</v>
      </c>
      <c r="D270" s="141">
        <v>5056275192594</v>
      </c>
      <c r="E270" s="139" t="s">
        <v>340</v>
      </c>
      <c r="F270" s="139" t="s">
        <v>784</v>
      </c>
      <c r="G270" s="139" t="s">
        <v>785</v>
      </c>
      <c r="H270" s="139" t="s">
        <v>167</v>
      </c>
      <c r="I270" s="139" t="s">
        <v>170</v>
      </c>
      <c r="J270" s="139" t="s">
        <v>174</v>
      </c>
      <c r="K270" s="139" t="s">
        <v>786</v>
      </c>
      <c r="L270" s="139" t="s">
        <v>169</v>
      </c>
      <c r="M270" s="139" t="s">
        <v>767</v>
      </c>
      <c r="N270" s="139" t="str">
        <f t="shared" si="8"/>
        <v xml:space="preserve">PARTY DÉCOR </v>
      </c>
    </row>
    <row r="271" spans="1:14" s="139" customFormat="1" hidden="1" x14ac:dyDescent="0.15">
      <c r="A271"/>
      <c r="B271" s="139">
        <f t="shared" si="7"/>
        <v>5056275191603</v>
      </c>
      <c r="C271" s="139" t="s">
        <v>838</v>
      </c>
      <c r="D271" s="141">
        <v>5056275191603</v>
      </c>
      <c r="F271" s="139" t="s">
        <v>784</v>
      </c>
      <c r="G271" s="139" t="s">
        <v>785</v>
      </c>
      <c r="H271" s="139" t="s">
        <v>167</v>
      </c>
      <c r="I271" s="139" t="s">
        <v>170</v>
      </c>
      <c r="J271" s="139" t="s">
        <v>174</v>
      </c>
      <c r="K271" s="139" t="s">
        <v>786</v>
      </c>
      <c r="L271" s="139" t="s">
        <v>169</v>
      </c>
      <c r="M271" s="139" t="s">
        <v>767</v>
      </c>
      <c r="N271" s="139" t="str">
        <f t="shared" si="8"/>
        <v xml:space="preserve">PARTY DÉCOR </v>
      </c>
    </row>
    <row r="272" spans="1:14" s="139" customFormat="1" hidden="1" x14ac:dyDescent="0.15">
      <c r="A272"/>
      <c r="B272" s="139">
        <f t="shared" si="7"/>
        <v>5056275192235</v>
      </c>
      <c r="C272" s="139" t="s">
        <v>839</v>
      </c>
      <c r="D272" s="141">
        <v>5056275192235</v>
      </c>
      <c r="E272" s="139" t="s">
        <v>340</v>
      </c>
      <c r="F272" s="139" t="s">
        <v>784</v>
      </c>
      <c r="G272" s="139" t="s">
        <v>785</v>
      </c>
      <c r="H272" s="139" t="s">
        <v>167</v>
      </c>
      <c r="I272" s="139" t="s">
        <v>170</v>
      </c>
      <c r="J272" s="139" t="s">
        <v>174</v>
      </c>
      <c r="K272" s="139" t="s">
        <v>786</v>
      </c>
      <c r="L272" s="139" t="s">
        <v>169</v>
      </c>
      <c r="M272" s="139" t="s">
        <v>767</v>
      </c>
      <c r="N272" s="139" t="str">
        <f t="shared" si="8"/>
        <v xml:space="preserve">PARTY DÉCOR </v>
      </c>
    </row>
    <row r="273" spans="1:14" s="139" customFormat="1" hidden="1" x14ac:dyDescent="0.15">
      <c r="A273"/>
      <c r="B273" s="139">
        <f t="shared" si="7"/>
        <v>5056275164959</v>
      </c>
      <c r="C273" s="139" t="s">
        <v>840</v>
      </c>
      <c r="D273" s="141" t="s">
        <v>841</v>
      </c>
      <c r="F273" s="139" t="s">
        <v>784</v>
      </c>
      <c r="G273" s="139" t="s">
        <v>785</v>
      </c>
      <c r="H273" s="139" t="s">
        <v>167</v>
      </c>
      <c r="I273" s="139" t="s">
        <v>170</v>
      </c>
      <c r="J273" s="139" t="s">
        <v>174</v>
      </c>
      <c r="K273" s="139" t="s">
        <v>786</v>
      </c>
      <c r="L273" s="139" t="s">
        <v>169</v>
      </c>
      <c r="M273" s="139" t="s">
        <v>767</v>
      </c>
      <c r="N273" s="139" t="str">
        <f t="shared" si="8"/>
        <v xml:space="preserve">PARTY DÉCOR </v>
      </c>
    </row>
    <row r="274" spans="1:14" s="139" customFormat="1" hidden="1" x14ac:dyDescent="0.15">
      <c r="A274"/>
      <c r="B274" s="139">
        <f t="shared" si="7"/>
        <v>5056275192242</v>
      </c>
      <c r="C274" s="139" t="s">
        <v>842</v>
      </c>
      <c r="D274" s="141">
        <v>5056275192242</v>
      </c>
      <c r="E274" s="139" t="s">
        <v>340</v>
      </c>
      <c r="F274" s="139" t="s">
        <v>784</v>
      </c>
      <c r="G274" s="139" t="s">
        <v>785</v>
      </c>
      <c r="H274" s="139" t="s">
        <v>167</v>
      </c>
      <c r="I274" s="139" t="s">
        <v>170</v>
      </c>
      <c r="J274" s="139" t="s">
        <v>174</v>
      </c>
      <c r="K274" s="139" t="s">
        <v>786</v>
      </c>
      <c r="L274" s="139" t="s">
        <v>169</v>
      </c>
      <c r="M274" s="139" t="s">
        <v>767</v>
      </c>
      <c r="N274" s="139" t="str">
        <f t="shared" si="8"/>
        <v xml:space="preserve">PARTY DÉCOR </v>
      </c>
    </row>
    <row r="275" spans="1:14" s="139" customFormat="1" hidden="1" x14ac:dyDescent="0.15">
      <c r="A275"/>
      <c r="B275" s="139">
        <f t="shared" si="7"/>
        <v>5056275192259</v>
      </c>
      <c r="C275" s="139" t="s">
        <v>843</v>
      </c>
      <c r="D275" s="141">
        <v>5056275192259</v>
      </c>
      <c r="E275" s="139" t="s">
        <v>340</v>
      </c>
      <c r="F275" s="139" t="s">
        <v>784</v>
      </c>
      <c r="G275" s="139" t="s">
        <v>785</v>
      </c>
      <c r="H275" s="139" t="s">
        <v>167</v>
      </c>
      <c r="I275" s="139" t="s">
        <v>170</v>
      </c>
      <c r="J275" s="139" t="s">
        <v>174</v>
      </c>
      <c r="K275" s="139" t="s">
        <v>786</v>
      </c>
      <c r="L275" s="139" t="s">
        <v>169</v>
      </c>
      <c r="M275" s="139" t="s">
        <v>767</v>
      </c>
      <c r="N275" s="139" t="str">
        <f t="shared" si="8"/>
        <v xml:space="preserve">PARTY DÉCOR </v>
      </c>
    </row>
    <row r="276" spans="1:14" s="139" customFormat="1" hidden="1" x14ac:dyDescent="0.15">
      <c r="A276"/>
      <c r="B276" s="139">
        <f t="shared" si="7"/>
        <v>5056275190736</v>
      </c>
      <c r="C276" s="139" t="s">
        <v>844</v>
      </c>
      <c r="D276" s="141">
        <v>5056275190736</v>
      </c>
      <c r="F276" s="139" t="s">
        <v>784</v>
      </c>
      <c r="G276" s="139" t="s">
        <v>785</v>
      </c>
      <c r="H276" s="139" t="s">
        <v>167</v>
      </c>
      <c r="I276" s="139" t="s">
        <v>170</v>
      </c>
      <c r="J276" s="139" t="s">
        <v>174</v>
      </c>
      <c r="K276" s="139" t="s">
        <v>786</v>
      </c>
      <c r="L276" s="139" t="s">
        <v>169</v>
      </c>
      <c r="M276" s="139" t="s">
        <v>767</v>
      </c>
      <c r="N276" s="139" t="str">
        <f t="shared" si="8"/>
        <v xml:space="preserve">PARTY DÉCOR </v>
      </c>
    </row>
    <row r="277" spans="1:14" s="139" customFormat="1" hidden="1" x14ac:dyDescent="0.15">
      <c r="A277"/>
      <c r="B277" s="139">
        <f t="shared" si="7"/>
        <v>5056275192273</v>
      </c>
      <c r="C277" s="139" t="s">
        <v>845</v>
      </c>
      <c r="D277" s="141">
        <v>5056275192273</v>
      </c>
      <c r="E277" s="139" t="s">
        <v>340</v>
      </c>
      <c r="F277" s="139" t="s">
        <v>784</v>
      </c>
      <c r="G277" s="139" t="s">
        <v>785</v>
      </c>
      <c r="H277" s="139" t="s">
        <v>167</v>
      </c>
      <c r="I277" s="139" t="s">
        <v>170</v>
      </c>
      <c r="J277" s="139" t="s">
        <v>174</v>
      </c>
      <c r="K277" s="139" t="s">
        <v>786</v>
      </c>
      <c r="L277" s="139" t="s">
        <v>169</v>
      </c>
      <c r="M277" s="139" t="s">
        <v>767</v>
      </c>
      <c r="N277" s="139" t="str">
        <f t="shared" si="8"/>
        <v xml:space="preserve">PARTY DÉCOR </v>
      </c>
    </row>
    <row r="278" spans="1:14" s="139" customFormat="1" hidden="1" x14ac:dyDescent="0.15">
      <c r="A278"/>
      <c r="B278" s="139">
        <f t="shared" si="7"/>
        <v>5056275192280</v>
      </c>
      <c r="C278" s="139" t="s">
        <v>846</v>
      </c>
      <c r="D278" s="141">
        <v>5056275192280</v>
      </c>
      <c r="E278" s="139" t="s">
        <v>340</v>
      </c>
      <c r="F278" s="139" t="s">
        <v>784</v>
      </c>
      <c r="G278" s="139" t="s">
        <v>785</v>
      </c>
      <c r="H278" s="139" t="s">
        <v>167</v>
      </c>
      <c r="I278" s="139" t="s">
        <v>170</v>
      </c>
      <c r="J278" s="139" t="s">
        <v>174</v>
      </c>
      <c r="K278" s="139" t="s">
        <v>786</v>
      </c>
      <c r="L278" s="139" t="s">
        <v>169</v>
      </c>
      <c r="M278" s="139" t="s">
        <v>767</v>
      </c>
      <c r="N278" s="139" t="str">
        <f t="shared" si="8"/>
        <v xml:space="preserve">PARTY DÉCOR </v>
      </c>
    </row>
    <row r="279" spans="1:14" s="139" customFormat="1" hidden="1" x14ac:dyDescent="0.15">
      <c r="A279"/>
      <c r="B279" s="139">
        <f t="shared" si="7"/>
        <v>5056275192297</v>
      </c>
      <c r="C279" s="139" t="s">
        <v>847</v>
      </c>
      <c r="D279" s="141">
        <v>5056275192297</v>
      </c>
      <c r="E279" s="139" t="s">
        <v>340</v>
      </c>
      <c r="F279" s="139" t="s">
        <v>784</v>
      </c>
      <c r="G279" s="139" t="s">
        <v>785</v>
      </c>
      <c r="H279" s="139" t="s">
        <v>167</v>
      </c>
      <c r="I279" s="139" t="s">
        <v>170</v>
      </c>
      <c r="J279" s="139" t="s">
        <v>174</v>
      </c>
      <c r="K279" s="139" t="s">
        <v>786</v>
      </c>
      <c r="L279" s="139" t="s">
        <v>169</v>
      </c>
      <c r="M279" s="139" t="s">
        <v>767</v>
      </c>
      <c r="N279" s="139" t="str">
        <f t="shared" si="8"/>
        <v xml:space="preserve">PARTY DÉCOR </v>
      </c>
    </row>
    <row r="280" spans="1:14" s="139" customFormat="1" hidden="1" x14ac:dyDescent="0.15">
      <c r="A280"/>
      <c r="B280" s="139">
        <f t="shared" si="7"/>
        <v>5056275192532</v>
      </c>
      <c r="C280" s="139" t="s">
        <v>848</v>
      </c>
      <c r="D280" s="141">
        <v>5056275192532</v>
      </c>
      <c r="E280" s="139" t="s">
        <v>340</v>
      </c>
      <c r="F280" s="139" t="s">
        <v>784</v>
      </c>
      <c r="G280" s="139" t="s">
        <v>785</v>
      </c>
      <c r="H280" s="139" t="s">
        <v>167</v>
      </c>
      <c r="I280" s="139" t="s">
        <v>170</v>
      </c>
      <c r="J280" s="139" t="s">
        <v>174</v>
      </c>
      <c r="K280" s="139" t="s">
        <v>786</v>
      </c>
      <c r="L280" s="139" t="s">
        <v>169</v>
      </c>
      <c r="M280" s="139" t="s">
        <v>767</v>
      </c>
      <c r="N280" s="139" t="str">
        <f t="shared" si="8"/>
        <v xml:space="preserve">PARTY DÉCOR </v>
      </c>
    </row>
    <row r="281" spans="1:14" s="139" customFormat="1" hidden="1" x14ac:dyDescent="0.15">
      <c r="A281"/>
      <c r="B281" s="139">
        <f t="shared" si="7"/>
        <v>5056275192549</v>
      </c>
      <c r="C281" s="139" t="s">
        <v>849</v>
      </c>
      <c r="D281" s="141">
        <v>5056275192549</v>
      </c>
      <c r="E281" s="139" t="s">
        <v>340</v>
      </c>
      <c r="F281" s="139" t="s">
        <v>784</v>
      </c>
      <c r="G281" s="139" t="s">
        <v>785</v>
      </c>
      <c r="H281" s="139" t="s">
        <v>167</v>
      </c>
      <c r="I281" s="139" t="s">
        <v>170</v>
      </c>
      <c r="J281" s="139" t="s">
        <v>174</v>
      </c>
      <c r="K281" s="139" t="s">
        <v>786</v>
      </c>
      <c r="L281" s="139" t="s">
        <v>169</v>
      </c>
      <c r="M281" s="139" t="s">
        <v>767</v>
      </c>
      <c r="N281" s="139" t="str">
        <f t="shared" si="8"/>
        <v xml:space="preserve">PARTY DÉCOR </v>
      </c>
    </row>
    <row r="282" spans="1:14" s="139" customFormat="1" hidden="1" x14ac:dyDescent="0.15">
      <c r="A282"/>
      <c r="B282" s="139">
        <f t="shared" si="7"/>
        <v>5056275192556</v>
      </c>
      <c r="C282" s="139" t="s">
        <v>850</v>
      </c>
      <c r="D282" s="141">
        <v>5056275192556</v>
      </c>
      <c r="E282" s="139" t="s">
        <v>340</v>
      </c>
      <c r="F282" s="139" t="s">
        <v>784</v>
      </c>
      <c r="G282" s="139" t="s">
        <v>785</v>
      </c>
      <c r="H282" s="139" t="s">
        <v>167</v>
      </c>
      <c r="I282" s="139" t="s">
        <v>170</v>
      </c>
      <c r="J282" s="139" t="s">
        <v>174</v>
      </c>
      <c r="K282" s="139" t="s">
        <v>786</v>
      </c>
      <c r="L282" s="139" t="s">
        <v>169</v>
      </c>
      <c r="M282" s="139" t="s">
        <v>767</v>
      </c>
      <c r="N282" s="139" t="str">
        <f t="shared" si="8"/>
        <v xml:space="preserve">PARTY DÉCOR </v>
      </c>
    </row>
    <row r="283" spans="1:14" s="139" customFormat="1" hidden="1" x14ac:dyDescent="0.15">
      <c r="A283"/>
      <c r="B283" s="139">
        <f t="shared" si="7"/>
        <v>5056275170127</v>
      </c>
      <c r="C283" s="139" t="s">
        <v>851</v>
      </c>
      <c r="D283" s="141">
        <v>5056275170127</v>
      </c>
      <c r="E283" s="139" t="s">
        <v>340</v>
      </c>
      <c r="F283" s="139" t="s">
        <v>784</v>
      </c>
      <c r="G283" s="139" t="s">
        <v>785</v>
      </c>
      <c r="H283" s="139" t="s">
        <v>167</v>
      </c>
      <c r="I283" s="139" t="s">
        <v>170</v>
      </c>
      <c r="J283" s="139" t="s">
        <v>174</v>
      </c>
      <c r="K283" s="139" t="s">
        <v>786</v>
      </c>
      <c r="L283" s="139" t="s">
        <v>169</v>
      </c>
      <c r="M283" s="139" t="s">
        <v>767</v>
      </c>
      <c r="N283" s="139" t="str">
        <f t="shared" si="8"/>
        <v xml:space="preserve">PARTY DÉCOR </v>
      </c>
    </row>
    <row r="284" spans="1:14" s="139" customFormat="1" hidden="1" x14ac:dyDescent="0.15">
      <c r="A284"/>
      <c r="B284" s="139">
        <f t="shared" si="7"/>
        <v>5056567000767</v>
      </c>
      <c r="C284" s="139" t="s">
        <v>852</v>
      </c>
      <c r="D284" s="141" t="s">
        <v>853</v>
      </c>
      <c r="E284" s="139" t="s">
        <v>854</v>
      </c>
      <c r="F284" s="139" t="s">
        <v>784</v>
      </c>
      <c r="G284" s="139" t="s">
        <v>54</v>
      </c>
      <c r="H284" s="139" t="s">
        <v>167</v>
      </c>
      <c r="I284" s="139" t="s">
        <v>170</v>
      </c>
      <c r="J284" s="139" t="s">
        <v>174</v>
      </c>
      <c r="K284" s="139" t="s">
        <v>786</v>
      </c>
      <c r="L284" s="139" t="s">
        <v>169</v>
      </c>
      <c r="M284" s="139" t="s">
        <v>855</v>
      </c>
      <c r="N284" s="139" t="str">
        <f t="shared" si="8"/>
        <v xml:space="preserve">HALLOWEEN </v>
      </c>
    </row>
    <row r="285" spans="1:14" s="139" customFormat="1" hidden="1" x14ac:dyDescent="0.15">
      <c r="A285"/>
      <c r="B285" s="139">
        <f t="shared" si="7"/>
        <v>5056275156923</v>
      </c>
      <c r="C285" s="139" t="s">
        <v>856</v>
      </c>
      <c r="D285" s="141" t="s">
        <v>827</v>
      </c>
      <c r="E285" s="139" t="s">
        <v>854</v>
      </c>
      <c r="F285" s="139" t="s">
        <v>784</v>
      </c>
      <c r="G285" s="139" t="s">
        <v>54</v>
      </c>
      <c r="H285" s="139" t="s">
        <v>167</v>
      </c>
      <c r="I285" s="139" t="s">
        <v>170</v>
      </c>
      <c r="J285" s="139" t="s">
        <v>174</v>
      </c>
      <c r="K285" s="139" t="s">
        <v>786</v>
      </c>
      <c r="L285" s="139" t="s">
        <v>169</v>
      </c>
      <c r="M285" s="139" t="s">
        <v>855</v>
      </c>
      <c r="N285" s="139" t="str">
        <f t="shared" si="8"/>
        <v xml:space="preserve">HALLOWEEN </v>
      </c>
    </row>
    <row r="286" spans="1:14" s="139" customFormat="1" hidden="1" x14ac:dyDescent="0.15">
      <c r="A286"/>
      <c r="B286" s="139">
        <f t="shared" si="7"/>
        <v>5056275157128</v>
      </c>
      <c r="C286" s="139" t="s">
        <v>857</v>
      </c>
      <c r="D286" s="141" t="s">
        <v>829</v>
      </c>
      <c r="E286" s="139" t="s">
        <v>854</v>
      </c>
      <c r="F286" s="139" t="s">
        <v>784</v>
      </c>
      <c r="G286" s="139" t="s">
        <v>54</v>
      </c>
      <c r="H286" s="139" t="s">
        <v>167</v>
      </c>
      <c r="I286" s="139" t="s">
        <v>170</v>
      </c>
      <c r="J286" s="139" t="s">
        <v>174</v>
      </c>
      <c r="K286" s="139" t="s">
        <v>786</v>
      </c>
      <c r="L286" s="139" t="s">
        <v>169</v>
      </c>
      <c r="M286" s="139" t="s">
        <v>855</v>
      </c>
      <c r="N286" s="139" t="str">
        <f t="shared" si="8"/>
        <v xml:space="preserve">HALLOWEEN </v>
      </c>
    </row>
    <row r="287" spans="1:14" s="139" customFormat="1" hidden="1" x14ac:dyDescent="0.15">
      <c r="A287"/>
      <c r="B287" s="139">
        <f t="shared" si="7"/>
        <v>5056567006998</v>
      </c>
      <c r="C287" s="139" t="s">
        <v>858</v>
      </c>
      <c r="D287" s="141" t="s">
        <v>831</v>
      </c>
      <c r="E287" s="139" t="s">
        <v>854</v>
      </c>
      <c r="F287" s="139" t="s">
        <v>784</v>
      </c>
      <c r="G287" s="139" t="s">
        <v>54</v>
      </c>
      <c r="H287" s="139" t="s">
        <v>167</v>
      </c>
      <c r="I287" s="139" t="s">
        <v>170</v>
      </c>
      <c r="J287" s="139" t="s">
        <v>174</v>
      </c>
      <c r="K287" s="139" t="s">
        <v>786</v>
      </c>
      <c r="L287" s="139" t="s">
        <v>169</v>
      </c>
      <c r="M287" s="139" t="s">
        <v>855</v>
      </c>
      <c r="N287" s="139" t="str">
        <f t="shared" si="8"/>
        <v xml:space="preserve">HALLOWEEN </v>
      </c>
    </row>
    <row r="288" spans="1:14" s="139" customFormat="1" hidden="1" x14ac:dyDescent="0.15">
      <c r="A288"/>
      <c r="B288" s="139">
        <f t="shared" si="7"/>
        <v>5056567007087</v>
      </c>
      <c r="C288" s="139" t="s">
        <v>859</v>
      </c>
      <c r="D288" s="141" t="s">
        <v>833</v>
      </c>
      <c r="E288" s="139" t="s">
        <v>854</v>
      </c>
      <c r="F288" s="139" t="s">
        <v>784</v>
      </c>
      <c r="G288" s="139" t="s">
        <v>54</v>
      </c>
      <c r="H288" s="139" t="s">
        <v>167</v>
      </c>
      <c r="I288" s="139" t="s">
        <v>170</v>
      </c>
      <c r="J288" s="139" t="s">
        <v>174</v>
      </c>
      <c r="K288" s="139" t="s">
        <v>786</v>
      </c>
      <c r="L288" s="139" t="s">
        <v>169</v>
      </c>
      <c r="M288" s="139" t="s">
        <v>855</v>
      </c>
      <c r="N288" s="139" t="str">
        <f t="shared" si="8"/>
        <v xml:space="preserve">HALLOWEEN </v>
      </c>
    </row>
    <row r="289" spans="1:14" s="139" customFormat="1" hidden="1" x14ac:dyDescent="0.15">
      <c r="A289"/>
      <c r="B289" s="139">
        <f t="shared" si="7"/>
        <v>5056275180850</v>
      </c>
      <c r="C289" s="139" t="s">
        <v>860</v>
      </c>
      <c r="D289" s="141" t="s">
        <v>835</v>
      </c>
      <c r="E289" s="139" t="s">
        <v>854</v>
      </c>
      <c r="F289" s="139" t="s">
        <v>784</v>
      </c>
      <c r="G289" s="139" t="s">
        <v>54</v>
      </c>
      <c r="H289" s="139" t="s">
        <v>167</v>
      </c>
      <c r="I289" s="139" t="s">
        <v>170</v>
      </c>
      <c r="J289" s="139" t="s">
        <v>174</v>
      </c>
      <c r="K289" s="139" t="s">
        <v>786</v>
      </c>
      <c r="L289" s="139" t="s">
        <v>169</v>
      </c>
      <c r="M289" s="139" t="s">
        <v>855</v>
      </c>
      <c r="N289" s="139" t="str">
        <f t="shared" si="8"/>
        <v xml:space="preserve">HALLOWEEN </v>
      </c>
    </row>
    <row r="290" spans="1:14" s="139" customFormat="1" hidden="1" x14ac:dyDescent="0.15">
      <c r="A290"/>
      <c r="B290" s="139">
        <f t="shared" si="7"/>
        <v>5060717340290</v>
      </c>
      <c r="C290" s="139" t="s">
        <v>861</v>
      </c>
      <c r="D290" s="141" t="s">
        <v>862</v>
      </c>
      <c r="E290" s="139" t="s">
        <v>340</v>
      </c>
      <c r="F290" s="139" t="s">
        <v>863</v>
      </c>
      <c r="G290" s="139" t="s">
        <v>785</v>
      </c>
      <c r="H290" s="139" t="s">
        <v>167</v>
      </c>
      <c r="I290" s="139" t="s">
        <v>170</v>
      </c>
      <c r="J290" s="139" t="s">
        <v>174</v>
      </c>
      <c r="K290" s="139" t="s">
        <v>786</v>
      </c>
      <c r="L290" s="139" t="s">
        <v>169</v>
      </c>
      <c r="M290" s="139" t="s">
        <v>767</v>
      </c>
      <c r="N290" s="139" t="str">
        <f t="shared" si="8"/>
        <v xml:space="preserve">PARTY DÉCOR </v>
      </c>
    </row>
    <row r="291" spans="1:14" s="139" customFormat="1" hidden="1" x14ac:dyDescent="0.15">
      <c r="A291"/>
      <c r="B291" s="139">
        <f t="shared" si="7"/>
        <v>5060717340306</v>
      </c>
      <c r="C291" s="139" t="s">
        <v>864</v>
      </c>
      <c r="D291" s="141" t="s">
        <v>865</v>
      </c>
      <c r="E291" s="139" t="s">
        <v>258</v>
      </c>
      <c r="F291" s="139" t="s">
        <v>863</v>
      </c>
      <c r="G291" s="139" t="s">
        <v>785</v>
      </c>
      <c r="H291" s="139" t="s">
        <v>167</v>
      </c>
      <c r="I291" s="139" t="s">
        <v>168</v>
      </c>
      <c r="J291" s="139" t="s">
        <v>174</v>
      </c>
      <c r="K291" s="139" t="s">
        <v>786</v>
      </c>
      <c r="L291" s="139" t="s">
        <v>169</v>
      </c>
      <c r="M291" s="139" t="s">
        <v>767</v>
      </c>
      <c r="N291" s="139" t="str">
        <f t="shared" si="8"/>
        <v xml:space="preserve">PARTY DÉCOR </v>
      </c>
    </row>
    <row r="292" spans="1:14" s="139" customFormat="1" hidden="1" x14ac:dyDescent="0.15">
      <c r="A292"/>
      <c r="B292" s="139">
        <f t="shared" si="7"/>
        <v>5060717341112</v>
      </c>
      <c r="C292" s="139" t="s">
        <v>866</v>
      </c>
      <c r="D292" s="141" t="s">
        <v>867</v>
      </c>
      <c r="E292" s="139" t="s">
        <v>258</v>
      </c>
      <c r="F292" s="139" t="s">
        <v>863</v>
      </c>
      <c r="G292" s="139" t="s">
        <v>785</v>
      </c>
      <c r="H292" s="139" t="s">
        <v>167</v>
      </c>
      <c r="I292" s="139" t="s">
        <v>168</v>
      </c>
      <c r="J292" s="139" t="s">
        <v>174</v>
      </c>
      <c r="K292" s="139" t="s">
        <v>786</v>
      </c>
      <c r="L292" s="139" t="s">
        <v>169</v>
      </c>
      <c r="M292" s="139" t="s">
        <v>767</v>
      </c>
      <c r="N292" s="139" t="str">
        <f t="shared" si="8"/>
        <v xml:space="preserve">PARTY DÉCOR </v>
      </c>
    </row>
    <row r="293" spans="1:14" s="139" customFormat="1" hidden="1" x14ac:dyDescent="0.15">
      <c r="A293"/>
      <c r="B293" s="139">
        <f t="shared" si="7"/>
        <v>5060717341464</v>
      </c>
      <c r="C293" s="139" t="s">
        <v>868</v>
      </c>
      <c r="D293" s="141" t="s">
        <v>869</v>
      </c>
      <c r="E293" s="139" t="s">
        <v>258</v>
      </c>
      <c r="F293" s="139" t="s">
        <v>863</v>
      </c>
      <c r="G293" s="139" t="s">
        <v>785</v>
      </c>
      <c r="H293" s="139" t="s">
        <v>167</v>
      </c>
      <c r="I293" s="139" t="s">
        <v>168</v>
      </c>
      <c r="J293" s="139" t="s">
        <v>174</v>
      </c>
      <c r="K293" s="139" t="s">
        <v>786</v>
      </c>
      <c r="L293" s="139" t="s">
        <v>169</v>
      </c>
      <c r="M293" s="139" t="s">
        <v>767</v>
      </c>
      <c r="N293" s="139" t="str">
        <f t="shared" si="8"/>
        <v xml:space="preserve">PARTY DÉCOR </v>
      </c>
    </row>
    <row r="294" spans="1:14" s="139" customFormat="1" hidden="1" x14ac:dyDescent="0.15">
      <c r="A294"/>
      <c r="B294" s="139">
        <f t="shared" si="7"/>
        <v>5060717341471</v>
      </c>
      <c r="C294" s="139" t="s">
        <v>870</v>
      </c>
      <c r="D294" s="141" t="s">
        <v>871</v>
      </c>
      <c r="E294" s="139" t="s">
        <v>258</v>
      </c>
      <c r="F294" s="139" t="s">
        <v>863</v>
      </c>
      <c r="G294" s="139" t="s">
        <v>785</v>
      </c>
      <c r="H294" s="139" t="s">
        <v>167</v>
      </c>
      <c r="I294" s="139" t="s">
        <v>168</v>
      </c>
      <c r="J294" s="139" t="s">
        <v>174</v>
      </c>
      <c r="K294" s="139" t="s">
        <v>786</v>
      </c>
      <c r="L294" s="139" t="s">
        <v>169</v>
      </c>
      <c r="M294" s="139" t="s">
        <v>767</v>
      </c>
      <c r="N294" s="139" t="str">
        <f t="shared" si="8"/>
        <v xml:space="preserve">PARTY DÉCOR </v>
      </c>
    </row>
    <row r="295" spans="1:14" s="139" customFormat="1" hidden="1" x14ac:dyDescent="0.15">
      <c r="A295"/>
      <c r="B295" s="139">
        <f t="shared" si="7"/>
        <v>5060717341488</v>
      </c>
      <c r="C295" s="139" t="s">
        <v>872</v>
      </c>
      <c r="D295" s="141" t="s">
        <v>873</v>
      </c>
      <c r="E295" s="139" t="s">
        <v>258</v>
      </c>
      <c r="F295" s="139" t="s">
        <v>863</v>
      </c>
      <c r="G295" s="139" t="s">
        <v>785</v>
      </c>
      <c r="H295" s="139" t="s">
        <v>167</v>
      </c>
      <c r="I295" s="139" t="s">
        <v>168</v>
      </c>
      <c r="J295" s="139" t="s">
        <v>174</v>
      </c>
      <c r="K295" s="139" t="s">
        <v>786</v>
      </c>
      <c r="L295" s="139" t="s">
        <v>169</v>
      </c>
      <c r="M295" s="139" t="s">
        <v>767</v>
      </c>
      <c r="N295" s="139" t="str">
        <f t="shared" si="8"/>
        <v xml:space="preserve">PARTY DÉCOR </v>
      </c>
    </row>
    <row r="296" spans="1:14" s="139" customFormat="1" hidden="1" x14ac:dyDescent="0.15">
      <c r="A296"/>
      <c r="B296" s="139">
        <f t="shared" si="7"/>
        <v>5060717341495</v>
      </c>
      <c r="C296" s="139" t="s">
        <v>874</v>
      </c>
      <c r="D296" s="141" t="s">
        <v>875</v>
      </c>
      <c r="E296" s="139" t="s">
        <v>258</v>
      </c>
      <c r="F296" s="139" t="s">
        <v>863</v>
      </c>
      <c r="G296" s="139" t="s">
        <v>785</v>
      </c>
      <c r="H296" s="139" t="s">
        <v>167</v>
      </c>
      <c r="I296" s="139" t="s">
        <v>168</v>
      </c>
      <c r="J296" s="139" t="s">
        <v>174</v>
      </c>
      <c r="K296" s="139" t="s">
        <v>786</v>
      </c>
      <c r="L296" s="139" t="s">
        <v>169</v>
      </c>
      <c r="M296" s="139" t="s">
        <v>767</v>
      </c>
      <c r="N296" s="139" t="str">
        <f t="shared" si="8"/>
        <v xml:space="preserve">PARTY DÉCOR </v>
      </c>
    </row>
    <row r="297" spans="1:14" s="139" customFormat="1" hidden="1" x14ac:dyDescent="0.15">
      <c r="A297"/>
      <c r="B297" s="139">
        <f t="shared" si="7"/>
        <v>5060717340344</v>
      </c>
      <c r="C297" s="139" t="s">
        <v>876</v>
      </c>
      <c r="D297" s="141" t="s">
        <v>877</v>
      </c>
      <c r="E297" s="139" t="s">
        <v>340</v>
      </c>
      <c r="F297" s="139" t="s">
        <v>863</v>
      </c>
      <c r="G297" s="139" t="s">
        <v>785</v>
      </c>
      <c r="H297" s="139" t="s">
        <v>167</v>
      </c>
      <c r="I297" s="139" t="s">
        <v>170</v>
      </c>
      <c r="J297" s="139" t="s">
        <v>174</v>
      </c>
      <c r="K297" s="139" t="s">
        <v>786</v>
      </c>
      <c r="L297" s="139" t="s">
        <v>169</v>
      </c>
      <c r="M297" s="139" t="s">
        <v>767</v>
      </c>
      <c r="N297" s="139" t="str">
        <f t="shared" si="8"/>
        <v xml:space="preserve">PARTY DÉCOR </v>
      </c>
    </row>
    <row r="298" spans="1:14" s="139" customFormat="1" hidden="1" x14ac:dyDescent="0.15">
      <c r="A298"/>
      <c r="B298" s="139">
        <f t="shared" si="7"/>
        <v>5060717342034</v>
      </c>
      <c r="C298" s="139" t="s">
        <v>878</v>
      </c>
      <c r="D298" s="141" t="s">
        <v>879</v>
      </c>
      <c r="E298" s="139" t="s">
        <v>258</v>
      </c>
      <c r="F298" s="139" t="s">
        <v>863</v>
      </c>
      <c r="G298" s="139" t="s">
        <v>785</v>
      </c>
      <c r="H298" s="139" t="s">
        <v>167</v>
      </c>
      <c r="I298" s="139" t="s">
        <v>168</v>
      </c>
      <c r="J298" s="139" t="s">
        <v>174</v>
      </c>
      <c r="K298" s="139" t="s">
        <v>786</v>
      </c>
      <c r="L298" s="139" t="s">
        <v>169</v>
      </c>
      <c r="M298" s="139" t="s">
        <v>767</v>
      </c>
      <c r="N298" s="139" t="str">
        <f t="shared" si="8"/>
        <v xml:space="preserve">PARTY DÉCOR </v>
      </c>
    </row>
    <row r="299" spans="1:14" s="139" customFormat="1" hidden="1" x14ac:dyDescent="0.15">
      <c r="A299"/>
      <c r="B299" s="139">
        <f t="shared" si="7"/>
        <v>5060717342164</v>
      </c>
      <c r="C299" s="139" t="s">
        <v>880</v>
      </c>
      <c r="D299" s="141" t="s">
        <v>881</v>
      </c>
      <c r="E299" s="139" t="s">
        <v>340</v>
      </c>
      <c r="F299" s="139" t="s">
        <v>863</v>
      </c>
      <c r="G299" s="139" t="s">
        <v>785</v>
      </c>
      <c r="H299" s="139" t="s">
        <v>167</v>
      </c>
      <c r="I299" s="139" t="s">
        <v>170</v>
      </c>
      <c r="J299" s="139" t="s">
        <v>174</v>
      </c>
      <c r="K299" s="139" t="s">
        <v>786</v>
      </c>
      <c r="L299" s="139" t="s">
        <v>169</v>
      </c>
      <c r="M299" s="139" t="s">
        <v>767</v>
      </c>
      <c r="N299" s="139" t="str">
        <f t="shared" si="8"/>
        <v xml:space="preserve">PARTY DÉCOR </v>
      </c>
    </row>
    <row r="300" spans="1:14" s="139" customFormat="1" hidden="1" x14ac:dyDescent="0.15">
      <c r="A300"/>
      <c r="B300" s="139">
        <f t="shared" si="7"/>
        <v>5060717342201</v>
      </c>
      <c r="C300" s="139" t="s">
        <v>882</v>
      </c>
      <c r="D300" s="141" t="s">
        <v>883</v>
      </c>
      <c r="E300" s="139" t="s">
        <v>340</v>
      </c>
      <c r="F300" s="139" t="s">
        <v>863</v>
      </c>
      <c r="G300" s="139" t="s">
        <v>785</v>
      </c>
      <c r="H300" s="139" t="s">
        <v>167</v>
      </c>
      <c r="I300" s="139" t="s">
        <v>170</v>
      </c>
      <c r="J300" s="139" t="s">
        <v>174</v>
      </c>
      <c r="K300" s="139" t="s">
        <v>786</v>
      </c>
      <c r="L300" s="139" t="s">
        <v>169</v>
      </c>
      <c r="M300" s="139" t="s">
        <v>767</v>
      </c>
      <c r="N300" s="139" t="str">
        <f t="shared" si="8"/>
        <v xml:space="preserve">PARTY DÉCOR </v>
      </c>
    </row>
    <row r="301" spans="1:14" s="139" customFormat="1" hidden="1" x14ac:dyDescent="0.15">
      <c r="A301"/>
      <c r="B301" s="139">
        <f t="shared" si="7"/>
        <v>5060717342065</v>
      </c>
      <c r="C301" s="139" t="s">
        <v>884</v>
      </c>
      <c r="D301" s="141" t="s">
        <v>885</v>
      </c>
      <c r="E301" s="139" t="s">
        <v>258</v>
      </c>
      <c r="F301" s="139" t="s">
        <v>863</v>
      </c>
      <c r="G301" s="139" t="s">
        <v>785</v>
      </c>
      <c r="H301" s="139" t="s">
        <v>167</v>
      </c>
      <c r="I301" s="139" t="s">
        <v>168</v>
      </c>
      <c r="J301" s="139" t="s">
        <v>174</v>
      </c>
      <c r="K301" s="139" t="s">
        <v>786</v>
      </c>
      <c r="L301" s="139" t="s">
        <v>169</v>
      </c>
      <c r="M301" s="139" t="s">
        <v>767</v>
      </c>
      <c r="N301" s="139" t="str">
        <f t="shared" si="8"/>
        <v xml:space="preserve">PARTY DÉCOR </v>
      </c>
    </row>
    <row r="302" spans="1:14" s="139" customFormat="1" hidden="1" x14ac:dyDescent="0.15">
      <c r="A302"/>
      <c r="B302" s="139">
        <f t="shared" si="7"/>
        <v>5060717342171</v>
      </c>
      <c r="C302" s="139" t="s">
        <v>886</v>
      </c>
      <c r="D302" s="141" t="s">
        <v>887</v>
      </c>
      <c r="E302" s="139" t="s">
        <v>258</v>
      </c>
      <c r="F302" s="139" t="s">
        <v>863</v>
      </c>
      <c r="G302" s="139" t="s">
        <v>785</v>
      </c>
      <c r="H302" s="139" t="s">
        <v>167</v>
      </c>
      <c r="I302" s="139" t="s">
        <v>168</v>
      </c>
      <c r="J302" s="139" t="s">
        <v>174</v>
      </c>
      <c r="K302" s="139" t="s">
        <v>786</v>
      </c>
      <c r="L302" s="139" t="s">
        <v>169</v>
      </c>
      <c r="M302" s="139" t="s">
        <v>767</v>
      </c>
      <c r="N302" s="139" t="str">
        <f t="shared" si="8"/>
        <v xml:space="preserve">PARTY DÉCOR </v>
      </c>
    </row>
    <row r="303" spans="1:14" s="139" customFormat="1" hidden="1" x14ac:dyDescent="0.15">
      <c r="A303"/>
      <c r="B303" s="139">
        <f t="shared" si="7"/>
        <v>5060717342218</v>
      </c>
      <c r="C303" s="139" t="s">
        <v>888</v>
      </c>
      <c r="D303" s="141" t="s">
        <v>889</v>
      </c>
      <c r="E303" s="139" t="s">
        <v>340</v>
      </c>
      <c r="F303" s="139" t="s">
        <v>863</v>
      </c>
      <c r="G303" s="139" t="s">
        <v>785</v>
      </c>
      <c r="H303" s="139" t="s">
        <v>167</v>
      </c>
      <c r="I303" s="139" t="s">
        <v>170</v>
      </c>
      <c r="J303" s="139" t="s">
        <v>174</v>
      </c>
      <c r="K303" s="139" t="s">
        <v>786</v>
      </c>
      <c r="L303" s="139" t="s">
        <v>169</v>
      </c>
      <c r="M303" s="139" t="s">
        <v>767</v>
      </c>
      <c r="N303" s="139" t="str">
        <f t="shared" si="8"/>
        <v xml:space="preserve">PARTY DÉCOR </v>
      </c>
    </row>
    <row r="304" spans="1:14" s="139" customFormat="1" hidden="1" x14ac:dyDescent="0.15">
      <c r="A304"/>
      <c r="B304" s="139">
        <f t="shared" si="7"/>
        <v>5060717344052</v>
      </c>
      <c r="C304" s="139" t="s">
        <v>890</v>
      </c>
      <c r="D304" s="141" t="s">
        <v>891</v>
      </c>
      <c r="E304" s="139" t="s">
        <v>340</v>
      </c>
      <c r="F304" s="139" t="s">
        <v>863</v>
      </c>
      <c r="G304" s="139" t="s">
        <v>785</v>
      </c>
      <c r="H304" s="139" t="s">
        <v>167</v>
      </c>
      <c r="I304" s="139" t="s">
        <v>170</v>
      </c>
      <c r="J304" s="139" t="s">
        <v>174</v>
      </c>
      <c r="K304" s="139" t="s">
        <v>786</v>
      </c>
      <c r="L304" s="139" t="s">
        <v>169</v>
      </c>
      <c r="M304" s="139" t="s">
        <v>767</v>
      </c>
      <c r="N304" s="139" t="str">
        <f t="shared" si="8"/>
        <v xml:space="preserve">PARTY DÉCOR </v>
      </c>
    </row>
    <row r="305" spans="1:14" s="139" customFormat="1" hidden="1" x14ac:dyDescent="0.15">
      <c r="A305"/>
      <c r="B305" s="139">
        <f t="shared" si="7"/>
        <v>5060717342188</v>
      </c>
      <c r="C305" s="139" t="s">
        <v>892</v>
      </c>
      <c r="D305" s="141" t="s">
        <v>893</v>
      </c>
      <c r="E305" s="139" t="s">
        <v>258</v>
      </c>
      <c r="F305" s="139" t="s">
        <v>863</v>
      </c>
      <c r="G305" s="139" t="s">
        <v>785</v>
      </c>
      <c r="H305" s="139" t="s">
        <v>167</v>
      </c>
      <c r="I305" s="139" t="s">
        <v>168</v>
      </c>
      <c r="J305" s="139" t="s">
        <v>174</v>
      </c>
      <c r="K305" s="139" t="s">
        <v>786</v>
      </c>
      <c r="L305" s="139" t="s">
        <v>169</v>
      </c>
      <c r="M305" s="139" t="s">
        <v>767</v>
      </c>
      <c r="N305" s="139" t="str">
        <f t="shared" si="8"/>
        <v xml:space="preserve">PARTY DÉCOR </v>
      </c>
    </row>
    <row r="306" spans="1:14" s="139" customFormat="1" hidden="1" x14ac:dyDescent="0.15">
      <c r="A306"/>
      <c r="B306" s="139">
        <f t="shared" si="7"/>
        <v>5060717342195</v>
      </c>
      <c r="C306" s="139" t="s">
        <v>894</v>
      </c>
      <c r="D306" s="141" t="s">
        <v>895</v>
      </c>
      <c r="E306" s="139" t="s">
        <v>258</v>
      </c>
      <c r="F306" s="139" t="s">
        <v>863</v>
      </c>
      <c r="G306" s="139" t="s">
        <v>785</v>
      </c>
      <c r="H306" s="139" t="s">
        <v>167</v>
      </c>
      <c r="I306" s="139" t="s">
        <v>168</v>
      </c>
      <c r="J306" s="139" t="s">
        <v>174</v>
      </c>
      <c r="K306" s="139" t="s">
        <v>786</v>
      </c>
      <c r="L306" s="139" t="s">
        <v>169</v>
      </c>
      <c r="M306" s="139" t="s">
        <v>767</v>
      </c>
      <c r="N306" s="139" t="str">
        <f t="shared" si="8"/>
        <v xml:space="preserve">PARTY DÉCOR </v>
      </c>
    </row>
    <row r="307" spans="1:14" s="139" customFormat="1" hidden="1" x14ac:dyDescent="0.15">
      <c r="A307"/>
      <c r="B307" s="139">
        <f t="shared" si="7"/>
        <v>5060717344069</v>
      </c>
      <c r="C307" s="139" t="s">
        <v>896</v>
      </c>
      <c r="D307" s="141" t="s">
        <v>897</v>
      </c>
      <c r="E307" s="139" t="s">
        <v>340</v>
      </c>
      <c r="F307" s="139" t="s">
        <v>863</v>
      </c>
      <c r="G307" s="139" t="s">
        <v>785</v>
      </c>
      <c r="H307" s="139" t="s">
        <v>167</v>
      </c>
      <c r="I307" s="139" t="s">
        <v>170</v>
      </c>
      <c r="J307" s="139" t="s">
        <v>174</v>
      </c>
      <c r="K307" s="139" t="s">
        <v>786</v>
      </c>
      <c r="L307" s="139" t="s">
        <v>169</v>
      </c>
      <c r="M307" s="139" t="s">
        <v>767</v>
      </c>
      <c r="N307" s="139" t="str">
        <f t="shared" si="8"/>
        <v xml:space="preserve">PARTY DÉCOR </v>
      </c>
    </row>
    <row r="308" spans="1:14" s="139" customFormat="1" hidden="1" x14ac:dyDescent="0.15">
      <c r="A308"/>
      <c r="B308" s="139">
        <f t="shared" si="7"/>
        <v>5060717345127</v>
      </c>
      <c r="C308" s="139" t="s">
        <v>898</v>
      </c>
      <c r="D308" s="141" t="s">
        <v>899</v>
      </c>
      <c r="E308" s="139" t="s">
        <v>340</v>
      </c>
      <c r="F308" s="139" t="s">
        <v>863</v>
      </c>
      <c r="G308" s="139" t="s">
        <v>785</v>
      </c>
      <c r="H308" s="139" t="s">
        <v>167</v>
      </c>
      <c r="I308" s="139" t="s">
        <v>170</v>
      </c>
      <c r="J308" s="139" t="s">
        <v>174</v>
      </c>
      <c r="K308" s="139" t="s">
        <v>786</v>
      </c>
      <c r="L308" s="139" t="s">
        <v>169</v>
      </c>
      <c r="M308" s="139" t="s">
        <v>767</v>
      </c>
      <c r="N308" s="139" t="str">
        <f t="shared" si="8"/>
        <v xml:space="preserve">PARTY DÉCOR </v>
      </c>
    </row>
    <row r="309" spans="1:14" s="139" customFormat="1" hidden="1" x14ac:dyDescent="0.15">
      <c r="A309"/>
      <c r="B309" s="139">
        <f t="shared" si="7"/>
        <v>5060717343956</v>
      </c>
      <c r="C309" s="139" t="s">
        <v>900</v>
      </c>
      <c r="D309" s="141" t="s">
        <v>901</v>
      </c>
      <c r="E309" s="139" t="s">
        <v>258</v>
      </c>
      <c r="F309" s="139" t="s">
        <v>863</v>
      </c>
      <c r="G309" s="139" t="s">
        <v>785</v>
      </c>
      <c r="H309" s="139" t="s">
        <v>167</v>
      </c>
      <c r="I309" s="139" t="s">
        <v>168</v>
      </c>
      <c r="J309" s="139" t="s">
        <v>174</v>
      </c>
      <c r="K309" s="139" t="s">
        <v>786</v>
      </c>
      <c r="L309" s="139" t="s">
        <v>169</v>
      </c>
      <c r="M309" s="139" t="s">
        <v>767</v>
      </c>
      <c r="N309" s="139" t="str">
        <f t="shared" si="8"/>
        <v xml:space="preserve">PARTY DÉCOR </v>
      </c>
    </row>
    <row r="310" spans="1:14" s="139" customFormat="1" hidden="1" x14ac:dyDescent="0.15">
      <c r="A310"/>
      <c r="B310" s="139">
        <f t="shared" si="7"/>
        <v>5060717347534</v>
      </c>
      <c r="C310" s="139" t="s">
        <v>902</v>
      </c>
      <c r="D310" s="141" t="s">
        <v>903</v>
      </c>
      <c r="E310" s="139" t="s">
        <v>340</v>
      </c>
      <c r="F310" s="139" t="s">
        <v>863</v>
      </c>
      <c r="G310" s="139" t="s">
        <v>785</v>
      </c>
      <c r="H310" s="139" t="s">
        <v>167</v>
      </c>
      <c r="I310" s="139" t="s">
        <v>170</v>
      </c>
      <c r="J310" s="139" t="s">
        <v>174</v>
      </c>
      <c r="K310" s="139" t="s">
        <v>786</v>
      </c>
      <c r="L310" s="139" t="s">
        <v>169</v>
      </c>
      <c r="M310" s="139" t="s">
        <v>767</v>
      </c>
      <c r="N310" s="139" t="str">
        <f t="shared" si="8"/>
        <v xml:space="preserve">PARTY DÉCOR </v>
      </c>
    </row>
    <row r="311" spans="1:14" s="139" customFormat="1" hidden="1" x14ac:dyDescent="0.15">
      <c r="A311"/>
      <c r="B311" s="139">
        <f t="shared" si="7"/>
        <v>5060717344021</v>
      </c>
      <c r="C311" s="139" t="s">
        <v>904</v>
      </c>
      <c r="D311" s="141" t="s">
        <v>905</v>
      </c>
      <c r="E311" s="139" t="s">
        <v>258</v>
      </c>
      <c r="F311" s="139" t="s">
        <v>863</v>
      </c>
      <c r="G311" s="139" t="s">
        <v>785</v>
      </c>
      <c r="H311" s="139" t="s">
        <v>167</v>
      </c>
      <c r="I311" s="139" t="s">
        <v>168</v>
      </c>
      <c r="J311" s="139" t="s">
        <v>174</v>
      </c>
      <c r="K311" s="139" t="s">
        <v>786</v>
      </c>
      <c r="L311" s="139" t="s">
        <v>169</v>
      </c>
      <c r="M311" s="139" t="s">
        <v>767</v>
      </c>
      <c r="N311" s="139" t="str">
        <f t="shared" si="8"/>
        <v xml:space="preserve">PARTY DÉCOR </v>
      </c>
    </row>
    <row r="312" spans="1:14" s="139" customFormat="1" hidden="1" x14ac:dyDescent="0.15">
      <c r="A312"/>
      <c r="B312" s="139">
        <f t="shared" si="7"/>
        <v>5060717344038</v>
      </c>
      <c r="C312" s="139" t="s">
        <v>906</v>
      </c>
      <c r="D312" s="141" t="s">
        <v>907</v>
      </c>
      <c r="E312" s="139" t="s">
        <v>258</v>
      </c>
      <c r="F312" s="139" t="s">
        <v>863</v>
      </c>
      <c r="G312" s="139" t="s">
        <v>785</v>
      </c>
      <c r="H312" s="139" t="s">
        <v>167</v>
      </c>
      <c r="I312" s="139" t="s">
        <v>168</v>
      </c>
      <c r="J312" s="139" t="s">
        <v>174</v>
      </c>
      <c r="K312" s="139" t="s">
        <v>786</v>
      </c>
      <c r="L312" s="139" t="s">
        <v>169</v>
      </c>
      <c r="M312" s="139" t="s">
        <v>767</v>
      </c>
      <c r="N312" s="139" t="str">
        <f t="shared" si="8"/>
        <v xml:space="preserve">PARTY DÉCOR </v>
      </c>
    </row>
    <row r="313" spans="1:14" s="139" customFormat="1" hidden="1" x14ac:dyDescent="0.15">
      <c r="A313"/>
      <c r="B313" s="139">
        <f t="shared" si="7"/>
        <v>5060717344045</v>
      </c>
      <c r="C313" s="139" t="s">
        <v>908</v>
      </c>
      <c r="D313" s="141" t="s">
        <v>909</v>
      </c>
      <c r="E313" s="139" t="s">
        <v>258</v>
      </c>
      <c r="F313" s="139" t="s">
        <v>863</v>
      </c>
      <c r="G313" s="139" t="s">
        <v>785</v>
      </c>
      <c r="H313" s="139" t="s">
        <v>167</v>
      </c>
      <c r="I313" s="139" t="s">
        <v>168</v>
      </c>
      <c r="J313" s="139" t="s">
        <v>174</v>
      </c>
      <c r="K313" s="139" t="s">
        <v>786</v>
      </c>
      <c r="L313" s="139" t="s">
        <v>169</v>
      </c>
      <c r="M313" s="139" t="s">
        <v>767</v>
      </c>
      <c r="N313" s="139" t="str">
        <f t="shared" si="8"/>
        <v xml:space="preserve">PARTY DÉCOR </v>
      </c>
    </row>
    <row r="314" spans="1:14" s="139" customFormat="1" hidden="1" x14ac:dyDescent="0.15">
      <c r="A314"/>
      <c r="B314" s="139">
        <f t="shared" si="7"/>
        <v>5060717344229</v>
      </c>
      <c r="C314" s="139" t="s">
        <v>910</v>
      </c>
      <c r="D314" s="141" t="s">
        <v>911</v>
      </c>
      <c r="E314" s="139" t="s">
        <v>258</v>
      </c>
      <c r="F314" s="139" t="s">
        <v>863</v>
      </c>
      <c r="G314" s="139" t="s">
        <v>785</v>
      </c>
      <c r="H314" s="139" t="s">
        <v>167</v>
      </c>
      <c r="I314" s="139" t="s">
        <v>168</v>
      </c>
      <c r="J314" s="139" t="s">
        <v>174</v>
      </c>
      <c r="K314" s="139" t="s">
        <v>786</v>
      </c>
      <c r="L314" s="139" t="s">
        <v>169</v>
      </c>
      <c r="M314" s="139" t="s">
        <v>767</v>
      </c>
      <c r="N314" s="139" t="str">
        <f t="shared" si="8"/>
        <v xml:space="preserve">PARTY DÉCOR </v>
      </c>
    </row>
    <row r="315" spans="1:14" s="139" customFormat="1" hidden="1" x14ac:dyDescent="0.15">
      <c r="A315"/>
      <c r="B315" s="139">
        <f t="shared" si="7"/>
        <v>5060717345103</v>
      </c>
      <c r="C315" s="139" t="s">
        <v>912</v>
      </c>
      <c r="D315" s="141" t="s">
        <v>913</v>
      </c>
      <c r="E315" s="139" t="s">
        <v>258</v>
      </c>
      <c r="F315" s="139" t="s">
        <v>863</v>
      </c>
      <c r="G315" s="139" t="s">
        <v>785</v>
      </c>
      <c r="H315" s="139" t="s">
        <v>167</v>
      </c>
      <c r="I315" s="139" t="s">
        <v>168</v>
      </c>
      <c r="J315" s="139" t="s">
        <v>174</v>
      </c>
      <c r="K315" s="139" t="s">
        <v>786</v>
      </c>
      <c r="L315" s="139" t="s">
        <v>169</v>
      </c>
      <c r="M315" s="139" t="s">
        <v>767</v>
      </c>
      <c r="N315" s="139" t="str">
        <f t="shared" si="8"/>
        <v xml:space="preserve">PARTY DÉCOR </v>
      </c>
    </row>
    <row r="316" spans="1:14" s="139" customFormat="1" hidden="1" x14ac:dyDescent="0.15">
      <c r="A316"/>
      <c r="B316" s="139">
        <f t="shared" si="7"/>
        <v>5060717349705</v>
      </c>
      <c r="C316" s="139" t="s">
        <v>914</v>
      </c>
      <c r="D316" s="141" t="s">
        <v>915</v>
      </c>
      <c r="E316" s="139" t="s">
        <v>258</v>
      </c>
      <c r="F316" s="139" t="s">
        <v>863</v>
      </c>
      <c r="G316" s="139" t="s">
        <v>785</v>
      </c>
      <c r="H316" s="139" t="s">
        <v>167</v>
      </c>
      <c r="I316" s="139" t="s">
        <v>168</v>
      </c>
      <c r="J316" s="139" t="s">
        <v>174</v>
      </c>
      <c r="K316" s="139" t="s">
        <v>786</v>
      </c>
      <c r="L316" s="139" t="s">
        <v>169</v>
      </c>
      <c r="M316" s="139" t="s">
        <v>767</v>
      </c>
      <c r="N316" s="139" t="str">
        <f t="shared" si="8"/>
        <v xml:space="preserve">PARTY DÉCOR </v>
      </c>
    </row>
    <row r="317" spans="1:14" s="139" customFormat="1" hidden="1" x14ac:dyDescent="0.15">
      <c r="A317"/>
      <c r="B317" s="139">
        <f t="shared" si="7"/>
        <v>5060717349750</v>
      </c>
      <c r="C317" s="139" t="s">
        <v>916</v>
      </c>
      <c r="D317" s="141" t="s">
        <v>917</v>
      </c>
      <c r="E317" s="139" t="s">
        <v>340</v>
      </c>
      <c r="F317" s="139" t="s">
        <v>863</v>
      </c>
      <c r="G317" s="139" t="s">
        <v>785</v>
      </c>
      <c r="H317" s="139" t="s">
        <v>167</v>
      </c>
      <c r="I317" s="139" t="s">
        <v>170</v>
      </c>
      <c r="J317" s="139" t="s">
        <v>174</v>
      </c>
      <c r="K317" s="139" t="s">
        <v>786</v>
      </c>
      <c r="L317" s="139" t="s">
        <v>169</v>
      </c>
      <c r="M317" s="139" t="s">
        <v>767</v>
      </c>
      <c r="N317" s="139" t="str">
        <f t="shared" si="8"/>
        <v xml:space="preserve">PARTY DÉCOR </v>
      </c>
    </row>
    <row r="318" spans="1:14" s="139" customFormat="1" hidden="1" x14ac:dyDescent="0.15">
      <c r="A318"/>
      <c r="B318" s="139">
        <f t="shared" si="7"/>
        <v>5060717341853</v>
      </c>
      <c r="C318" s="139" t="s">
        <v>918</v>
      </c>
      <c r="D318" s="141" t="s">
        <v>919</v>
      </c>
      <c r="E318" s="139" t="s">
        <v>854</v>
      </c>
      <c r="F318" s="139" t="s">
        <v>863</v>
      </c>
      <c r="G318" s="139" t="s">
        <v>785</v>
      </c>
      <c r="H318" s="139" t="s">
        <v>167</v>
      </c>
      <c r="I318" s="139" t="s">
        <v>168</v>
      </c>
      <c r="J318" s="139" t="s">
        <v>174</v>
      </c>
      <c r="K318" s="139" t="s">
        <v>786</v>
      </c>
      <c r="L318" s="139" t="s">
        <v>169</v>
      </c>
      <c r="M318" s="139" t="s">
        <v>855</v>
      </c>
      <c r="N318" s="139" t="str">
        <f t="shared" si="8"/>
        <v xml:space="preserve">HALLOWEEN </v>
      </c>
    </row>
    <row r="319" spans="1:14" s="139" customFormat="1" hidden="1" x14ac:dyDescent="0.15">
      <c r="A319"/>
      <c r="B319" s="139">
        <f t="shared" si="7"/>
        <v>5060717342447</v>
      </c>
      <c r="C319" s="139" t="s">
        <v>920</v>
      </c>
      <c r="D319" s="141" t="s">
        <v>921</v>
      </c>
      <c r="E319" s="139" t="s">
        <v>854</v>
      </c>
      <c r="F319" s="139" t="s">
        <v>863</v>
      </c>
      <c r="G319" s="139" t="s">
        <v>785</v>
      </c>
      <c r="H319" s="139" t="s">
        <v>167</v>
      </c>
      <c r="I319" s="139" t="s">
        <v>170</v>
      </c>
      <c r="J319" s="139" t="s">
        <v>174</v>
      </c>
      <c r="K319" s="139" t="s">
        <v>786</v>
      </c>
      <c r="L319" s="139" t="s">
        <v>169</v>
      </c>
      <c r="M319" s="139" t="s">
        <v>855</v>
      </c>
      <c r="N319" s="139" t="str">
        <f t="shared" si="8"/>
        <v xml:space="preserve">HALLOWEEN </v>
      </c>
    </row>
    <row r="320" spans="1:14" s="139" customFormat="1" hidden="1" x14ac:dyDescent="0.15">
      <c r="A320"/>
      <c r="B320" s="139">
        <f t="shared" si="7"/>
        <v>5060717342461</v>
      </c>
      <c r="C320" s="139" t="s">
        <v>922</v>
      </c>
      <c r="D320" s="141" t="s">
        <v>923</v>
      </c>
      <c r="E320" s="139" t="s">
        <v>854</v>
      </c>
      <c r="F320" s="139" t="s">
        <v>863</v>
      </c>
      <c r="G320" s="139" t="s">
        <v>785</v>
      </c>
      <c r="H320" s="139" t="s">
        <v>167</v>
      </c>
      <c r="I320" s="139" t="s">
        <v>170</v>
      </c>
      <c r="J320" s="139" t="s">
        <v>174</v>
      </c>
      <c r="K320" s="139" t="s">
        <v>786</v>
      </c>
      <c r="L320" s="139" t="s">
        <v>169</v>
      </c>
      <c r="M320" s="139" t="s">
        <v>855</v>
      </c>
      <c r="N320" s="139" t="str">
        <f t="shared" si="8"/>
        <v xml:space="preserve">HALLOWEEN </v>
      </c>
    </row>
    <row r="321" spans="1:14" s="139" customFormat="1" hidden="1" x14ac:dyDescent="0.15">
      <c r="A321"/>
      <c r="B321" s="139">
        <f t="shared" si="7"/>
        <v>5060717342478</v>
      </c>
      <c r="C321" s="139" t="s">
        <v>924</v>
      </c>
      <c r="D321" s="141" t="s">
        <v>925</v>
      </c>
      <c r="E321" s="139" t="s">
        <v>854</v>
      </c>
      <c r="F321" s="139" t="s">
        <v>863</v>
      </c>
      <c r="G321" s="139" t="s">
        <v>785</v>
      </c>
      <c r="H321" s="139" t="s">
        <v>167</v>
      </c>
      <c r="I321" s="139" t="s">
        <v>168</v>
      </c>
      <c r="J321" s="139" t="s">
        <v>174</v>
      </c>
      <c r="K321" s="139" t="s">
        <v>786</v>
      </c>
      <c r="L321" s="139" t="s">
        <v>169</v>
      </c>
      <c r="M321" s="139" t="s">
        <v>855</v>
      </c>
      <c r="N321" s="139" t="str">
        <f t="shared" si="8"/>
        <v xml:space="preserve">HALLOWEEN </v>
      </c>
    </row>
    <row r="322" spans="1:14" s="139" customFormat="1" hidden="1" x14ac:dyDescent="0.15">
      <c r="A322"/>
      <c r="B322" s="139">
        <f t="shared" si="7"/>
        <v>5060717345196</v>
      </c>
      <c r="C322" s="139" t="s">
        <v>926</v>
      </c>
      <c r="D322" s="141" t="s">
        <v>927</v>
      </c>
      <c r="E322" s="139" t="s">
        <v>854</v>
      </c>
      <c r="F322" s="139" t="s">
        <v>863</v>
      </c>
      <c r="G322" s="139" t="s">
        <v>785</v>
      </c>
      <c r="H322" s="139" t="s">
        <v>167</v>
      </c>
      <c r="I322" s="139" t="s">
        <v>170</v>
      </c>
      <c r="J322" s="139" t="s">
        <v>174</v>
      </c>
      <c r="K322" s="139" t="s">
        <v>786</v>
      </c>
      <c r="L322" s="139" t="s">
        <v>169</v>
      </c>
      <c r="M322" s="139" t="s">
        <v>855</v>
      </c>
      <c r="N322" s="139" t="str">
        <f t="shared" si="8"/>
        <v xml:space="preserve">HALLOWEEN </v>
      </c>
    </row>
    <row r="323" spans="1:14" s="139" customFormat="1" hidden="1" x14ac:dyDescent="0.15">
      <c r="A323"/>
      <c r="B323" s="139">
        <f t="shared" ref="B323:B386" si="9">D323*1</f>
        <v>5060717345202</v>
      </c>
      <c r="C323" s="139" t="s">
        <v>928</v>
      </c>
      <c r="D323" s="141" t="s">
        <v>929</v>
      </c>
      <c r="E323" s="139" t="s">
        <v>854</v>
      </c>
      <c r="F323" s="139" t="s">
        <v>863</v>
      </c>
      <c r="G323" s="139" t="s">
        <v>785</v>
      </c>
      <c r="H323" s="139" t="s">
        <v>167</v>
      </c>
      <c r="I323" s="139" t="s">
        <v>170</v>
      </c>
      <c r="J323" s="139" t="s">
        <v>174</v>
      </c>
      <c r="K323" s="139" t="s">
        <v>786</v>
      </c>
      <c r="L323" s="139" t="s">
        <v>169</v>
      </c>
      <c r="M323" s="139" t="s">
        <v>855</v>
      </c>
      <c r="N323" s="139" t="str">
        <f t="shared" ref="N323:N386" si="10">UPPER(M323)</f>
        <v xml:space="preserve">HALLOWEEN </v>
      </c>
    </row>
    <row r="324" spans="1:14" s="139" customFormat="1" hidden="1" x14ac:dyDescent="0.15">
      <c r="A324"/>
      <c r="B324" s="139">
        <f t="shared" si="9"/>
        <v>746160036434</v>
      </c>
      <c r="C324" s="139" t="s">
        <v>930</v>
      </c>
      <c r="D324" s="141" t="s">
        <v>931</v>
      </c>
      <c r="E324" s="139" t="s">
        <v>932</v>
      </c>
      <c r="F324" s="139" t="s">
        <v>933</v>
      </c>
      <c r="G324" s="139" t="s">
        <v>54</v>
      </c>
      <c r="H324" s="139" t="s">
        <v>167</v>
      </c>
      <c r="I324" s="139" t="s">
        <v>168</v>
      </c>
      <c r="J324" s="139" t="s">
        <v>171</v>
      </c>
      <c r="K324" s="139" t="s">
        <v>172</v>
      </c>
      <c r="L324" s="139" t="s">
        <v>169</v>
      </c>
      <c r="M324" s="139" t="s">
        <v>172</v>
      </c>
      <c r="N324" s="139" t="str">
        <f t="shared" si="10"/>
        <v>AFFIRMATION CARDS</v>
      </c>
    </row>
    <row r="325" spans="1:14" s="139" customFormat="1" hidden="1" x14ac:dyDescent="0.15">
      <c r="A325"/>
      <c r="B325" s="139">
        <f t="shared" si="9"/>
        <v>9369998155613</v>
      </c>
      <c r="C325" s="139" t="s">
        <v>934</v>
      </c>
      <c r="D325" s="141" t="s">
        <v>935</v>
      </c>
      <c r="E325" s="139" t="s">
        <v>932</v>
      </c>
      <c r="F325" s="139" t="s">
        <v>933</v>
      </c>
      <c r="G325" s="139" t="s">
        <v>54</v>
      </c>
      <c r="H325" s="139" t="s">
        <v>167</v>
      </c>
      <c r="I325" s="139" t="s">
        <v>170</v>
      </c>
      <c r="J325" s="139" t="s">
        <v>171</v>
      </c>
      <c r="K325" s="139" t="s">
        <v>172</v>
      </c>
      <c r="L325" s="139" t="s">
        <v>169</v>
      </c>
      <c r="M325" s="139" t="s">
        <v>172</v>
      </c>
      <c r="N325" s="139" t="str">
        <f t="shared" si="10"/>
        <v>AFFIRMATION CARDS</v>
      </c>
    </row>
    <row r="326" spans="1:14" s="139" customFormat="1" hidden="1" x14ac:dyDescent="0.15">
      <c r="A326"/>
      <c r="B326" s="139">
        <f t="shared" si="9"/>
        <v>9780645034035</v>
      </c>
      <c r="C326" s="139" t="s">
        <v>936</v>
      </c>
      <c r="D326" s="141" t="s">
        <v>937</v>
      </c>
      <c r="E326" s="139" t="s">
        <v>932</v>
      </c>
      <c r="F326" s="139" t="s">
        <v>933</v>
      </c>
      <c r="G326" s="139" t="s">
        <v>54</v>
      </c>
      <c r="H326" s="139" t="s">
        <v>167</v>
      </c>
      <c r="I326" s="139" t="s">
        <v>170</v>
      </c>
      <c r="J326" s="139" t="s">
        <v>171</v>
      </c>
      <c r="K326" s="139" t="s">
        <v>172</v>
      </c>
      <c r="L326" s="139" t="s">
        <v>169</v>
      </c>
      <c r="M326" s="139" t="s">
        <v>172</v>
      </c>
      <c r="N326" s="139" t="str">
        <f t="shared" si="10"/>
        <v>AFFIRMATION CARDS</v>
      </c>
    </row>
    <row r="327" spans="1:14" s="139" customFormat="1" hidden="1" x14ac:dyDescent="0.15">
      <c r="A327"/>
      <c r="B327" s="139">
        <f t="shared" si="9"/>
        <v>9781593591083</v>
      </c>
      <c r="C327" s="139" t="s">
        <v>938</v>
      </c>
      <c r="D327" s="141">
        <v>9781593591083</v>
      </c>
      <c r="E327" s="139" t="s">
        <v>258</v>
      </c>
      <c r="F327" s="139" t="s">
        <v>194</v>
      </c>
      <c r="G327" s="139" t="s">
        <v>54</v>
      </c>
      <c r="H327" s="139" t="s">
        <v>167</v>
      </c>
      <c r="I327" s="139" t="s">
        <v>170</v>
      </c>
      <c r="J327" s="139" t="s">
        <v>171</v>
      </c>
      <c r="K327" s="139" t="s">
        <v>939</v>
      </c>
      <c r="L327" s="139" t="s">
        <v>124</v>
      </c>
      <c r="M327" s="139" t="s">
        <v>124</v>
      </c>
      <c r="N327" s="139" t="str">
        <f t="shared" si="10"/>
        <v>CORE</v>
      </c>
    </row>
    <row r="328" spans="1:14" s="139" customFormat="1" hidden="1" x14ac:dyDescent="0.15">
      <c r="A328"/>
      <c r="B328" s="139">
        <f t="shared" si="9"/>
        <v>9781441336019</v>
      </c>
      <c r="C328" s="139" t="s">
        <v>940</v>
      </c>
      <c r="D328" s="141">
        <v>9781441336019</v>
      </c>
      <c r="E328" s="139" t="s">
        <v>258</v>
      </c>
      <c r="F328" s="139" t="s">
        <v>194</v>
      </c>
      <c r="G328" s="139" t="s">
        <v>54</v>
      </c>
      <c r="H328" s="139" t="s">
        <v>167</v>
      </c>
      <c r="I328" s="139" t="s">
        <v>170</v>
      </c>
      <c r="J328" s="139" t="s">
        <v>171</v>
      </c>
      <c r="K328" s="139" t="s">
        <v>559</v>
      </c>
      <c r="L328" s="139" t="s">
        <v>124</v>
      </c>
      <c r="M328" s="139" t="s">
        <v>124</v>
      </c>
      <c r="N328" s="139" t="str">
        <f t="shared" si="10"/>
        <v>CORE</v>
      </c>
    </row>
    <row r="329" spans="1:14" s="139" customFormat="1" hidden="1" x14ac:dyDescent="0.15">
      <c r="A329"/>
      <c r="B329" s="139">
        <f t="shared" si="9"/>
        <v>605030254029</v>
      </c>
      <c r="C329" s="139" t="s">
        <v>941</v>
      </c>
      <c r="D329" s="141">
        <v>605030254029</v>
      </c>
      <c r="E329" s="139" t="s">
        <v>258</v>
      </c>
      <c r="F329" s="139" t="s">
        <v>942</v>
      </c>
      <c r="G329" s="139" t="s">
        <v>54</v>
      </c>
      <c r="H329" s="139" t="s">
        <v>167</v>
      </c>
      <c r="I329" s="139" t="s">
        <v>170</v>
      </c>
      <c r="J329" s="139" t="s">
        <v>171</v>
      </c>
      <c r="K329" s="139" t="s">
        <v>939</v>
      </c>
      <c r="L329" s="139" t="s">
        <v>124</v>
      </c>
      <c r="M329" s="139" t="s">
        <v>124</v>
      </c>
      <c r="N329" s="139" t="str">
        <f t="shared" si="10"/>
        <v>CORE</v>
      </c>
    </row>
    <row r="330" spans="1:14" s="139" customFormat="1" hidden="1" x14ac:dyDescent="0.15">
      <c r="A330"/>
      <c r="B330" s="139">
        <f t="shared" si="9"/>
        <v>5060825620031</v>
      </c>
      <c r="C330" s="139" t="s">
        <v>943</v>
      </c>
      <c r="D330" s="141">
        <v>5060825620031</v>
      </c>
      <c r="E330" s="139" t="s">
        <v>258</v>
      </c>
      <c r="F330" s="139" t="s">
        <v>944</v>
      </c>
      <c r="G330" s="139" t="s">
        <v>54</v>
      </c>
      <c r="H330" s="139" t="s">
        <v>167</v>
      </c>
      <c r="I330" s="139" t="s">
        <v>170</v>
      </c>
      <c r="J330" s="139" t="s">
        <v>171</v>
      </c>
      <c r="K330" s="139" t="s">
        <v>172</v>
      </c>
      <c r="L330" s="139" t="s">
        <v>124</v>
      </c>
      <c r="M330" s="139" t="s">
        <v>124</v>
      </c>
      <c r="N330" s="139" t="str">
        <f t="shared" si="10"/>
        <v>CORE</v>
      </c>
    </row>
    <row r="331" spans="1:14" s="139" customFormat="1" hidden="1" x14ac:dyDescent="0.15">
      <c r="A331"/>
      <c r="B331" s="139">
        <f t="shared" si="9"/>
        <v>5060825620246</v>
      </c>
      <c r="C331" s="139" t="s">
        <v>945</v>
      </c>
      <c r="D331" s="141">
        <v>5060825620246</v>
      </c>
      <c r="E331" s="139" t="s">
        <v>258</v>
      </c>
      <c r="F331" s="139" t="s">
        <v>944</v>
      </c>
      <c r="G331" s="139" t="s">
        <v>54</v>
      </c>
      <c r="H331" s="139" t="s">
        <v>167</v>
      </c>
      <c r="I331" s="139" t="s">
        <v>170</v>
      </c>
      <c r="J331" s="139" t="s">
        <v>171</v>
      </c>
      <c r="K331" s="139" t="s">
        <v>172</v>
      </c>
      <c r="L331" s="139" t="s">
        <v>124</v>
      </c>
      <c r="M331" s="139" t="s">
        <v>124</v>
      </c>
      <c r="N331" s="139" t="str">
        <f t="shared" si="10"/>
        <v>CORE</v>
      </c>
    </row>
    <row r="332" spans="1:14" s="139" customFormat="1" hidden="1" x14ac:dyDescent="0.15">
      <c r="A332"/>
      <c r="B332" s="139">
        <f t="shared" si="9"/>
        <v>5060538150771</v>
      </c>
      <c r="C332" s="139" t="s">
        <v>173</v>
      </c>
      <c r="D332" s="141">
        <v>5060538150771</v>
      </c>
      <c r="E332" s="139" t="s">
        <v>258</v>
      </c>
      <c r="F332" s="139" t="s">
        <v>946</v>
      </c>
      <c r="G332" s="139" t="s">
        <v>54</v>
      </c>
      <c r="H332" s="139" t="s">
        <v>167</v>
      </c>
      <c r="I332" s="139" t="s">
        <v>170</v>
      </c>
      <c r="J332" s="139" t="s">
        <v>171</v>
      </c>
      <c r="K332" s="139" t="s">
        <v>559</v>
      </c>
      <c r="L332" s="139" t="s">
        <v>124</v>
      </c>
      <c r="M332" s="139" t="s">
        <v>124</v>
      </c>
      <c r="N332" s="139" t="str">
        <f t="shared" si="10"/>
        <v>CORE</v>
      </c>
    </row>
    <row r="333" spans="1:14" s="139" customFormat="1" hidden="1" x14ac:dyDescent="0.15">
      <c r="A333"/>
      <c r="B333" s="139">
        <f t="shared" si="9"/>
        <v>0</v>
      </c>
      <c r="D333" s="141"/>
      <c r="N333" s="139" t="str">
        <f t="shared" si="10"/>
        <v/>
      </c>
    </row>
    <row r="334" spans="1:14" s="139" customFormat="1" hidden="1" x14ac:dyDescent="0.15">
      <c r="A334"/>
      <c r="B334" s="139">
        <f t="shared" si="9"/>
        <v>0</v>
      </c>
      <c r="D334" s="141"/>
      <c r="N334" s="139" t="str">
        <f t="shared" si="10"/>
        <v/>
      </c>
    </row>
    <row r="335" spans="1:14" s="139" customFormat="1" hidden="1" x14ac:dyDescent="0.15">
      <c r="A335"/>
      <c r="B335" s="139">
        <f t="shared" si="9"/>
        <v>0</v>
      </c>
      <c r="D335" s="141"/>
      <c r="N335" s="139" t="str">
        <f t="shared" si="10"/>
        <v/>
      </c>
    </row>
    <row r="336" spans="1:14" s="139" customFormat="1" hidden="1" x14ac:dyDescent="0.15">
      <c r="A336"/>
      <c r="B336" s="139">
        <f t="shared" si="9"/>
        <v>0</v>
      </c>
      <c r="D336" s="141"/>
      <c r="N336" s="139" t="str">
        <f t="shared" si="10"/>
        <v/>
      </c>
    </row>
    <row r="337" spans="1:14" s="139" customFormat="1" hidden="1" x14ac:dyDescent="0.15">
      <c r="A337"/>
      <c r="B337" s="139">
        <f t="shared" si="9"/>
        <v>0</v>
      </c>
      <c r="D337" s="141"/>
      <c r="N337" s="139" t="str">
        <f t="shared" si="10"/>
        <v/>
      </c>
    </row>
    <row r="338" spans="1:14" s="139" customFormat="1" hidden="1" x14ac:dyDescent="0.15">
      <c r="A338"/>
      <c r="B338" s="139">
        <f t="shared" si="9"/>
        <v>0</v>
      </c>
      <c r="D338" s="141"/>
      <c r="N338" s="139" t="str">
        <f t="shared" si="10"/>
        <v/>
      </c>
    </row>
    <row r="339" spans="1:14" s="139" customFormat="1" hidden="1" x14ac:dyDescent="0.15">
      <c r="A339"/>
      <c r="B339" s="139">
        <f t="shared" si="9"/>
        <v>0</v>
      </c>
      <c r="D339" s="141"/>
      <c r="N339" s="139" t="str">
        <f t="shared" si="10"/>
        <v/>
      </c>
    </row>
    <row r="340" spans="1:14" s="139" customFormat="1" hidden="1" x14ac:dyDescent="0.15">
      <c r="A340"/>
      <c r="B340" s="139">
        <f t="shared" si="9"/>
        <v>0</v>
      </c>
      <c r="D340" s="141"/>
      <c r="N340" s="139" t="str">
        <f t="shared" si="10"/>
        <v/>
      </c>
    </row>
    <row r="341" spans="1:14" s="139" customFormat="1" hidden="1" x14ac:dyDescent="0.15">
      <c r="A341"/>
      <c r="B341" s="139">
        <f t="shared" si="9"/>
        <v>0</v>
      </c>
      <c r="D341" s="141"/>
      <c r="N341" s="139" t="str">
        <f t="shared" si="10"/>
        <v/>
      </c>
    </row>
    <row r="342" spans="1:14" s="139" customFormat="1" hidden="1" x14ac:dyDescent="0.15">
      <c r="A342"/>
      <c r="B342" s="139">
        <f t="shared" si="9"/>
        <v>0</v>
      </c>
      <c r="D342" s="141"/>
      <c r="N342" s="139" t="str">
        <f t="shared" si="10"/>
        <v/>
      </c>
    </row>
    <row r="343" spans="1:14" s="139" customFormat="1" hidden="1" x14ac:dyDescent="0.15">
      <c r="A343"/>
      <c r="B343" s="139">
        <f t="shared" si="9"/>
        <v>0</v>
      </c>
      <c r="D343" s="141"/>
      <c r="N343" s="139" t="str">
        <f t="shared" si="10"/>
        <v/>
      </c>
    </row>
    <row r="344" spans="1:14" s="139" customFormat="1" hidden="1" x14ac:dyDescent="0.15">
      <c r="A344"/>
      <c r="B344" s="139">
        <f t="shared" si="9"/>
        <v>0</v>
      </c>
      <c r="D344" s="141"/>
      <c r="N344" s="139" t="str">
        <f t="shared" si="10"/>
        <v/>
      </c>
    </row>
    <row r="345" spans="1:14" s="139" customFormat="1" hidden="1" x14ac:dyDescent="0.15">
      <c r="A345"/>
      <c r="B345" s="139">
        <f t="shared" si="9"/>
        <v>0</v>
      </c>
      <c r="D345" s="141"/>
      <c r="N345" s="139" t="str">
        <f t="shared" si="10"/>
        <v/>
      </c>
    </row>
    <row r="346" spans="1:14" s="139" customFormat="1" hidden="1" x14ac:dyDescent="0.15">
      <c r="A346"/>
      <c r="B346" s="139">
        <f t="shared" si="9"/>
        <v>0</v>
      </c>
      <c r="D346" s="141"/>
      <c r="N346" s="139" t="str">
        <f t="shared" si="10"/>
        <v/>
      </c>
    </row>
    <row r="347" spans="1:14" s="139" customFormat="1" hidden="1" x14ac:dyDescent="0.15">
      <c r="A347"/>
      <c r="B347" s="139">
        <f t="shared" si="9"/>
        <v>0</v>
      </c>
      <c r="D347" s="141"/>
      <c r="N347" s="139" t="str">
        <f t="shared" si="10"/>
        <v/>
      </c>
    </row>
    <row r="348" spans="1:14" s="139" customFormat="1" hidden="1" x14ac:dyDescent="0.15">
      <c r="A348"/>
      <c r="B348" s="139">
        <f t="shared" si="9"/>
        <v>0</v>
      </c>
      <c r="D348" s="141"/>
      <c r="N348" s="139" t="str">
        <f t="shared" si="10"/>
        <v/>
      </c>
    </row>
    <row r="349" spans="1:14" s="139" customFormat="1" hidden="1" x14ac:dyDescent="0.15">
      <c r="A349"/>
      <c r="B349" s="139">
        <f t="shared" si="9"/>
        <v>0</v>
      </c>
      <c r="D349" s="141"/>
      <c r="N349" s="139" t="str">
        <f t="shared" si="10"/>
        <v/>
      </c>
    </row>
    <row r="350" spans="1:14" s="139" customFormat="1" hidden="1" x14ac:dyDescent="0.15">
      <c r="A350"/>
      <c r="B350" s="139">
        <f t="shared" si="9"/>
        <v>0</v>
      </c>
      <c r="D350" s="141"/>
      <c r="N350" s="139" t="str">
        <f t="shared" si="10"/>
        <v/>
      </c>
    </row>
    <row r="351" spans="1:14" s="139" customFormat="1" hidden="1" x14ac:dyDescent="0.15">
      <c r="A351"/>
      <c r="B351" s="139">
        <f t="shared" si="9"/>
        <v>0</v>
      </c>
      <c r="D351" s="141"/>
      <c r="N351" s="139" t="str">
        <f t="shared" si="10"/>
        <v/>
      </c>
    </row>
    <row r="352" spans="1:14" s="139" customFormat="1" hidden="1" x14ac:dyDescent="0.15">
      <c r="A352"/>
      <c r="B352" s="139">
        <f t="shared" si="9"/>
        <v>0</v>
      </c>
      <c r="D352" s="141"/>
      <c r="N352" s="139" t="str">
        <f t="shared" si="10"/>
        <v/>
      </c>
    </row>
    <row r="353" spans="1:14" s="139" customFormat="1" hidden="1" x14ac:dyDescent="0.15">
      <c r="A353"/>
      <c r="B353" s="139">
        <f t="shared" si="9"/>
        <v>0</v>
      </c>
      <c r="D353" s="141"/>
      <c r="N353" s="139" t="str">
        <f t="shared" si="10"/>
        <v/>
      </c>
    </row>
    <row r="354" spans="1:14" s="139" customFormat="1" hidden="1" x14ac:dyDescent="0.15">
      <c r="A354"/>
      <c r="B354" s="139">
        <f t="shared" si="9"/>
        <v>0</v>
      </c>
      <c r="D354" s="141"/>
      <c r="N354" s="139" t="str">
        <f t="shared" si="10"/>
        <v/>
      </c>
    </row>
    <row r="355" spans="1:14" s="139" customFormat="1" hidden="1" x14ac:dyDescent="0.15">
      <c r="A355"/>
      <c r="B355" s="139">
        <f t="shared" si="9"/>
        <v>0</v>
      </c>
      <c r="D355" s="141"/>
      <c r="N355" s="139" t="str">
        <f t="shared" si="10"/>
        <v/>
      </c>
    </row>
    <row r="356" spans="1:14" s="139" customFormat="1" hidden="1" x14ac:dyDescent="0.15">
      <c r="A356"/>
      <c r="B356" s="139">
        <f t="shared" si="9"/>
        <v>0</v>
      </c>
      <c r="D356" s="141"/>
      <c r="N356" s="139" t="str">
        <f t="shared" si="10"/>
        <v/>
      </c>
    </row>
    <row r="357" spans="1:14" s="139" customFormat="1" hidden="1" x14ac:dyDescent="0.15">
      <c r="A357"/>
      <c r="B357" s="139">
        <f t="shared" si="9"/>
        <v>0</v>
      </c>
      <c r="D357" s="141"/>
      <c r="N357" s="139" t="str">
        <f t="shared" si="10"/>
        <v/>
      </c>
    </row>
    <row r="358" spans="1:14" s="139" customFormat="1" hidden="1" x14ac:dyDescent="0.15">
      <c r="A358"/>
      <c r="B358" s="139">
        <f t="shared" si="9"/>
        <v>0</v>
      </c>
      <c r="D358" s="141"/>
      <c r="N358" s="139" t="str">
        <f t="shared" si="10"/>
        <v/>
      </c>
    </row>
    <row r="359" spans="1:14" s="139" customFormat="1" hidden="1" x14ac:dyDescent="0.15">
      <c r="A359"/>
      <c r="B359" s="139">
        <f t="shared" si="9"/>
        <v>0</v>
      </c>
      <c r="D359" s="141"/>
      <c r="N359" s="139" t="str">
        <f t="shared" si="10"/>
        <v/>
      </c>
    </row>
    <row r="360" spans="1:14" s="139" customFormat="1" hidden="1" x14ac:dyDescent="0.15">
      <c r="A360"/>
      <c r="B360" s="139">
        <f t="shared" si="9"/>
        <v>0</v>
      </c>
      <c r="D360" s="141"/>
      <c r="N360" s="139" t="str">
        <f t="shared" si="10"/>
        <v/>
      </c>
    </row>
    <row r="361" spans="1:14" s="139" customFormat="1" hidden="1" x14ac:dyDescent="0.15">
      <c r="A361"/>
      <c r="B361" s="139">
        <f t="shared" si="9"/>
        <v>0</v>
      </c>
      <c r="D361" s="141"/>
      <c r="N361" s="139" t="str">
        <f t="shared" si="10"/>
        <v/>
      </c>
    </row>
    <row r="362" spans="1:14" s="139" customFormat="1" hidden="1" x14ac:dyDescent="0.15">
      <c r="A362"/>
      <c r="B362" s="139">
        <f t="shared" si="9"/>
        <v>0</v>
      </c>
      <c r="D362" s="141"/>
      <c r="N362" s="139" t="str">
        <f t="shared" si="10"/>
        <v/>
      </c>
    </row>
    <row r="363" spans="1:14" s="139" customFormat="1" hidden="1" x14ac:dyDescent="0.15">
      <c r="A363"/>
      <c r="B363" s="139">
        <f t="shared" si="9"/>
        <v>0</v>
      </c>
      <c r="D363" s="141"/>
      <c r="N363" s="139" t="str">
        <f t="shared" si="10"/>
        <v/>
      </c>
    </row>
    <row r="364" spans="1:14" s="139" customFormat="1" hidden="1" x14ac:dyDescent="0.15">
      <c r="A364"/>
      <c r="B364" s="139">
        <f t="shared" si="9"/>
        <v>0</v>
      </c>
      <c r="D364" s="141"/>
      <c r="N364" s="139" t="str">
        <f t="shared" si="10"/>
        <v/>
      </c>
    </row>
    <row r="365" spans="1:14" s="139" customFormat="1" hidden="1" x14ac:dyDescent="0.15">
      <c r="A365"/>
      <c r="B365" s="139">
        <f t="shared" si="9"/>
        <v>0</v>
      </c>
      <c r="D365" s="141"/>
      <c r="N365" s="139" t="str">
        <f t="shared" si="10"/>
        <v/>
      </c>
    </row>
    <row r="366" spans="1:14" s="139" customFormat="1" hidden="1" x14ac:dyDescent="0.15">
      <c r="A366"/>
      <c r="B366" s="139">
        <f t="shared" si="9"/>
        <v>0</v>
      </c>
      <c r="D366" s="141"/>
      <c r="N366" s="139" t="str">
        <f t="shared" si="10"/>
        <v/>
      </c>
    </row>
    <row r="367" spans="1:14" s="139" customFormat="1" hidden="1" x14ac:dyDescent="0.15">
      <c r="A367"/>
      <c r="B367" s="139">
        <f t="shared" si="9"/>
        <v>0</v>
      </c>
      <c r="D367" s="141"/>
      <c r="N367" s="139" t="str">
        <f t="shared" si="10"/>
        <v/>
      </c>
    </row>
    <row r="368" spans="1:14" s="139" customFormat="1" hidden="1" x14ac:dyDescent="0.15">
      <c r="A368"/>
      <c r="B368" s="139">
        <f t="shared" si="9"/>
        <v>0</v>
      </c>
      <c r="D368" s="141"/>
      <c r="N368" s="139" t="str">
        <f t="shared" si="10"/>
        <v/>
      </c>
    </row>
    <row r="369" spans="1:14" s="139" customFormat="1" hidden="1" x14ac:dyDescent="0.15">
      <c r="A369"/>
      <c r="B369" s="139">
        <f t="shared" si="9"/>
        <v>0</v>
      </c>
      <c r="D369" s="141"/>
      <c r="N369" s="139" t="str">
        <f t="shared" si="10"/>
        <v/>
      </c>
    </row>
    <row r="370" spans="1:14" s="139" customFormat="1" hidden="1" x14ac:dyDescent="0.15">
      <c r="A370"/>
      <c r="B370" s="139">
        <f t="shared" si="9"/>
        <v>0</v>
      </c>
      <c r="D370" s="141"/>
      <c r="N370" s="139" t="str">
        <f t="shared" si="10"/>
        <v/>
      </c>
    </row>
    <row r="371" spans="1:14" s="139" customFormat="1" hidden="1" x14ac:dyDescent="0.15">
      <c r="A371"/>
      <c r="B371" s="139">
        <f t="shared" si="9"/>
        <v>0</v>
      </c>
      <c r="D371" s="141"/>
      <c r="N371" s="139" t="str">
        <f t="shared" si="10"/>
        <v/>
      </c>
    </row>
    <row r="372" spans="1:14" s="139" customFormat="1" hidden="1" x14ac:dyDescent="0.15">
      <c r="A372"/>
      <c r="B372" s="139">
        <f t="shared" si="9"/>
        <v>0</v>
      </c>
      <c r="D372" s="141"/>
      <c r="N372" s="139" t="str">
        <f t="shared" si="10"/>
        <v/>
      </c>
    </row>
    <row r="373" spans="1:14" s="139" customFormat="1" hidden="1" x14ac:dyDescent="0.15">
      <c r="A373"/>
      <c r="B373" s="139">
        <f t="shared" si="9"/>
        <v>0</v>
      </c>
      <c r="D373" s="141"/>
      <c r="N373" s="139" t="str">
        <f t="shared" si="10"/>
        <v/>
      </c>
    </row>
    <row r="374" spans="1:14" s="139" customFormat="1" hidden="1" x14ac:dyDescent="0.15">
      <c r="A374"/>
      <c r="B374" s="139">
        <f t="shared" si="9"/>
        <v>0</v>
      </c>
      <c r="D374" s="141"/>
      <c r="N374" s="139" t="str">
        <f t="shared" si="10"/>
        <v/>
      </c>
    </row>
    <row r="375" spans="1:14" s="139" customFormat="1" hidden="1" x14ac:dyDescent="0.15">
      <c r="A375"/>
      <c r="B375" s="139">
        <f t="shared" si="9"/>
        <v>0</v>
      </c>
      <c r="D375" s="141"/>
      <c r="N375" s="139" t="str">
        <f t="shared" si="10"/>
        <v/>
      </c>
    </row>
    <row r="376" spans="1:14" s="139" customFormat="1" hidden="1" x14ac:dyDescent="0.15">
      <c r="A376"/>
      <c r="B376" s="139">
        <f t="shared" si="9"/>
        <v>0</v>
      </c>
      <c r="D376" s="141"/>
      <c r="N376" s="139" t="str">
        <f t="shared" si="10"/>
        <v/>
      </c>
    </row>
    <row r="377" spans="1:14" s="139" customFormat="1" hidden="1" x14ac:dyDescent="0.15">
      <c r="A377"/>
      <c r="B377" s="139">
        <f t="shared" si="9"/>
        <v>0</v>
      </c>
      <c r="D377" s="141"/>
      <c r="N377" s="139" t="str">
        <f t="shared" si="10"/>
        <v/>
      </c>
    </row>
    <row r="378" spans="1:14" s="139" customFormat="1" hidden="1" x14ac:dyDescent="0.15">
      <c r="A378"/>
      <c r="B378" s="139">
        <f t="shared" si="9"/>
        <v>0</v>
      </c>
      <c r="D378" s="141"/>
      <c r="N378" s="139" t="str">
        <f t="shared" si="10"/>
        <v/>
      </c>
    </row>
    <row r="379" spans="1:14" s="139" customFormat="1" hidden="1" x14ac:dyDescent="0.15">
      <c r="A379"/>
      <c r="B379" s="139">
        <f t="shared" si="9"/>
        <v>0</v>
      </c>
      <c r="D379" s="141"/>
      <c r="N379" s="139" t="str">
        <f t="shared" si="10"/>
        <v/>
      </c>
    </row>
    <row r="380" spans="1:14" s="139" customFormat="1" hidden="1" x14ac:dyDescent="0.15">
      <c r="A380"/>
      <c r="B380" s="139">
        <f t="shared" si="9"/>
        <v>0</v>
      </c>
      <c r="D380" s="141"/>
      <c r="N380" s="139" t="str">
        <f t="shared" si="10"/>
        <v/>
      </c>
    </row>
    <row r="381" spans="1:14" s="139" customFormat="1" hidden="1" x14ac:dyDescent="0.15">
      <c r="A381"/>
      <c r="B381" s="139">
        <f t="shared" si="9"/>
        <v>0</v>
      </c>
      <c r="D381" s="141"/>
      <c r="N381" s="139" t="str">
        <f t="shared" si="10"/>
        <v/>
      </c>
    </row>
    <row r="382" spans="1:14" s="139" customFormat="1" hidden="1" x14ac:dyDescent="0.15">
      <c r="A382"/>
      <c r="B382" s="139">
        <f t="shared" si="9"/>
        <v>0</v>
      </c>
      <c r="D382" s="141"/>
      <c r="N382" s="139" t="str">
        <f t="shared" si="10"/>
        <v/>
      </c>
    </row>
    <row r="383" spans="1:14" s="139" customFormat="1" hidden="1" x14ac:dyDescent="0.15">
      <c r="A383"/>
      <c r="B383" s="139">
        <f t="shared" si="9"/>
        <v>0</v>
      </c>
      <c r="D383" s="141"/>
      <c r="N383" s="139" t="str">
        <f t="shared" si="10"/>
        <v/>
      </c>
    </row>
    <row r="384" spans="1:14" s="139" customFormat="1" hidden="1" x14ac:dyDescent="0.15">
      <c r="A384"/>
      <c r="B384" s="139">
        <f t="shared" si="9"/>
        <v>0</v>
      </c>
      <c r="D384" s="141"/>
      <c r="N384" s="139" t="str">
        <f t="shared" si="10"/>
        <v/>
      </c>
    </row>
    <row r="385" spans="1:14" s="139" customFormat="1" hidden="1" x14ac:dyDescent="0.15">
      <c r="A385"/>
      <c r="B385" s="139">
        <f t="shared" si="9"/>
        <v>0</v>
      </c>
      <c r="D385" s="141"/>
      <c r="N385" s="139" t="str">
        <f t="shared" si="10"/>
        <v/>
      </c>
    </row>
    <row r="386" spans="1:14" s="139" customFormat="1" hidden="1" x14ac:dyDescent="0.15">
      <c r="A386"/>
      <c r="B386" s="139">
        <f t="shared" si="9"/>
        <v>0</v>
      </c>
      <c r="D386" s="141"/>
      <c r="N386" s="139" t="str">
        <f t="shared" si="10"/>
        <v/>
      </c>
    </row>
    <row r="387" spans="1:14" s="139" customFormat="1" hidden="1" x14ac:dyDescent="0.15">
      <c r="A387"/>
      <c r="B387" s="139">
        <f t="shared" ref="B387:B450" si="11">D387*1</f>
        <v>0</v>
      </c>
      <c r="D387" s="141"/>
      <c r="N387" s="139" t="str">
        <f t="shared" ref="N387:N450" si="12">UPPER(M387)</f>
        <v/>
      </c>
    </row>
    <row r="388" spans="1:14" s="139" customFormat="1" hidden="1" x14ac:dyDescent="0.15">
      <c r="A388"/>
      <c r="B388" s="139">
        <f t="shared" si="11"/>
        <v>0</v>
      </c>
      <c r="D388" s="141"/>
      <c r="N388" s="139" t="str">
        <f t="shared" si="12"/>
        <v/>
      </c>
    </row>
    <row r="389" spans="1:14" s="139" customFormat="1" hidden="1" x14ac:dyDescent="0.15">
      <c r="A389"/>
      <c r="B389" s="139">
        <f t="shared" si="11"/>
        <v>0</v>
      </c>
      <c r="D389" s="141"/>
      <c r="N389" s="139" t="str">
        <f t="shared" si="12"/>
        <v/>
      </c>
    </row>
    <row r="390" spans="1:14" s="139" customFormat="1" hidden="1" x14ac:dyDescent="0.15">
      <c r="A390"/>
      <c r="B390" s="139">
        <f t="shared" si="11"/>
        <v>0</v>
      </c>
      <c r="D390" s="141"/>
      <c r="N390" s="139" t="str">
        <f t="shared" si="12"/>
        <v/>
      </c>
    </row>
    <row r="391" spans="1:14" s="139" customFormat="1" hidden="1" x14ac:dyDescent="0.15">
      <c r="A391"/>
      <c r="B391" s="139">
        <f t="shared" si="11"/>
        <v>0</v>
      </c>
      <c r="D391" s="141"/>
      <c r="N391" s="139" t="str">
        <f t="shared" si="12"/>
        <v/>
      </c>
    </row>
    <row r="392" spans="1:14" s="139" customFormat="1" hidden="1" x14ac:dyDescent="0.15">
      <c r="A392"/>
      <c r="B392" s="139">
        <f t="shared" si="11"/>
        <v>0</v>
      </c>
      <c r="D392" s="141"/>
      <c r="N392" s="139" t="str">
        <f t="shared" si="12"/>
        <v/>
      </c>
    </row>
    <row r="393" spans="1:14" s="139" customFormat="1" hidden="1" x14ac:dyDescent="0.15">
      <c r="A393"/>
      <c r="B393" s="139">
        <f t="shared" si="11"/>
        <v>0</v>
      </c>
      <c r="D393" s="141"/>
      <c r="N393" s="139" t="str">
        <f t="shared" si="12"/>
        <v/>
      </c>
    </row>
    <row r="394" spans="1:14" s="139" customFormat="1" hidden="1" x14ac:dyDescent="0.15">
      <c r="A394"/>
      <c r="B394" s="139">
        <f t="shared" si="11"/>
        <v>0</v>
      </c>
      <c r="D394" s="141"/>
      <c r="N394" s="139" t="str">
        <f t="shared" si="12"/>
        <v/>
      </c>
    </row>
    <row r="395" spans="1:14" s="139" customFormat="1" hidden="1" x14ac:dyDescent="0.15">
      <c r="A395"/>
      <c r="B395" s="139">
        <f t="shared" si="11"/>
        <v>0</v>
      </c>
      <c r="D395" s="141"/>
      <c r="N395" s="139" t="str">
        <f t="shared" si="12"/>
        <v/>
      </c>
    </row>
    <row r="396" spans="1:14" s="139" customFormat="1" hidden="1" x14ac:dyDescent="0.15">
      <c r="A396"/>
      <c r="B396" s="139">
        <f t="shared" si="11"/>
        <v>0</v>
      </c>
      <c r="D396" s="141"/>
      <c r="N396" s="139" t="str">
        <f t="shared" si="12"/>
        <v/>
      </c>
    </row>
    <row r="397" spans="1:14" s="139" customFormat="1" hidden="1" x14ac:dyDescent="0.15">
      <c r="A397"/>
      <c r="B397" s="139">
        <f t="shared" si="11"/>
        <v>0</v>
      </c>
      <c r="D397" s="141"/>
      <c r="N397" s="139" t="str">
        <f t="shared" si="12"/>
        <v/>
      </c>
    </row>
    <row r="398" spans="1:14" s="139" customFormat="1" hidden="1" x14ac:dyDescent="0.15">
      <c r="A398"/>
      <c r="B398" s="139">
        <f t="shared" si="11"/>
        <v>0</v>
      </c>
      <c r="D398" s="141"/>
      <c r="N398" s="139" t="str">
        <f t="shared" si="12"/>
        <v/>
      </c>
    </row>
    <row r="399" spans="1:14" s="139" customFormat="1" hidden="1" x14ac:dyDescent="0.15">
      <c r="A399"/>
      <c r="B399" s="139">
        <f t="shared" si="11"/>
        <v>0</v>
      </c>
      <c r="D399" s="141"/>
      <c r="N399" s="139" t="str">
        <f t="shared" si="12"/>
        <v/>
      </c>
    </row>
    <row r="400" spans="1:14" s="139" customFormat="1" hidden="1" x14ac:dyDescent="0.15">
      <c r="A400"/>
      <c r="B400" s="139">
        <f t="shared" si="11"/>
        <v>0</v>
      </c>
      <c r="D400" s="141"/>
      <c r="N400" s="139" t="str">
        <f t="shared" si="12"/>
        <v/>
      </c>
    </row>
    <row r="401" spans="1:14" s="139" customFormat="1" hidden="1" x14ac:dyDescent="0.15">
      <c r="A401"/>
      <c r="B401" s="139">
        <f t="shared" si="11"/>
        <v>0</v>
      </c>
      <c r="D401" s="141"/>
      <c r="N401" s="139" t="str">
        <f t="shared" si="12"/>
        <v/>
      </c>
    </row>
    <row r="402" spans="1:14" s="139" customFormat="1" hidden="1" x14ac:dyDescent="0.15">
      <c r="A402"/>
      <c r="B402" s="139">
        <f t="shared" si="11"/>
        <v>0</v>
      </c>
      <c r="D402" s="141"/>
      <c r="N402" s="139" t="str">
        <f t="shared" si="12"/>
        <v/>
      </c>
    </row>
    <row r="403" spans="1:14" s="139" customFormat="1" hidden="1" x14ac:dyDescent="0.15">
      <c r="A403"/>
      <c r="B403" s="139">
        <f t="shared" si="11"/>
        <v>0</v>
      </c>
      <c r="D403" s="141"/>
      <c r="N403" s="139" t="str">
        <f t="shared" si="12"/>
        <v/>
      </c>
    </row>
    <row r="404" spans="1:14" s="139" customFormat="1" hidden="1" x14ac:dyDescent="0.15">
      <c r="A404"/>
      <c r="B404" s="139">
        <f t="shared" si="11"/>
        <v>0</v>
      </c>
      <c r="D404" s="141"/>
      <c r="N404" s="139" t="str">
        <f t="shared" si="12"/>
        <v/>
      </c>
    </row>
    <row r="405" spans="1:14" s="139" customFormat="1" hidden="1" x14ac:dyDescent="0.15">
      <c r="A405"/>
      <c r="B405" s="139">
        <f t="shared" si="11"/>
        <v>0</v>
      </c>
      <c r="D405" s="141"/>
      <c r="N405" s="139" t="str">
        <f t="shared" si="12"/>
        <v/>
      </c>
    </row>
    <row r="406" spans="1:14" s="139" customFormat="1" hidden="1" x14ac:dyDescent="0.15">
      <c r="A406"/>
      <c r="B406" s="139">
        <f t="shared" si="11"/>
        <v>0</v>
      </c>
      <c r="D406" s="141"/>
      <c r="N406" s="139" t="str">
        <f t="shared" si="12"/>
        <v/>
      </c>
    </row>
    <row r="407" spans="1:14" s="139" customFormat="1" hidden="1" x14ac:dyDescent="0.15">
      <c r="A407"/>
      <c r="B407" s="139">
        <f t="shared" si="11"/>
        <v>0</v>
      </c>
      <c r="D407" s="141"/>
      <c r="N407" s="139" t="str">
        <f t="shared" si="12"/>
        <v/>
      </c>
    </row>
    <row r="408" spans="1:14" s="139" customFormat="1" hidden="1" x14ac:dyDescent="0.15">
      <c r="A408"/>
      <c r="B408" s="139">
        <f t="shared" si="11"/>
        <v>0</v>
      </c>
      <c r="D408" s="141"/>
      <c r="N408" s="139" t="str">
        <f t="shared" si="12"/>
        <v/>
      </c>
    </row>
    <row r="409" spans="1:14" s="139" customFormat="1" hidden="1" x14ac:dyDescent="0.15">
      <c r="A409"/>
      <c r="B409" s="139">
        <f t="shared" si="11"/>
        <v>0</v>
      </c>
      <c r="D409" s="141"/>
      <c r="N409" s="139" t="str">
        <f t="shared" si="12"/>
        <v/>
      </c>
    </row>
    <row r="410" spans="1:14" s="139" customFormat="1" hidden="1" x14ac:dyDescent="0.15">
      <c r="A410"/>
      <c r="B410" s="139">
        <f t="shared" si="11"/>
        <v>0</v>
      </c>
      <c r="D410" s="141"/>
      <c r="N410" s="139" t="str">
        <f t="shared" si="12"/>
        <v/>
      </c>
    </row>
    <row r="411" spans="1:14" s="139" customFormat="1" hidden="1" x14ac:dyDescent="0.15">
      <c r="A411"/>
      <c r="B411" s="139">
        <f t="shared" si="11"/>
        <v>0</v>
      </c>
      <c r="D411" s="141"/>
      <c r="N411" s="139" t="str">
        <f t="shared" si="12"/>
        <v/>
      </c>
    </row>
    <row r="412" spans="1:14" s="139" customFormat="1" hidden="1" x14ac:dyDescent="0.15">
      <c r="A412"/>
      <c r="B412" s="139">
        <f t="shared" si="11"/>
        <v>0</v>
      </c>
      <c r="D412" s="141"/>
      <c r="N412" s="139" t="str">
        <f t="shared" si="12"/>
        <v/>
      </c>
    </row>
    <row r="413" spans="1:14" s="139" customFormat="1" hidden="1" x14ac:dyDescent="0.15">
      <c r="A413"/>
      <c r="B413" s="139">
        <f t="shared" si="11"/>
        <v>0</v>
      </c>
      <c r="D413" s="141"/>
      <c r="N413" s="139" t="str">
        <f t="shared" si="12"/>
        <v/>
      </c>
    </row>
    <row r="414" spans="1:14" s="139" customFormat="1" hidden="1" x14ac:dyDescent="0.15">
      <c r="A414"/>
      <c r="B414" s="139">
        <f t="shared" si="11"/>
        <v>0</v>
      </c>
      <c r="D414" s="141"/>
      <c r="N414" s="139" t="str">
        <f t="shared" si="12"/>
        <v/>
      </c>
    </row>
    <row r="415" spans="1:14" s="139" customFormat="1" hidden="1" x14ac:dyDescent="0.15">
      <c r="A415"/>
      <c r="B415" s="139">
        <f t="shared" si="11"/>
        <v>0</v>
      </c>
      <c r="D415" s="141"/>
      <c r="N415" s="139" t="str">
        <f t="shared" si="12"/>
        <v/>
      </c>
    </row>
    <row r="416" spans="1:14" s="139" customFormat="1" hidden="1" x14ac:dyDescent="0.15">
      <c r="A416"/>
      <c r="B416" s="139">
        <f t="shared" si="11"/>
        <v>0</v>
      </c>
      <c r="D416" s="141"/>
      <c r="N416" s="139" t="str">
        <f t="shared" si="12"/>
        <v/>
      </c>
    </row>
    <row r="417" spans="1:14" s="139" customFormat="1" hidden="1" x14ac:dyDescent="0.15">
      <c r="A417"/>
      <c r="B417" s="139">
        <f t="shared" si="11"/>
        <v>0</v>
      </c>
      <c r="D417" s="141"/>
      <c r="N417" s="139" t="str">
        <f t="shared" si="12"/>
        <v/>
      </c>
    </row>
    <row r="418" spans="1:14" s="139" customFormat="1" hidden="1" x14ac:dyDescent="0.15">
      <c r="A418"/>
      <c r="B418" s="139">
        <f t="shared" si="11"/>
        <v>0</v>
      </c>
      <c r="D418" s="141"/>
      <c r="N418" s="139" t="str">
        <f t="shared" si="12"/>
        <v/>
      </c>
    </row>
    <row r="419" spans="1:14" s="139" customFormat="1" hidden="1" x14ac:dyDescent="0.15">
      <c r="A419"/>
      <c r="B419" s="139">
        <f t="shared" si="11"/>
        <v>0</v>
      </c>
      <c r="D419" s="141"/>
      <c r="N419" s="139" t="str">
        <f t="shared" si="12"/>
        <v/>
      </c>
    </row>
    <row r="420" spans="1:14" s="139" customFormat="1" hidden="1" x14ac:dyDescent="0.15">
      <c r="A420"/>
      <c r="B420" s="139">
        <f t="shared" si="11"/>
        <v>0</v>
      </c>
      <c r="D420" s="141"/>
      <c r="N420" s="139" t="str">
        <f t="shared" si="12"/>
        <v/>
      </c>
    </row>
    <row r="421" spans="1:14" s="139" customFormat="1" hidden="1" x14ac:dyDescent="0.15">
      <c r="A421"/>
      <c r="B421" s="139">
        <f t="shared" si="11"/>
        <v>0</v>
      </c>
      <c r="D421" s="141"/>
      <c r="N421" s="139" t="str">
        <f t="shared" si="12"/>
        <v/>
      </c>
    </row>
    <row r="422" spans="1:14" s="139" customFormat="1" hidden="1" x14ac:dyDescent="0.15">
      <c r="A422"/>
      <c r="B422" s="139">
        <f t="shared" si="11"/>
        <v>0</v>
      </c>
      <c r="D422" s="141"/>
      <c r="N422" s="139" t="str">
        <f t="shared" si="12"/>
        <v/>
      </c>
    </row>
    <row r="423" spans="1:14" s="139" customFormat="1" hidden="1" x14ac:dyDescent="0.15">
      <c r="A423"/>
      <c r="B423" s="139">
        <f t="shared" si="11"/>
        <v>0</v>
      </c>
      <c r="D423" s="141"/>
      <c r="N423" s="139" t="str">
        <f t="shared" si="12"/>
        <v/>
      </c>
    </row>
    <row r="424" spans="1:14" s="139" customFormat="1" hidden="1" x14ac:dyDescent="0.15">
      <c r="A424"/>
      <c r="B424" s="139">
        <f t="shared" si="11"/>
        <v>0</v>
      </c>
      <c r="D424" s="141"/>
      <c r="N424" s="139" t="str">
        <f t="shared" si="12"/>
        <v/>
      </c>
    </row>
    <row r="425" spans="1:14" s="139" customFormat="1" hidden="1" x14ac:dyDescent="0.15">
      <c r="A425"/>
      <c r="B425" s="139">
        <f t="shared" si="11"/>
        <v>0</v>
      </c>
      <c r="D425" s="141"/>
      <c r="N425" s="139" t="str">
        <f t="shared" si="12"/>
        <v/>
      </c>
    </row>
    <row r="426" spans="1:14" s="139" customFormat="1" hidden="1" x14ac:dyDescent="0.15">
      <c r="A426"/>
      <c r="B426" s="139">
        <f t="shared" si="11"/>
        <v>0</v>
      </c>
      <c r="D426" s="141"/>
      <c r="N426" s="139" t="str">
        <f t="shared" si="12"/>
        <v/>
      </c>
    </row>
    <row r="427" spans="1:14" s="139" customFormat="1" hidden="1" x14ac:dyDescent="0.15">
      <c r="A427"/>
      <c r="B427" s="139">
        <f t="shared" si="11"/>
        <v>0</v>
      </c>
      <c r="D427" s="141"/>
      <c r="N427" s="139" t="str">
        <f t="shared" si="12"/>
        <v/>
      </c>
    </row>
    <row r="428" spans="1:14" s="139" customFormat="1" hidden="1" x14ac:dyDescent="0.15">
      <c r="A428"/>
      <c r="B428" s="139">
        <f t="shared" si="11"/>
        <v>0</v>
      </c>
      <c r="D428" s="141"/>
      <c r="N428" s="139" t="str">
        <f t="shared" si="12"/>
        <v/>
      </c>
    </row>
    <row r="429" spans="1:14" s="139" customFormat="1" hidden="1" x14ac:dyDescent="0.15">
      <c r="A429"/>
      <c r="B429" s="139">
        <f t="shared" si="11"/>
        <v>0</v>
      </c>
      <c r="D429" s="141"/>
      <c r="N429" s="139" t="str">
        <f t="shared" si="12"/>
        <v/>
      </c>
    </row>
    <row r="430" spans="1:14" s="139" customFormat="1" hidden="1" x14ac:dyDescent="0.15">
      <c r="A430"/>
      <c r="B430" s="139">
        <f t="shared" si="11"/>
        <v>0</v>
      </c>
      <c r="D430" s="141"/>
      <c r="N430" s="139" t="str">
        <f t="shared" si="12"/>
        <v/>
      </c>
    </row>
    <row r="431" spans="1:14" s="139" customFormat="1" hidden="1" x14ac:dyDescent="0.15">
      <c r="A431"/>
      <c r="B431" s="139">
        <f t="shared" si="11"/>
        <v>0</v>
      </c>
      <c r="D431" s="141"/>
      <c r="N431" s="139" t="str">
        <f t="shared" si="12"/>
        <v/>
      </c>
    </row>
    <row r="432" spans="1:14" s="139" customFormat="1" hidden="1" x14ac:dyDescent="0.15">
      <c r="A432"/>
      <c r="B432" s="139">
        <f t="shared" si="11"/>
        <v>0</v>
      </c>
      <c r="D432" s="141"/>
      <c r="N432" s="139" t="str">
        <f t="shared" si="12"/>
        <v/>
      </c>
    </row>
    <row r="433" spans="1:14" s="139" customFormat="1" hidden="1" x14ac:dyDescent="0.15">
      <c r="A433"/>
      <c r="B433" s="139">
        <f t="shared" si="11"/>
        <v>0</v>
      </c>
      <c r="D433" s="141"/>
      <c r="N433" s="139" t="str">
        <f t="shared" si="12"/>
        <v/>
      </c>
    </row>
    <row r="434" spans="1:14" s="139" customFormat="1" hidden="1" x14ac:dyDescent="0.15">
      <c r="A434"/>
      <c r="B434" s="139">
        <f t="shared" si="11"/>
        <v>0</v>
      </c>
      <c r="D434" s="141"/>
      <c r="N434" s="139" t="str">
        <f t="shared" si="12"/>
        <v/>
      </c>
    </row>
    <row r="435" spans="1:14" s="139" customFormat="1" hidden="1" x14ac:dyDescent="0.15">
      <c r="A435"/>
      <c r="B435" s="139">
        <f t="shared" si="11"/>
        <v>0</v>
      </c>
      <c r="D435" s="141"/>
      <c r="N435" s="139" t="str">
        <f t="shared" si="12"/>
        <v/>
      </c>
    </row>
    <row r="436" spans="1:14" s="139" customFormat="1" hidden="1" x14ac:dyDescent="0.15">
      <c r="A436"/>
      <c r="B436" s="139">
        <f t="shared" si="11"/>
        <v>0</v>
      </c>
      <c r="D436" s="141"/>
      <c r="N436" s="139" t="str">
        <f t="shared" si="12"/>
        <v/>
      </c>
    </row>
    <row r="437" spans="1:14" s="139" customFormat="1" hidden="1" x14ac:dyDescent="0.15">
      <c r="A437"/>
      <c r="B437" s="139">
        <f t="shared" si="11"/>
        <v>0</v>
      </c>
      <c r="D437" s="141"/>
      <c r="N437" s="139" t="str">
        <f t="shared" si="12"/>
        <v/>
      </c>
    </row>
    <row r="438" spans="1:14" s="139" customFormat="1" hidden="1" x14ac:dyDescent="0.15">
      <c r="A438"/>
      <c r="B438" s="139">
        <f t="shared" si="11"/>
        <v>0</v>
      </c>
      <c r="D438" s="141"/>
      <c r="N438" s="139" t="str">
        <f t="shared" si="12"/>
        <v/>
      </c>
    </row>
    <row r="439" spans="1:14" s="139" customFormat="1" hidden="1" x14ac:dyDescent="0.15">
      <c r="A439"/>
      <c r="B439" s="139">
        <f t="shared" si="11"/>
        <v>0</v>
      </c>
      <c r="D439" s="141"/>
      <c r="N439" s="139" t="str">
        <f t="shared" si="12"/>
        <v/>
      </c>
    </row>
    <row r="440" spans="1:14" s="139" customFormat="1" hidden="1" x14ac:dyDescent="0.15">
      <c r="A440"/>
      <c r="B440" s="139">
        <f t="shared" si="11"/>
        <v>0</v>
      </c>
      <c r="D440" s="141"/>
      <c r="N440" s="139" t="str">
        <f t="shared" si="12"/>
        <v/>
      </c>
    </row>
    <row r="441" spans="1:14" s="139" customFormat="1" hidden="1" x14ac:dyDescent="0.15">
      <c r="A441"/>
      <c r="B441" s="139">
        <f t="shared" si="11"/>
        <v>0</v>
      </c>
      <c r="D441" s="141"/>
      <c r="N441" s="139" t="str">
        <f t="shared" si="12"/>
        <v/>
      </c>
    </row>
    <row r="442" spans="1:14" s="139" customFormat="1" hidden="1" x14ac:dyDescent="0.15">
      <c r="A442"/>
      <c r="B442" s="139">
        <f t="shared" si="11"/>
        <v>0</v>
      </c>
      <c r="D442" s="141"/>
      <c r="N442" s="139" t="str">
        <f t="shared" si="12"/>
        <v/>
      </c>
    </row>
    <row r="443" spans="1:14" s="139" customFormat="1" hidden="1" x14ac:dyDescent="0.15">
      <c r="A443"/>
      <c r="B443" s="139">
        <f t="shared" si="11"/>
        <v>0</v>
      </c>
      <c r="D443" s="141"/>
      <c r="N443" s="139" t="str">
        <f t="shared" si="12"/>
        <v/>
      </c>
    </row>
    <row r="444" spans="1:14" s="139" customFormat="1" hidden="1" x14ac:dyDescent="0.15">
      <c r="A444"/>
      <c r="B444" s="139">
        <f t="shared" si="11"/>
        <v>0</v>
      </c>
      <c r="D444" s="141"/>
      <c r="N444" s="139" t="str">
        <f t="shared" si="12"/>
        <v/>
      </c>
    </row>
    <row r="445" spans="1:14" s="139" customFormat="1" hidden="1" x14ac:dyDescent="0.15">
      <c r="A445"/>
      <c r="B445" s="139">
        <f t="shared" si="11"/>
        <v>0</v>
      </c>
      <c r="D445" s="141"/>
      <c r="N445" s="139" t="str">
        <f t="shared" si="12"/>
        <v/>
      </c>
    </row>
    <row r="446" spans="1:14" s="139" customFormat="1" hidden="1" x14ac:dyDescent="0.15">
      <c r="A446"/>
      <c r="B446" s="139">
        <f t="shared" si="11"/>
        <v>0</v>
      </c>
      <c r="D446" s="141"/>
      <c r="N446" s="139" t="str">
        <f t="shared" si="12"/>
        <v/>
      </c>
    </row>
    <row r="447" spans="1:14" s="139" customFormat="1" hidden="1" x14ac:dyDescent="0.15">
      <c r="A447"/>
      <c r="B447" s="139">
        <f t="shared" si="11"/>
        <v>0</v>
      </c>
      <c r="D447" s="141"/>
      <c r="N447" s="139" t="str">
        <f t="shared" si="12"/>
        <v/>
      </c>
    </row>
    <row r="448" spans="1:14" s="139" customFormat="1" hidden="1" x14ac:dyDescent="0.15">
      <c r="A448"/>
      <c r="B448" s="139">
        <f t="shared" si="11"/>
        <v>0</v>
      </c>
      <c r="D448" s="141"/>
      <c r="N448" s="139" t="str">
        <f t="shared" si="12"/>
        <v/>
      </c>
    </row>
    <row r="449" spans="1:14" s="139" customFormat="1" hidden="1" x14ac:dyDescent="0.15">
      <c r="A449"/>
      <c r="B449" s="139">
        <f t="shared" si="11"/>
        <v>0</v>
      </c>
      <c r="D449" s="141"/>
      <c r="N449" s="139" t="str">
        <f t="shared" si="12"/>
        <v/>
      </c>
    </row>
    <row r="450" spans="1:14" s="139" customFormat="1" hidden="1" x14ac:dyDescent="0.15">
      <c r="A450"/>
      <c r="B450" s="139">
        <f t="shared" si="11"/>
        <v>0</v>
      </c>
      <c r="D450" s="141"/>
      <c r="N450" s="139" t="str">
        <f t="shared" si="12"/>
        <v/>
      </c>
    </row>
    <row r="451" spans="1:14" s="139" customFormat="1" hidden="1" x14ac:dyDescent="0.15">
      <c r="A451"/>
      <c r="B451" s="139">
        <f t="shared" ref="B451:B514" si="13">D451*1</f>
        <v>0</v>
      </c>
      <c r="D451" s="141"/>
      <c r="N451" s="139" t="str">
        <f t="shared" ref="N451:N514" si="14">UPPER(M451)</f>
        <v/>
      </c>
    </row>
    <row r="452" spans="1:14" s="139" customFormat="1" hidden="1" x14ac:dyDescent="0.15">
      <c r="A452"/>
      <c r="B452" s="139">
        <f t="shared" si="13"/>
        <v>0</v>
      </c>
      <c r="D452" s="141"/>
      <c r="N452" s="139" t="str">
        <f t="shared" si="14"/>
        <v/>
      </c>
    </row>
    <row r="453" spans="1:14" s="139" customFormat="1" hidden="1" x14ac:dyDescent="0.15">
      <c r="A453"/>
      <c r="B453" s="139">
        <f t="shared" si="13"/>
        <v>0</v>
      </c>
      <c r="D453" s="141"/>
      <c r="N453" s="139" t="str">
        <f t="shared" si="14"/>
        <v/>
      </c>
    </row>
    <row r="454" spans="1:14" s="139" customFormat="1" hidden="1" x14ac:dyDescent="0.15">
      <c r="A454"/>
      <c r="B454" s="139">
        <f t="shared" si="13"/>
        <v>0</v>
      </c>
      <c r="D454" s="141"/>
      <c r="N454" s="139" t="str">
        <f t="shared" si="14"/>
        <v/>
      </c>
    </row>
    <row r="455" spans="1:14" s="139" customFormat="1" hidden="1" x14ac:dyDescent="0.15">
      <c r="A455"/>
      <c r="B455" s="139">
        <f t="shared" si="13"/>
        <v>0</v>
      </c>
      <c r="D455" s="141"/>
      <c r="N455" s="139" t="str">
        <f t="shared" si="14"/>
        <v/>
      </c>
    </row>
    <row r="456" spans="1:14" s="139" customFormat="1" hidden="1" x14ac:dyDescent="0.15">
      <c r="A456"/>
      <c r="B456" s="139">
        <f t="shared" si="13"/>
        <v>0</v>
      </c>
      <c r="D456" s="141"/>
      <c r="N456" s="139" t="str">
        <f t="shared" si="14"/>
        <v/>
      </c>
    </row>
    <row r="457" spans="1:14" s="139" customFormat="1" hidden="1" x14ac:dyDescent="0.15">
      <c r="A457"/>
      <c r="B457" s="139">
        <f t="shared" si="13"/>
        <v>0</v>
      </c>
      <c r="D457" s="141"/>
      <c r="N457" s="139" t="str">
        <f t="shared" si="14"/>
        <v/>
      </c>
    </row>
    <row r="458" spans="1:14" s="139" customFormat="1" hidden="1" x14ac:dyDescent="0.15">
      <c r="A458"/>
      <c r="B458" s="139">
        <f t="shared" si="13"/>
        <v>0</v>
      </c>
      <c r="D458" s="141"/>
      <c r="N458" s="139" t="str">
        <f t="shared" si="14"/>
        <v/>
      </c>
    </row>
    <row r="459" spans="1:14" s="139" customFormat="1" hidden="1" x14ac:dyDescent="0.15">
      <c r="A459"/>
      <c r="B459" s="139">
        <f t="shared" si="13"/>
        <v>0</v>
      </c>
      <c r="D459" s="141"/>
      <c r="N459" s="139" t="str">
        <f t="shared" si="14"/>
        <v/>
      </c>
    </row>
    <row r="460" spans="1:14" s="139" customFormat="1" hidden="1" x14ac:dyDescent="0.15">
      <c r="A460"/>
      <c r="B460" s="139">
        <f t="shared" si="13"/>
        <v>0</v>
      </c>
      <c r="D460" s="141"/>
      <c r="N460" s="139" t="str">
        <f t="shared" si="14"/>
        <v/>
      </c>
    </row>
    <row r="461" spans="1:14" s="139" customFormat="1" hidden="1" x14ac:dyDescent="0.15">
      <c r="A461"/>
      <c r="B461" s="139">
        <f t="shared" si="13"/>
        <v>0</v>
      </c>
      <c r="D461" s="141"/>
      <c r="N461" s="139" t="str">
        <f t="shared" si="14"/>
        <v/>
      </c>
    </row>
    <row r="462" spans="1:14" s="139" customFormat="1" hidden="1" x14ac:dyDescent="0.15">
      <c r="A462"/>
      <c r="B462" s="139">
        <f t="shared" si="13"/>
        <v>0</v>
      </c>
      <c r="D462" s="141"/>
      <c r="N462" s="139" t="str">
        <f t="shared" si="14"/>
        <v/>
      </c>
    </row>
    <row r="463" spans="1:14" s="139" customFormat="1" hidden="1" x14ac:dyDescent="0.15">
      <c r="A463"/>
      <c r="B463" s="139">
        <f t="shared" si="13"/>
        <v>0</v>
      </c>
      <c r="D463" s="141"/>
      <c r="N463" s="139" t="str">
        <f t="shared" si="14"/>
        <v/>
      </c>
    </row>
    <row r="464" spans="1:14" s="139" customFormat="1" hidden="1" x14ac:dyDescent="0.15">
      <c r="A464"/>
      <c r="B464" s="139">
        <f t="shared" si="13"/>
        <v>0</v>
      </c>
      <c r="D464" s="141"/>
      <c r="N464" s="139" t="str">
        <f t="shared" si="14"/>
        <v/>
      </c>
    </row>
    <row r="465" spans="1:14" s="139" customFormat="1" hidden="1" x14ac:dyDescent="0.15">
      <c r="A465"/>
      <c r="B465" s="139">
        <f t="shared" si="13"/>
        <v>0</v>
      </c>
      <c r="D465" s="141"/>
      <c r="N465" s="139" t="str">
        <f t="shared" si="14"/>
        <v/>
      </c>
    </row>
    <row r="466" spans="1:14" s="139" customFormat="1" hidden="1" x14ac:dyDescent="0.15">
      <c r="A466"/>
      <c r="B466" s="139">
        <f t="shared" si="13"/>
        <v>0</v>
      </c>
      <c r="D466" s="141"/>
      <c r="N466" s="139" t="str">
        <f t="shared" si="14"/>
        <v/>
      </c>
    </row>
    <row r="467" spans="1:14" s="139" customFormat="1" hidden="1" x14ac:dyDescent="0.15">
      <c r="A467"/>
      <c r="B467" s="139">
        <f t="shared" si="13"/>
        <v>0</v>
      </c>
      <c r="D467" s="141"/>
      <c r="N467" s="139" t="str">
        <f t="shared" si="14"/>
        <v/>
      </c>
    </row>
    <row r="468" spans="1:14" s="139" customFormat="1" hidden="1" x14ac:dyDescent="0.15">
      <c r="A468"/>
      <c r="B468" s="139">
        <f t="shared" si="13"/>
        <v>0</v>
      </c>
      <c r="D468" s="141"/>
      <c r="N468" s="139" t="str">
        <f t="shared" si="14"/>
        <v/>
      </c>
    </row>
    <row r="469" spans="1:14" s="139" customFormat="1" hidden="1" x14ac:dyDescent="0.15">
      <c r="A469"/>
      <c r="B469" s="139">
        <f t="shared" si="13"/>
        <v>0</v>
      </c>
      <c r="D469" s="141"/>
      <c r="N469" s="139" t="str">
        <f t="shared" si="14"/>
        <v/>
      </c>
    </row>
    <row r="470" spans="1:14" s="139" customFormat="1" hidden="1" x14ac:dyDescent="0.15">
      <c r="A470"/>
      <c r="B470" s="139">
        <f t="shared" si="13"/>
        <v>0</v>
      </c>
      <c r="D470" s="141"/>
      <c r="N470" s="139" t="str">
        <f t="shared" si="14"/>
        <v/>
      </c>
    </row>
    <row r="471" spans="1:14" s="139" customFormat="1" hidden="1" x14ac:dyDescent="0.15">
      <c r="A471"/>
      <c r="B471" s="139">
        <f t="shared" si="13"/>
        <v>0</v>
      </c>
      <c r="D471" s="141"/>
      <c r="N471" s="139" t="str">
        <f t="shared" si="14"/>
        <v/>
      </c>
    </row>
    <row r="472" spans="1:14" s="139" customFormat="1" hidden="1" x14ac:dyDescent="0.15">
      <c r="A472"/>
      <c r="B472" s="139">
        <f t="shared" si="13"/>
        <v>0</v>
      </c>
      <c r="D472" s="141"/>
      <c r="N472" s="139" t="str">
        <f t="shared" si="14"/>
        <v/>
      </c>
    </row>
    <row r="473" spans="1:14" s="139" customFormat="1" hidden="1" x14ac:dyDescent="0.15">
      <c r="A473"/>
      <c r="B473" s="139">
        <f t="shared" si="13"/>
        <v>0</v>
      </c>
      <c r="D473" s="141"/>
      <c r="N473" s="139" t="str">
        <f t="shared" si="14"/>
        <v/>
      </c>
    </row>
    <row r="474" spans="1:14" s="139" customFormat="1" hidden="1" x14ac:dyDescent="0.15">
      <c r="A474"/>
      <c r="B474" s="139">
        <f t="shared" si="13"/>
        <v>0</v>
      </c>
      <c r="D474" s="141"/>
      <c r="N474" s="139" t="str">
        <f t="shared" si="14"/>
        <v/>
      </c>
    </row>
    <row r="475" spans="1:14" s="139" customFormat="1" hidden="1" x14ac:dyDescent="0.15">
      <c r="A475"/>
      <c r="B475" s="139">
        <f t="shared" si="13"/>
        <v>0</v>
      </c>
      <c r="D475" s="141"/>
      <c r="N475" s="139" t="str">
        <f t="shared" si="14"/>
        <v/>
      </c>
    </row>
    <row r="476" spans="1:14" s="139" customFormat="1" hidden="1" x14ac:dyDescent="0.15">
      <c r="A476"/>
      <c r="B476" s="139">
        <f t="shared" si="13"/>
        <v>0</v>
      </c>
      <c r="D476" s="141"/>
      <c r="N476" s="139" t="str">
        <f t="shared" si="14"/>
        <v/>
      </c>
    </row>
    <row r="477" spans="1:14" s="139" customFormat="1" hidden="1" x14ac:dyDescent="0.15">
      <c r="A477"/>
      <c r="B477" s="139">
        <f t="shared" si="13"/>
        <v>0</v>
      </c>
      <c r="D477" s="141"/>
      <c r="N477" s="139" t="str">
        <f t="shared" si="14"/>
        <v/>
      </c>
    </row>
    <row r="478" spans="1:14" s="139" customFormat="1" hidden="1" x14ac:dyDescent="0.15">
      <c r="A478"/>
      <c r="B478" s="139">
        <f t="shared" si="13"/>
        <v>0</v>
      </c>
      <c r="D478" s="141"/>
      <c r="N478" s="139" t="str">
        <f t="shared" si="14"/>
        <v/>
      </c>
    </row>
    <row r="479" spans="1:14" s="139" customFormat="1" hidden="1" x14ac:dyDescent="0.15">
      <c r="A479"/>
      <c r="B479" s="139">
        <f t="shared" si="13"/>
        <v>0</v>
      </c>
      <c r="D479" s="141"/>
      <c r="N479" s="139" t="str">
        <f t="shared" si="14"/>
        <v/>
      </c>
    </row>
    <row r="480" spans="1:14" s="139" customFormat="1" hidden="1" x14ac:dyDescent="0.15">
      <c r="A480"/>
      <c r="B480" s="139">
        <f t="shared" si="13"/>
        <v>0</v>
      </c>
      <c r="D480" s="141"/>
      <c r="N480" s="139" t="str">
        <f t="shared" si="14"/>
        <v/>
      </c>
    </row>
    <row r="481" spans="1:14" s="139" customFormat="1" hidden="1" x14ac:dyDescent="0.15">
      <c r="A481"/>
      <c r="B481" s="139">
        <f t="shared" si="13"/>
        <v>0</v>
      </c>
      <c r="D481" s="141"/>
      <c r="N481" s="139" t="str">
        <f t="shared" si="14"/>
        <v/>
      </c>
    </row>
    <row r="482" spans="1:14" s="139" customFormat="1" hidden="1" x14ac:dyDescent="0.15">
      <c r="A482"/>
      <c r="B482" s="139">
        <f t="shared" si="13"/>
        <v>0</v>
      </c>
      <c r="D482" s="141"/>
      <c r="N482" s="139" t="str">
        <f t="shared" si="14"/>
        <v/>
      </c>
    </row>
    <row r="483" spans="1:14" s="139" customFormat="1" hidden="1" x14ac:dyDescent="0.15">
      <c r="A483"/>
      <c r="B483" s="139">
        <f t="shared" si="13"/>
        <v>0</v>
      </c>
      <c r="D483" s="141"/>
      <c r="N483" s="139" t="str">
        <f t="shared" si="14"/>
        <v/>
      </c>
    </row>
    <row r="484" spans="1:14" s="139" customFormat="1" hidden="1" x14ac:dyDescent="0.15">
      <c r="A484"/>
      <c r="B484" s="139">
        <f t="shared" si="13"/>
        <v>0</v>
      </c>
      <c r="D484" s="141"/>
      <c r="N484" s="139" t="str">
        <f t="shared" si="14"/>
        <v/>
      </c>
    </row>
    <row r="485" spans="1:14" s="139" customFormat="1" hidden="1" x14ac:dyDescent="0.15">
      <c r="A485"/>
      <c r="B485" s="139">
        <f t="shared" si="13"/>
        <v>0</v>
      </c>
      <c r="D485" s="141"/>
      <c r="N485" s="139" t="str">
        <f t="shared" si="14"/>
        <v/>
      </c>
    </row>
    <row r="486" spans="1:14" s="139" customFormat="1" hidden="1" x14ac:dyDescent="0.15">
      <c r="A486"/>
      <c r="B486" s="139">
        <f t="shared" si="13"/>
        <v>0</v>
      </c>
      <c r="D486" s="141"/>
      <c r="N486" s="139" t="str">
        <f t="shared" si="14"/>
        <v/>
      </c>
    </row>
    <row r="487" spans="1:14" s="139" customFormat="1" hidden="1" x14ac:dyDescent="0.15">
      <c r="A487"/>
      <c r="B487" s="139">
        <f t="shared" si="13"/>
        <v>0</v>
      </c>
      <c r="D487" s="141"/>
      <c r="N487" s="139" t="str">
        <f t="shared" si="14"/>
        <v/>
      </c>
    </row>
    <row r="488" spans="1:14" s="139" customFormat="1" hidden="1" x14ac:dyDescent="0.15">
      <c r="A488"/>
      <c r="B488" s="139">
        <f t="shared" si="13"/>
        <v>0</v>
      </c>
      <c r="D488" s="141"/>
      <c r="N488" s="139" t="str">
        <f t="shared" si="14"/>
        <v/>
      </c>
    </row>
    <row r="489" spans="1:14" s="139" customFormat="1" hidden="1" x14ac:dyDescent="0.15">
      <c r="A489"/>
      <c r="B489" s="139">
        <f t="shared" si="13"/>
        <v>0</v>
      </c>
      <c r="D489" s="141"/>
      <c r="N489" s="139" t="str">
        <f t="shared" si="14"/>
        <v/>
      </c>
    </row>
    <row r="490" spans="1:14" s="139" customFormat="1" hidden="1" x14ac:dyDescent="0.15">
      <c r="A490"/>
      <c r="B490" s="139">
        <f t="shared" si="13"/>
        <v>0</v>
      </c>
      <c r="D490" s="141"/>
      <c r="N490" s="139" t="str">
        <f t="shared" si="14"/>
        <v/>
      </c>
    </row>
    <row r="491" spans="1:14" s="139" customFormat="1" hidden="1" x14ac:dyDescent="0.15">
      <c r="A491"/>
      <c r="B491" s="139">
        <f t="shared" si="13"/>
        <v>0</v>
      </c>
      <c r="D491" s="141"/>
      <c r="N491" s="139" t="str">
        <f t="shared" si="14"/>
        <v/>
      </c>
    </row>
    <row r="492" spans="1:14" s="139" customFormat="1" hidden="1" x14ac:dyDescent="0.15">
      <c r="A492"/>
      <c r="B492" s="139">
        <f t="shared" si="13"/>
        <v>0</v>
      </c>
      <c r="D492" s="141"/>
      <c r="N492" s="139" t="str">
        <f t="shared" si="14"/>
        <v/>
      </c>
    </row>
    <row r="493" spans="1:14" s="139" customFormat="1" hidden="1" x14ac:dyDescent="0.15">
      <c r="A493"/>
      <c r="B493" s="139">
        <f t="shared" si="13"/>
        <v>0</v>
      </c>
      <c r="D493" s="141"/>
      <c r="N493" s="139" t="str">
        <f t="shared" si="14"/>
        <v/>
      </c>
    </row>
    <row r="494" spans="1:14" s="139" customFormat="1" hidden="1" x14ac:dyDescent="0.15">
      <c r="A494"/>
      <c r="B494" s="139">
        <f t="shared" si="13"/>
        <v>0</v>
      </c>
      <c r="D494" s="141"/>
      <c r="N494" s="139" t="str">
        <f t="shared" si="14"/>
        <v/>
      </c>
    </row>
    <row r="495" spans="1:14" s="139" customFormat="1" hidden="1" x14ac:dyDescent="0.15">
      <c r="A495"/>
      <c r="B495" s="139">
        <f t="shared" si="13"/>
        <v>0</v>
      </c>
      <c r="D495" s="141"/>
      <c r="N495" s="139" t="str">
        <f t="shared" si="14"/>
        <v/>
      </c>
    </row>
    <row r="496" spans="1:14" s="139" customFormat="1" hidden="1" x14ac:dyDescent="0.15">
      <c r="A496"/>
      <c r="B496" s="139">
        <f t="shared" si="13"/>
        <v>0</v>
      </c>
      <c r="D496" s="141"/>
      <c r="N496" s="139" t="str">
        <f t="shared" si="14"/>
        <v/>
      </c>
    </row>
    <row r="497" spans="1:14" s="139" customFormat="1" hidden="1" x14ac:dyDescent="0.15">
      <c r="A497"/>
      <c r="B497" s="139">
        <f t="shared" si="13"/>
        <v>0</v>
      </c>
      <c r="D497" s="141"/>
      <c r="N497" s="139" t="str">
        <f t="shared" si="14"/>
        <v/>
      </c>
    </row>
    <row r="498" spans="1:14" s="139" customFormat="1" hidden="1" x14ac:dyDescent="0.15">
      <c r="A498"/>
      <c r="B498" s="139">
        <f t="shared" si="13"/>
        <v>0</v>
      </c>
      <c r="D498" s="141"/>
      <c r="N498" s="139" t="str">
        <f t="shared" si="14"/>
        <v/>
      </c>
    </row>
    <row r="499" spans="1:14" s="139" customFormat="1" hidden="1" x14ac:dyDescent="0.15">
      <c r="A499"/>
      <c r="B499" s="139">
        <f t="shared" si="13"/>
        <v>0</v>
      </c>
      <c r="D499" s="141"/>
      <c r="N499" s="139" t="str">
        <f t="shared" si="14"/>
        <v/>
      </c>
    </row>
    <row r="500" spans="1:14" s="139" customFormat="1" hidden="1" x14ac:dyDescent="0.15">
      <c r="A500"/>
      <c r="B500" s="139">
        <f t="shared" si="13"/>
        <v>0</v>
      </c>
      <c r="D500" s="141"/>
      <c r="N500" s="139" t="str">
        <f t="shared" si="14"/>
        <v/>
      </c>
    </row>
    <row r="501" spans="1:14" s="139" customFormat="1" hidden="1" x14ac:dyDescent="0.15">
      <c r="A501"/>
      <c r="B501" s="139">
        <f t="shared" si="13"/>
        <v>0</v>
      </c>
      <c r="D501" s="141"/>
      <c r="N501" s="139" t="str">
        <f t="shared" si="14"/>
        <v/>
      </c>
    </row>
    <row r="502" spans="1:14" s="139" customFormat="1" hidden="1" x14ac:dyDescent="0.15">
      <c r="A502"/>
      <c r="B502" s="139">
        <f t="shared" si="13"/>
        <v>0</v>
      </c>
      <c r="D502" s="141"/>
      <c r="N502" s="139" t="str">
        <f t="shared" si="14"/>
        <v/>
      </c>
    </row>
    <row r="503" spans="1:14" s="139" customFormat="1" hidden="1" x14ac:dyDescent="0.15">
      <c r="A503"/>
      <c r="B503" s="139">
        <f t="shared" si="13"/>
        <v>0</v>
      </c>
      <c r="D503" s="141"/>
      <c r="N503" s="139" t="str">
        <f t="shared" si="14"/>
        <v/>
      </c>
    </row>
    <row r="504" spans="1:14" s="139" customFormat="1" hidden="1" x14ac:dyDescent="0.15">
      <c r="A504"/>
      <c r="B504" s="139">
        <f t="shared" si="13"/>
        <v>0</v>
      </c>
      <c r="D504" s="141"/>
      <c r="N504" s="139" t="str">
        <f t="shared" si="14"/>
        <v/>
      </c>
    </row>
    <row r="505" spans="1:14" s="139" customFormat="1" hidden="1" x14ac:dyDescent="0.15">
      <c r="A505"/>
      <c r="B505" s="139">
        <f t="shared" si="13"/>
        <v>0</v>
      </c>
      <c r="D505" s="141"/>
      <c r="N505" s="139" t="str">
        <f t="shared" si="14"/>
        <v/>
      </c>
    </row>
    <row r="506" spans="1:14" s="139" customFormat="1" hidden="1" x14ac:dyDescent="0.15">
      <c r="A506"/>
      <c r="B506" s="139">
        <f t="shared" si="13"/>
        <v>0</v>
      </c>
      <c r="D506" s="141"/>
      <c r="N506" s="139" t="str">
        <f t="shared" si="14"/>
        <v/>
      </c>
    </row>
    <row r="507" spans="1:14" s="139" customFormat="1" hidden="1" x14ac:dyDescent="0.15">
      <c r="A507"/>
      <c r="B507" s="139">
        <f t="shared" si="13"/>
        <v>0</v>
      </c>
      <c r="D507" s="141"/>
      <c r="N507" s="139" t="str">
        <f t="shared" si="14"/>
        <v/>
      </c>
    </row>
    <row r="508" spans="1:14" s="139" customFormat="1" hidden="1" x14ac:dyDescent="0.15">
      <c r="A508"/>
      <c r="B508" s="139">
        <f t="shared" si="13"/>
        <v>0</v>
      </c>
      <c r="D508" s="141"/>
      <c r="N508" s="139" t="str">
        <f t="shared" si="14"/>
        <v/>
      </c>
    </row>
    <row r="509" spans="1:14" s="139" customFormat="1" hidden="1" x14ac:dyDescent="0.15">
      <c r="A509"/>
      <c r="B509" s="139">
        <f t="shared" si="13"/>
        <v>0</v>
      </c>
      <c r="D509" s="141"/>
      <c r="N509" s="139" t="str">
        <f t="shared" si="14"/>
        <v/>
      </c>
    </row>
    <row r="510" spans="1:14" s="139" customFormat="1" hidden="1" x14ac:dyDescent="0.15">
      <c r="A510"/>
      <c r="B510" s="139">
        <f t="shared" si="13"/>
        <v>0</v>
      </c>
      <c r="D510" s="141"/>
      <c r="N510" s="139" t="str">
        <f t="shared" si="14"/>
        <v/>
      </c>
    </row>
    <row r="511" spans="1:14" s="139" customFormat="1" hidden="1" x14ac:dyDescent="0.15">
      <c r="A511"/>
      <c r="B511" s="139">
        <f t="shared" si="13"/>
        <v>0</v>
      </c>
      <c r="D511" s="141"/>
      <c r="N511" s="139" t="str">
        <f t="shared" si="14"/>
        <v/>
      </c>
    </row>
    <row r="512" spans="1:14" s="139" customFormat="1" hidden="1" x14ac:dyDescent="0.15">
      <c r="A512"/>
      <c r="B512" s="139">
        <f t="shared" si="13"/>
        <v>0</v>
      </c>
      <c r="D512" s="141"/>
      <c r="N512" s="139" t="str">
        <f t="shared" si="14"/>
        <v/>
      </c>
    </row>
    <row r="513" spans="1:14" s="139" customFormat="1" hidden="1" x14ac:dyDescent="0.15">
      <c r="A513"/>
      <c r="B513" s="139">
        <f t="shared" si="13"/>
        <v>0</v>
      </c>
      <c r="D513" s="141"/>
      <c r="N513" s="139" t="str">
        <f t="shared" si="14"/>
        <v/>
      </c>
    </row>
    <row r="514" spans="1:14" s="139" customFormat="1" hidden="1" x14ac:dyDescent="0.15">
      <c r="A514"/>
      <c r="B514" s="139">
        <f t="shared" si="13"/>
        <v>0</v>
      </c>
      <c r="D514" s="141"/>
      <c r="N514" s="139" t="str">
        <f t="shared" si="14"/>
        <v/>
      </c>
    </row>
    <row r="515" spans="1:14" s="139" customFormat="1" hidden="1" x14ac:dyDescent="0.15">
      <c r="A515"/>
      <c r="B515" s="139">
        <f t="shared" ref="B515:B578" si="15">D515*1</f>
        <v>0</v>
      </c>
      <c r="D515" s="141"/>
      <c r="N515" s="139" t="str">
        <f t="shared" ref="N515:N578" si="16">UPPER(M515)</f>
        <v/>
      </c>
    </row>
    <row r="516" spans="1:14" s="139" customFormat="1" hidden="1" x14ac:dyDescent="0.15">
      <c r="A516"/>
      <c r="B516" s="139">
        <f t="shared" si="15"/>
        <v>0</v>
      </c>
      <c r="D516" s="141"/>
      <c r="N516" s="139" t="str">
        <f t="shared" si="16"/>
        <v/>
      </c>
    </row>
    <row r="517" spans="1:14" s="139" customFormat="1" hidden="1" x14ac:dyDescent="0.15">
      <c r="A517"/>
      <c r="B517" s="139">
        <f t="shared" si="15"/>
        <v>0</v>
      </c>
      <c r="D517" s="141"/>
      <c r="N517" s="139" t="str">
        <f t="shared" si="16"/>
        <v/>
      </c>
    </row>
    <row r="518" spans="1:14" s="139" customFormat="1" hidden="1" x14ac:dyDescent="0.15">
      <c r="A518"/>
      <c r="B518" s="139">
        <f t="shared" si="15"/>
        <v>0</v>
      </c>
      <c r="D518" s="141"/>
      <c r="N518" s="139" t="str">
        <f t="shared" si="16"/>
        <v/>
      </c>
    </row>
    <row r="519" spans="1:14" s="139" customFormat="1" hidden="1" x14ac:dyDescent="0.15">
      <c r="A519"/>
      <c r="B519" s="139">
        <f t="shared" si="15"/>
        <v>0</v>
      </c>
      <c r="D519" s="141"/>
      <c r="N519" s="139" t="str">
        <f t="shared" si="16"/>
        <v/>
      </c>
    </row>
    <row r="520" spans="1:14" s="139" customFormat="1" hidden="1" x14ac:dyDescent="0.15">
      <c r="A520"/>
      <c r="B520" s="139">
        <f t="shared" si="15"/>
        <v>0</v>
      </c>
      <c r="D520" s="141"/>
      <c r="N520" s="139" t="str">
        <f t="shared" si="16"/>
        <v/>
      </c>
    </row>
    <row r="521" spans="1:14" s="139" customFormat="1" hidden="1" x14ac:dyDescent="0.15">
      <c r="A521"/>
      <c r="B521" s="139">
        <f t="shared" si="15"/>
        <v>0</v>
      </c>
      <c r="D521" s="141"/>
      <c r="N521" s="139" t="str">
        <f t="shared" si="16"/>
        <v/>
      </c>
    </row>
    <row r="522" spans="1:14" s="139" customFormat="1" hidden="1" x14ac:dyDescent="0.15">
      <c r="A522"/>
      <c r="B522" s="139">
        <f t="shared" si="15"/>
        <v>0</v>
      </c>
      <c r="D522" s="141"/>
      <c r="N522" s="139" t="str">
        <f t="shared" si="16"/>
        <v/>
      </c>
    </row>
    <row r="523" spans="1:14" s="139" customFormat="1" hidden="1" x14ac:dyDescent="0.15">
      <c r="A523"/>
      <c r="B523" s="139">
        <f t="shared" si="15"/>
        <v>0</v>
      </c>
      <c r="D523" s="141"/>
      <c r="N523" s="139" t="str">
        <f t="shared" si="16"/>
        <v/>
      </c>
    </row>
    <row r="524" spans="1:14" s="139" customFormat="1" hidden="1" x14ac:dyDescent="0.15">
      <c r="A524"/>
      <c r="B524" s="139">
        <f t="shared" si="15"/>
        <v>0</v>
      </c>
      <c r="D524" s="141"/>
      <c r="N524" s="139" t="str">
        <f t="shared" si="16"/>
        <v/>
      </c>
    </row>
    <row r="525" spans="1:14" s="139" customFormat="1" hidden="1" x14ac:dyDescent="0.15">
      <c r="A525"/>
      <c r="B525" s="139">
        <f t="shared" si="15"/>
        <v>0</v>
      </c>
      <c r="D525" s="141"/>
      <c r="N525" s="139" t="str">
        <f t="shared" si="16"/>
        <v/>
      </c>
    </row>
    <row r="526" spans="1:14" s="139" customFormat="1" hidden="1" x14ac:dyDescent="0.15">
      <c r="A526"/>
      <c r="B526" s="139">
        <f t="shared" si="15"/>
        <v>0</v>
      </c>
      <c r="D526" s="141"/>
      <c r="N526" s="139" t="str">
        <f t="shared" si="16"/>
        <v/>
      </c>
    </row>
    <row r="527" spans="1:14" s="139" customFormat="1" hidden="1" x14ac:dyDescent="0.15">
      <c r="A527"/>
      <c r="B527" s="139">
        <f t="shared" si="15"/>
        <v>0</v>
      </c>
      <c r="D527" s="141"/>
      <c r="N527" s="139" t="str">
        <f t="shared" si="16"/>
        <v/>
      </c>
    </row>
    <row r="528" spans="1:14" s="139" customFormat="1" hidden="1" x14ac:dyDescent="0.15">
      <c r="A528"/>
      <c r="B528" s="139">
        <f t="shared" si="15"/>
        <v>0</v>
      </c>
      <c r="D528" s="141"/>
      <c r="N528" s="139" t="str">
        <f t="shared" si="16"/>
        <v/>
      </c>
    </row>
    <row r="529" spans="1:14" s="139" customFormat="1" hidden="1" x14ac:dyDescent="0.15">
      <c r="A529"/>
      <c r="B529" s="139">
        <f t="shared" si="15"/>
        <v>0</v>
      </c>
      <c r="D529" s="141"/>
      <c r="N529" s="139" t="str">
        <f t="shared" si="16"/>
        <v/>
      </c>
    </row>
    <row r="530" spans="1:14" s="139" customFormat="1" hidden="1" x14ac:dyDescent="0.15">
      <c r="A530"/>
      <c r="B530" s="139">
        <f t="shared" si="15"/>
        <v>0</v>
      </c>
      <c r="D530" s="141"/>
      <c r="N530" s="139" t="str">
        <f t="shared" si="16"/>
        <v/>
      </c>
    </row>
    <row r="531" spans="1:14" s="139" customFormat="1" hidden="1" x14ac:dyDescent="0.15">
      <c r="A531"/>
      <c r="B531" s="139">
        <f t="shared" si="15"/>
        <v>0</v>
      </c>
      <c r="D531" s="141"/>
      <c r="N531" s="139" t="str">
        <f t="shared" si="16"/>
        <v/>
      </c>
    </row>
    <row r="532" spans="1:14" s="139" customFormat="1" hidden="1" x14ac:dyDescent="0.15">
      <c r="A532"/>
      <c r="B532" s="139">
        <f t="shared" si="15"/>
        <v>0</v>
      </c>
      <c r="D532" s="141"/>
      <c r="N532" s="139" t="str">
        <f t="shared" si="16"/>
        <v/>
      </c>
    </row>
    <row r="533" spans="1:14" s="139" customFormat="1" hidden="1" x14ac:dyDescent="0.15">
      <c r="A533"/>
      <c r="B533" s="139">
        <f t="shared" si="15"/>
        <v>0</v>
      </c>
      <c r="D533" s="141"/>
      <c r="N533" s="139" t="str">
        <f t="shared" si="16"/>
        <v/>
      </c>
    </row>
    <row r="534" spans="1:14" s="139" customFormat="1" hidden="1" x14ac:dyDescent="0.15">
      <c r="A534"/>
      <c r="B534" s="139">
        <f t="shared" si="15"/>
        <v>0</v>
      </c>
      <c r="D534" s="141"/>
      <c r="N534" s="139" t="str">
        <f t="shared" si="16"/>
        <v/>
      </c>
    </row>
    <row r="535" spans="1:14" s="139" customFormat="1" hidden="1" x14ac:dyDescent="0.15">
      <c r="A535"/>
      <c r="B535" s="139">
        <f t="shared" si="15"/>
        <v>0</v>
      </c>
      <c r="D535" s="141"/>
      <c r="N535" s="139" t="str">
        <f t="shared" si="16"/>
        <v/>
      </c>
    </row>
    <row r="536" spans="1:14" s="139" customFormat="1" hidden="1" x14ac:dyDescent="0.15">
      <c r="A536"/>
      <c r="B536" s="139">
        <f t="shared" si="15"/>
        <v>0</v>
      </c>
      <c r="D536" s="141"/>
      <c r="N536" s="139" t="str">
        <f t="shared" si="16"/>
        <v/>
      </c>
    </row>
    <row r="537" spans="1:14" s="139" customFormat="1" hidden="1" x14ac:dyDescent="0.15">
      <c r="A537"/>
      <c r="B537" s="139">
        <f t="shared" si="15"/>
        <v>0</v>
      </c>
      <c r="D537" s="141"/>
      <c r="N537" s="139" t="str">
        <f t="shared" si="16"/>
        <v/>
      </c>
    </row>
    <row r="538" spans="1:14" s="139" customFormat="1" hidden="1" x14ac:dyDescent="0.15">
      <c r="A538"/>
      <c r="B538" s="139">
        <f t="shared" si="15"/>
        <v>0</v>
      </c>
      <c r="D538" s="141"/>
      <c r="N538" s="139" t="str">
        <f t="shared" si="16"/>
        <v/>
      </c>
    </row>
    <row r="539" spans="1:14" s="139" customFormat="1" hidden="1" x14ac:dyDescent="0.15">
      <c r="A539"/>
      <c r="B539" s="139">
        <f t="shared" si="15"/>
        <v>0</v>
      </c>
      <c r="D539" s="141"/>
      <c r="N539" s="139" t="str">
        <f t="shared" si="16"/>
        <v/>
      </c>
    </row>
    <row r="540" spans="1:14" s="139" customFormat="1" hidden="1" x14ac:dyDescent="0.15">
      <c r="A540"/>
      <c r="B540" s="139">
        <f t="shared" si="15"/>
        <v>0</v>
      </c>
      <c r="D540" s="141"/>
      <c r="N540" s="139" t="str">
        <f t="shared" si="16"/>
        <v/>
      </c>
    </row>
    <row r="541" spans="1:14" s="139" customFormat="1" hidden="1" x14ac:dyDescent="0.15">
      <c r="A541"/>
      <c r="B541" s="139">
        <f t="shared" si="15"/>
        <v>0</v>
      </c>
      <c r="D541" s="141"/>
      <c r="N541" s="139" t="str">
        <f t="shared" si="16"/>
        <v/>
      </c>
    </row>
    <row r="542" spans="1:14" s="139" customFormat="1" hidden="1" x14ac:dyDescent="0.15">
      <c r="A542"/>
      <c r="B542" s="139">
        <f t="shared" si="15"/>
        <v>0</v>
      </c>
      <c r="D542" s="141"/>
      <c r="N542" s="139" t="str">
        <f t="shared" si="16"/>
        <v/>
      </c>
    </row>
    <row r="543" spans="1:14" s="139" customFormat="1" hidden="1" x14ac:dyDescent="0.15">
      <c r="A543"/>
      <c r="B543" s="139">
        <f t="shared" si="15"/>
        <v>0</v>
      </c>
      <c r="D543" s="141"/>
      <c r="N543" s="139" t="str">
        <f t="shared" si="16"/>
        <v/>
      </c>
    </row>
    <row r="544" spans="1:14" s="139" customFormat="1" hidden="1" x14ac:dyDescent="0.15">
      <c r="A544"/>
      <c r="B544" s="139">
        <f t="shared" si="15"/>
        <v>0</v>
      </c>
      <c r="D544" s="141"/>
      <c r="N544" s="139" t="str">
        <f t="shared" si="16"/>
        <v/>
      </c>
    </row>
    <row r="545" spans="1:14" s="139" customFormat="1" hidden="1" x14ac:dyDescent="0.15">
      <c r="A545"/>
      <c r="B545" s="139">
        <f t="shared" si="15"/>
        <v>0</v>
      </c>
      <c r="D545" s="141"/>
      <c r="N545" s="139" t="str">
        <f t="shared" si="16"/>
        <v/>
      </c>
    </row>
    <row r="546" spans="1:14" s="139" customFormat="1" hidden="1" x14ac:dyDescent="0.15">
      <c r="A546"/>
      <c r="B546" s="139">
        <f t="shared" si="15"/>
        <v>0</v>
      </c>
      <c r="D546" s="141"/>
      <c r="N546" s="139" t="str">
        <f t="shared" si="16"/>
        <v/>
      </c>
    </row>
    <row r="547" spans="1:14" s="139" customFormat="1" hidden="1" x14ac:dyDescent="0.15">
      <c r="A547"/>
      <c r="B547" s="139">
        <f t="shared" si="15"/>
        <v>0</v>
      </c>
      <c r="D547" s="141"/>
      <c r="N547" s="139" t="str">
        <f t="shared" si="16"/>
        <v/>
      </c>
    </row>
    <row r="548" spans="1:14" s="139" customFormat="1" hidden="1" x14ac:dyDescent="0.15">
      <c r="A548"/>
      <c r="B548" s="139">
        <f t="shared" si="15"/>
        <v>0</v>
      </c>
      <c r="D548" s="141"/>
      <c r="N548" s="139" t="str">
        <f t="shared" si="16"/>
        <v/>
      </c>
    </row>
    <row r="549" spans="1:14" s="139" customFormat="1" hidden="1" x14ac:dyDescent="0.15">
      <c r="A549"/>
      <c r="B549" s="139">
        <f t="shared" si="15"/>
        <v>0</v>
      </c>
      <c r="D549" s="141"/>
      <c r="N549" s="139" t="str">
        <f t="shared" si="16"/>
        <v/>
      </c>
    </row>
    <row r="550" spans="1:14" s="139" customFormat="1" hidden="1" x14ac:dyDescent="0.15">
      <c r="A550"/>
      <c r="B550" s="139">
        <f t="shared" si="15"/>
        <v>0</v>
      </c>
      <c r="D550" s="141"/>
      <c r="N550" s="139" t="str">
        <f t="shared" si="16"/>
        <v/>
      </c>
    </row>
    <row r="551" spans="1:14" s="139" customFormat="1" hidden="1" x14ac:dyDescent="0.15">
      <c r="A551"/>
      <c r="B551" s="139">
        <f t="shared" si="15"/>
        <v>0</v>
      </c>
      <c r="D551" s="141"/>
      <c r="N551" s="139" t="str">
        <f t="shared" si="16"/>
        <v/>
      </c>
    </row>
    <row r="552" spans="1:14" s="139" customFormat="1" hidden="1" x14ac:dyDescent="0.15">
      <c r="A552"/>
      <c r="B552" s="139">
        <f t="shared" si="15"/>
        <v>0</v>
      </c>
      <c r="D552" s="141"/>
      <c r="N552" s="139" t="str">
        <f t="shared" si="16"/>
        <v/>
      </c>
    </row>
    <row r="553" spans="1:14" s="139" customFormat="1" hidden="1" x14ac:dyDescent="0.15">
      <c r="A553"/>
      <c r="B553" s="139">
        <f t="shared" si="15"/>
        <v>0</v>
      </c>
      <c r="D553" s="141"/>
      <c r="N553" s="139" t="str">
        <f t="shared" si="16"/>
        <v/>
      </c>
    </row>
    <row r="554" spans="1:14" s="139" customFormat="1" hidden="1" x14ac:dyDescent="0.15">
      <c r="A554"/>
      <c r="B554" s="139">
        <f t="shared" si="15"/>
        <v>0</v>
      </c>
      <c r="D554" s="141"/>
      <c r="N554" s="139" t="str">
        <f t="shared" si="16"/>
        <v/>
      </c>
    </row>
    <row r="555" spans="1:14" s="139" customFormat="1" hidden="1" x14ac:dyDescent="0.15">
      <c r="A555"/>
      <c r="B555" s="139">
        <f t="shared" si="15"/>
        <v>0</v>
      </c>
      <c r="D555" s="141"/>
      <c r="N555" s="139" t="str">
        <f t="shared" si="16"/>
        <v/>
      </c>
    </row>
    <row r="556" spans="1:14" s="139" customFormat="1" hidden="1" x14ac:dyDescent="0.15">
      <c r="A556"/>
      <c r="B556" s="139">
        <f t="shared" si="15"/>
        <v>0</v>
      </c>
      <c r="D556" s="141"/>
      <c r="N556" s="139" t="str">
        <f t="shared" si="16"/>
        <v/>
      </c>
    </row>
    <row r="557" spans="1:14" s="139" customFormat="1" hidden="1" x14ac:dyDescent="0.15">
      <c r="A557"/>
      <c r="B557" s="139">
        <f t="shared" si="15"/>
        <v>0</v>
      </c>
      <c r="D557" s="141"/>
      <c r="N557" s="139" t="str">
        <f t="shared" si="16"/>
        <v/>
      </c>
    </row>
    <row r="558" spans="1:14" s="139" customFormat="1" hidden="1" x14ac:dyDescent="0.15">
      <c r="A558"/>
      <c r="B558" s="139">
        <f t="shared" si="15"/>
        <v>0</v>
      </c>
      <c r="D558" s="141"/>
      <c r="N558" s="139" t="str">
        <f t="shared" si="16"/>
        <v/>
      </c>
    </row>
    <row r="559" spans="1:14" s="139" customFormat="1" hidden="1" x14ac:dyDescent="0.15">
      <c r="A559"/>
      <c r="B559" s="139">
        <f t="shared" si="15"/>
        <v>0</v>
      </c>
      <c r="D559" s="141"/>
      <c r="N559" s="139" t="str">
        <f t="shared" si="16"/>
        <v/>
      </c>
    </row>
    <row r="560" spans="1:14" s="139" customFormat="1" hidden="1" x14ac:dyDescent="0.15">
      <c r="A560"/>
      <c r="B560" s="139">
        <f t="shared" si="15"/>
        <v>0</v>
      </c>
      <c r="D560" s="141"/>
      <c r="N560" s="139" t="str">
        <f t="shared" si="16"/>
        <v/>
      </c>
    </row>
    <row r="561" spans="1:14" s="139" customFormat="1" hidden="1" x14ac:dyDescent="0.15">
      <c r="A561"/>
      <c r="B561" s="139">
        <f t="shared" si="15"/>
        <v>0</v>
      </c>
      <c r="D561" s="141"/>
      <c r="N561" s="139" t="str">
        <f t="shared" si="16"/>
        <v/>
      </c>
    </row>
    <row r="562" spans="1:14" s="139" customFormat="1" hidden="1" x14ac:dyDescent="0.15">
      <c r="A562"/>
      <c r="B562" s="139">
        <f t="shared" si="15"/>
        <v>0</v>
      </c>
      <c r="D562" s="141"/>
      <c r="N562" s="139" t="str">
        <f t="shared" si="16"/>
        <v/>
      </c>
    </row>
    <row r="563" spans="1:14" s="139" customFormat="1" hidden="1" x14ac:dyDescent="0.15">
      <c r="A563"/>
      <c r="B563" s="139">
        <f t="shared" si="15"/>
        <v>0</v>
      </c>
      <c r="D563" s="141"/>
      <c r="N563" s="139" t="str">
        <f t="shared" si="16"/>
        <v/>
      </c>
    </row>
    <row r="564" spans="1:14" s="139" customFormat="1" hidden="1" x14ac:dyDescent="0.15">
      <c r="A564"/>
      <c r="B564" s="139">
        <f t="shared" si="15"/>
        <v>0</v>
      </c>
      <c r="D564" s="141"/>
      <c r="N564" s="139" t="str">
        <f t="shared" si="16"/>
        <v/>
      </c>
    </row>
    <row r="565" spans="1:14" s="139" customFormat="1" hidden="1" x14ac:dyDescent="0.15">
      <c r="A565"/>
      <c r="B565" s="139">
        <f t="shared" si="15"/>
        <v>0</v>
      </c>
      <c r="D565" s="141"/>
      <c r="N565" s="139" t="str">
        <f t="shared" si="16"/>
        <v/>
      </c>
    </row>
    <row r="566" spans="1:14" s="139" customFormat="1" hidden="1" x14ac:dyDescent="0.15">
      <c r="A566"/>
      <c r="B566" s="139">
        <f t="shared" si="15"/>
        <v>0</v>
      </c>
      <c r="D566" s="141"/>
      <c r="N566" s="139" t="str">
        <f t="shared" si="16"/>
        <v/>
      </c>
    </row>
    <row r="567" spans="1:14" s="139" customFormat="1" hidden="1" x14ac:dyDescent="0.15">
      <c r="A567"/>
      <c r="B567" s="139">
        <f t="shared" si="15"/>
        <v>0</v>
      </c>
      <c r="D567" s="141"/>
      <c r="N567" s="139" t="str">
        <f t="shared" si="16"/>
        <v/>
      </c>
    </row>
    <row r="568" spans="1:14" s="139" customFormat="1" hidden="1" x14ac:dyDescent="0.15">
      <c r="A568"/>
      <c r="B568" s="139">
        <f t="shared" si="15"/>
        <v>0</v>
      </c>
      <c r="D568" s="141"/>
      <c r="N568" s="139" t="str">
        <f t="shared" si="16"/>
        <v/>
      </c>
    </row>
    <row r="569" spans="1:14" s="139" customFormat="1" hidden="1" x14ac:dyDescent="0.15">
      <c r="A569"/>
      <c r="B569" s="139">
        <f t="shared" si="15"/>
        <v>0</v>
      </c>
      <c r="D569" s="141"/>
      <c r="N569" s="139" t="str">
        <f t="shared" si="16"/>
        <v/>
      </c>
    </row>
    <row r="570" spans="1:14" s="139" customFormat="1" hidden="1" x14ac:dyDescent="0.15">
      <c r="A570"/>
      <c r="B570" s="139">
        <f t="shared" si="15"/>
        <v>0</v>
      </c>
      <c r="D570" s="141"/>
      <c r="N570" s="139" t="str">
        <f t="shared" si="16"/>
        <v/>
      </c>
    </row>
    <row r="571" spans="1:14" s="139" customFormat="1" hidden="1" x14ac:dyDescent="0.15">
      <c r="A571"/>
      <c r="B571" s="139">
        <f t="shared" si="15"/>
        <v>0</v>
      </c>
      <c r="D571" s="141"/>
      <c r="N571" s="139" t="str">
        <f t="shared" si="16"/>
        <v/>
      </c>
    </row>
    <row r="572" spans="1:14" s="139" customFormat="1" hidden="1" x14ac:dyDescent="0.15">
      <c r="A572"/>
      <c r="B572" s="139">
        <f t="shared" si="15"/>
        <v>0</v>
      </c>
      <c r="D572" s="141"/>
      <c r="N572" s="139" t="str">
        <f t="shared" si="16"/>
        <v/>
      </c>
    </row>
    <row r="573" spans="1:14" s="139" customFormat="1" hidden="1" x14ac:dyDescent="0.15">
      <c r="A573"/>
      <c r="B573" s="139">
        <f t="shared" si="15"/>
        <v>0</v>
      </c>
      <c r="D573" s="141"/>
      <c r="N573" s="139" t="str">
        <f t="shared" si="16"/>
        <v/>
      </c>
    </row>
    <row r="574" spans="1:14" s="139" customFormat="1" hidden="1" x14ac:dyDescent="0.15">
      <c r="A574"/>
      <c r="B574" s="139">
        <f t="shared" si="15"/>
        <v>0</v>
      </c>
      <c r="D574" s="141"/>
      <c r="N574" s="139" t="str">
        <f t="shared" si="16"/>
        <v/>
      </c>
    </row>
    <row r="575" spans="1:14" s="139" customFormat="1" hidden="1" x14ac:dyDescent="0.15">
      <c r="A575"/>
      <c r="B575" s="139">
        <f t="shared" si="15"/>
        <v>0</v>
      </c>
      <c r="D575" s="141"/>
      <c r="N575" s="139" t="str">
        <f t="shared" si="16"/>
        <v/>
      </c>
    </row>
    <row r="576" spans="1:14" s="139" customFormat="1" hidden="1" x14ac:dyDescent="0.15">
      <c r="A576"/>
      <c r="B576" s="139">
        <f t="shared" si="15"/>
        <v>0</v>
      </c>
      <c r="D576" s="141"/>
      <c r="N576" s="139" t="str">
        <f t="shared" si="16"/>
        <v/>
      </c>
    </row>
    <row r="577" spans="1:14" s="139" customFormat="1" hidden="1" x14ac:dyDescent="0.15">
      <c r="A577"/>
      <c r="B577" s="139">
        <f t="shared" si="15"/>
        <v>0</v>
      </c>
      <c r="D577" s="141"/>
      <c r="N577" s="139" t="str">
        <f t="shared" si="16"/>
        <v/>
      </c>
    </row>
    <row r="578" spans="1:14" s="139" customFormat="1" hidden="1" x14ac:dyDescent="0.15">
      <c r="A578"/>
      <c r="B578" s="139">
        <f t="shared" si="15"/>
        <v>0</v>
      </c>
      <c r="D578" s="141"/>
      <c r="N578" s="139" t="str">
        <f t="shared" si="16"/>
        <v/>
      </c>
    </row>
    <row r="579" spans="1:14" s="139" customFormat="1" hidden="1" x14ac:dyDescent="0.15">
      <c r="A579"/>
      <c r="B579" s="139">
        <f t="shared" ref="B579:B642" si="17">D579*1</f>
        <v>0</v>
      </c>
      <c r="D579" s="141"/>
      <c r="N579" s="139" t="str">
        <f t="shared" ref="N579:N642" si="18">UPPER(M579)</f>
        <v/>
      </c>
    </row>
    <row r="580" spans="1:14" s="139" customFormat="1" hidden="1" x14ac:dyDescent="0.15">
      <c r="A580"/>
      <c r="B580" s="139">
        <f t="shared" si="17"/>
        <v>0</v>
      </c>
      <c r="D580" s="141"/>
      <c r="N580" s="139" t="str">
        <f t="shared" si="18"/>
        <v/>
      </c>
    </row>
    <row r="581" spans="1:14" s="139" customFormat="1" hidden="1" x14ac:dyDescent="0.15">
      <c r="A581"/>
      <c r="B581" s="139">
        <f t="shared" si="17"/>
        <v>0</v>
      </c>
      <c r="D581" s="141"/>
      <c r="N581" s="139" t="str">
        <f t="shared" si="18"/>
        <v/>
      </c>
    </row>
    <row r="582" spans="1:14" s="139" customFormat="1" hidden="1" x14ac:dyDescent="0.15">
      <c r="A582"/>
      <c r="B582" s="139">
        <f t="shared" si="17"/>
        <v>0</v>
      </c>
      <c r="D582" s="141"/>
      <c r="N582" s="139" t="str">
        <f t="shared" si="18"/>
        <v/>
      </c>
    </row>
    <row r="583" spans="1:14" s="139" customFormat="1" hidden="1" x14ac:dyDescent="0.15">
      <c r="A583"/>
      <c r="B583" s="139">
        <f t="shared" si="17"/>
        <v>0</v>
      </c>
      <c r="D583" s="141"/>
      <c r="N583" s="139" t="str">
        <f t="shared" si="18"/>
        <v/>
      </c>
    </row>
    <row r="584" spans="1:14" s="139" customFormat="1" hidden="1" x14ac:dyDescent="0.15">
      <c r="A584"/>
      <c r="B584" s="139">
        <f t="shared" si="17"/>
        <v>0</v>
      </c>
      <c r="D584" s="141"/>
      <c r="N584" s="139" t="str">
        <f t="shared" si="18"/>
        <v/>
      </c>
    </row>
    <row r="585" spans="1:14" s="139" customFormat="1" hidden="1" x14ac:dyDescent="0.15">
      <c r="A585"/>
      <c r="B585" s="139">
        <f t="shared" si="17"/>
        <v>0</v>
      </c>
      <c r="D585" s="141"/>
      <c r="N585" s="139" t="str">
        <f t="shared" si="18"/>
        <v/>
      </c>
    </row>
    <row r="586" spans="1:14" s="139" customFormat="1" hidden="1" x14ac:dyDescent="0.15">
      <c r="A586"/>
      <c r="B586" s="139">
        <f t="shared" si="17"/>
        <v>0</v>
      </c>
      <c r="D586" s="141"/>
      <c r="N586" s="139" t="str">
        <f t="shared" si="18"/>
        <v/>
      </c>
    </row>
    <row r="587" spans="1:14" s="139" customFormat="1" hidden="1" x14ac:dyDescent="0.15">
      <c r="A587"/>
      <c r="B587" s="139">
        <f t="shared" si="17"/>
        <v>0</v>
      </c>
      <c r="D587" s="141"/>
      <c r="N587" s="139" t="str">
        <f t="shared" si="18"/>
        <v/>
      </c>
    </row>
    <row r="588" spans="1:14" s="139" customFormat="1" hidden="1" x14ac:dyDescent="0.15">
      <c r="A588"/>
      <c r="B588" s="139">
        <f t="shared" si="17"/>
        <v>0</v>
      </c>
      <c r="D588" s="141"/>
      <c r="N588" s="139" t="str">
        <f t="shared" si="18"/>
        <v/>
      </c>
    </row>
    <row r="589" spans="1:14" s="139" customFormat="1" hidden="1" x14ac:dyDescent="0.15">
      <c r="A589"/>
      <c r="B589" s="139">
        <f t="shared" si="17"/>
        <v>0</v>
      </c>
      <c r="D589" s="141"/>
      <c r="N589" s="139" t="str">
        <f t="shared" si="18"/>
        <v/>
      </c>
    </row>
    <row r="590" spans="1:14" s="139" customFormat="1" hidden="1" x14ac:dyDescent="0.15">
      <c r="A590"/>
      <c r="B590" s="139">
        <f t="shared" si="17"/>
        <v>0</v>
      </c>
      <c r="D590" s="141"/>
      <c r="N590" s="139" t="str">
        <f t="shared" si="18"/>
        <v/>
      </c>
    </row>
    <row r="591" spans="1:14" s="139" customFormat="1" hidden="1" x14ac:dyDescent="0.15">
      <c r="A591"/>
      <c r="B591" s="139">
        <f t="shared" si="17"/>
        <v>0</v>
      </c>
      <c r="D591" s="141"/>
      <c r="N591" s="139" t="str">
        <f t="shared" si="18"/>
        <v/>
      </c>
    </row>
    <row r="592" spans="1:14" s="139" customFormat="1" hidden="1" x14ac:dyDescent="0.15">
      <c r="A592"/>
      <c r="B592" s="139">
        <f t="shared" si="17"/>
        <v>0</v>
      </c>
      <c r="D592" s="141"/>
      <c r="N592" s="139" t="str">
        <f t="shared" si="18"/>
        <v/>
      </c>
    </row>
    <row r="593" spans="1:14" s="139" customFormat="1" hidden="1" x14ac:dyDescent="0.15">
      <c r="A593"/>
      <c r="B593" s="139">
        <f t="shared" si="17"/>
        <v>0</v>
      </c>
      <c r="D593" s="141"/>
      <c r="N593" s="139" t="str">
        <f t="shared" si="18"/>
        <v/>
      </c>
    </row>
    <row r="594" spans="1:14" s="139" customFormat="1" hidden="1" x14ac:dyDescent="0.15">
      <c r="A594"/>
      <c r="B594" s="139">
        <f t="shared" si="17"/>
        <v>0</v>
      </c>
      <c r="D594" s="141"/>
      <c r="N594" s="139" t="str">
        <f t="shared" si="18"/>
        <v/>
      </c>
    </row>
    <row r="595" spans="1:14" s="139" customFormat="1" hidden="1" x14ac:dyDescent="0.15">
      <c r="A595"/>
      <c r="B595" s="139">
        <f t="shared" si="17"/>
        <v>0</v>
      </c>
      <c r="D595" s="141"/>
      <c r="N595" s="139" t="str">
        <f t="shared" si="18"/>
        <v/>
      </c>
    </row>
    <row r="596" spans="1:14" s="139" customFormat="1" hidden="1" x14ac:dyDescent="0.15">
      <c r="A596"/>
      <c r="B596" s="139">
        <f t="shared" si="17"/>
        <v>0</v>
      </c>
      <c r="D596" s="141"/>
      <c r="N596" s="139" t="str">
        <f t="shared" si="18"/>
        <v/>
      </c>
    </row>
    <row r="597" spans="1:14" s="139" customFormat="1" hidden="1" x14ac:dyDescent="0.15">
      <c r="A597"/>
      <c r="B597" s="139">
        <f t="shared" si="17"/>
        <v>0</v>
      </c>
      <c r="D597" s="141"/>
      <c r="N597" s="139" t="str">
        <f t="shared" si="18"/>
        <v/>
      </c>
    </row>
    <row r="598" spans="1:14" s="139" customFormat="1" hidden="1" x14ac:dyDescent="0.15">
      <c r="A598"/>
      <c r="B598" s="139">
        <f t="shared" si="17"/>
        <v>0</v>
      </c>
      <c r="D598" s="141"/>
      <c r="N598" s="139" t="str">
        <f t="shared" si="18"/>
        <v/>
      </c>
    </row>
    <row r="599" spans="1:14" s="139" customFormat="1" hidden="1" x14ac:dyDescent="0.15">
      <c r="A599"/>
      <c r="B599" s="139">
        <f t="shared" si="17"/>
        <v>0</v>
      </c>
      <c r="D599" s="141"/>
      <c r="N599" s="139" t="str">
        <f t="shared" si="18"/>
        <v/>
      </c>
    </row>
    <row r="600" spans="1:14" s="139" customFormat="1" hidden="1" x14ac:dyDescent="0.15">
      <c r="A600"/>
      <c r="B600" s="139">
        <f t="shared" si="17"/>
        <v>0</v>
      </c>
      <c r="D600" s="141"/>
      <c r="N600" s="139" t="str">
        <f t="shared" si="18"/>
        <v/>
      </c>
    </row>
    <row r="601" spans="1:14" s="139" customFormat="1" hidden="1" x14ac:dyDescent="0.15">
      <c r="A601"/>
      <c r="B601" s="139">
        <f t="shared" si="17"/>
        <v>0</v>
      </c>
      <c r="D601" s="141"/>
      <c r="N601" s="139" t="str">
        <f t="shared" si="18"/>
        <v/>
      </c>
    </row>
    <row r="602" spans="1:14" s="139" customFormat="1" hidden="1" x14ac:dyDescent="0.15">
      <c r="A602"/>
      <c r="B602" s="139">
        <f t="shared" si="17"/>
        <v>0</v>
      </c>
      <c r="D602" s="141"/>
      <c r="N602" s="139" t="str">
        <f t="shared" si="18"/>
        <v/>
      </c>
    </row>
    <row r="603" spans="1:14" s="139" customFormat="1" hidden="1" x14ac:dyDescent="0.15">
      <c r="A603"/>
      <c r="B603" s="139">
        <f t="shared" si="17"/>
        <v>0</v>
      </c>
      <c r="D603" s="141"/>
      <c r="N603" s="139" t="str">
        <f t="shared" si="18"/>
        <v/>
      </c>
    </row>
    <row r="604" spans="1:14" s="139" customFormat="1" hidden="1" x14ac:dyDescent="0.15">
      <c r="A604"/>
      <c r="B604" s="139">
        <f t="shared" si="17"/>
        <v>0</v>
      </c>
      <c r="D604" s="141"/>
      <c r="N604" s="139" t="str">
        <f t="shared" si="18"/>
        <v/>
      </c>
    </row>
    <row r="605" spans="1:14" s="139" customFormat="1" hidden="1" x14ac:dyDescent="0.15">
      <c r="A605"/>
      <c r="B605" s="139">
        <f t="shared" si="17"/>
        <v>0</v>
      </c>
      <c r="D605" s="141"/>
      <c r="N605" s="139" t="str">
        <f t="shared" si="18"/>
        <v/>
      </c>
    </row>
    <row r="606" spans="1:14" s="139" customFormat="1" hidden="1" x14ac:dyDescent="0.15">
      <c r="A606"/>
      <c r="B606" s="139">
        <f t="shared" si="17"/>
        <v>0</v>
      </c>
      <c r="D606" s="141"/>
      <c r="N606" s="139" t="str">
        <f t="shared" si="18"/>
        <v/>
      </c>
    </row>
    <row r="607" spans="1:14" s="139" customFormat="1" hidden="1" x14ac:dyDescent="0.15">
      <c r="A607"/>
      <c r="B607" s="139">
        <f t="shared" si="17"/>
        <v>0</v>
      </c>
      <c r="D607" s="141"/>
      <c r="N607" s="139" t="str">
        <f t="shared" si="18"/>
        <v/>
      </c>
    </row>
    <row r="608" spans="1:14" s="139" customFormat="1" hidden="1" x14ac:dyDescent="0.15">
      <c r="A608"/>
      <c r="B608" s="139">
        <f t="shared" si="17"/>
        <v>0</v>
      </c>
      <c r="D608" s="141"/>
      <c r="N608" s="139" t="str">
        <f t="shared" si="18"/>
        <v/>
      </c>
    </row>
    <row r="609" spans="1:14" s="139" customFormat="1" hidden="1" x14ac:dyDescent="0.15">
      <c r="A609"/>
      <c r="B609" s="139">
        <f t="shared" si="17"/>
        <v>0</v>
      </c>
      <c r="D609" s="141"/>
      <c r="N609" s="139" t="str">
        <f t="shared" si="18"/>
        <v/>
      </c>
    </row>
    <row r="610" spans="1:14" s="139" customFormat="1" hidden="1" x14ac:dyDescent="0.15">
      <c r="A610"/>
      <c r="B610" s="139">
        <f t="shared" si="17"/>
        <v>0</v>
      </c>
      <c r="D610" s="141"/>
      <c r="N610" s="139" t="str">
        <f t="shared" si="18"/>
        <v/>
      </c>
    </row>
    <row r="611" spans="1:14" s="139" customFormat="1" hidden="1" x14ac:dyDescent="0.15">
      <c r="A611"/>
      <c r="B611" s="139">
        <f t="shared" si="17"/>
        <v>0</v>
      </c>
      <c r="D611" s="141"/>
      <c r="N611" s="139" t="str">
        <f t="shared" si="18"/>
        <v/>
      </c>
    </row>
    <row r="612" spans="1:14" s="139" customFormat="1" hidden="1" x14ac:dyDescent="0.15">
      <c r="A612"/>
      <c r="B612" s="139">
        <f t="shared" si="17"/>
        <v>0</v>
      </c>
      <c r="D612" s="141"/>
      <c r="N612" s="139" t="str">
        <f t="shared" si="18"/>
        <v/>
      </c>
    </row>
    <row r="613" spans="1:14" s="139" customFormat="1" hidden="1" x14ac:dyDescent="0.15">
      <c r="A613"/>
      <c r="B613" s="139">
        <f t="shared" si="17"/>
        <v>0</v>
      </c>
      <c r="D613" s="141"/>
      <c r="N613" s="139" t="str">
        <f t="shared" si="18"/>
        <v/>
      </c>
    </row>
    <row r="614" spans="1:14" s="139" customFormat="1" hidden="1" x14ac:dyDescent="0.15">
      <c r="A614"/>
      <c r="B614" s="139">
        <f t="shared" si="17"/>
        <v>0</v>
      </c>
      <c r="D614" s="141"/>
      <c r="N614" s="139" t="str">
        <f t="shared" si="18"/>
        <v/>
      </c>
    </row>
    <row r="615" spans="1:14" s="139" customFormat="1" hidden="1" x14ac:dyDescent="0.15">
      <c r="A615"/>
      <c r="B615" s="139">
        <f t="shared" si="17"/>
        <v>0</v>
      </c>
      <c r="D615" s="141"/>
      <c r="N615" s="139" t="str">
        <f t="shared" si="18"/>
        <v/>
      </c>
    </row>
    <row r="616" spans="1:14" s="139" customFormat="1" hidden="1" x14ac:dyDescent="0.15">
      <c r="A616"/>
      <c r="B616" s="139">
        <f t="shared" si="17"/>
        <v>0</v>
      </c>
      <c r="D616" s="141"/>
      <c r="N616" s="139" t="str">
        <f t="shared" si="18"/>
        <v/>
      </c>
    </row>
    <row r="617" spans="1:14" s="139" customFormat="1" hidden="1" x14ac:dyDescent="0.15">
      <c r="A617"/>
      <c r="B617" s="139">
        <f t="shared" si="17"/>
        <v>0</v>
      </c>
      <c r="D617" s="141"/>
      <c r="N617" s="139" t="str">
        <f t="shared" si="18"/>
        <v/>
      </c>
    </row>
    <row r="618" spans="1:14" s="139" customFormat="1" hidden="1" x14ac:dyDescent="0.15">
      <c r="A618"/>
      <c r="B618" s="139">
        <f t="shared" si="17"/>
        <v>0</v>
      </c>
      <c r="D618" s="141"/>
      <c r="N618" s="139" t="str">
        <f t="shared" si="18"/>
        <v/>
      </c>
    </row>
    <row r="619" spans="1:14" s="139" customFormat="1" hidden="1" x14ac:dyDescent="0.15">
      <c r="A619"/>
      <c r="B619" s="139">
        <f t="shared" si="17"/>
        <v>0</v>
      </c>
      <c r="D619" s="141"/>
      <c r="N619" s="139" t="str">
        <f t="shared" si="18"/>
        <v/>
      </c>
    </row>
    <row r="620" spans="1:14" s="139" customFormat="1" hidden="1" x14ac:dyDescent="0.15">
      <c r="A620"/>
      <c r="B620" s="139">
        <f t="shared" si="17"/>
        <v>0</v>
      </c>
      <c r="D620" s="141"/>
      <c r="N620" s="139" t="str">
        <f t="shared" si="18"/>
        <v/>
      </c>
    </row>
    <row r="621" spans="1:14" s="139" customFormat="1" hidden="1" x14ac:dyDescent="0.15">
      <c r="A621"/>
      <c r="B621" s="139">
        <f t="shared" si="17"/>
        <v>0</v>
      </c>
      <c r="D621" s="141"/>
      <c r="N621" s="139" t="str">
        <f t="shared" si="18"/>
        <v/>
      </c>
    </row>
    <row r="622" spans="1:14" s="139" customFormat="1" hidden="1" x14ac:dyDescent="0.15">
      <c r="A622"/>
      <c r="B622" s="139">
        <f t="shared" si="17"/>
        <v>0</v>
      </c>
      <c r="D622" s="141"/>
      <c r="N622" s="139" t="str">
        <f t="shared" si="18"/>
        <v/>
      </c>
    </row>
    <row r="623" spans="1:14" s="139" customFormat="1" hidden="1" x14ac:dyDescent="0.15">
      <c r="A623"/>
      <c r="B623" s="139">
        <f t="shared" si="17"/>
        <v>0</v>
      </c>
      <c r="D623" s="141"/>
      <c r="N623" s="139" t="str">
        <f t="shared" si="18"/>
        <v/>
      </c>
    </row>
    <row r="624" spans="1:14" s="139" customFormat="1" hidden="1" x14ac:dyDescent="0.15">
      <c r="A624"/>
      <c r="B624" s="139">
        <f t="shared" si="17"/>
        <v>0</v>
      </c>
      <c r="D624" s="141"/>
      <c r="N624" s="139" t="str">
        <f t="shared" si="18"/>
        <v/>
      </c>
    </row>
    <row r="625" spans="1:14" s="139" customFormat="1" hidden="1" x14ac:dyDescent="0.15">
      <c r="A625"/>
      <c r="B625" s="139">
        <f t="shared" si="17"/>
        <v>0</v>
      </c>
      <c r="D625" s="141"/>
      <c r="N625" s="139" t="str">
        <f t="shared" si="18"/>
        <v/>
      </c>
    </row>
    <row r="626" spans="1:14" s="139" customFormat="1" hidden="1" x14ac:dyDescent="0.15">
      <c r="A626"/>
      <c r="B626" s="139">
        <f t="shared" si="17"/>
        <v>0</v>
      </c>
      <c r="D626" s="141"/>
      <c r="N626" s="139" t="str">
        <f t="shared" si="18"/>
        <v/>
      </c>
    </row>
    <row r="627" spans="1:14" s="139" customFormat="1" hidden="1" x14ac:dyDescent="0.15">
      <c r="A627"/>
      <c r="B627" s="139">
        <f t="shared" si="17"/>
        <v>0</v>
      </c>
      <c r="D627" s="141"/>
      <c r="N627" s="139" t="str">
        <f t="shared" si="18"/>
        <v/>
      </c>
    </row>
    <row r="628" spans="1:14" s="139" customFormat="1" hidden="1" x14ac:dyDescent="0.15">
      <c r="A628"/>
      <c r="B628" s="139">
        <f t="shared" si="17"/>
        <v>0</v>
      </c>
      <c r="D628" s="141"/>
      <c r="N628" s="139" t="str">
        <f t="shared" si="18"/>
        <v/>
      </c>
    </row>
    <row r="629" spans="1:14" s="139" customFormat="1" hidden="1" x14ac:dyDescent="0.15">
      <c r="A629"/>
      <c r="B629" s="139">
        <f t="shared" si="17"/>
        <v>0</v>
      </c>
      <c r="D629" s="141"/>
      <c r="N629" s="139" t="str">
        <f t="shared" si="18"/>
        <v/>
      </c>
    </row>
    <row r="630" spans="1:14" s="139" customFormat="1" hidden="1" x14ac:dyDescent="0.15">
      <c r="A630"/>
      <c r="B630" s="139">
        <f t="shared" si="17"/>
        <v>0</v>
      </c>
      <c r="D630" s="141"/>
      <c r="N630" s="139" t="str">
        <f t="shared" si="18"/>
        <v/>
      </c>
    </row>
    <row r="631" spans="1:14" s="139" customFormat="1" hidden="1" x14ac:dyDescent="0.15">
      <c r="A631"/>
      <c r="B631" s="139">
        <f t="shared" si="17"/>
        <v>0</v>
      </c>
      <c r="D631" s="141"/>
      <c r="N631" s="139" t="str">
        <f t="shared" si="18"/>
        <v/>
      </c>
    </row>
    <row r="632" spans="1:14" s="139" customFormat="1" hidden="1" x14ac:dyDescent="0.15">
      <c r="A632"/>
      <c r="B632" s="139">
        <f t="shared" si="17"/>
        <v>0</v>
      </c>
      <c r="D632" s="141"/>
      <c r="N632" s="139" t="str">
        <f t="shared" si="18"/>
        <v/>
      </c>
    </row>
    <row r="633" spans="1:14" s="139" customFormat="1" hidden="1" x14ac:dyDescent="0.15">
      <c r="A633"/>
      <c r="B633" s="139">
        <f t="shared" si="17"/>
        <v>0</v>
      </c>
      <c r="D633" s="141"/>
      <c r="N633" s="139" t="str">
        <f t="shared" si="18"/>
        <v/>
      </c>
    </row>
    <row r="634" spans="1:14" s="139" customFormat="1" hidden="1" x14ac:dyDescent="0.15">
      <c r="A634"/>
      <c r="B634" s="139">
        <f t="shared" si="17"/>
        <v>0</v>
      </c>
      <c r="D634" s="141"/>
      <c r="N634" s="139" t="str">
        <f t="shared" si="18"/>
        <v/>
      </c>
    </row>
    <row r="635" spans="1:14" s="139" customFormat="1" hidden="1" x14ac:dyDescent="0.15">
      <c r="A635"/>
      <c r="B635" s="139">
        <f t="shared" si="17"/>
        <v>0</v>
      </c>
      <c r="D635" s="141"/>
      <c r="N635" s="139" t="str">
        <f t="shared" si="18"/>
        <v/>
      </c>
    </row>
    <row r="636" spans="1:14" s="139" customFormat="1" hidden="1" x14ac:dyDescent="0.15">
      <c r="A636"/>
      <c r="B636" s="139">
        <f t="shared" si="17"/>
        <v>0</v>
      </c>
      <c r="D636" s="141"/>
      <c r="N636" s="139" t="str">
        <f t="shared" si="18"/>
        <v/>
      </c>
    </row>
    <row r="637" spans="1:14" s="139" customFormat="1" hidden="1" x14ac:dyDescent="0.15">
      <c r="A637"/>
      <c r="B637" s="139">
        <f t="shared" si="17"/>
        <v>0</v>
      </c>
      <c r="D637" s="141"/>
      <c r="N637" s="139" t="str">
        <f t="shared" si="18"/>
        <v/>
      </c>
    </row>
    <row r="638" spans="1:14" s="139" customFormat="1" hidden="1" x14ac:dyDescent="0.15">
      <c r="A638"/>
      <c r="B638" s="139">
        <f t="shared" si="17"/>
        <v>0</v>
      </c>
      <c r="D638" s="141"/>
      <c r="N638" s="139" t="str">
        <f t="shared" si="18"/>
        <v/>
      </c>
    </row>
    <row r="639" spans="1:14" s="139" customFormat="1" hidden="1" x14ac:dyDescent="0.15">
      <c r="A639"/>
      <c r="B639" s="139">
        <f t="shared" si="17"/>
        <v>0</v>
      </c>
      <c r="D639" s="141"/>
      <c r="N639" s="139" t="str">
        <f t="shared" si="18"/>
        <v/>
      </c>
    </row>
    <row r="640" spans="1:14" s="139" customFormat="1" hidden="1" x14ac:dyDescent="0.15">
      <c r="A640"/>
      <c r="B640" s="139">
        <f t="shared" si="17"/>
        <v>0</v>
      </c>
      <c r="D640" s="141"/>
      <c r="N640" s="139" t="str">
        <f t="shared" si="18"/>
        <v/>
      </c>
    </row>
    <row r="641" spans="1:14" s="139" customFormat="1" hidden="1" x14ac:dyDescent="0.15">
      <c r="A641"/>
      <c r="B641" s="139">
        <f t="shared" si="17"/>
        <v>0</v>
      </c>
      <c r="D641" s="141"/>
      <c r="N641" s="139" t="str">
        <f t="shared" si="18"/>
        <v/>
      </c>
    </row>
    <row r="642" spans="1:14" s="139" customFormat="1" hidden="1" x14ac:dyDescent="0.15">
      <c r="A642"/>
      <c r="B642" s="139">
        <f t="shared" si="17"/>
        <v>0</v>
      </c>
      <c r="D642" s="141"/>
      <c r="N642" s="139" t="str">
        <f t="shared" si="18"/>
        <v/>
      </c>
    </row>
    <row r="643" spans="1:14" s="139" customFormat="1" hidden="1" x14ac:dyDescent="0.15">
      <c r="A643"/>
      <c r="B643" s="139">
        <f t="shared" ref="B643:B706" si="19">D643*1</f>
        <v>0</v>
      </c>
      <c r="D643" s="141"/>
      <c r="N643" s="139" t="str">
        <f t="shared" ref="N643:N706" si="20">UPPER(M643)</f>
        <v/>
      </c>
    </row>
    <row r="644" spans="1:14" s="139" customFormat="1" hidden="1" x14ac:dyDescent="0.15">
      <c r="A644"/>
      <c r="B644" s="139">
        <f t="shared" si="19"/>
        <v>0</v>
      </c>
      <c r="D644" s="141"/>
      <c r="N644" s="139" t="str">
        <f t="shared" si="20"/>
        <v/>
      </c>
    </row>
    <row r="645" spans="1:14" s="139" customFormat="1" hidden="1" x14ac:dyDescent="0.15">
      <c r="A645"/>
      <c r="B645" s="139">
        <f t="shared" si="19"/>
        <v>0</v>
      </c>
      <c r="D645" s="141"/>
      <c r="N645" s="139" t="str">
        <f t="shared" si="20"/>
        <v/>
      </c>
    </row>
    <row r="646" spans="1:14" s="139" customFormat="1" hidden="1" x14ac:dyDescent="0.15">
      <c r="A646"/>
      <c r="B646" s="139">
        <f t="shared" si="19"/>
        <v>0</v>
      </c>
      <c r="D646" s="141"/>
      <c r="N646" s="139" t="str">
        <f t="shared" si="20"/>
        <v/>
      </c>
    </row>
    <row r="647" spans="1:14" s="139" customFormat="1" hidden="1" x14ac:dyDescent="0.15">
      <c r="A647"/>
      <c r="B647" s="139">
        <f t="shared" si="19"/>
        <v>0</v>
      </c>
      <c r="D647" s="141"/>
      <c r="N647" s="139" t="str">
        <f t="shared" si="20"/>
        <v/>
      </c>
    </row>
    <row r="648" spans="1:14" s="139" customFormat="1" hidden="1" x14ac:dyDescent="0.15">
      <c r="A648"/>
      <c r="B648" s="139">
        <f t="shared" si="19"/>
        <v>0</v>
      </c>
      <c r="D648" s="141"/>
      <c r="N648" s="139" t="str">
        <f t="shared" si="20"/>
        <v/>
      </c>
    </row>
    <row r="649" spans="1:14" s="139" customFormat="1" hidden="1" x14ac:dyDescent="0.15">
      <c r="A649"/>
      <c r="B649" s="139">
        <f t="shared" si="19"/>
        <v>0</v>
      </c>
      <c r="D649" s="141"/>
      <c r="N649" s="139" t="str">
        <f t="shared" si="20"/>
        <v/>
      </c>
    </row>
    <row r="650" spans="1:14" s="139" customFormat="1" hidden="1" x14ac:dyDescent="0.15">
      <c r="A650"/>
      <c r="B650" s="139">
        <f t="shared" si="19"/>
        <v>0</v>
      </c>
      <c r="D650" s="141"/>
      <c r="N650" s="139" t="str">
        <f t="shared" si="20"/>
        <v/>
      </c>
    </row>
    <row r="651" spans="1:14" s="139" customFormat="1" hidden="1" x14ac:dyDescent="0.15">
      <c r="A651"/>
      <c r="B651" s="139">
        <f t="shared" si="19"/>
        <v>0</v>
      </c>
      <c r="D651" s="141"/>
      <c r="N651" s="139" t="str">
        <f t="shared" si="20"/>
        <v/>
      </c>
    </row>
    <row r="652" spans="1:14" s="139" customFormat="1" hidden="1" x14ac:dyDescent="0.15">
      <c r="A652"/>
      <c r="B652" s="139">
        <f t="shared" si="19"/>
        <v>0</v>
      </c>
      <c r="D652" s="141"/>
      <c r="N652" s="139" t="str">
        <f t="shared" si="20"/>
        <v/>
      </c>
    </row>
    <row r="653" spans="1:14" s="139" customFormat="1" hidden="1" x14ac:dyDescent="0.15">
      <c r="A653"/>
      <c r="B653" s="139">
        <f t="shared" si="19"/>
        <v>0</v>
      </c>
      <c r="D653" s="141"/>
      <c r="N653" s="139" t="str">
        <f t="shared" si="20"/>
        <v/>
      </c>
    </row>
    <row r="654" spans="1:14" s="139" customFormat="1" hidden="1" x14ac:dyDescent="0.15">
      <c r="A654"/>
      <c r="B654" s="139">
        <f t="shared" si="19"/>
        <v>0</v>
      </c>
      <c r="D654" s="141"/>
      <c r="N654" s="139" t="str">
        <f t="shared" si="20"/>
        <v/>
      </c>
    </row>
    <row r="655" spans="1:14" s="139" customFormat="1" hidden="1" x14ac:dyDescent="0.15">
      <c r="A655"/>
      <c r="B655" s="139">
        <f t="shared" si="19"/>
        <v>0</v>
      </c>
      <c r="D655" s="141"/>
      <c r="N655" s="139" t="str">
        <f t="shared" si="20"/>
        <v/>
      </c>
    </row>
    <row r="656" spans="1:14" s="139" customFormat="1" hidden="1" x14ac:dyDescent="0.15">
      <c r="A656"/>
      <c r="B656" s="139">
        <f t="shared" si="19"/>
        <v>0</v>
      </c>
      <c r="D656" s="141"/>
      <c r="N656" s="139" t="str">
        <f t="shared" si="20"/>
        <v/>
      </c>
    </row>
    <row r="657" spans="1:14" s="139" customFormat="1" hidden="1" x14ac:dyDescent="0.15">
      <c r="A657"/>
      <c r="B657" s="139">
        <f t="shared" si="19"/>
        <v>0</v>
      </c>
      <c r="D657" s="141"/>
      <c r="N657" s="139" t="str">
        <f t="shared" si="20"/>
        <v/>
      </c>
    </row>
    <row r="658" spans="1:14" s="139" customFormat="1" hidden="1" x14ac:dyDescent="0.15">
      <c r="A658"/>
      <c r="B658" s="139">
        <f t="shared" si="19"/>
        <v>0</v>
      </c>
      <c r="D658" s="141"/>
      <c r="N658" s="139" t="str">
        <f t="shared" si="20"/>
        <v/>
      </c>
    </row>
    <row r="659" spans="1:14" s="139" customFormat="1" hidden="1" x14ac:dyDescent="0.15">
      <c r="A659"/>
      <c r="B659" s="139">
        <f t="shared" si="19"/>
        <v>0</v>
      </c>
      <c r="D659" s="141"/>
      <c r="N659" s="139" t="str">
        <f t="shared" si="20"/>
        <v/>
      </c>
    </row>
    <row r="660" spans="1:14" s="139" customFormat="1" hidden="1" x14ac:dyDescent="0.15">
      <c r="A660"/>
      <c r="B660" s="139">
        <f t="shared" si="19"/>
        <v>0</v>
      </c>
      <c r="D660" s="141"/>
      <c r="N660" s="139" t="str">
        <f t="shared" si="20"/>
        <v/>
      </c>
    </row>
    <row r="661" spans="1:14" s="139" customFormat="1" hidden="1" x14ac:dyDescent="0.15">
      <c r="A661"/>
      <c r="B661" s="139">
        <f t="shared" si="19"/>
        <v>0</v>
      </c>
      <c r="D661" s="141"/>
      <c r="N661" s="139" t="str">
        <f t="shared" si="20"/>
        <v/>
      </c>
    </row>
    <row r="662" spans="1:14" s="139" customFormat="1" hidden="1" x14ac:dyDescent="0.15">
      <c r="A662"/>
      <c r="B662" s="139">
        <f t="shared" si="19"/>
        <v>0</v>
      </c>
      <c r="D662" s="141"/>
      <c r="N662" s="139" t="str">
        <f t="shared" si="20"/>
        <v/>
      </c>
    </row>
    <row r="663" spans="1:14" s="139" customFormat="1" hidden="1" x14ac:dyDescent="0.15">
      <c r="A663"/>
      <c r="B663" s="139">
        <f t="shared" si="19"/>
        <v>0</v>
      </c>
      <c r="D663" s="141"/>
      <c r="N663" s="139" t="str">
        <f t="shared" si="20"/>
        <v/>
      </c>
    </row>
    <row r="664" spans="1:14" s="139" customFormat="1" hidden="1" x14ac:dyDescent="0.15">
      <c r="A664"/>
      <c r="B664" s="139">
        <f t="shared" si="19"/>
        <v>0</v>
      </c>
      <c r="D664" s="141"/>
      <c r="N664" s="139" t="str">
        <f t="shared" si="20"/>
        <v/>
      </c>
    </row>
    <row r="665" spans="1:14" s="139" customFormat="1" hidden="1" x14ac:dyDescent="0.15">
      <c r="A665"/>
      <c r="B665" s="139">
        <f t="shared" si="19"/>
        <v>0</v>
      </c>
      <c r="D665" s="141"/>
      <c r="N665" s="139" t="str">
        <f t="shared" si="20"/>
        <v/>
      </c>
    </row>
    <row r="666" spans="1:14" s="139" customFormat="1" hidden="1" x14ac:dyDescent="0.15">
      <c r="A666"/>
      <c r="B666" s="139">
        <f t="shared" si="19"/>
        <v>0</v>
      </c>
      <c r="D666" s="141"/>
      <c r="N666" s="139" t="str">
        <f t="shared" si="20"/>
        <v/>
      </c>
    </row>
    <row r="667" spans="1:14" s="139" customFormat="1" hidden="1" x14ac:dyDescent="0.15">
      <c r="A667"/>
      <c r="B667" s="139">
        <f t="shared" si="19"/>
        <v>0</v>
      </c>
      <c r="D667" s="141"/>
      <c r="N667" s="139" t="str">
        <f t="shared" si="20"/>
        <v/>
      </c>
    </row>
    <row r="668" spans="1:14" s="139" customFormat="1" hidden="1" x14ac:dyDescent="0.15">
      <c r="A668"/>
      <c r="B668" s="139">
        <f t="shared" si="19"/>
        <v>0</v>
      </c>
      <c r="D668" s="141"/>
      <c r="N668" s="139" t="str">
        <f t="shared" si="20"/>
        <v/>
      </c>
    </row>
    <row r="669" spans="1:14" s="139" customFormat="1" hidden="1" x14ac:dyDescent="0.15">
      <c r="A669"/>
      <c r="B669" s="139">
        <f t="shared" si="19"/>
        <v>0</v>
      </c>
      <c r="D669" s="141"/>
      <c r="N669" s="139" t="str">
        <f t="shared" si="20"/>
        <v/>
      </c>
    </row>
    <row r="670" spans="1:14" s="139" customFormat="1" hidden="1" x14ac:dyDescent="0.15">
      <c r="A670"/>
      <c r="B670" s="139">
        <f t="shared" si="19"/>
        <v>0</v>
      </c>
      <c r="D670" s="141"/>
      <c r="N670" s="139" t="str">
        <f t="shared" si="20"/>
        <v/>
      </c>
    </row>
    <row r="671" spans="1:14" s="139" customFormat="1" hidden="1" x14ac:dyDescent="0.15">
      <c r="A671"/>
      <c r="B671" s="139">
        <f t="shared" si="19"/>
        <v>0</v>
      </c>
      <c r="D671" s="141"/>
      <c r="N671" s="139" t="str">
        <f t="shared" si="20"/>
        <v/>
      </c>
    </row>
    <row r="672" spans="1:14" s="139" customFormat="1" hidden="1" x14ac:dyDescent="0.15">
      <c r="A672"/>
      <c r="B672" s="139">
        <f t="shared" si="19"/>
        <v>0</v>
      </c>
      <c r="D672" s="141"/>
      <c r="N672" s="139" t="str">
        <f t="shared" si="20"/>
        <v/>
      </c>
    </row>
    <row r="673" spans="1:14" s="139" customFormat="1" hidden="1" x14ac:dyDescent="0.15">
      <c r="A673"/>
      <c r="B673" s="139">
        <f t="shared" si="19"/>
        <v>0</v>
      </c>
      <c r="D673" s="141"/>
      <c r="N673" s="139" t="str">
        <f t="shared" si="20"/>
        <v/>
      </c>
    </row>
    <row r="674" spans="1:14" s="139" customFormat="1" hidden="1" x14ac:dyDescent="0.15">
      <c r="A674"/>
      <c r="B674" s="139">
        <f t="shared" si="19"/>
        <v>0</v>
      </c>
      <c r="D674" s="141"/>
      <c r="N674" s="139" t="str">
        <f t="shared" si="20"/>
        <v/>
      </c>
    </row>
    <row r="675" spans="1:14" s="139" customFormat="1" hidden="1" x14ac:dyDescent="0.15">
      <c r="A675"/>
      <c r="B675" s="139">
        <f t="shared" si="19"/>
        <v>0</v>
      </c>
      <c r="D675" s="141"/>
      <c r="N675" s="139" t="str">
        <f t="shared" si="20"/>
        <v/>
      </c>
    </row>
    <row r="676" spans="1:14" s="139" customFormat="1" hidden="1" x14ac:dyDescent="0.15">
      <c r="A676"/>
      <c r="B676" s="139">
        <f t="shared" si="19"/>
        <v>0</v>
      </c>
      <c r="D676" s="141"/>
      <c r="N676" s="139" t="str">
        <f t="shared" si="20"/>
        <v/>
      </c>
    </row>
    <row r="677" spans="1:14" s="139" customFormat="1" hidden="1" x14ac:dyDescent="0.15">
      <c r="A677"/>
      <c r="B677" s="139">
        <f t="shared" si="19"/>
        <v>0</v>
      </c>
      <c r="D677" s="141"/>
      <c r="N677" s="139" t="str">
        <f t="shared" si="20"/>
        <v/>
      </c>
    </row>
    <row r="678" spans="1:14" s="139" customFormat="1" hidden="1" x14ac:dyDescent="0.15">
      <c r="A678"/>
      <c r="B678" s="139">
        <f t="shared" si="19"/>
        <v>0</v>
      </c>
      <c r="D678" s="141"/>
      <c r="N678" s="139" t="str">
        <f t="shared" si="20"/>
        <v/>
      </c>
    </row>
    <row r="679" spans="1:14" s="139" customFormat="1" hidden="1" x14ac:dyDescent="0.15">
      <c r="A679"/>
      <c r="B679" s="139">
        <f t="shared" si="19"/>
        <v>0</v>
      </c>
      <c r="D679" s="141"/>
      <c r="N679" s="139" t="str">
        <f t="shared" si="20"/>
        <v/>
      </c>
    </row>
    <row r="680" spans="1:14" s="139" customFormat="1" hidden="1" x14ac:dyDescent="0.15">
      <c r="A680"/>
      <c r="B680" s="139">
        <f t="shared" si="19"/>
        <v>0</v>
      </c>
      <c r="D680" s="141"/>
      <c r="N680" s="139" t="str">
        <f t="shared" si="20"/>
        <v/>
      </c>
    </row>
    <row r="681" spans="1:14" s="139" customFormat="1" hidden="1" x14ac:dyDescent="0.15">
      <c r="A681"/>
      <c r="B681" s="139">
        <f t="shared" si="19"/>
        <v>0</v>
      </c>
      <c r="D681" s="141"/>
      <c r="N681" s="139" t="str">
        <f t="shared" si="20"/>
        <v/>
      </c>
    </row>
    <row r="682" spans="1:14" s="139" customFormat="1" hidden="1" x14ac:dyDescent="0.15">
      <c r="A682"/>
      <c r="B682" s="139">
        <f t="shared" si="19"/>
        <v>0</v>
      </c>
      <c r="D682" s="141"/>
      <c r="N682" s="139" t="str">
        <f t="shared" si="20"/>
        <v/>
      </c>
    </row>
    <row r="683" spans="1:14" s="139" customFormat="1" hidden="1" x14ac:dyDescent="0.15">
      <c r="A683"/>
      <c r="B683" s="139">
        <f t="shared" si="19"/>
        <v>0</v>
      </c>
      <c r="D683" s="141"/>
      <c r="N683" s="139" t="str">
        <f t="shared" si="20"/>
        <v/>
      </c>
    </row>
    <row r="684" spans="1:14" s="139" customFormat="1" hidden="1" x14ac:dyDescent="0.15">
      <c r="A684"/>
      <c r="B684" s="139">
        <f t="shared" si="19"/>
        <v>0</v>
      </c>
      <c r="D684" s="141"/>
      <c r="N684" s="139" t="str">
        <f t="shared" si="20"/>
        <v/>
      </c>
    </row>
    <row r="685" spans="1:14" s="139" customFormat="1" hidden="1" x14ac:dyDescent="0.15">
      <c r="A685"/>
      <c r="B685" s="139">
        <f t="shared" si="19"/>
        <v>0</v>
      </c>
      <c r="D685" s="141"/>
      <c r="N685" s="139" t="str">
        <f t="shared" si="20"/>
        <v/>
      </c>
    </row>
    <row r="686" spans="1:14" s="139" customFormat="1" hidden="1" x14ac:dyDescent="0.15">
      <c r="A686"/>
      <c r="B686" s="139">
        <f t="shared" si="19"/>
        <v>0</v>
      </c>
      <c r="D686" s="141"/>
      <c r="N686" s="139" t="str">
        <f t="shared" si="20"/>
        <v/>
      </c>
    </row>
    <row r="687" spans="1:14" s="139" customFormat="1" hidden="1" x14ac:dyDescent="0.15">
      <c r="A687"/>
      <c r="B687" s="139">
        <f t="shared" si="19"/>
        <v>0</v>
      </c>
      <c r="D687" s="141"/>
      <c r="N687" s="139" t="str">
        <f t="shared" si="20"/>
        <v/>
      </c>
    </row>
    <row r="688" spans="1:14" s="139" customFormat="1" hidden="1" x14ac:dyDescent="0.15">
      <c r="A688"/>
      <c r="B688" s="139">
        <f t="shared" si="19"/>
        <v>0</v>
      </c>
      <c r="D688" s="141"/>
      <c r="N688" s="139" t="str">
        <f t="shared" si="20"/>
        <v/>
      </c>
    </row>
    <row r="689" spans="1:14" s="139" customFormat="1" hidden="1" x14ac:dyDescent="0.15">
      <c r="A689"/>
      <c r="B689" s="139">
        <f t="shared" si="19"/>
        <v>0</v>
      </c>
      <c r="D689" s="141"/>
      <c r="N689" s="139" t="str">
        <f t="shared" si="20"/>
        <v/>
      </c>
    </row>
    <row r="690" spans="1:14" s="139" customFormat="1" hidden="1" x14ac:dyDescent="0.15">
      <c r="A690"/>
      <c r="B690" s="139">
        <f t="shared" si="19"/>
        <v>0</v>
      </c>
      <c r="D690" s="141"/>
      <c r="N690" s="139" t="str">
        <f t="shared" si="20"/>
        <v/>
      </c>
    </row>
    <row r="691" spans="1:14" s="139" customFormat="1" hidden="1" x14ac:dyDescent="0.15">
      <c r="A691"/>
      <c r="B691" s="139">
        <f t="shared" si="19"/>
        <v>0</v>
      </c>
      <c r="D691" s="141"/>
      <c r="N691" s="139" t="str">
        <f t="shared" si="20"/>
        <v/>
      </c>
    </row>
    <row r="692" spans="1:14" s="139" customFormat="1" hidden="1" x14ac:dyDescent="0.15">
      <c r="A692"/>
      <c r="B692" s="139">
        <f t="shared" si="19"/>
        <v>0</v>
      </c>
      <c r="D692" s="141"/>
      <c r="N692" s="139" t="str">
        <f t="shared" si="20"/>
        <v/>
      </c>
    </row>
    <row r="693" spans="1:14" s="139" customFormat="1" hidden="1" x14ac:dyDescent="0.15">
      <c r="A693"/>
      <c r="B693" s="139">
        <f t="shared" si="19"/>
        <v>0</v>
      </c>
      <c r="D693" s="141"/>
      <c r="N693" s="139" t="str">
        <f t="shared" si="20"/>
        <v/>
      </c>
    </row>
    <row r="694" spans="1:14" s="139" customFormat="1" hidden="1" x14ac:dyDescent="0.15">
      <c r="A694"/>
      <c r="B694" s="139">
        <f t="shared" si="19"/>
        <v>0</v>
      </c>
      <c r="D694" s="141"/>
      <c r="N694" s="139" t="str">
        <f t="shared" si="20"/>
        <v/>
      </c>
    </row>
    <row r="695" spans="1:14" s="139" customFormat="1" hidden="1" x14ac:dyDescent="0.15">
      <c r="A695"/>
      <c r="B695" s="139">
        <f t="shared" si="19"/>
        <v>0</v>
      </c>
      <c r="D695" s="141"/>
      <c r="N695" s="139" t="str">
        <f t="shared" si="20"/>
        <v/>
      </c>
    </row>
    <row r="696" spans="1:14" s="139" customFormat="1" hidden="1" x14ac:dyDescent="0.15">
      <c r="A696"/>
      <c r="B696" s="139">
        <f t="shared" si="19"/>
        <v>0</v>
      </c>
      <c r="D696" s="141"/>
      <c r="N696" s="139" t="str">
        <f t="shared" si="20"/>
        <v/>
      </c>
    </row>
    <row r="697" spans="1:14" s="139" customFormat="1" hidden="1" x14ac:dyDescent="0.15">
      <c r="A697"/>
      <c r="B697" s="139">
        <f t="shared" si="19"/>
        <v>0</v>
      </c>
      <c r="D697" s="141"/>
      <c r="N697" s="139" t="str">
        <f t="shared" si="20"/>
        <v/>
      </c>
    </row>
    <row r="698" spans="1:14" s="139" customFormat="1" hidden="1" x14ac:dyDescent="0.15">
      <c r="A698"/>
      <c r="B698" s="139">
        <f t="shared" si="19"/>
        <v>0</v>
      </c>
      <c r="D698" s="141"/>
      <c r="N698" s="139" t="str">
        <f t="shared" si="20"/>
        <v/>
      </c>
    </row>
    <row r="699" spans="1:14" s="139" customFormat="1" hidden="1" x14ac:dyDescent="0.15">
      <c r="A699"/>
      <c r="B699" s="139">
        <f t="shared" si="19"/>
        <v>0</v>
      </c>
      <c r="D699" s="141"/>
      <c r="N699" s="139" t="str">
        <f t="shared" si="20"/>
        <v/>
      </c>
    </row>
    <row r="700" spans="1:14" s="139" customFormat="1" hidden="1" x14ac:dyDescent="0.15">
      <c r="A700"/>
      <c r="B700" s="139">
        <f t="shared" si="19"/>
        <v>0</v>
      </c>
      <c r="D700" s="141"/>
      <c r="N700" s="139" t="str">
        <f t="shared" si="20"/>
        <v/>
      </c>
    </row>
    <row r="701" spans="1:14" s="139" customFormat="1" hidden="1" x14ac:dyDescent="0.15">
      <c r="A701"/>
      <c r="B701" s="139">
        <f t="shared" si="19"/>
        <v>0</v>
      </c>
      <c r="D701" s="141"/>
      <c r="N701" s="139" t="str">
        <f t="shared" si="20"/>
        <v/>
      </c>
    </row>
    <row r="702" spans="1:14" s="139" customFormat="1" hidden="1" x14ac:dyDescent="0.15">
      <c r="A702"/>
      <c r="B702" s="139">
        <f t="shared" si="19"/>
        <v>0</v>
      </c>
      <c r="D702" s="141"/>
      <c r="N702" s="139" t="str">
        <f t="shared" si="20"/>
        <v/>
      </c>
    </row>
    <row r="703" spans="1:14" s="139" customFormat="1" hidden="1" x14ac:dyDescent="0.15">
      <c r="A703"/>
      <c r="B703" s="139">
        <f t="shared" si="19"/>
        <v>0</v>
      </c>
      <c r="D703" s="141"/>
      <c r="N703" s="139" t="str">
        <f t="shared" si="20"/>
        <v/>
      </c>
    </row>
    <row r="704" spans="1:14" s="139" customFormat="1" hidden="1" x14ac:dyDescent="0.15">
      <c r="A704"/>
      <c r="B704" s="139">
        <f t="shared" si="19"/>
        <v>0</v>
      </c>
      <c r="D704" s="141"/>
      <c r="N704" s="139" t="str">
        <f t="shared" si="20"/>
        <v/>
      </c>
    </row>
    <row r="705" spans="1:14" s="139" customFormat="1" hidden="1" x14ac:dyDescent="0.15">
      <c r="A705"/>
      <c r="B705" s="139">
        <f t="shared" si="19"/>
        <v>0</v>
      </c>
      <c r="D705" s="141"/>
      <c r="N705" s="139" t="str">
        <f t="shared" si="20"/>
        <v/>
      </c>
    </row>
    <row r="706" spans="1:14" s="139" customFormat="1" hidden="1" x14ac:dyDescent="0.15">
      <c r="A706"/>
      <c r="B706" s="139">
        <f t="shared" si="19"/>
        <v>0</v>
      </c>
      <c r="D706" s="141"/>
      <c r="N706" s="139" t="str">
        <f t="shared" si="20"/>
        <v/>
      </c>
    </row>
    <row r="707" spans="1:14" s="139" customFormat="1" hidden="1" x14ac:dyDescent="0.15">
      <c r="A707"/>
      <c r="B707" s="139">
        <f t="shared" ref="B707:B770" si="21">D707*1</f>
        <v>0</v>
      </c>
      <c r="D707" s="141"/>
      <c r="N707" s="139" t="str">
        <f t="shared" ref="N707:N770" si="22">UPPER(M707)</f>
        <v/>
      </c>
    </row>
    <row r="708" spans="1:14" s="139" customFormat="1" hidden="1" x14ac:dyDescent="0.15">
      <c r="A708"/>
      <c r="B708" s="139">
        <f t="shared" si="21"/>
        <v>0</v>
      </c>
      <c r="D708" s="141"/>
      <c r="N708" s="139" t="str">
        <f t="shared" si="22"/>
        <v/>
      </c>
    </row>
    <row r="709" spans="1:14" s="139" customFormat="1" hidden="1" x14ac:dyDescent="0.15">
      <c r="A709"/>
      <c r="B709" s="139">
        <f t="shared" si="21"/>
        <v>0</v>
      </c>
      <c r="D709" s="141"/>
      <c r="N709" s="139" t="str">
        <f t="shared" si="22"/>
        <v/>
      </c>
    </row>
    <row r="710" spans="1:14" s="139" customFormat="1" hidden="1" x14ac:dyDescent="0.15">
      <c r="A710"/>
      <c r="B710" s="139">
        <f t="shared" si="21"/>
        <v>0</v>
      </c>
      <c r="D710" s="141"/>
      <c r="N710" s="139" t="str">
        <f t="shared" si="22"/>
        <v/>
      </c>
    </row>
    <row r="711" spans="1:14" s="139" customFormat="1" hidden="1" x14ac:dyDescent="0.15">
      <c r="A711"/>
      <c r="B711" s="139">
        <f t="shared" si="21"/>
        <v>0</v>
      </c>
      <c r="D711" s="141"/>
      <c r="N711" s="139" t="str">
        <f t="shared" si="22"/>
        <v/>
      </c>
    </row>
    <row r="712" spans="1:14" s="139" customFormat="1" hidden="1" x14ac:dyDescent="0.15">
      <c r="A712"/>
      <c r="B712" s="139">
        <f t="shared" si="21"/>
        <v>0</v>
      </c>
      <c r="D712" s="141"/>
      <c r="N712" s="139" t="str">
        <f t="shared" si="22"/>
        <v/>
      </c>
    </row>
    <row r="713" spans="1:14" s="139" customFormat="1" hidden="1" x14ac:dyDescent="0.15">
      <c r="A713"/>
      <c r="B713" s="139">
        <f t="shared" si="21"/>
        <v>0</v>
      </c>
      <c r="D713" s="141"/>
      <c r="N713" s="139" t="str">
        <f t="shared" si="22"/>
        <v/>
      </c>
    </row>
    <row r="714" spans="1:14" s="139" customFormat="1" hidden="1" x14ac:dyDescent="0.15">
      <c r="A714"/>
      <c r="B714" s="139">
        <f t="shared" si="21"/>
        <v>0</v>
      </c>
      <c r="D714" s="141"/>
      <c r="N714" s="139" t="str">
        <f t="shared" si="22"/>
        <v/>
      </c>
    </row>
    <row r="715" spans="1:14" s="139" customFormat="1" hidden="1" x14ac:dyDescent="0.15">
      <c r="A715"/>
      <c r="B715" s="139">
        <f t="shared" si="21"/>
        <v>0</v>
      </c>
      <c r="D715" s="141"/>
      <c r="N715" s="139" t="str">
        <f t="shared" si="22"/>
        <v/>
      </c>
    </row>
    <row r="716" spans="1:14" s="139" customFormat="1" hidden="1" x14ac:dyDescent="0.15">
      <c r="A716"/>
      <c r="B716" s="139">
        <f t="shared" si="21"/>
        <v>0</v>
      </c>
      <c r="D716" s="141"/>
      <c r="N716" s="139" t="str">
        <f t="shared" si="22"/>
        <v/>
      </c>
    </row>
    <row r="717" spans="1:14" s="139" customFormat="1" hidden="1" x14ac:dyDescent="0.15">
      <c r="A717"/>
      <c r="B717" s="139">
        <f t="shared" si="21"/>
        <v>0</v>
      </c>
      <c r="D717" s="141"/>
      <c r="N717" s="139" t="str">
        <f t="shared" si="22"/>
        <v/>
      </c>
    </row>
    <row r="718" spans="1:14" s="139" customFormat="1" hidden="1" x14ac:dyDescent="0.15">
      <c r="A718"/>
      <c r="B718" s="139">
        <f t="shared" si="21"/>
        <v>0</v>
      </c>
      <c r="D718" s="141"/>
      <c r="N718" s="139" t="str">
        <f t="shared" si="22"/>
        <v/>
      </c>
    </row>
    <row r="719" spans="1:14" s="139" customFormat="1" hidden="1" x14ac:dyDescent="0.15">
      <c r="A719"/>
      <c r="B719" s="139">
        <f t="shared" si="21"/>
        <v>0</v>
      </c>
      <c r="D719" s="141"/>
      <c r="N719" s="139" t="str">
        <f t="shared" si="22"/>
        <v/>
      </c>
    </row>
    <row r="720" spans="1:14" s="139" customFormat="1" hidden="1" x14ac:dyDescent="0.15">
      <c r="A720"/>
      <c r="B720" s="139">
        <f t="shared" si="21"/>
        <v>0</v>
      </c>
      <c r="D720" s="141"/>
      <c r="N720" s="139" t="str">
        <f t="shared" si="22"/>
        <v/>
      </c>
    </row>
    <row r="721" spans="1:14" s="139" customFormat="1" hidden="1" x14ac:dyDescent="0.15">
      <c r="A721"/>
      <c r="B721" s="139">
        <f t="shared" si="21"/>
        <v>0</v>
      </c>
      <c r="D721" s="141"/>
      <c r="N721" s="139" t="str">
        <f t="shared" si="22"/>
        <v/>
      </c>
    </row>
    <row r="722" spans="1:14" s="139" customFormat="1" hidden="1" x14ac:dyDescent="0.15">
      <c r="A722"/>
      <c r="B722" s="139">
        <f t="shared" si="21"/>
        <v>0</v>
      </c>
      <c r="D722" s="141"/>
      <c r="N722" s="139" t="str">
        <f t="shared" si="22"/>
        <v/>
      </c>
    </row>
    <row r="723" spans="1:14" s="139" customFormat="1" hidden="1" x14ac:dyDescent="0.15">
      <c r="A723"/>
      <c r="B723" s="139">
        <f t="shared" si="21"/>
        <v>0</v>
      </c>
      <c r="D723" s="141"/>
      <c r="N723" s="139" t="str">
        <f t="shared" si="22"/>
        <v/>
      </c>
    </row>
    <row r="724" spans="1:14" s="139" customFormat="1" hidden="1" x14ac:dyDescent="0.15">
      <c r="A724"/>
      <c r="B724" s="139">
        <f t="shared" si="21"/>
        <v>0</v>
      </c>
      <c r="D724" s="141"/>
      <c r="N724" s="139" t="str">
        <f t="shared" si="22"/>
        <v/>
      </c>
    </row>
    <row r="725" spans="1:14" s="139" customFormat="1" hidden="1" x14ac:dyDescent="0.15">
      <c r="A725"/>
      <c r="B725" s="139">
        <f t="shared" si="21"/>
        <v>0</v>
      </c>
      <c r="D725" s="141"/>
      <c r="N725" s="139" t="str">
        <f t="shared" si="22"/>
        <v/>
      </c>
    </row>
    <row r="726" spans="1:14" s="139" customFormat="1" hidden="1" x14ac:dyDescent="0.15">
      <c r="A726"/>
      <c r="B726" s="139">
        <f t="shared" si="21"/>
        <v>0</v>
      </c>
      <c r="D726" s="141"/>
      <c r="N726" s="139" t="str">
        <f t="shared" si="22"/>
        <v/>
      </c>
    </row>
    <row r="727" spans="1:14" s="139" customFormat="1" hidden="1" x14ac:dyDescent="0.15">
      <c r="A727"/>
      <c r="B727" s="139">
        <f t="shared" si="21"/>
        <v>0</v>
      </c>
      <c r="D727" s="141"/>
      <c r="N727" s="139" t="str">
        <f t="shared" si="22"/>
        <v/>
      </c>
    </row>
    <row r="728" spans="1:14" s="139" customFormat="1" hidden="1" x14ac:dyDescent="0.15">
      <c r="A728"/>
      <c r="B728" s="139">
        <f t="shared" si="21"/>
        <v>0</v>
      </c>
      <c r="D728" s="141"/>
      <c r="N728" s="139" t="str">
        <f t="shared" si="22"/>
        <v/>
      </c>
    </row>
    <row r="729" spans="1:14" s="139" customFormat="1" hidden="1" x14ac:dyDescent="0.15">
      <c r="A729"/>
      <c r="B729" s="139">
        <f t="shared" si="21"/>
        <v>0</v>
      </c>
      <c r="D729" s="141"/>
      <c r="N729" s="139" t="str">
        <f t="shared" si="22"/>
        <v/>
      </c>
    </row>
    <row r="730" spans="1:14" s="139" customFormat="1" hidden="1" x14ac:dyDescent="0.15">
      <c r="A730"/>
      <c r="B730" s="139">
        <f t="shared" si="21"/>
        <v>0</v>
      </c>
      <c r="D730" s="141"/>
      <c r="N730" s="139" t="str">
        <f t="shared" si="22"/>
        <v/>
      </c>
    </row>
    <row r="731" spans="1:14" s="139" customFormat="1" hidden="1" x14ac:dyDescent="0.15">
      <c r="A731"/>
      <c r="B731" s="139">
        <f t="shared" si="21"/>
        <v>0</v>
      </c>
      <c r="D731" s="141"/>
      <c r="N731" s="139" t="str">
        <f t="shared" si="22"/>
        <v/>
      </c>
    </row>
    <row r="732" spans="1:14" s="139" customFormat="1" hidden="1" x14ac:dyDescent="0.15">
      <c r="A732"/>
      <c r="B732" s="139">
        <f t="shared" si="21"/>
        <v>0</v>
      </c>
      <c r="D732" s="141"/>
      <c r="N732" s="139" t="str">
        <f t="shared" si="22"/>
        <v/>
      </c>
    </row>
    <row r="733" spans="1:14" s="139" customFormat="1" hidden="1" x14ac:dyDescent="0.15">
      <c r="A733"/>
      <c r="B733" s="139">
        <f t="shared" si="21"/>
        <v>0</v>
      </c>
      <c r="D733" s="141"/>
      <c r="N733" s="139" t="str">
        <f t="shared" si="22"/>
        <v/>
      </c>
    </row>
    <row r="734" spans="1:14" s="139" customFormat="1" hidden="1" x14ac:dyDescent="0.15">
      <c r="A734"/>
      <c r="B734" s="139">
        <f t="shared" si="21"/>
        <v>0</v>
      </c>
      <c r="D734" s="141"/>
      <c r="N734" s="139" t="str">
        <f t="shared" si="22"/>
        <v/>
      </c>
    </row>
    <row r="735" spans="1:14" s="139" customFormat="1" hidden="1" x14ac:dyDescent="0.15">
      <c r="A735"/>
      <c r="B735" s="139">
        <f t="shared" si="21"/>
        <v>0</v>
      </c>
      <c r="D735" s="141"/>
      <c r="N735" s="139" t="str">
        <f t="shared" si="22"/>
        <v/>
      </c>
    </row>
    <row r="736" spans="1:14" s="139" customFormat="1" hidden="1" x14ac:dyDescent="0.15">
      <c r="A736"/>
      <c r="B736" s="139">
        <f t="shared" si="21"/>
        <v>0</v>
      </c>
      <c r="D736" s="141"/>
      <c r="N736" s="139" t="str">
        <f t="shared" si="22"/>
        <v/>
      </c>
    </row>
    <row r="737" spans="1:14" s="139" customFormat="1" hidden="1" x14ac:dyDescent="0.15">
      <c r="A737"/>
      <c r="B737" s="139">
        <f t="shared" si="21"/>
        <v>0</v>
      </c>
      <c r="D737" s="141"/>
      <c r="N737" s="139" t="str">
        <f t="shared" si="22"/>
        <v/>
      </c>
    </row>
    <row r="738" spans="1:14" s="139" customFormat="1" hidden="1" x14ac:dyDescent="0.15">
      <c r="A738"/>
      <c r="B738" s="139">
        <f t="shared" si="21"/>
        <v>0</v>
      </c>
      <c r="D738" s="141"/>
      <c r="N738" s="139" t="str">
        <f t="shared" si="22"/>
        <v/>
      </c>
    </row>
    <row r="739" spans="1:14" s="139" customFormat="1" hidden="1" x14ac:dyDescent="0.15">
      <c r="A739"/>
      <c r="B739" s="139">
        <f t="shared" si="21"/>
        <v>0</v>
      </c>
      <c r="D739" s="141"/>
      <c r="N739" s="139" t="str">
        <f t="shared" si="22"/>
        <v/>
      </c>
    </row>
    <row r="740" spans="1:14" s="139" customFormat="1" hidden="1" x14ac:dyDescent="0.15">
      <c r="A740"/>
      <c r="B740" s="139">
        <f t="shared" si="21"/>
        <v>0</v>
      </c>
      <c r="D740" s="141"/>
      <c r="N740" s="139" t="str">
        <f t="shared" si="22"/>
        <v/>
      </c>
    </row>
    <row r="741" spans="1:14" s="139" customFormat="1" hidden="1" x14ac:dyDescent="0.15">
      <c r="A741"/>
      <c r="B741" s="139">
        <f t="shared" si="21"/>
        <v>0</v>
      </c>
      <c r="D741" s="141"/>
      <c r="N741" s="139" t="str">
        <f t="shared" si="22"/>
        <v/>
      </c>
    </row>
    <row r="742" spans="1:14" s="139" customFormat="1" hidden="1" x14ac:dyDescent="0.15">
      <c r="A742"/>
      <c r="B742" s="139">
        <f t="shared" si="21"/>
        <v>0</v>
      </c>
      <c r="D742" s="141"/>
      <c r="N742" s="139" t="str">
        <f t="shared" si="22"/>
        <v/>
      </c>
    </row>
    <row r="743" spans="1:14" s="139" customFormat="1" hidden="1" x14ac:dyDescent="0.15">
      <c r="A743"/>
      <c r="B743" s="139">
        <f t="shared" si="21"/>
        <v>0</v>
      </c>
      <c r="D743" s="141"/>
      <c r="N743" s="139" t="str">
        <f t="shared" si="22"/>
        <v/>
      </c>
    </row>
    <row r="744" spans="1:14" s="139" customFormat="1" hidden="1" x14ac:dyDescent="0.15">
      <c r="A744"/>
      <c r="B744" s="139">
        <f t="shared" si="21"/>
        <v>0</v>
      </c>
      <c r="D744" s="141"/>
      <c r="N744" s="139" t="str">
        <f t="shared" si="22"/>
        <v/>
      </c>
    </row>
    <row r="745" spans="1:14" s="139" customFormat="1" hidden="1" x14ac:dyDescent="0.15">
      <c r="A745"/>
      <c r="B745" s="139">
        <f t="shared" si="21"/>
        <v>0</v>
      </c>
      <c r="D745" s="141"/>
      <c r="N745" s="139" t="str">
        <f t="shared" si="22"/>
        <v/>
      </c>
    </row>
    <row r="746" spans="1:14" s="139" customFormat="1" hidden="1" x14ac:dyDescent="0.15">
      <c r="A746"/>
      <c r="B746" s="139">
        <f t="shared" si="21"/>
        <v>0</v>
      </c>
      <c r="D746" s="141"/>
      <c r="N746" s="139" t="str">
        <f t="shared" si="22"/>
        <v/>
      </c>
    </row>
    <row r="747" spans="1:14" s="139" customFormat="1" hidden="1" x14ac:dyDescent="0.15">
      <c r="A747"/>
      <c r="B747" s="139">
        <f t="shared" si="21"/>
        <v>0</v>
      </c>
      <c r="D747" s="141"/>
      <c r="N747" s="139" t="str">
        <f t="shared" si="22"/>
        <v/>
      </c>
    </row>
    <row r="748" spans="1:14" s="139" customFormat="1" hidden="1" x14ac:dyDescent="0.15">
      <c r="A748"/>
      <c r="B748" s="139">
        <f t="shared" si="21"/>
        <v>0</v>
      </c>
      <c r="D748" s="141"/>
      <c r="N748" s="139" t="str">
        <f t="shared" si="22"/>
        <v/>
      </c>
    </row>
    <row r="749" spans="1:14" s="139" customFormat="1" hidden="1" x14ac:dyDescent="0.15">
      <c r="A749"/>
      <c r="B749" s="139">
        <f t="shared" si="21"/>
        <v>0</v>
      </c>
      <c r="D749" s="141"/>
      <c r="N749" s="139" t="str">
        <f t="shared" si="22"/>
        <v/>
      </c>
    </row>
    <row r="750" spans="1:14" s="139" customFormat="1" hidden="1" x14ac:dyDescent="0.15">
      <c r="A750"/>
      <c r="B750" s="139">
        <f t="shared" si="21"/>
        <v>0</v>
      </c>
      <c r="D750" s="141"/>
      <c r="N750" s="139" t="str">
        <f t="shared" si="22"/>
        <v/>
      </c>
    </row>
    <row r="751" spans="1:14" s="139" customFormat="1" hidden="1" x14ac:dyDescent="0.15">
      <c r="A751"/>
      <c r="B751" s="139">
        <f t="shared" si="21"/>
        <v>0</v>
      </c>
      <c r="D751" s="141"/>
      <c r="N751" s="139" t="str">
        <f t="shared" si="22"/>
        <v/>
      </c>
    </row>
    <row r="752" spans="1:14" s="139" customFormat="1" hidden="1" x14ac:dyDescent="0.15">
      <c r="A752"/>
      <c r="B752" s="139">
        <f t="shared" si="21"/>
        <v>0</v>
      </c>
      <c r="D752" s="141"/>
      <c r="N752" s="139" t="str">
        <f t="shared" si="22"/>
        <v/>
      </c>
    </row>
    <row r="753" spans="1:14" s="139" customFormat="1" hidden="1" x14ac:dyDescent="0.15">
      <c r="A753"/>
      <c r="B753" s="139">
        <f t="shared" si="21"/>
        <v>0</v>
      </c>
      <c r="D753" s="141"/>
      <c r="N753" s="139" t="str">
        <f t="shared" si="22"/>
        <v/>
      </c>
    </row>
    <row r="754" spans="1:14" s="139" customFormat="1" hidden="1" x14ac:dyDescent="0.15">
      <c r="A754"/>
      <c r="B754" s="139">
        <f t="shared" si="21"/>
        <v>0</v>
      </c>
      <c r="D754" s="141"/>
      <c r="N754" s="139" t="str">
        <f t="shared" si="22"/>
        <v/>
      </c>
    </row>
    <row r="755" spans="1:14" s="139" customFormat="1" hidden="1" x14ac:dyDescent="0.15">
      <c r="A755"/>
      <c r="B755" s="139">
        <f t="shared" si="21"/>
        <v>0</v>
      </c>
      <c r="D755" s="141"/>
      <c r="N755" s="139" t="str">
        <f t="shared" si="22"/>
        <v/>
      </c>
    </row>
    <row r="756" spans="1:14" s="139" customFormat="1" hidden="1" x14ac:dyDescent="0.15">
      <c r="A756"/>
      <c r="B756" s="139">
        <f t="shared" si="21"/>
        <v>0</v>
      </c>
      <c r="D756" s="141"/>
      <c r="N756" s="139" t="str">
        <f t="shared" si="22"/>
        <v/>
      </c>
    </row>
    <row r="757" spans="1:14" s="139" customFormat="1" hidden="1" x14ac:dyDescent="0.15">
      <c r="A757"/>
      <c r="B757" s="139">
        <f t="shared" si="21"/>
        <v>0</v>
      </c>
      <c r="D757" s="141"/>
      <c r="N757" s="139" t="str">
        <f t="shared" si="22"/>
        <v/>
      </c>
    </row>
    <row r="758" spans="1:14" s="139" customFormat="1" hidden="1" x14ac:dyDescent="0.15">
      <c r="A758"/>
      <c r="B758" s="139">
        <f t="shared" si="21"/>
        <v>0</v>
      </c>
      <c r="D758" s="141"/>
      <c r="N758" s="139" t="str">
        <f t="shared" si="22"/>
        <v/>
      </c>
    </row>
    <row r="759" spans="1:14" s="139" customFormat="1" hidden="1" x14ac:dyDescent="0.15">
      <c r="A759"/>
      <c r="B759" s="139">
        <f t="shared" si="21"/>
        <v>0</v>
      </c>
      <c r="D759" s="141"/>
      <c r="N759" s="139" t="str">
        <f t="shared" si="22"/>
        <v/>
      </c>
    </row>
    <row r="760" spans="1:14" s="139" customFormat="1" hidden="1" x14ac:dyDescent="0.15">
      <c r="A760"/>
      <c r="B760" s="139">
        <f t="shared" si="21"/>
        <v>0</v>
      </c>
      <c r="D760" s="141"/>
      <c r="N760" s="139" t="str">
        <f t="shared" si="22"/>
        <v/>
      </c>
    </row>
    <row r="761" spans="1:14" s="139" customFormat="1" hidden="1" x14ac:dyDescent="0.15">
      <c r="A761"/>
      <c r="B761" s="139">
        <f t="shared" si="21"/>
        <v>0</v>
      </c>
      <c r="D761" s="141"/>
      <c r="N761" s="139" t="str">
        <f t="shared" si="22"/>
        <v/>
      </c>
    </row>
    <row r="762" spans="1:14" s="139" customFormat="1" hidden="1" x14ac:dyDescent="0.15">
      <c r="A762"/>
      <c r="B762" s="139">
        <f t="shared" si="21"/>
        <v>0</v>
      </c>
      <c r="D762" s="141"/>
      <c r="N762" s="139" t="str">
        <f t="shared" si="22"/>
        <v/>
      </c>
    </row>
    <row r="763" spans="1:14" s="139" customFormat="1" hidden="1" x14ac:dyDescent="0.15">
      <c r="A763"/>
      <c r="B763" s="139">
        <f t="shared" si="21"/>
        <v>0</v>
      </c>
      <c r="D763" s="141"/>
      <c r="N763" s="139" t="str">
        <f t="shared" si="22"/>
        <v/>
      </c>
    </row>
    <row r="764" spans="1:14" s="139" customFormat="1" hidden="1" x14ac:dyDescent="0.15">
      <c r="A764"/>
      <c r="B764" s="139">
        <f t="shared" si="21"/>
        <v>0</v>
      </c>
      <c r="D764" s="141"/>
      <c r="N764" s="139" t="str">
        <f t="shared" si="22"/>
        <v/>
      </c>
    </row>
    <row r="765" spans="1:14" s="139" customFormat="1" hidden="1" x14ac:dyDescent="0.15">
      <c r="A765"/>
      <c r="B765" s="139">
        <f t="shared" si="21"/>
        <v>0</v>
      </c>
      <c r="D765" s="141"/>
      <c r="N765" s="139" t="str">
        <f t="shared" si="22"/>
        <v/>
      </c>
    </row>
    <row r="766" spans="1:14" s="139" customFormat="1" hidden="1" x14ac:dyDescent="0.15">
      <c r="A766"/>
      <c r="B766" s="139">
        <f t="shared" si="21"/>
        <v>0</v>
      </c>
      <c r="D766" s="141"/>
      <c r="N766" s="139" t="str">
        <f t="shared" si="22"/>
        <v/>
      </c>
    </row>
    <row r="767" spans="1:14" s="139" customFormat="1" hidden="1" x14ac:dyDescent="0.15">
      <c r="A767"/>
      <c r="B767" s="139">
        <f t="shared" si="21"/>
        <v>0</v>
      </c>
      <c r="D767" s="141"/>
      <c r="N767" s="139" t="str">
        <f t="shared" si="22"/>
        <v/>
      </c>
    </row>
    <row r="768" spans="1:14" s="139" customFormat="1" hidden="1" x14ac:dyDescent="0.15">
      <c r="A768"/>
      <c r="B768" s="139">
        <f t="shared" si="21"/>
        <v>0</v>
      </c>
      <c r="D768" s="141"/>
      <c r="N768" s="139" t="str">
        <f t="shared" si="22"/>
        <v/>
      </c>
    </row>
    <row r="769" spans="1:14" s="139" customFormat="1" hidden="1" x14ac:dyDescent="0.15">
      <c r="A769"/>
      <c r="B769" s="139">
        <f t="shared" si="21"/>
        <v>0</v>
      </c>
      <c r="D769" s="141"/>
      <c r="N769" s="139" t="str">
        <f t="shared" si="22"/>
        <v/>
      </c>
    </row>
    <row r="770" spans="1:14" s="139" customFormat="1" hidden="1" x14ac:dyDescent="0.15">
      <c r="A770"/>
      <c r="B770" s="139">
        <f t="shared" si="21"/>
        <v>0</v>
      </c>
      <c r="D770" s="141"/>
      <c r="N770" s="139" t="str">
        <f t="shared" si="22"/>
        <v/>
      </c>
    </row>
    <row r="771" spans="1:14" s="139" customFormat="1" hidden="1" x14ac:dyDescent="0.15">
      <c r="A771"/>
      <c r="B771" s="139">
        <f t="shared" ref="B771:B834" si="23">D771*1</f>
        <v>0</v>
      </c>
      <c r="D771" s="141"/>
      <c r="N771" s="139" t="str">
        <f t="shared" ref="N771:N834" si="24">UPPER(M771)</f>
        <v/>
      </c>
    </row>
    <row r="772" spans="1:14" s="139" customFormat="1" hidden="1" x14ac:dyDescent="0.15">
      <c r="A772"/>
      <c r="B772" s="139">
        <f t="shared" si="23"/>
        <v>0</v>
      </c>
      <c r="D772" s="141"/>
      <c r="N772" s="139" t="str">
        <f t="shared" si="24"/>
        <v/>
      </c>
    </row>
    <row r="773" spans="1:14" s="139" customFormat="1" hidden="1" x14ac:dyDescent="0.15">
      <c r="A773"/>
      <c r="B773" s="139">
        <f t="shared" si="23"/>
        <v>0</v>
      </c>
      <c r="D773" s="141"/>
      <c r="N773" s="139" t="str">
        <f t="shared" si="24"/>
        <v/>
      </c>
    </row>
    <row r="774" spans="1:14" s="139" customFormat="1" hidden="1" x14ac:dyDescent="0.15">
      <c r="A774"/>
      <c r="B774" s="139">
        <f t="shared" si="23"/>
        <v>0</v>
      </c>
      <c r="D774" s="141"/>
      <c r="N774" s="139" t="str">
        <f t="shared" si="24"/>
        <v/>
      </c>
    </row>
    <row r="775" spans="1:14" s="139" customFormat="1" hidden="1" x14ac:dyDescent="0.15">
      <c r="A775"/>
      <c r="B775" s="139">
        <f t="shared" si="23"/>
        <v>0</v>
      </c>
      <c r="D775" s="141"/>
      <c r="N775" s="139" t="str">
        <f t="shared" si="24"/>
        <v/>
      </c>
    </row>
    <row r="776" spans="1:14" s="139" customFormat="1" hidden="1" x14ac:dyDescent="0.15">
      <c r="A776"/>
      <c r="B776" s="139">
        <f t="shared" si="23"/>
        <v>0</v>
      </c>
      <c r="D776" s="141"/>
      <c r="N776" s="139" t="str">
        <f t="shared" si="24"/>
        <v/>
      </c>
    </row>
    <row r="777" spans="1:14" s="139" customFormat="1" hidden="1" x14ac:dyDescent="0.15">
      <c r="A777"/>
      <c r="B777" s="139">
        <f t="shared" si="23"/>
        <v>0</v>
      </c>
      <c r="D777" s="141"/>
      <c r="N777" s="139" t="str">
        <f t="shared" si="24"/>
        <v/>
      </c>
    </row>
    <row r="778" spans="1:14" s="139" customFormat="1" hidden="1" x14ac:dyDescent="0.15">
      <c r="A778"/>
      <c r="B778" s="139">
        <f t="shared" si="23"/>
        <v>0</v>
      </c>
      <c r="D778" s="141"/>
      <c r="N778" s="139" t="str">
        <f t="shared" si="24"/>
        <v/>
      </c>
    </row>
    <row r="779" spans="1:14" s="139" customFormat="1" hidden="1" x14ac:dyDescent="0.15">
      <c r="A779"/>
      <c r="B779" s="139">
        <f t="shared" si="23"/>
        <v>0</v>
      </c>
      <c r="D779" s="141"/>
      <c r="N779" s="139" t="str">
        <f t="shared" si="24"/>
        <v/>
      </c>
    </row>
    <row r="780" spans="1:14" s="139" customFormat="1" hidden="1" x14ac:dyDescent="0.15">
      <c r="A780"/>
      <c r="B780" s="139">
        <f t="shared" si="23"/>
        <v>0</v>
      </c>
      <c r="D780" s="141"/>
      <c r="N780" s="139" t="str">
        <f t="shared" si="24"/>
        <v/>
      </c>
    </row>
    <row r="781" spans="1:14" s="139" customFormat="1" hidden="1" x14ac:dyDescent="0.15">
      <c r="A781"/>
      <c r="B781" s="139">
        <f t="shared" si="23"/>
        <v>0</v>
      </c>
      <c r="D781" s="141"/>
      <c r="N781" s="139" t="str">
        <f t="shared" si="24"/>
        <v/>
      </c>
    </row>
    <row r="782" spans="1:14" s="139" customFormat="1" hidden="1" x14ac:dyDescent="0.15">
      <c r="A782"/>
      <c r="B782" s="139">
        <f t="shared" si="23"/>
        <v>0</v>
      </c>
      <c r="D782" s="141"/>
      <c r="N782" s="139" t="str">
        <f t="shared" si="24"/>
        <v/>
      </c>
    </row>
    <row r="783" spans="1:14" s="139" customFormat="1" hidden="1" x14ac:dyDescent="0.15">
      <c r="A783"/>
      <c r="B783" s="139">
        <f t="shared" si="23"/>
        <v>0</v>
      </c>
      <c r="D783" s="141"/>
      <c r="N783" s="139" t="str">
        <f t="shared" si="24"/>
        <v/>
      </c>
    </row>
    <row r="784" spans="1:14" s="139" customFormat="1" hidden="1" x14ac:dyDescent="0.15">
      <c r="A784"/>
      <c r="B784" s="139">
        <f t="shared" si="23"/>
        <v>0</v>
      </c>
      <c r="D784" s="141"/>
      <c r="N784" s="139" t="str">
        <f t="shared" si="24"/>
        <v/>
      </c>
    </row>
    <row r="785" spans="1:14" s="139" customFormat="1" hidden="1" x14ac:dyDescent="0.15">
      <c r="A785"/>
      <c r="B785" s="139">
        <f t="shared" si="23"/>
        <v>0</v>
      </c>
      <c r="D785" s="141"/>
      <c r="N785" s="139" t="str">
        <f t="shared" si="24"/>
        <v/>
      </c>
    </row>
    <row r="786" spans="1:14" s="139" customFormat="1" hidden="1" x14ac:dyDescent="0.15">
      <c r="A786"/>
      <c r="B786" s="139">
        <f t="shared" si="23"/>
        <v>0</v>
      </c>
      <c r="D786" s="141"/>
      <c r="N786" s="139" t="str">
        <f t="shared" si="24"/>
        <v/>
      </c>
    </row>
    <row r="787" spans="1:14" s="139" customFormat="1" hidden="1" x14ac:dyDescent="0.15">
      <c r="A787"/>
      <c r="B787" s="139">
        <f t="shared" si="23"/>
        <v>0</v>
      </c>
      <c r="D787" s="141"/>
      <c r="N787" s="139" t="str">
        <f t="shared" si="24"/>
        <v/>
      </c>
    </row>
    <row r="788" spans="1:14" s="139" customFormat="1" hidden="1" x14ac:dyDescent="0.15">
      <c r="A788"/>
      <c r="B788" s="139">
        <f t="shared" si="23"/>
        <v>0</v>
      </c>
      <c r="D788" s="141"/>
      <c r="N788" s="139" t="str">
        <f t="shared" si="24"/>
        <v/>
      </c>
    </row>
    <row r="789" spans="1:14" s="139" customFormat="1" hidden="1" x14ac:dyDescent="0.15">
      <c r="A789"/>
      <c r="B789" s="139">
        <f t="shared" si="23"/>
        <v>0</v>
      </c>
      <c r="D789" s="141"/>
      <c r="N789" s="139" t="str">
        <f t="shared" si="24"/>
        <v/>
      </c>
    </row>
    <row r="790" spans="1:14" s="139" customFormat="1" hidden="1" x14ac:dyDescent="0.15">
      <c r="A790"/>
      <c r="B790" s="139">
        <f t="shared" si="23"/>
        <v>0</v>
      </c>
      <c r="D790" s="141"/>
      <c r="N790" s="139" t="str">
        <f t="shared" si="24"/>
        <v/>
      </c>
    </row>
    <row r="791" spans="1:14" s="139" customFormat="1" hidden="1" x14ac:dyDescent="0.15">
      <c r="A791"/>
      <c r="B791" s="139">
        <f t="shared" si="23"/>
        <v>0</v>
      </c>
      <c r="D791" s="141"/>
      <c r="N791" s="139" t="str">
        <f t="shared" si="24"/>
        <v/>
      </c>
    </row>
    <row r="792" spans="1:14" s="139" customFormat="1" hidden="1" x14ac:dyDescent="0.15">
      <c r="A792"/>
      <c r="B792" s="139">
        <f t="shared" si="23"/>
        <v>0</v>
      </c>
      <c r="D792" s="141"/>
      <c r="N792" s="139" t="str">
        <f t="shared" si="24"/>
        <v/>
      </c>
    </row>
    <row r="793" spans="1:14" s="139" customFormat="1" hidden="1" x14ac:dyDescent="0.15">
      <c r="A793"/>
      <c r="B793" s="139">
        <f t="shared" si="23"/>
        <v>0</v>
      </c>
      <c r="D793" s="141"/>
      <c r="N793" s="139" t="str">
        <f t="shared" si="24"/>
        <v/>
      </c>
    </row>
    <row r="794" spans="1:14" s="139" customFormat="1" hidden="1" x14ac:dyDescent="0.15">
      <c r="A794"/>
      <c r="B794" s="139">
        <f t="shared" si="23"/>
        <v>0</v>
      </c>
      <c r="D794" s="141"/>
      <c r="N794" s="139" t="str">
        <f t="shared" si="24"/>
        <v/>
      </c>
    </row>
    <row r="795" spans="1:14" s="139" customFormat="1" hidden="1" x14ac:dyDescent="0.15">
      <c r="A795"/>
      <c r="B795" s="139">
        <f t="shared" si="23"/>
        <v>0</v>
      </c>
      <c r="D795" s="141"/>
      <c r="N795" s="139" t="str">
        <f t="shared" si="24"/>
        <v/>
      </c>
    </row>
    <row r="796" spans="1:14" s="139" customFormat="1" hidden="1" x14ac:dyDescent="0.15">
      <c r="A796"/>
      <c r="B796" s="139">
        <f t="shared" si="23"/>
        <v>0</v>
      </c>
      <c r="D796" s="141"/>
      <c r="N796" s="139" t="str">
        <f t="shared" si="24"/>
        <v/>
      </c>
    </row>
    <row r="797" spans="1:14" s="139" customFormat="1" hidden="1" x14ac:dyDescent="0.15">
      <c r="A797"/>
      <c r="B797" s="139">
        <f t="shared" si="23"/>
        <v>0</v>
      </c>
      <c r="D797" s="141"/>
      <c r="N797" s="139" t="str">
        <f t="shared" si="24"/>
        <v/>
      </c>
    </row>
    <row r="798" spans="1:14" s="139" customFormat="1" hidden="1" x14ac:dyDescent="0.15">
      <c r="A798"/>
      <c r="B798" s="139">
        <f t="shared" si="23"/>
        <v>0</v>
      </c>
      <c r="D798" s="141"/>
      <c r="N798" s="139" t="str">
        <f t="shared" si="24"/>
        <v/>
      </c>
    </row>
    <row r="799" spans="1:14" s="139" customFormat="1" hidden="1" x14ac:dyDescent="0.15">
      <c r="A799"/>
      <c r="B799" s="139">
        <f t="shared" si="23"/>
        <v>0</v>
      </c>
      <c r="D799" s="141"/>
      <c r="N799" s="139" t="str">
        <f t="shared" si="24"/>
        <v/>
      </c>
    </row>
    <row r="800" spans="1:14" s="139" customFormat="1" hidden="1" x14ac:dyDescent="0.15">
      <c r="A800"/>
      <c r="B800" s="139">
        <f t="shared" si="23"/>
        <v>0</v>
      </c>
      <c r="D800" s="141"/>
      <c r="N800" s="139" t="str">
        <f t="shared" si="24"/>
        <v/>
      </c>
    </row>
    <row r="801" spans="1:14" s="139" customFormat="1" hidden="1" x14ac:dyDescent="0.15">
      <c r="A801"/>
      <c r="B801" s="139">
        <f t="shared" si="23"/>
        <v>0</v>
      </c>
      <c r="D801" s="141"/>
      <c r="N801" s="139" t="str">
        <f t="shared" si="24"/>
        <v/>
      </c>
    </row>
    <row r="802" spans="1:14" s="139" customFormat="1" hidden="1" x14ac:dyDescent="0.15">
      <c r="A802"/>
      <c r="B802" s="139">
        <f t="shared" si="23"/>
        <v>0</v>
      </c>
      <c r="D802" s="141"/>
      <c r="N802" s="139" t="str">
        <f t="shared" si="24"/>
        <v/>
      </c>
    </row>
    <row r="803" spans="1:14" s="139" customFormat="1" hidden="1" x14ac:dyDescent="0.15">
      <c r="A803"/>
      <c r="B803" s="139">
        <f t="shared" si="23"/>
        <v>0</v>
      </c>
      <c r="D803" s="141"/>
      <c r="N803" s="139" t="str">
        <f t="shared" si="24"/>
        <v/>
      </c>
    </row>
    <row r="804" spans="1:14" s="139" customFormat="1" hidden="1" x14ac:dyDescent="0.15">
      <c r="A804"/>
      <c r="B804" s="139">
        <f t="shared" si="23"/>
        <v>0</v>
      </c>
      <c r="D804" s="141"/>
      <c r="N804" s="139" t="str">
        <f t="shared" si="24"/>
        <v/>
      </c>
    </row>
    <row r="805" spans="1:14" s="139" customFormat="1" hidden="1" x14ac:dyDescent="0.15">
      <c r="A805"/>
      <c r="B805" s="139">
        <f t="shared" si="23"/>
        <v>0</v>
      </c>
      <c r="D805" s="141"/>
      <c r="N805" s="139" t="str">
        <f t="shared" si="24"/>
        <v/>
      </c>
    </row>
    <row r="806" spans="1:14" s="139" customFormat="1" hidden="1" x14ac:dyDescent="0.15">
      <c r="A806"/>
      <c r="B806" s="139">
        <f t="shared" si="23"/>
        <v>0</v>
      </c>
      <c r="D806" s="141"/>
      <c r="N806" s="139" t="str">
        <f t="shared" si="24"/>
        <v/>
      </c>
    </row>
    <row r="807" spans="1:14" s="139" customFormat="1" hidden="1" x14ac:dyDescent="0.15">
      <c r="A807"/>
      <c r="B807" s="139">
        <f t="shared" si="23"/>
        <v>0</v>
      </c>
      <c r="D807" s="141"/>
      <c r="N807" s="139" t="str">
        <f t="shared" si="24"/>
        <v/>
      </c>
    </row>
    <row r="808" spans="1:14" s="139" customFormat="1" hidden="1" x14ac:dyDescent="0.15">
      <c r="A808"/>
      <c r="B808" s="139">
        <f t="shared" si="23"/>
        <v>0</v>
      </c>
      <c r="D808" s="141"/>
      <c r="N808" s="139" t="str">
        <f t="shared" si="24"/>
        <v/>
      </c>
    </row>
    <row r="809" spans="1:14" s="139" customFormat="1" hidden="1" x14ac:dyDescent="0.15">
      <c r="A809"/>
      <c r="B809" s="139">
        <f t="shared" si="23"/>
        <v>0</v>
      </c>
      <c r="D809" s="141"/>
      <c r="N809" s="139" t="str">
        <f t="shared" si="24"/>
        <v/>
      </c>
    </row>
    <row r="810" spans="1:14" s="139" customFormat="1" hidden="1" x14ac:dyDescent="0.15">
      <c r="A810"/>
      <c r="B810" s="139">
        <f t="shared" si="23"/>
        <v>0</v>
      </c>
      <c r="D810" s="141"/>
      <c r="N810" s="139" t="str">
        <f t="shared" si="24"/>
        <v/>
      </c>
    </row>
    <row r="811" spans="1:14" s="139" customFormat="1" hidden="1" x14ac:dyDescent="0.15">
      <c r="A811"/>
      <c r="B811" s="139">
        <f t="shared" si="23"/>
        <v>0</v>
      </c>
      <c r="D811" s="141"/>
      <c r="N811" s="139" t="str">
        <f t="shared" si="24"/>
        <v/>
      </c>
    </row>
    <row r="812" spans="1:14" s="139" customFormat="1" hidden="1" x14ac:dyDescent="0.15">
      <c r="A812"/>
      <c r="B812" s="139">
        <f t="shared" si="23"/>
        <v>0</v>
      </c>
      <c r="D812" s="141"/>
      <c r="N812" s="139" t="str">
        <f t="shared" si="24"/>
        <v/>
      </c>
    </row>
    <row r="813" spans="1:14" s="139" customFormat="1" hidden="1" x14ac:dyDescent="0.15">
      <c r="A813"/>
      <c r="B813" s="139">
        <f t="shared" si="23"/>
        <v>0</v>
      </c>
      <c r="D813" s="141"/>
      <c r="N813" s="139" t="str">
        <f t="shared" si="24"/>
        <v/>
      </c>
    </row>
    <row r="814" spans="1:14" s="139" customFormat="1" hidden="1" x14ac:dyDescent="0.15">
      <c r="A814"/>
      <c r="B814" s="139">
        <f t="shared" si="23"/>
        <v>0</v>
      </c>
      <c r="D814" s="141"/>
      <c r="N814" s="139" t="str">
        <f t="shared" si="24"/>
        <v/>
      </c>
    </row>
    <row r="815" spans="1:14" s="139" customFormat="1" hidden="1" x14ac:dyDescent="0.15">
      <c r="A815"/>
      <c r="B815" s="139">
        <f t="shared" si="23"/>
        <v>0</v>
      </c>
      <c r="D815" s="141"/>
      <c r="N815" s="139" t="str">
        <f t="shared" si="24"/>
        <v/>
      </c>
    </row>
    <row r="816" spans="1:14" s="139" customFormat="1" hidden="1" x14ac:dyDescent="0.15">
      <c r="A816"/>
      <c r="B816" s="139">
        <f t="shared" si="23"/>
        <v>0</v>
      </c>
      <c r="D816" s="141"/>
      <c r="N816" s="139" t="str">
        <f t="shared" si="24"/>
        <v/>
      </c>
    </row>
    <row r="817" spans="1:14" s="139" customFormat="1" hidden="1" x14ac:dyDescent="0.15">
      <c r="A817"/>
      <c r="B817" s="139">
        <f t="shared" si="23"/>
        <v>0</v>
      </c>
      <c r="D817" s="141"/>
      <c r="N817" s="139" t="str">
        <f t="shared" si="24"/>
        <v/>
      </c>
    </row>
    <row r="818" spans="1:14" s="139" customFormat="1" hidden="1" x14ac:dyDescent="0.15">
      <c r="A818"/>
      <c r="B818" s="139">
        <f t="shared" si="23"/>
        <v>0</v>
      </c>
      <c r="D818" s="141"/>
      <c r="N818" s="139" t="str">
        <f t="shared" si="24"/>
        <v/>
      </c>
    </row>
    <row r="819" spans="1:14" s="139" customFormat="1" hidden="1" x14ac:dyDescent="0.15">
      <c r="A819"/>
      <c r="B819" s="139">
        <f t="shared" si="23"/>
        <v>0</v>
      </c>
      <c r="D819" s="141"/>
      <c r="N819" s="139" t="str">
        <f t="shared" si="24"/>
        <v/>
      </c>
    </row>
    <row r="820" spans="1:14" s="139" customFormat="1" hidden="1" x14ac:dyDescent="0.15">
      <c r="A820"/>
      <c r="B820" s="139">
        <f t="shared" si="23"/>
        <v>0</v>
      </c>
      <c r="D820" s="141"/>
      <c r="N820" s="139" t="str">
        <f t="shared" si="24"/>
        <v/>
      </c>
    </row>
    <row r="821" spans="1:14" s="139" customFormat="1" hidden="1" x14ac:dyDescent="0.15">
      <c r="A821"/>
      <c r="B821" s="139">
        <f t="shared" si="23"/>
        <v>0</v>
      </c>
      <c r="D821" s="141"/>
      <c r="N821" s="139" t="str">
        <f t="shared" si="24"/>
        <v/>
      </c>
    </row>
    <row r="822" spans="1:14" s="139" customFormat="1" hidden="1" x14ac:dyDescent="0.15">
      <c r="A822"/>
      <c r="B822" s="139">
        <f t="shared" si="23"/>
        <v>0</v>
      </c>
      <c r="D822" s="141"/>
      <c r="N822" s="139" t="str">
        <f t="shared" si="24"/>
        <v/>
      </c>
    </row>
    <row r="823" spans="1:14" s="139" customFormat="1" hidden="1" x14ac:dyDescent="0.15">
      <c r="A823"/>
      <c r="B823" s="139">
        <f t="shared" si="23"/>
        <v>0</v>
      </c>
      <c r="D823" s="141"/>
      <c r="N823" s="139" t="str">
        <f t="shared" si="24"/>
        <v/>
      </c>
    </row>
    <row r="824" spans="1:14" s="139" customFormat="1" hidden="1" x14ac:dyDescent="0.15">
      <c r="A824"/>
      <c r="B824" s="139">
        <f t="shared" si="23"/>
        <v>0</v>
      </c>
      <c r="D824" s="141"/>
      <c r="N824" s="139" t="str">
        <f t="shared" si="24"/>
        <v/>
      </c>
    </row>
    <row r="825" spans="1:14" s="139" customFormat="1" hidden="1" x14ac:dyDescent="0.15">
      <c r="A825"/>
      <c r="B825" s="139">
        <f t="shared" si="23"/>
        <v>0</v>
      </c>
      <c r="D825" s="141"/>
      <c r="N825" s="139" t="str">
        <f t="shared" si="24"/>
        <v/>
      </c>
    </row>
    <row r="826" spans="1:14" s="139" customFormat="1" hidden="1" x14ac:dyDescent="0.15">
      <c r="A826"/>
      <c r="B826" s="139">
        <f t="shared" si="23"/>
        <v>0</v>
      </c>
      <c r="D826" s="141"/>
      <c r="N826" s="139" t="str">
        <f t="shared" si="24"/>
        <v/>
      </c>
    </row>
    <row r="827" spans="1:14" s="139" customFormat="1" hidden="1" x14ac:dyDescent="0.15">
      <c r="A827"/>
      <c r="B827" s="139">
        <f t="shared" si="23"/>
        <v>0</v>
      </c>
      <c r="D827" s="141"/>
      <c r="N827" s="139" t="str">
        <f t="shared" si="24"/>
        <v/>
      </c>
    </row>
    <row r="828" spans="1:14" s="139" customFormat="1" hidden="1" x14ac:dyDescent="0.15">
      <c r="A828"/>
      <c r="B828" s="139">
        <f t="shared" si="23"/>
        <v>0</v>
      </c>
      <c r="D828" s="141"/>
      <c r="N828" s="139" t="str">
        <f t="shared" si="24"/>
        <v/>
      </c>
    </row>
    <row r="829" spans="1:14" s="139" customFormat="1" hidden="1" x14ac:dyDescent="0.15">
      <c r="A829"/>
      <c r="B829" s="139">
        <f t="shared" si="23"/>
        <v>0</v>
      </c>
      <c r="D829" s="141"/>
      <c r="N829" s="139" t="str">
        <f t="shared" si="24"/>
        <v/>
      </c>
    </row>
    <row r="830" spans="1:14" s="139" customFormat="1" hidden="1" x14ac:dyDescent="0.15">
      <c r="A830"/>
      <c r="B830" s="139">
        <f t="shared" si="23"/>
        <v>0</v>
      </c>
      <c r="D830" s="141"/>
      <c r="N830" s="139" t="str">
        <f t="shared" si="24"/>
        <v/>
      </c>
    </row>
    <row r="831" spans="1:14" s="139" customFormat="1" hidden="1" x14ac:dyDescent="0.15">
      <c r="A831"/>
      <c r="B831" s="139">
        <f t="shared" si="23"/>
        <v>0</v>
      </c>
      <c r="D831" s="141"/>
      <c r="N831" s="139" t="str">
        <f t="shared" si="24"/>
        <v/>
      </c>
    </row>
    <row r="832" spans="1:14" s="139" customFormat="1" hidden="1" x14ac:dyDescent="0.15">
      <c r="A832"/>
      <c r="B832" s="139">
        <f t="shared" si="23"/>
        <v>0</v>
      </c>
      <c r="D832" s="141"/>
      <c r="N832" s="139" t="str">
        <f t="shared" si="24"/>
        <v/>
      </c>
    </row>
    <row r="833" spans="1:14" s="139" customFormat="1" hidden="1" x14ac:dyDescent="0.15">
      <c r="A833"/>
      <c r="B833" s="139">
        <f t="shared" si="23"/>
        <v>0</v>
      </c>
      <c r="D833" s="141"/>
      <c r="N833" s="139" t="str">
        <f t="shared" si="24"/>
        <v/>
      </c>
    </row>
    <row r="834" spans="1:14" s="139" customFormat="1" hidden="1" x14ac:dyDescent="0.15">
      <c r="A834"/>
      <c r="B834" s="139">
        <f t="shared" si="23"/>
        <v>0</v>
      </c>
      <c r="D834" s="141"/>
      <c r="N834" s="139" t="str">
        <f t="shared" si="24"/>
        <v/>
      </c>
    </row>
    <row r="835" spans="1:14" s="139" customFormat="1" hidden="1" x14ac:dyDescent="0.15">
      <c r="A835"/>
      <c r="B835" s="139">
        <f t="shared" ref="B835:B898" si="25">D835*1</f>
        <v>0</v>
      </c>
      <c r="D835" s="141"/>
      <c r="N835" s="139" t="str">
        <f t="shared" ref="N835:N898" si="26">UPPER(M835)</f>
        <v/>
      </c>
    </row>
    <row r="836" spans="1:14" s="139" customFormat="1" hidden="1" x14ac:dyDescent="0.15">
      <c r="A836"/>
      <c r="B836" s="139">
        <f t="shared" si="25"/>
        <v>0</v>
      </c>
      <c r="D836" s="141"/>
      <c r="N836" s="139" t="str">
        <f t="shared" si="26"/>
        <v/>
      </c>
    </row>
    <row r="837" spans="1:14" s="139" customFormat="1" hidden="1" x14ac:dyDescent="0.15">
      <c r="A837"/>
      <c r="B837" s="139">
        <f t="shared" si="25"/>
        <v>0</v>
      </c>
      <c r="D837" s="141"/>
      <c r="N837" s="139" t="str">
        <f t="shared" si="26"/>
        <v/>
      </c>
    </row>
    <row r="838" spans="1:14" s="139" customFormat="1" hidden="1" x14ac:dyDescent="0.15">
      <c r="A838"/>
      <c r="B838" s="139">
        <f t="shared" si="25"/>
        <v>0</v>
      </c>
      <c r="D838" s="141"/>
      <c r="N838" s="139" t="str">
        <f t="shared" si="26"/>
        <v/>
      </c>
    </row>
    <row r="839" spans="1:14" s="139" customFormat="1" hidden="1" x14ac:dyDescent="0.15">
      <c r="A839"/>
      <c r="B839" s="139">
        <f t="shared" si="25"/>
        <v>0</v>
      </c>
      <c r="D839" s="141"/>
      <c r="N839" s="139" t="str">
        <f t="shared" si="26"/>
        <v/>
      </c>
    </row>
    <row r="840" spans="1:14" s="139" customFormat="1" hidden="1" x14ac:dyDescent="0.15">
      <c r="A840"/>
      <c r="B840" s="139">
        <f t="shared" si="25"/>
        <v>0</v>
      </c>
      <c r="D840" s="141"/>
      <c r="N840" s="139" t="str">
        <f t="shared" si="26"/>
        <v/>
      </c>
    </row>
    <row r="841" spans="1:14" s="139" customFormat="1" hidden="1" x14ac:dyDescent="0.15">
      <c r="A841"/>
      <c r="B841" s="139">
        <f t="shared" si="25"/>
        <v>0</v>
      </c>
      <c r="D841" s="141"/>
      <c r="N841" s="139" t="str">
        <f t="shared" si="26"/>
        <v/>
      </c>
    </row>
    <row r="842" spans="1:14" s="139" customFormat="1" hidden="1" x14ac:dyDescent="0.15">
      <c r="A842"/>
      <c r="B842" s="139">
        <f t="shared" si="25"/>
        <v>0</v>
      </c>
      <c r="D842" s="141"/>
      <c r="N842" s="139" t="str">
        <f t="shared" si="26"/>
        <v/>
      </c>
    </row>
    <row r="843" spans="1:14" s="139" customFormat="1" hidden="1" x14ac:dyDescent="0.15">
      <c r="A843"/>
      <c r="B843" s="139">
        <f t="shared" si="25"/>
        <v>0</v>
      </c>
      <c r="D843" s="141"/>
      <c r="N843" s="139" t="str">
        <f t="shared" si="26"/>
        <v/>
      </c>
    </row>
    <row r="844" spans="1:14" s="139" customFormat="1" hidden="1" x14ac:dyDescent="0.15">
      <c r="A844"/>
      <c r="B844" s="139">
        <f t="shared" si="25"/>
        <v>0</v>
      </c>
      <c r="D844" s="141"/>
      <c r="N844" s="139" t="str">
        <f t="shared" si="26"/>
        <v/>
      </c>
    </row>
    <row r="845" spans="1:14" s="139" customFormat="1" hidden="1" x14ac:dyDescent="0.15">
      <c r="A845"/>
      <c r="B845" s="139">
        <f t="shared" si="25"/>
        <v>0</v>
      </c>
      <c r="D845" s="141"/>
      <c r="N845" s="139" t="str">
        <f t="shared" si="26"/>
        <v/>
      </c>
    </row>
    <row r="846" spans="1:14" s="139" customFormat="1" hidden="1" x14ac:dyDescent="0.15">
      <c r="A846"/>
      <c r="B846" s="139">
        <f t="shared" si="25"/>
        <v>0</v>
      </c>
      <c r="D846" s="141"/>
      <c r="N846" s="139" t="str">
        <f t="shared" si="26"/>
        <v/>
      </c>
    </row>
    <row r="847" spans="1:14" s="139" customFormat="1" hidden="1" x14ac:dyDescent="0.15">
      <c r="A847"/>
      <c r="B847" s="139">
        <f t="shared" si="25"/>
        <v>0</v>
      </c>
      <c r="D847" s="141"/>
      <c r="N847" s="139" t="str">
        <f t="shared" si="26"/>
        <v/>
      </c>
    </row>
    <row r="848" spans="1:14" s="139" customFormat="1" hidden="1" x14ac:dyDescent="0.15">
      <c r="A848"/>
      <c r="B848" s="139">
        <f t="shared" si="25"/>
        <v>0</v>
      </c>
      <c r="D848" s="141"/>
      <c r="N848" s="139" t="str">
        <f t="shared" si="26"/>
        <v/>
      </c>
    </row>
    <row r="849" spans="1:14" s="139" customFormat="1" hidden="1" x14ac:dyDescent="0.15">
      <c r="A849"/>
      <c r="B849" s="139">
        <f t="shared" si="25"/>
        <v>0</v>
      </c>
      <c r="D849" s="141"/>
      <c r="N849" s="139" t="str">
        <f t="shared" si="26"/>
        <v/>
      </c>
    </row>
    <row r="850" spans="1:14" s="139" customFormat="1" hidden="1" x14ac:dyDescent="0.15">
      <c r="A850"/>
      <c r="B850" s="139">
        <f t="shared" si="25"/>
        <v>0</v>
      </c>
      <c r="D850" s="141"/>
      <c r="N850" s="139" t="str">
        <f t="shared" si="26"/>
        <v/>
      </c>
    </row>
    <row r="851" spans="1:14" s="139" customFormat="1" hidden="1" x14ac:dyDescent="0.15">
      <c r="A851"/>
      <c r="B851" s="139">
        <f t="shared" si="25"/>
        <v>0</v>
      </c>
      <c r="D851" s="141"/>
      <c r="N851" s="139" t="str">
        <f t="shared" si="26"/>
        <v/>
      </c>
    </row>
    <row r="852" spans="1:14" s="139" customFormat="1" hidden="1" x14ac:dyDescent="0.15">
      <c r="A852"/>
      <c r="B852" s="139">
        <f t="shared" si="25"/>
        <v>0</v>
      </c>
      <c r="D852" s="141"/>
      <c r="N852" s="139" t="str">
        <f t="shared" si="26"/>
        <v/>
      </c>
    </row>
    <row r="853" spans="1:14" s="139" customFormat="1" hidden="1" x14ac:dyDescent="0.15">
      <c r="A853"/>
      <c r="B853" s="139">
        <f t="shared" si="25"/>
        <v>0</v>
      </c>
      <c r="D853" s="141"/>
      <c r="N853" s="139" t="str">
        <f t="shared" si="26"/>
        <v/>
      </c>
    </row>
    <row r="854" spans="1:14" s="139" customFormat="1" hidden="1" x14ac:dyDescent="0.15">
      <c r="A854"/>
      <c r="B854" s="139">
        <f t="shared" si="25"/>
        <v>0</v>
      </c>
      <c r="D854" s="141"/>
      <c r="N854" s="139" t="str">
        <f t="shared" si="26"/>
        <v/>
      </c>
    </row>
    <row r="855" spans="1:14" s="139" customFormat="1" hidden="1" x14ac:dyDescent="0.15">
      <c r="A855"/>
      <c r="B855" s="139">
        <f t="shared" si="25"/>
        <v>0</v>
      </c>
      <c r="D855" s="141"/>
      <c r="N855" s="139" t="str">
        <f t="shared" si="26"/>
        <v/>
      </c>
    </row>
    <row r="856" spans="1:14" s="139" customFormat="1" hidden="1" x14ac:dyDescent="0.15">
      <c r="A856"/>
      <c r="B856" s="139">
        <f t="shared" si="25"/>
        <v>0</v>
      </c>
      <c r="D856" s="141"/>
      <c r="N856" s="139" t="str">
        <f t="shared" si="26"/>
        <v/>
      </c>
    </row>
    <row r="857" spans="1:14" s="139" customFormat="1" hidden="1" x14ac:dyDescent="0.15">
      <c r="A857"/>
      <c r="B857" s="139">
        <f t="shared" si="25"/>
        <v>0</v>
      </c>
      <c r="D857" s="141"/>
      <c r="N857" s="139" t="str">
        <f t="shared" si="26"/>
        <v/>
      </c>
    </row>
    <row r="858" spans="1:14" s="139" customFormat="1" hidden="1" x14ac:dyDescent="0.15">
      <c r="A858"/>
      <c r="B858" s="139">
        <f t="shared" si="25"/>
        <v>0</v>
      </c>
      <c r="D858" s="141"/>
      <c r="N858" s="139" t="str">
        <f t="shared" si="26"/>
        <v/>
      </c>
    </row>
    <row r="859" spans="1:14" s="139" customFormat="1" hidden="1" x14ac:dyDescent="0.15">
      <c r="A859"/>
      <c r="B859" s="139">
        <f t="shared" si="25"/>
        <v>0</v>
      </c>
      <c r="D859" s="141"/>
      <c r="N859" s="139" t="str">
        <f t="shared" si="26"/>
        <v/>
      </c>
    </row>
    <row r="860" spans="1:14" s="139" customFormat="1" hidden="1" x14ac:dyDescent="0.15">
      <c r="A860"/>
      <c r="B860" s="139">
        <f t="shared" si="25"/>
        <v>0</v>
      </c>
      <c r="D860" s="141"/>
      <c r="N860" s="139" t="str">
        <f t="shared" si="26"/>
        <v/>
      </c>
    </row>
    <row r="861" spans="1:14" s="139" customFormat="1" hidden="1" x14ac:dyDescent="0.15">
      <c r="A861"/>
      <c r="B861" s="139">
        <f t="shared" si="25"/>
        <v>0</v>
      </c>
      <c r="D861" s="141"/>
      <c r="N861" s="139" t="str">
        <f t="shared" si="26"/>
        <v/>
      </c>
    </row>
    <row r="862" spans="1:14" s="139" customFormat="1" hidden="1" x14ac:dyDescent="0.15">
      <c r="A862"/>
      <c r="B862" s="139">
        <f t="shared" si="25"/>
        <v>0</v>
      </c>
      <c r="D862" s="141"/>
      <c r="N862" s="139" t="str">
        <f t="shared" si="26"/>
        <v/>
      </c>
    </row>
    <row r="863" spans="1:14" s="139" customFormat="1" hidden="1" x14ac:dyDescent="0.15">
      <c r="A863"/>
      <c r="B863" s="139">
        <f t="shared" si="25"/>
        <v>0</v>
      </c>
      <c r="D863" s="141"/>
      <c r="N863" s="139" t="str">
        <f t="shared" si="26"/>
        <v/>
      </c>
    </row>
    <row r="864" spans="1:14" s="139" customFormat="1" hidden="1" x14ac:dyDescent="0.15">
      <c r="A864"/>
      <c r="B864" s="139">
        <f t="shared" si="25"/>
        <v>0</v>
      </c>
      <c r="D864" s="141"/>
      <c r="N864" s="139" t="str">
        <f t="shared" si="26"/>
        <v/>
      </c>
    </row>
    <row r="865" spans="1:14" s="139" customFormat="1" hidden="1" x14ac:dyDescent="0.15">
      <c r="A865"/>
      <c r="B865" s="139">
        <f t="shared" si="25"/>
        <v>0</v>
      </c>
      <c r="D865" s="141"/>
      <c r="N865" s="139" t="str">
        <f t="shared" si="26"/>
        <v/>
      </c>
    </row>
    <row r="866" spans="1:14" s="139" customFormat="1" hidden="1" x14ac:dyDescent="0.15">
      <c r="A866"/>
      <c r="B866" s="139">
        <f t="shared" si="25"/>
        <v>0</v>
      </c>
      <c r="D866" s="141"/>
      <c r="N866" s="139" t="str">
        <f t="shared" si="26"/>
        <v/>
      </c>
    </row>
    <row r="867" spans="1:14" s="139" customFormat="1" hidden="1" x14ac:dyDescent="0.15">
      <c r="A867"/>
      <c r="B867" s="139">
        <f t="shared" si="25"/>
        <v>0</v>
      </c>
      <c r="D867" s="141"/>
      <c r="N867" s="139" t="str">
        <f t="shared" si="26"/>
        <v/>
      </c>
    </row>
    <row r="868" spans="1:14" s="139" customFormat="1" hidden="1" x14ac:dyDescent="0.15">
      <c r="A868"/>
      <c r="B868" s="139">
        <f t="shared" si="25"/>
        <v>0</v>
      </c>
      <c r="D868" s="141"/>
      <c r="N868" s="139" t="str">
        <f t="shared" si="26"/>
        <v/>
      </c>
    </row>
    <row r="869" spans="1:14" s="139" customFormat="1" hidden="1" x14ac:dyDescent="0.15">
      <c r="A869"/>
      <c r="B869" s="139">
        <f t="shared" si="25"/>
        <v>0</v>
      </c>
      <c r="D869" s="141"/>
      <c r="N869" s="139" t="str">
        <f t="shared" si="26"/>
        <v/>
      </c>
    </row>
    <row r="870" spans="1:14" s="139" customFormat="1" hidden="1" x14ac:dyDescent="0.15">
      <c r="A870"/>
      <c r="B870" s="139">
        <f t="shared" si="25"/>
        <v>0</v>
      </c>
      <c r="D870" s="141"/>
      <c r="N870" s="139" t="str">
        <f t="shared" si="26"/>
        <v/>
      </c>
    </row>
    <row r="871" spans="1:14" s="139" customFormat="1" hidden="1" x14ac:dyDescent="0.15">
      <c r="A871"/>
      <c r="B871" s="139">
        <f t="shared" si="25"/>
        <v>0</v>
      </c>
      <c r="D871" s="141"/>
      <c r="N871" s="139" t="str">
        <f t="shared" si="26"/>
        <v/>
      </c>
    </row>
    <row r="872" spans="1:14" s="139" customFormat="1" hidden="1" x14ac:dyDescent="0.15">
      <c r="A872"/>
      <c r="B872" s="139">
        <f t="shared" si="25"/>
        <v>0</v>
      </c>
      <c r="D872" s="141"/>
      <c r="N872" s="139" t="str">
        <f t="shared" si="26"/>
        <v/>
      </c>
    </row>
    <row r="873" spans="1:14" s="139" customFormat="1" hidden="1" x14ac:dyDescent="0.15">
      <c r="A873"/>
      <c r="B873" s="139">
        <f t="shared" si="25"/>
        <v>0</v>
      </c>
      <c r="D873" s="141"/>
      <c r="N873" s="139" t="str">
        <f t="shared" si="26"/>
        <v/>
      </c>
    </row>
    <row r="874" spans="1:14" s="139" customFormat="1" hidden="1" x14ac:dyDescent="0.15">
      <c r="A874"/>
      <c r="B874" s="139">
        <f t="shared" si="25"/>
        <v>0</v>
      </c>
      <c r="D874" s="141"/>
      <c r="N874" s="139" t="str">
        <f t="shared" si="26"/>
        <v/>
      </c>
    </row>
    <row r="875" spans="1:14" s="139" customFormat="1" hidden="1" x14ac:dyDescent="0.15">
      <c r="A875"/>
      <c r="B875" s="139">
        <f t="shared" si="25"/>
        <v>0</v>
      </c>
      <c r="D875" s="141"/>
      <c r="N875" s="139" t="str">
        <f t="shared" si="26"/>
        <v/>
      </c>
    </row>
    <row r="876" spans="1:14" s="139" customFormat="1" hidden="1" x14ac:dyDescent="0.15">
      <c r="A876"/>
      <c r="B876" s="139">
        <f t="shared" si="25"/>
        <v>0</v>
      </c>
      <c r="D876" s="141"/>
      <c r="N876" s="139" t="str">
        <f t="shared" si="26"/>
        <v/>
      </c>
    </row>
    <row r="877" spans="1:14" s="139" customFormat="1" hidden="1" x14ac:dyDescent="0.15">
      <c r="A877"/>
      <c r="B877" s="139">
        <f t="shared" si="25"/>
        <v>0</v>
      </c>
      <c r="D877" s="141"/>
      <c r="N877" s="139" t="str">
        <f t="shared" si="26"/>
        <v/>
      </c>
    </row>
    <row r="878" spans="1:14" s="139" customFormat="1" hidden="1" x14ac:dyDescent="0.15">
      <c r="A878"/>
      <c r="B878" s="139">
        <f t="shared" si="25"/>
        <v>0</v>
      </c>
      <c r="D878" s="141"/>
      <c r="N878" s="139" t="str">
        <f t="shared" si="26"/>
        <v/>
      </c>
    </row>
    <row r="879" spans="1:14" s="139" customFormat="1" hidden="1" x14ac:dyDescent="0.15">
      <c r="A879"/>
      <c r="B879" s="139">
        <f t="shared" si="25"/>
        <v>0</v>
      </c>
      <c r="D879" s="141"/>
      <c r="N879" s="139" t="str">
        <f t="shared" si="26"/>
        <v/>
      </c>
    </row>
    <row r="880" spans="1:14" s="139" customFormat="1" hidden="1" x14ac:dyDescent="0.15">
      <c r="A880"/>
      <c r="B880" s="139">
        <f t="shared" si="25"/>
        <v>0</v>
      </c>
      <c r="D880" s="141"/>
      <c r="N880" s="139" t="str">
        <f t="shared" si="26"/>
        <v/>
      </c>
    </row>
    <row r="881" spans="1:14" s="139" customFormat="1" hidden="1" x14ac:dyDescent="0.15">
      <c r="A881"/>
      <c r="B881" s="139">
        <f t="shared" si="25"/>
        <v>0</v>
      </c>
      <c r="D881" s="141"/>
      <c r="N881" s="139" t="str">
        <f t="shared" si="26"/>
        <v/>
      </c>
    </row>
    <row r="882" spans="1:14" s="139" customFormat="1" hidden="1" x14ac:dyDescent="0.15">
      <c r="A882"/>
      <c r="B882" s="139">
        <f t="shared" si="25"/>
        <v>0</v>
      </c>
      <c r="D882" s="141"/>
      <c r="N882" s="139" t="str">
        <f t="shared" si="26"/>
        <v/>
      </c>
    </row>
    <row r="883" spans="1:14" s="139" customFormat="1" hidden="1" x14ac:dyDescent="0.15">
      <c r="A883"/>
      <c r="B883" s="139">
        <f t="shared" si="25"/>
        <v>0</v>
      </c>
      <c r="D883" s="141"/>
      <c r="N883" s="139" t="str">
        <f t="shared" si="26"/>
        <v/>
      </c>
    </row>
    <row r="884" spans="1:14" s="139" customFormat="1" hidden="1" x14ac:dyDescent="0.15">
      <c r="A884"/>
      <c r="B884" s="139">
        <f t="shared" si="25"/>
        <v>0</v>
      </c>
      <c r="D884" s="141"/>
      <c r="N884" s="139" t="str">
        <f t="shared" si="26"/>
        <v/>
      </c>
    </row>
    <row r="885" spans="1:14" s="139" customFormat="1" hidden="1" x14ac:dyDescent="0.15">
      <c r="A885"/>
      <c r="B885" s="139">
        <f t="shared" si="25"/>
        <v>0</v>
      </c>
      <c r="D885" s="141"/>
      <c r="N885" s="139" t="str">
        <f t="shared" si="26"/>
        <v/>
      </c>
    </row>
    <row r="886" spans="1:14" s="139" customFormat="1" hidden="1" x14ac:dyDescent="0.15">
      <c r="A886"/>
      <c r="B886" s="139">
        <f t="shared" si="25"/>
        <v>0</v>
      </c>
      <c r="D886" s="141"/>
      <c r="N886" s="139" t="str">
        <f t="shared" si="26"/>
        <v/>
      </c>
    </row>
    <row r="887" spans="1:14" s="139" customFormat="1" hidden="1" x14ac:dyDescent="0.15">
      <c r="A887"/>
      <c r="B887" s="139">
        <f t="shared" si="25"/>
        <v>0</v>
      </c>
      <c r="D887" s="141"/>
      <c r="N887" s="139" t="str">
        <f t="shared" si="26"/>
        <v/>
      </c>
    </row>
    <row r="888" spans="1:14" s="139" customFormat="1" hidden="1" x14ac:dyDescent="0.15">
      <c r="A888"/>
      <c r="B888" s="139">
        <f t="shared" si="25"/>
        <v>0</v>
      </c>
      <c r="D888" s="141"/>
      <c r="N888" s="139" t="str">
        <f t="shared" si="26"/>
        <v/>
      </c>
    </row>
    <row r="889" spans="1:14" s="139" customFormat="1" hidden="1" x14ac:dyDescent="0.15">
      <c r="A889"/>
      <c r="B889" s="139">
        <f t="shared" si="25"/>
        <v>0</v>
      </c>
      <c r="D889" s="141"/>
      <c r="N889" s="139" t="str">
        <f t="shared" si="26"/>
        <v/>
      </c>
    </row>
    <row r="890" spans="1:14" s="139" customFormat="1" hidden="1" x14ac:dyDescent="0.15">
      <c r="A890"/>
      <c r="B890" s="139">
        <f t="shared" si="25"/>
        <v>0</v>
      </c>
      <c r="D890" s="141"/>
      <c r="N890" s="139" t="str">
        <f t="shared" si="26"/>
        <v/>
      </c>
    </row>
    <row r="891" spans="1:14" s="139" customFormat="1" hidden="1" x14ac:dyDescent="0.15">
      <c r="A891"/>
      <c r="B891" s="139">
        <f t="shared" si="25"/>
        <v>0</v>
      </c>
      <c r="D891" s="141"/>
      <c r="N891" s="139" t="str">
        <f t="shared" si="26"/>
        <v/>
      </c>
    </row>
    <row r="892" spans="1:14" s="139" customFormat="1" hidden="1" x14ac:dyDescent="0.15">
      <c r="A892"/>
      <c r="B892" s="139">
        <f t="shared" si="25"/>
        <v>0</v>
      </c>
      <c r="D892" s="141"/>
      <c r="N892" s="139" t="str">
        <f t="shared" si="26"/>
        <v/>
      </c>
    </row>
    <row r="893" spans="1:14" s="139" customFormat="1" hidden="1" x14ac:dyDescent="0.15">
      <c r="A893"/>
      <c r="B893" s="139">
        <f t="shared" si="25"/>
        <v>0</v>
      </c>
      <c r="D893" s="141"/>
      <c r="N893" s="139" t="str">
        <f t="shared" si="26"/>
        <v/>
      </c>
    </row>
    <row r="894" spans="1:14" s="139" customFormat="1" hidden="1" x14ac:dyDescent="0.15">
      <c r="A894"/>
      <c r="B894" s="139">
        <f t="shared" si="25"/>
        <v>0</v>
      </c>
      <c r="D894" s="141"/>
      <c r="N894" s="139" t="str">
        <f t="shared" si="26"/>
        <v/>
      </c>
    </row>
    <row r="895" spans="1:14" s="139" customFormat="1" hidden="1" x14ac:dyDescent="0.15">
      <c r="A895"/>
      <c r="B895" s="139">
        <f t="shared" si="25"/>
        <v>0</v>
      </c>
      <c r="D895" s="141"/>
      <c r="N895" s="139" t="str">
        <f t="shared" si="26"/>
        <v/>
      </c>
    </row>
    <row r="896" spans="1:14" s="139" customFormat="1" hidden="1" x14ac:dyDescent="0.15">
      <c r="A896"/>
      <c r="B896" s="139">
        <f t="shared" si="25"/>
        <v>0</v>
      </c>
      <c r="D896" s="141"/>
      <c r="N896" s="139" t="str">
        <f t="shared" si="26"/>
        <v/>
      </c>
    </row>
    <row r="897" spans="1:14" s="139" customFormat="1" hidden="1" x14ac:dyDescent="0.15">
      <c r="A897"/>
      <c r="B897" s="139">
        <f t="shared" si="25"/>
        <v>0</v>
      </c>
      <c r="D897" s="141"/>
      <c r="N897" s="139" t="str">
        <f t="shared" si="26"/>
        <v/>
      </c>
    </row>
    <row r="898" spans="1:14" s="139" customFormat="1" hidden="1" x14ac:dyDescent="0.15">
      <c r="A898"/>
      <c r="B898" s="139">
        <f t="shared" si="25"/>
        <v>0</v>
      </c>
      <c r="D898" s="141"/>
      <c r="N898" s="139" t="str">
        <f t="shared" si="26"/>
        <v/>
      </c>
    </row>
    <row r="899" spans="1:14" s="139" customFormat="1" hidden="1" x14ac:dyDescent="0.15">
      <c r="A899"/>
      <c r="B899" s="139">
        <f t="shared" ref="B899:B962" si="27">D899*1</f>
        <v>0</v>
      </c>
      <c r="D899" s="141"/>
      <c r="N899" s="139" t="str">
        <f t="shared" ref="N899:N962" si="28">UPPER(M899)</f>
        <v/>
      </c>
    </row>
    <row r="900" spans="1:14" s="139" customFormat="1" hidden="1" x14ac:dyDescent="0.15">
      <c r="A900"/>
      <c r="B900" s="139">
        <f t="shared" si="27"/>
        <v>0</v>
      </c>
      <c r="D900" s="141"/>
      <c r="N900" s="139" t="str">
        <f t="shared" si="28"/>
        <v/>
      </c>
    </row>
    <row r="901" spans="1:14" s="139" customFormat="1" hidden="1" x14ac:dyDescent="0.15">
      <c r="A901"/>
      <c r="B901" s="139">
        <f t="shared" si="27"/>
        <v>0</v>
      </c>
      <c r="D901" s="141"/>
      <c r="N901" s="139" t="str">
        <f t="shared" si="28"/>
        <v/>
      </c>
    </row>
    <row r="902" spans="1:14" s="139" customFormat="1" hidden="1" x14ac:dyDescent="0.15">
      <c r="A902"/>
      <c r="B902" s="139">
        <f t="shared" si="27"/>
        <v>0</v>
      </c>
      <c r="D902" s="141"/>
      <c r="N902" s="139" t="str">
        <f t="shared" si="28"/>
        <v/>
      </c>
    </row>
    <row r="903" spans="1:14" s="139" customFormat="1" hidden="1" x14ac:dyDescent="0.15">
      <c r="A903"/>
      <c r="B903" s="139">
        <f t="shared" si="27"/>
        <v>0</v>
      </c>
      <c r="D903" s="141"/>
      <c r="N903" s="139" t="str">
        <f t="shared" si="28"/>
        <v/>
      </c>
    </row>
    <row r="904" spans="1:14" s="139" customFormat="1" hidden="1" x14ac:dyDescent="0.15">
      <c r="A904"/>
      <c r="B904" s="139">
        <f t="shared" si="27"/>
        <v>0</v>
      </c>
      <c r="D904" s="141"/>
      <c r="N904" s="139" t="str">
        <f t="shared" si="28"/>
        <v/>
      </c>
    </row>
    <row r="905" spans="1:14" s="139" customFormat="1" hidden="1" x14ac:dyDescent="0.15">
      <c r="A905"/>
      <c r="B905" s="139">
        <f t="shared" si="27"/>
        <v>0</v>
      </c>
      <c r="D905" s="141"/>
      <c r="N905" s="139" t="str">
        <f t="shared" si="28"/>
        <v/>
      </c>
    </row>
    <row r="906" spans="1:14" s="139" customFormat="1" hidden="1" x14ac:dyDescent="0.15">
      <c r="A906"/>
      <c r="B906" s="139">
        <f t="shared" si="27"/>
        <v>0</v>
      </c>
      <c r="D906" s="141"/>
      <c r="N906" s="139" t="str">
        <f t="shared" si="28"/>
        <v/>
      </c>
    </row>
    <row r="907" spans="1:14" s="139" customFormat="1" hidden="1" x14ac:dyDescent="0.15">
      <c r="A907"/>
      <c r="B907" s="139">
        <f t="shared" si="27"/>
        <v>0</v>
      </c>
      <c r="D907" s="141"/>
      <c r="N907" s="139" t="str">
        <f t="shared" si="28"/>
        <v/>
      </c>
    </row>
    <row r="908" spans="1:14" s="139" customFormat="1" hidden="1" x14ac:dyDescent="0.15">
      <c r="A908"/>
      <c r="B908" s="139">
        <f t="shared" si="27"/>
        <v>0</v>
      </c>
      <c r="D908" s="141"/>
      <c r="N908" s="139" t="str">
        <f t="shared" si="28"/>
        <v/>
      </c>
    </row>
    <row r="909" spans="1:14" s="139" customFormat="1" hidden="1" x14ac:dyDescent="0.15">
      <c r="A909"/>
      <c r="B909" s="139">
        <f t="shared" si="27"/>
        <v>0</v>
      </c>
      <c r="D909" s="141"/>
      <c r="N909" s="139" t="str">
        <f t="shared" si="28"/>
        <v/>
      </c>
    </row>
    <row r="910" spans="1:14" s="139" customFormat="1" hidden="1" x14ac:dyDescent="0.15">
      <c r="A910"/>
      <c r="B910" s="139">
        <f t="shared" si="27"/>
        <v>0</v>
      </c>
      <c r="D910" s="141"/>
      <c r="N910" s="139" t="str">
        <f t="shared" si="28"/>
        <v/>
      </c>
    </row>
    <row r="911" spans="1:14" s="139" customFormat="1" hidden="1" x14ac:dyDescent="0.15">
      <c r="A911"/>
      <c r="B911" s="139">
        <f t="shared" si="27"/>
        <v>0</v>
      </c>
      <c r="D911" s="141"/>
      <c r="N911" s="139" t="str">
        <f t="shared" si="28"/>
        <v/>
      </c>
    </row>
    <row r="912" spans="1:14" s="139" customFormat="1" hidden="1" x14ac:dyDescent="0.15">
      <c r="A912"/>
      <c r="B912" s="139">
        <f t="shared" si="27"/>
        <v>0</v>
      </c>
      <c r="D912" s="141"/>
      <c r="N912" s="139" t="str">
        <f t="shared" si="28"/>
        <v/>
      </c>
    </row>
    <row r="913" spans="1:14" s="139" customFormat="1" hidden="1" x14ac:dyDescent="0.15">
      <c r="A913"/>
      <c r="B913" s="139">
        <f t="shared" si="27"/>
        <v>0</v>
      </c>
      <c r="D913" s="141"/>
      <c r="N913" s="139" t="str">
        <f t="shared" si="28"/>
        <v/>
      </c>
    </row>
    <row r="914" spans="1:14" s="139" customFormat="1" hidden="1" x14ac:dyDescent="0.15">
      <c r="A914"/>
      <c r="B914" s="139">
        <f t="shared" si="27"/>
        <v>0</v>
      </c>
      <c r="D914" s="141"/>
      <c r="N914" s="139" t="str">
        <f t="shared" si="28"/>
        <v/>
      </c>
    </row>
    <row r="915" spans="1:14" s="139" customFormat="1" hidden="1" x14ac:dyDescent="0.15">
      <c r="A915"/>
      <c r="B915" s="139">
        <f t="shared" si="27"/>
        <v>0</v>
      </c>
      <c r="D915" s="141"/>
      <c r="N915" s="139" t="str">
        <f t="shared" si="28"/>
        <v/>
      </c>
    </row>
    <row r="916" spans="1:14" s="139" customFormat="1" hidden="1" x14ac:dyDescent="0.15">
      <c r="A916"/>
      <c r="B916" s="139">
        <f t="shared" si="27"/>
        <v>0</v>
      </c>
      <c r="D916" s="141"/>
      <c r="N916" s="139" t="str">
        <f t="shared" si="28"/>
        <v/>
      </c>
    </row>
    <row r="917" spans="1:14" s="139" customFormat="1" hidden="1" x14ac:dyDescent="0.15">
      <c r="A917"/>
      <c r="B917" s="139">
        <f t="shared" si="27"/>
        <v>0</v>
      </c>
      <c r="D917" s="141"/>
      <c r="N917" s="139" t="str">
        <f t="shared" si="28"/>
        <v/>
      </c>
    </row>
    <row r="918" spans="1:14" s="139" customFormat="1" hidden="1" x14ac:dyDescent="0.15">
      <c r="A918"/>
      <c r="B918" s="139">
        <f t="shared" si="27"/>
        <v>0</v>
      </c>
      <c r="D918" s="141"/>
      <c r="N918" s="139" t="str">
        <f t="shared" si="28"/>
        <v/>
      </c>
    </row>
    <row r="919" spans="1:14" s="139" customFormat="1" hidden="1" x14ac:dyDescent="0.15">
      <c r="A919"/>
      <c r="B919" s="139">
        <f t="shared" si="27"/>
        <v>0</v>
      </c>
      <c r="D919" s="141"/>
      <c r="N919" s="139" t="str">
        <f t="shared" si="28"/>
        <v/>
      </c>
    </row>
    <row r="920" spans="1:14" s="139" customFormat="1" hidden="1" x14ac:dyDescent="0.15">
      <c r="A920"/>
      <c r="B920" s="139">
        <f t="shared" si="27"/>
        <v>0</v>
      </c>
      <c r="D920" s="141"/>
      <c r="N920" s="139" t="str">
        <f t="shared" si="28"/>
        <v/>
      </c>
    </row>
    <row r="921" spans="1:14" s="139" customFormat="1" hidden="1" x14ac:dyDescent="0.15">
      <c r="A921"/>
      <c r="B921" s="139">
        <f t="shared" si="27"/>
        <v>0</v>
      </c>
      <c r="D921" s="141"/>
      <c r="N921" s="139" t="str">
        <f t="shared" si="28"/>
        <v/>
      </c>
    </row>
    <row r="922" spans="1:14" s="139" customFormat="1" hidden="1" x14ac:dyDescent="0.15">
      <c r="A922"/>
      <c r="B922" s="139">
        <f t="shared" si="27"/>
        <v>0</v>
      </c>
      <c r="D922" s="141"/>
      <c r="N922" s="139" t="str">
        <f t="shared" si="28"/>
        <v/>
      </c>
    </row>
    <row r="923" spans="1:14" s="139" customFormat="1" hidden="1" x14ac:dyDescent="0.15">
      <c r="A923"/>
      <c r="B923" s="139">
        <f t="shared" si="27"/>
        <v>0</v>
      </c>
      <c r="D923" s="141"/>
      <c r="N923" s="139" t="str">
        <f t="shared" si="28"/>
        <v/>
      </c>
    </row>
    <row r="924" spans="1:14" s="139" customFormat="1" hidden="1" x14ac:dyDescent="0.15">
      <c r="A924"/>
      <c r="B924" s="139">
        <f t="shared" si="27"/>
        <v>0</v>
      </c>
      <c r="D924" s="141"/>
      <c r="N924" s="139" t="str">
        <f t="shared" si="28"/>
        <v/>
      </c>
    </row>
    <row r="925" spans="1:14" s="139" customFormat="1" hidden="1" x14ac:dyDescent="0.15">
      <c r="A925"/>
      <c r="B925" s="139">
        <f t="shared" si="27"/>
        <v>0</v>
      </c>
      <c r="D925" s="141"/>
      <c r="N925" s="139" t="str">
        <f t="shared" si="28"/>
        <v/>
      </c>
    </row>
    <row r="926" spans="1:14" s="139" customFormat="1" hidden="1" x14ac:dyDescent="0.15">
      <c r="A926"/>
      <c r="B926" s="139">
        <f t="shared" si="27"/>
        <v>0</v>
      </c>
      <c r="D926" s="141"/>
      <c r="N926" s="139" t="str">
        <f t="shared" si="28"/>
        <v/>
      </c>
    </row>
    <row r="927" spans="1:14" s="139" customFormat="1" hidden="1" x14ac:dyDescent="0.15">
      <c r="A927"/>
      <c r="B927" s="139">
        <f t="shared" si="27"/>
        <v>0</v>
      </c>
      <c r="D927" s="141"/>
      <c r="N927" s="139" t="str">
        <f t="shared" si="28"/>
        <v/>
      </c>
    </row>
    <row r="928" spans="1:14" s="139" customFormat="1" hidden="1" x14ac:dyDescent="0.15">
      <c r="A928"/>
      <c r="B928" s="139">
        <f t="shared" si="27"/>
        <v>0</v>
      </c>
      <c r="D928" s="141"/>
      <c r="N928" s="139" t="str">
        <f t="shared" si="28"/>
        <v/>
      </c>
    </row>
    <row r="929" spans="1:14" s="139" customFormat="1" hidden="1" x14ac:dyDescent="0.15">
      <c r="A929"/>
      <c r="B929" s="139">
        <f t="shared" si="27"/>
        <v>0</v>
      </c>
      <c r="D929" s="141"/>
      <c r="N929" s="139" t="str">
        <f t="shared" si="28"/>
        <v/>
      </c>
    </row>
    <row r="930" spans="1:14" s="139" customFormat="1" hidden="1" x14ac:dyDescent="0.15">
      <c r="A930"/>
      <c r="B930" s="139">
        <f t="shared" si="27"/>
        <v>0</v>
      </c>
      <c r="D930" s="141"/>
      <c r="N930" s="139" t="str">
        <f t="shared" si="28"/>
        <v/>
      </c>
    </row>
    <row r="931" spans="1:14" s="139" customFormat="1" hidden="1" x14ac:dyDescent="0.15">
      <c r="A931"/>
      <c r="B931" s="139">
        <f t="shared" si="27"/>
        <v>0</v>
      </c>
      <c r="D931" s="141"/>
      <c r="N931" s="139" t="str">
        <f t="shared" si="28"/>
        <v/>
      </c>
    </row>
    <row r="932" spans="1:14" s="139" customFormat="1" hidden="1" x14ac:dyDescent="0.15">
      <c r="A932"/>
      <c r="B932" s="139">
        <f t="shared" si="27"/>
        <v>0</v>
      </c>
      <c r="D932" s="141"/>
      <c r="N932" s="139" t="str">
        <f t="shared" si="28"/>
        <v/>
      </c>
    </row>
    <row r="933" spans="1:14" s="139" customFormat="1" hidden="1" x14ac:dyDescent="0.15">
      <c r="A933"/>
      <c r="B933" s="139">
        <f t="shared" si="27"/>
        <v>0</v>
      </c>
      <c r="D933" s="141"/>
      <c r="N933" s="139" t="str">
        <f t="shared" si="28"/>
        <v/>
      </c>
    </row>
    <row r="934" spans="1:14" s="139" customFormat="1" hidden="1" x14ac:dyDescent="0.15">
      <c r="A934"/>
      <c r="B934" s="139">
        <f t="shared" si="27"/>
        <v>0</v>
      </c>
      <c r="D934" s="141"/>
      <c r="N934" s="139" t="str">
        <f t="shared" si="28"/>
        <v/>
      </c>
    </row>
    <row r="935" spans="1:14" s="139" customFormat="1" hidden="1" x14ac:dyDescent="0.15">
      <c r="A935"/>
      <c r="B935" s="139">
        <f t="shared" si="27"/>
        <v>0</v>
      </c>
      <c r="D935" s="141"/>
      <c r="N935" s="139" t="str">
        <f t="shared" si="28"/>
        <v/>
      </c>
    </row>
    <row r="936" spans="1:14" s="139" customFormat="1" hidden="1" x14ac:dyDescent="0.15">
      <c r="A936"/>
      <c r="B936" s="139">
        <f t="shared" si="27"/>
        <v>0</v>
      </c>
      <c r="D936" s="141"/>
      <c r="N936" s="139" t="str">
        <f t="shared" si="28"/>
        <v/>
      </c>
    </row>
    <row r="937" spans="1:14" s="139" customFormat="1" hidden="1" x14ac:dyDescent="0.15">
      <c r="A937"/>
      <c r="B937" s="139">
        <f t="shared" si="27"/>
        <v>0</v>
      </c>
      <c r="D937" s="141"/>
      <c r="N937" s="139" t="str">
        <f t="shared" si="28"/>
        <v/>
      </c>
    </row>
    <row r="938" spans="1:14" s="139" customFormat="1" hidden="1" x14ac:dyDescent="0.15">
      <c r="A938"/>
      <c r="B938" s="139">
        <f t="shared" si="27"/>
        <v>0</v>
      </c>
      <c r="D938" s="141"/>
      <c r="N938" s="139" t="str">
        <f t="shared" si="28"/>
        <v/>
      </c>
    </row>
    <row r="939" spans="1:14" s="139" customFormat="1" hidden="1" x14ac:dyDescent="0.15">
      <c r="A939"/>
      <c r="B939" s="139">
        <f t="shared" si="27"/>
        <v>0</v>
      </c>
      <c r="D939" s="141"/>
      <c r="N939" s="139" t="str">
        <f t="shared" si="28"/>
        <v/>
      </c>
    </row>
    <row r="940" spans="1:14" s="139" customFormat="1" hidden="1" x14ac:dyDescent="0.15">
      <c r="A940"/>
      <c r="B940" s="139">
        <f t="shared" si="27"/>
        <v>0</v>
      </c>
      <c r="D940" s="141"/>
      <c r="N940" s="139" t="str">
        <f t="shared" si="28"/>
        <v/>
      </c>
    </row>
    <row r="941" spans="1:14" s="139" customFormat="1" hidden="1" x14ac:dyDescent="0.15">
      <c r="A941"/>
      <c r="B941" s="139">
        <f t="shared" si="27"/>
        <v>0</v>
      </c>
      <c r="D941" s="141"/>
      <c r="N941" s="139" t="str">
        <f t="shared" si="28"/>
        <v/>
      </c>
    </row>
    <row r="942" spans="1:14" s="139" customFormat="1" hidden="1" x14ac:dyDescent="0.15">
      <c r="A942"/>
      <c r="B942" s="139">
        <f t="shared" si="27"/>
        <v>0</v>
      </c>
      <c r="D942" s="141"/>
      <c r="N942" s="139" t="str">
        <f t="shared" si="28"/>
        <v/>
      </c>
    </row>
    <row r="943" spans="1:14" s="139" customFormat="1" hidden="1" x14ac:dyDescent="0.15">
      <c r="A943"/>
      <c r="B943" s="139">
        <f t="shared" si="27"/>
        <v>0</v>
      </c>
      <c r="D943" s="141"/>
      <c r="N943" s="139" t="str">
        <f t="shared" si="28"/>
        <v/>
      </c>
    </row>
    <row r="944" spans="1:14" s="139" customFormat="1" hidden="1" x14ac:dyDescent="0.15">
      <c r="A944"/>
      <c r="B944" s="139">
        <f t="shared" si="27"/>
        <v>0</v>
      </c>
      <c r="D944" s="141"/>
      <c r="N944" s="139" t="str">
        <f t="shared" si="28"/>
        <v/>
      </c>
    </row>
    <row r="945" spans="1:14" s="139" customFormat="1" hidden="1" x14ac:dyDescent="0.15">
      <c r="A945"/>
      <c r="B945" s="139">
        <f t="shared" si="27"/>
        <v>0</v>
      </c>
      <c r="D945" s="141"/>
      <c r="N945" s="139" t="str">
        <f t="shared" si="28"/>
        <v/>
      </c>
    </row>
    <row r="946" spans="1:14" s="139" customFormat="1" hidden="1" x14ac:dyDescent="0.15">
      <c r="A946"/>
      <c r="B946" s="139">
        <f t="shared" si="27"/>
        <v>0</v>
      </c>
      <c r="D946" s="141"/>
      <c r="N946" s="139" t="str">
        <f t="shared" si="28"/>
        <v/>
      </c>
    </row>
    <row r="947" spans="1:14" s="139" customFormat="1" hidden="1" x14ac:dyDescent="0.15">
      <c r="A947"/>
      <c r="B947" s="139">
        <f t="shared" si="27"/>
        <v>0</v>
      </c>
      <c r="D947" s="141"/>
      <c r="N947" s="139" t="str">
        <f t="shared" si="28"/>
        <v/>
      </c>
    </row>
    <row r="948" spans="1:14" s="139" customFormat="1" hidden="1" x14ac:dyDescent="0.15">
      <c r="A948"/>
      <c r="B948" s="139">
        <f t="shared" si="27"/>
        <v>0</v>
      </c>
      <c r="D948" s="141"/>
      <c r="N948" s="139" t="str">
        <f t="shared" si="28"/>
        <v/>
      </c>
    </row>
    <row r="949" spans="1:14" s="139" customFormat="1" hidden="1" x14ac:dyDescent="0.15">
      <c r="A949"/>
      <c r="B949" s="139">
        <f t="shared" si="27"/>
        <v>0</v>
      </c>
      <c r="D949" s="141"/>
      <c r="N949" s="139" t="str">
        <f t="shared" si="28"/>
        <v/>
      </c>
    </row>
    <row r="950" spans="1:14" s="139" customFormat="1" hidden="1" x14ac:dyDescent="0.15">
      <c r="A950"/>
      <c r="B950" s="139">
        <f t="shared" si="27"/>
        <v>0</v>
      </c>
      <c r="D950" s="141"/>
      <c r="N950" s="139" t="str">
        <f t="shared" si="28"/>
        <v/>
      </c>
    </row>
    <row r="951" spans="1:14" s="139" customFormat="1" hidden="1" x14ac:dyDescent="0.15">
      <c r="A951"/>
      <c r="B951" s="139">
        <f t="shared" si="27"/>
        <v>0</v>
      </c>
      <c r="D951" s="141"/>
      <c r="N951" s="139" t="str">
        <f t="shared" si="28"/>
        <v/>
      </c>
    </row>
    <row r="952" spans="1:14" s="139" customFormat="1" hidden="1" x14ac:dyDescent="0.15">
      <c r="A952"/>
      <c r="B952" s="139">
        <f t="shared" si="27"/>
        <v>0</v>
      </c>
      <c r="D952" s="141"/>
      <c r="N952" s="139" t="str">
        <f t="shared" si="28"/>
        <v/>
      </c>
    </row>
    <row r="953" spans="1:14" s="139" customFormat="1" hidden="1" x14ac:dyDescent="0.15">
      <c r="A953"/>
      <c r="B953" s="139">
        <f t="shared" si="27"/>
        <v>0</v>
      </c>
      <c r="D953" s="141"/>
      <c r="N953" s="139" t="str">
        <f t="shared" si="28"/>
        <v/>
      </c>
    </row>
    <row r="954" spans="1:14" s="139" customFormat="1" hidden="1" x14ac:dyDescent="0.15">
      <c r="A954"/>
      <c r="B954" s="139">
        <f t="shared" si="27"/>
        <v>0</v>
      </c>
      <c r="D954" s="141"/>
      <c r="N954" s="139" t="str">
        <f t="shared" si="28"/>
        <v/>
      </c>
    </row>
    <row r="955" spans="1:14" s="139" customFormat="1" hidden="1" x14ac:dyDescent="0.15">
      <c r="A955"/>
      <c r="B955" s="139">
        <f t="shared" si="27"/>
        <v>0</v>
      </c>
      <c r="D955" s="141"/>
      <c r="N955" s="139" t="str">
        <f t="shared" si="28"/>
        <v/>
      </c>
    </row>
    <row r="956" spans="1:14" s="139" customFormat="1" hidden="1" x14ac:dyDescent="0.15">
      <c r="A956"/>
      <c r="B956" s="139">
        <f t="shared" si="27"/>
        <v>0</v>
      </c>
      <c r="D956" s="141"/>
      <c r="N956" s="139" t="str">
        <f t="shared" si="28"/>
        <v/>
      </c>
    </row>
    <row r="957" spans="1:14" s="139" customFormat="1" hidden="1" x14ac:dyDescent="0.15">
      <c r="A957"/>
      <c r="B957" s="139">
        <f t="shared" si="27"/>
        <v>0</v>
      </c>
      <c r="D957" s="141"/>
      <c r="N957" s="139" t="str">
        <f t="shared" si="28"/>
        <v/>
      </c>
    </row>
    <row r="958" spans="1:14" s="139" customFormat="1" hidden="1" x14ac:dyDescent="0.15">
      <c r="A958"/>
      <c r="B958" s="139">
        <f t="shared" si="27"/>
        <v>0</v>
      </c>
      <c r="D958" s="141"/>
      <c r="N958" s="139" t="str">
        <f t="shared" si="28"/>
        <v/>
      </c>
    </row>
    <row r="959" spans="1:14" s="139" customFormat="1" hidden="1" x14ac:dyDescent="0.15">
      <c r="A959"/>
      <c r="B959" s="139">
        <f t="shared" si="27"/>
        <v>0</v>
      </c>
      <c r="D959" s="141"/>
      <c r="N959" s="139" t="str">
        <f t="shared" si="28"/>
        <v/>
      </c>
    </row>
    <row r="960" spans="1:14" s="139" customFormat="1" hidden="1" x14ac:dyDescent="0.15">
      <c r="A960"/>
      <c r="B960" s="139">
        <f t="shared" si="27"/>
        <v>0</v>
      </c>
      <c r="D960" s="141"/>
      <c r="N960" s="139" t="str">
        <f t="shared" si="28"/>
        <v/>
      </c>
    </row>
    <row r="961" spans="1:14" s="139" customFormat="1" hidden="1" x14ac:dyDescent="0.15">
      <c r="A961"/>
      <c r="B961" s="139">
        <f t="shared" si="27"/>
        <v>0</v>
      </c>
      <c r="D961" s="141"/>
      <c r="N961" s="139" t="str">
        <f t="shared" si="28"/>
        <v/>
      </c>
    </row>
    <row r="962" spans="1:14" s="139" customFormat="1" hidden="1" x14ac:dyDescent="0.15">
      <c r="A962"/>
      <c r="B962" s="139">
        <f t="shared" si="27"/>
        <v>0</v>
      </c>
      <c r="D962" s="141"/>
      <c r="N962" s="139" t="str">
        <f t="shared" si="28"/>
        <v/>
      </c>
    </row>
    <row r="963" spans="1:14" s="139" customFormat="1" hidden="1" x14ac:dyDescent="0.15">
      <c r="A963"/>
      <c r="B963" s="139">
        <f t="shared" ref="B963:B1026" si="29">D963*1</f>
        <v>0</v>
      </c>
      <c r="D963" s="141"/>
      <c r="N963" s="139" t="str">
        <f t="shared" ref="N963:N1026" si="30">UPPER(M963)</f>
        <v/>
      </c>
    </row>
    <row r="964" spans="1:14" s="139" customFormat="1" hidden="1" x14ac:dyDescent="0.15">
      <c r="A964"/>
      <c r="B964" s="139">
        <f t="shared" si="29"/>
        <v>0</v>
      </c>
      <c r="D964" s="141"/>
      <c r="N964" s="139" t="str">
        <f t="shared" si="30"/>
        <v/>
      </c>
    </row>
    <row r="965" spans="1:14" s="139" customFormat="1" hidden="1" x14ac:dyDescent="0.15">
      <c r="A965"/>
      <c r="B965" s="139">
        <f t="shared" si="29"/>
        <v>0</v>
      </c>
      <c r="D965" s="141"/>
      <c r="N965" s="139" t="str">
        <f t="shared" si="30"/>
        <v/>
      </c>
    </row>
    <row r="966" spans="1:14" s="139" customFormat="1" hidden="1" x14ac:dyDescent="0.15">
      <c r="A966"/>
      <c r="B966" s="139">
        <f t="shared" si="29"/>
        <v>0</v>
      </c>
      <c r="D966" s="141"/>
      <c r="N966" s="139" t="str">
        <f t="shared" si="30"/>
        <v/>
      </c>
    </row>
    <row r="967" spans="1:14" s="139" customFormat="1" hidden="1" x14ac:dyDescent="0.15">
      <c r="A967"/>
      <c r="B967" s="139">
        <f t="shared" si="29"/>
        <v>0</v>
      </c>
      <c r="D967" s="141"/>
      <c r="N967" s="139" t="str">
        <f t="shared" si="30"/>
        <v/>
      </c>
    </row>
    <row r="968" spans="1:14" s="139" customFormat="1" hidden="1" x14ac:dyDescent="0.15">
      <c r="A968"/>
      <c r="B968" s="139">
        <f t="shared" si="29"/>
        <v>0</v>
      </c>
      <c r="D968" s="141"/>
      <c r="N968" s="139" t="str">
        <f t="shared" si="30"/>
        <v/>
      </c>
    </row>
    <row r="969" spans="1:14" s="139" customFormat="1" hidden="1" x14ac:dyDescent="0.15">
      <c r="A969"/>
      <c r="B969" s="139">
        <f t="shared" si="29"/>
        <v>0</v>
      </c>
      <c r="D969" s="141"/>
      <c r="N969" s="139" t="str">
        <f t="shared" si="30"/>
        <v/>
      </c>
    </row>
    <row r="970" spans="1:14" s="139" customFormat="1" hidden="1" x14ac:dyDescent="0.15">
      <c r="A970"/>
      <c r="B970" s="139">
        <f t="shared" si="29"/>
        <v>0</v>
      </c>
      <c r="D970" s="141"/>
      <c r="N970" s="139" t="str">
        <f t="shared" si="30"/>
        <v/>
      </c>
    </row>
    <row r="971" spans="1:14" s="139" customFormat="1" hidden="1" x14ac:dyDescent="0.15">
      <c r="A971"/>
      <c r="B971" s="139">
        <f t="shared" si="29"/>
        <v>0</v>
      </c>
      <c r="D971" s="141"/>
      <c r="N971" s="139" t="str">
        <f t="shared" si="30"/>
        <v/>
      </c>
    </row>
    <row r="972" spans="1:14" s="139" customFormat="1" hidden="1" x14ac:dyDescent="0.15">
      <c r="A972"/>
      <c r="B972" s="139">
        <f t="shared" si="29"/>
        <v>0</v>
      </c>
      <c r="D972" s="141"/>
      <c r="N972" s="139" t="str">
        <f t="shared" si="30"/>
        <v/>
      </c>
    </row>
    <row r="973" spans="1:14" s="139" customFormat="1" hidden="1" x14ac:dyDescent="0.15">
      <c r="A973"/>
      <c r="B973" s="139">
        <f t="shared" si="29"/>
        <v>0</v>
      </c>
      <c r="D973" s="141"/>
      <c r="N973" s="139" t="str">
        <f t="shared" si="30"/>
        <v/>
      </c>
    </row>
    <row r="974" spans="1:14" s="139" customFormat="1" hidden="1" x14ac:dyDescent="0.15">
      <c r="A974"/>
      <c r="B974" s="139">
        <f t="shared" si="29"/>
        <v>0</v>
      </c>
      <c r="D974" s="141"/>
      <c r="N974" s="139" t="str">
        <f t="shared" si="30"/>
        <v/>
      </c>
    </row>
    <row r="975" spans="1:14" s="139" customFormat="1" hidden="1" x14ac:dyDescent="0.15">
      <c r="A975"/>
      <c r="B975" s="139">
        <f t="shared" si="29"/>
        <v>0</v>
      </c>
      <c r="D975" s="141"/>
      <c r="N975" s="139" t="str">
        <f t="shared" si="30"/>
        <v/>
      </c>
    </row>
    <row r="976" spans="1:14" s="139" customFormat="1" hidden="1" x14ac:dyDescent="0.15">
      <c r="A976"/>
      <c r="B976" s="139">
        <f t="shared" si="29"/>
        <v>0</v>
      </c>
      <c r="D976" s="141"/>
      <c r="N976" s="139" t="str">
        <f t="shared" si="30"/>
        <v/>
      </c>
    </row>
    <row r="977" spans="1:14" s="139" customFormat="1" hidden="1" x14ac:dyDescent="0.15">
      <c r="A977"/>
      <c r="B977" s="139">
        <f t="shared" si="29"/>
        <v>0</v>
      </c>
      <c r="D977" s="141"/>
      <c r="N977" s="139" t="str">
        <f t="shared" si="30"/>
        <v/>
      </c>
    </row>
    <row r="978" spans="1:14" s="139" customFormat="1" hidden="1" x14ac:dyDescent="0.15">
      <c r="A978"/>
      <c r="B978" s="139">
        <f t="shared" si="29"/>
        <v>0</v>
      </c>
      <c r="D978" s="141"/>
      <c r="N978" s="139" t="str">
        <f t="shared" si="30"/>
        <v/>
      </c>
    </row>
    <row r="979" spans="1:14" s="139" customFormat="1" hidden="1" x14ac:dyDescent="0.15">
      <c r="A979"/>
      <c r="B979" s="139">
        <f t="shared" si="29"/>
        <v>0</v>
      </c>
      <c r="D979" s="141"/>
      <c r="N979" s="139" t="str">
        <f t="shared" si="30"/>
        <v/>
      </c>
    </row>
    <row r="980" spans="1:14" s="139" customFormat="1" hidden="1" x14ac:dyDescent="0.15">
      <c r="A980"/>
      <c r="B980" s="139">
        <f t="shared" si="29"/>
        <v>0</v>
      </c>
      <c r="D980" s="141"/>
      <c r="N980" s="139" t="str">
        <f t="shared" si="30"/>
        <v/>
      </c>
    </row>
    <row r="981" spans="1:14" s="139" customFormat="1" hidden="1" x14ac:dyDescent="0.15">
      <c r="A981"/>
      <c r="B981" s="139">
        <f t="shared" si="29"/>
        <v>0</v>
      </c>
      <c r="D981" s="141"/>
      <c r="N981" s="139" t="str">
        <f t="shared" si="30"/>
        <v/>
      </c>
    </row>
    <row r="982" spans="1:14" s="139" customFormat="1" hidden="1" x14ac:dyDescent="0.15">
      <c r="A982"/>
      <c r="B982" s="139">
        <f t="shared" si="29"/>
        <v>0</v>
      </c>
      <c r="D982" s="141"/>
      <c r="N982" s="139" t="str">
        <f t="shared" si="30"/>
        <v/>
      </c>
    </row>
    <row r="983" spans="1:14" s="139" customFormat="1" hidden="1" x14ac:dyDescent="0.15">
      <c r="A983"/>
      <c r="B983" s="139">
        <f t="shared" si="29"/>
        <v>0</v>
      </c>
      <c r="D983" s="141"/>
      <c r="N983" s="139" t="str">
        <f t="shared" si="30"/>
        <v/>
      </c>
    </row>
    <row r="984" spans="1:14" s="139" customFormat="1" hidden="1" x14ac:dyDescent="0.15">
      <c r="A984"/>
      <c r="B984" s="139">
        <f t="shared" si="29"/>
        <v>0</v>
      </c>
      <c r="D984" s="141"/>
      <c r="N984" s="139" t="str">
        <f t="shared" si="30"/>
        <v/>
      </c>
    </row>
    <row r="985" spans="1:14" s="139" customFormat="1" hidden="1" x14ac:dyDescent="0.15">
      <c r="A985"/>
      <c r="B985" s="139">
        <f t="shared" si="29"/>
        <v>0</v>
      </c>
      <c r="D985" s="141"/>
      <c r="N985" s="139" t="str">
        <f t="shared" si="30"/>
        <v/>
      </c>
    </row>
    <row r="986" spans="1:14" s="139" customFormat="1" hidden="1" x14ac:dyDescent="0.15">
      <c r="A986"/>
      <c r="B986" s="139">
        <f t="shared" si="29"/>
        <v>0</v>
      </c>
      <c r="D986" s="141"/>
      <c r="N986" s="139" t="str">
        <f t="shared" si="30"/>
        <v/>
      </c>
    </row>
    <row r="987" spans="1:14" s="139" customFormat="1" hidden="1" x14ac:dyDescent="0.15">
      <c r="A987"/>
      <c r="B987" s="139">
        <f t="shared" si="29"/>
        <v>0</v>
      </c>
      <c r="D987" s="141"/>
      <c r="N987" s="139" t="str">
        <f t="shared" si="30"/>
        <v/>
      </c>
    </row>
    <row r="988" spans="1:14" s="139" customFormat="1" hidden="1" x14ac:dyDescent="0.15">
      <c r="A988"/>
      <c r="B988" s="139">
        <f t="shared" si="29"/>
        <v>0</v>
      </c>
      <c r="D988" s="141"/>
      <c r="N988" s="139" t="str">
        <f t="shared" si="30"/>
        <v/>
      </c>
    </row>
    <row r="989" spans="1:14" s="139" customFormat="1" hidden="1" x14ac:dyDescent="0.15">
      <c r="A989"/>
      <c r="B989" s="139">
        <f t="shared" si="29"/>
        <v>0</v>
      </c>
      <c r="D989" s="141"/>
      <c r="N989" s="139" t="str">
        <f t="shared" si="30"/>
        <v/>
      </c>
    </row>
    <row r="990" spans="1:14" s="139" customFormat="1" hidden="1" x14ac:dyDescent="0.15">
      <c r="A990"/>
      <c r="B990" s="139">
        <f t="shared" si="29"/>
        <v>0</v>
      </c>
      <c r="D990" s="141"/>
      <c r="N990" s="139" t="str">
        <f t="shared" si="30"/>
        <v/>
      </c>
    </row>
    <row r="991" spans="1:14" s="139" customFormat="1" hidden="1" x14ac:dyDescent="0.15">
      <c r="A991"/>
      <c r="B991" s="139">
        <f t="shared" si="29"/>
        <v>0</v>
      </c>
      <c r="D991" s="141"/>
      <c r="N991" s="139" t="str">
        <f t="shared" si="30"/>
        <v/>
      </c>
    </row>
    <row r="992" spans="1:14" s="139" customFormat="1" hidden="1" x14ac:dyDescent="0.15">
      <c r="A992"/>
      <c r="B992" s="139">
        <f t="shared" si="29"/>
        <v>0</v>
      </c>
      <c r="D992" s="141"/>
      <c r="N992" s="139" t="str">
        <f t="shared" si="30"/>
        <v/>
      </c>
    </row>
    <row r="993" spans="1:14" s="139" customFormat="1" hidden="1" x14ac:dyDescent="0.15">
      <c r="A993"/>
      <c r="B993" s="139">
        <f t="shared" si="29"/>
        <v>0</v>
      </c>
      <c r="D993" s="141"/>
      <c r="N993" s="139" t="str">
        <f t="shared" si="30"/>
        <v/>
      </c>
    </row>
    <row r="994" spans="1:14" s="139" customFormat="1" hidden="1" x14ac:dyDescent="0.15">
      <c r="A994"/>
      <c r="B994" s="139">
        <f t="shared" si="29"/>
        <v>0</v>
      </c>
      <c r="D994" s="141"/>
      <c r="N994" s="139" t="str">
        <f t="shared" si="30"/>
        <v/>
      </c>
    </row>
    <row r="995" spans="1:14" s="139" customFormat="1" hidden="1" x14ac:dyDescent="0.15">
      <c r="A995"/>
      <c r="B995" s="139">
        <f t="shared" si="29"/>
        <v>0</v>
      </c>
      <c r="D995" s="141"/>
      <c r="N995" s="139" t="str">
        <f t="shared" si="30"/>
        <v/>
      </c>
    </row>
    <row r="996" spans="1:14" s="139" customFormat="1" hidden="1" x14ac:dyDescent="0.15">
      <c r="A996"/>
      <c r="B996" s="139">
        <f t="shared" si="29"/>
        <v>0</v>
      </c>
      <c r="D996" s="141"/>
      <c r="N996" s="139" t="str">
        <f t="shared" si="30"/>
        <v/>
      </c>
    </row>
    <row r="997" spans="1:14" s="139" customFormat="1" hidden="1" x14ac:dyDescent="0.15">
      <c r="A997"/>
      <c r="B997" s="139">
        <f t="shared" si="29"/>
        <v>0</v>
      </c>
      <c r="D997" s="141"/>
      <c r="N997" s="139" t="str">
        <f t="shared" si="30"/>
        <v/>
      </c>
    </row>
    <row r="998" spans="1:14" s="139" customFormat="1" hidden="1" x14ac:dyDescent="0.15">
      <c r="A998"/>
      <c r="B998" s="139">
        <f t="shared" si="29"/>
        <v>0</v>
      </c>
      <c r="D998" s="141"/>
      <c r="N998" s="139" t="str">
        <f t="shared" si="30"/>
        <v/>
      </c>
    </row>
    <row r="999" spans="1:14" s="139" customFormat="1" hidden="1" x14ac:dyDescent="0.15">
      <c r="A999"/>
      <c r="B999" s="139">
        <f t="shared" si="29"/>
        <v>0</v>
      </c>
      <c r="D999" s="141"/>
      <c r="N999" s="139" t="str">
        <f t="shared" si="30"/>
        <v/>
      </c>
    </row>
    <row r="1000" spans="1:14" s="139" customFormat="1" hidden="1" x14ac:dyDescent="0.15">
      <c r="A1000"/>
      <c r="B1000" s="139">
        <f t="shared" si="29"/>
        <v>0</v>
      </c>
      <c r="D1000" s="141"/>
      <c r="N1000" s="139" t="str">
        <f t="shared" si="30"/>
        <v/>
      </c>
    </row>
    <row r="1001" spans="1:14" s="139" customFormat="1" hidden="1" x14ac:dyDescent="0.15">
      <c r="A1001"/>
      <c r="B1001" s="139">
        <f t="shared" si="29"/>
        <v>0</v>
      </c>
      <c r="D1001" s="141"/>
      <c r="N1001" s="139" t="str">
        <f t="shared" si="30"/>
        <v/>
      </c>
    </row>
    <row r="1002" spans="1:14" s="139" customFormat="1" hidden="1" x14ac:dyDescent="0.15">
      <c r="A1002"/>
      <c r="B1002" s="139">
        <f t="shared" si="29"/>
        <v>0</v>
      </c>
      <c r="D1002" s="141"/>
      <c r="N1002" s="139" t="str">
        <f t="shared" si="30"/>
        <v/>
      </c>
    </row>
    <row r="1003" spans="1:14" s="139" customFormat="1" hidden="1" x14ac:dyDescent="0.15">
      <c r="A1003"/>
      <c r="B1003" s="139">
        <f t="shared" si="29"/>
        <v>0</v>
      </c>
      <c r="D1003" s="141"/>
      <c r="N1003" s="139" t="str">
        <f t="shared" si="30"/>
        <v/>
      </c>
    </row>
    <row r="1004" spans="1:14" s="139" customFormat="1" hidden="1" x14ac:dyDescent="0.15">
      <c r="A1004"/>
      <c r="B1004" s="139">
        <f t="shared" si="29"/>
        <v>0</v>
      </c>
      <c r="D1004" s="141"/>
      <c r="N1004" s="139" t="str">
        <f t="shared" si="30"/>
        <v/>
      </c>
    </row>
    <row r="1005" spans="1:14" s="139" customFormat="1" hidden="1" x14ac:dyDescent="0.15">
      <c r="A1005"/>
      <c r="B1005" s="139">
        <f t="shared" si="29"/>
        <v>0</v>
      </c>
      <c r="D1005" s="141"/>
      <c r="N1005" s="139" t="str">
        <f t="shared" si="30"/>
        <v/>
      </c>
    </row>
    <row r="1006" spans="1:14" s="139" customFormat="1" hidden="1" x14ac:dyDescent="0.15">
      <c r="A1006"/>
      <c r="B1006" s="139">
        <f t="shared" si="29"/>
        <v>0</v>
      </c>
      <c r="D1006" s="141"/>
      <c r="N1006" s="139" t="str">
        <f t="shared" si="30"/>
        <v/>
      </c>
    </row>
    <row r="1007" spans="1:14" s="139" customFormat="1" hidden="1" x14ac:dyDescent="0.15">
      <c r="A1007"/>
      <c r="B1007" s="139">
        <f t="shared" si="29"/>
        <v>0</v>
      </c>
      <c r="D1007" s="141"/>
      <c r="N1007" s="139" t="str">
        <f t="shared" si="30"/>
        <v/>
      </c>
    </row>
    <row r="1008" spans="1:14" s="139" customFormat="1" hidden="1" x14ac:dyDescent="0.15">
      <c r="A1008"/>
      <c r="B1008" s="139">
        <f t="shared" si="29"/>
        <v>0</v>
      </c>
      <c r="D1008" s="141"/>
      <c r="N1008" s="139" t="str">
        <f t="shared" si="30"/>
        <v/>
      </c>
    </row>
    <row r="1009" spans="1:14" s="139" customFormat="1" hidden="1" x14ac:dyDescent="0.15">
      <c r="A1009"/>
      <c r="B1009" s="139">
        <f t="shared" si="29"/>
        <v>0</v>
      </c>
      <c r="D1009" s="141"/>
      <c r="N1009" s="139" t="str">
        <f t="shared" si="30"/>
        <v/>
      </c>
    </row>
    <row r="1010" spans="1:14" s="139" customFormat="1" hidden="1" x14ac:dyDescent="0.15">
      <c r="A1010"/>
      <c r="B1010" s="139">
        <f t="shared" si="29"/>
        <v>0</v>
      </c>
      <c r="D1010" s="141"/>
      <c r="N1010" s="139" t="str">
        <f t="shared" si="30"/>
        <v/>
      </c>
    </row>
    <row r="1011" spans="1:14" s="139" customFormat="1" hidden="1" x14ac:dyDescent="0.15">
      <c r="A1011"/>
      <c r="B1011" s="139">
        <f t="shared" si="29"/>
        <v>0</v>
      </c>
      <c r="D1011" s="141"/>
      <c r="N1011" s="139" t="str">
        <f t="shared" si="30"/>
        <v/>
      </c>
    </row>
    <row r="1012" spans="1:14" s="139" customFormat="1" hidden="1" x14ac:dyDescent="0.15">
      <c r="A1012"/>
      <c r="B1012" s="139">
        <f t="shared" si="29"/>
        <v>0</v>
      </c>
      <c r="D1012" s="141"/>
      <c r="N1012" s="139" t="str">
        <f t="shared" si="30"/>
        <v/>
      </c>
    </row>
    <row r="1013" spans="1:14" s="139" customFormat="1" hidden="1" x14ac:dyDescent="0.15">
      <c r="A1013"/>
      <c r="B1013" s="139">
        <f t="shared" si="29"/>
        <v>0</v>
      </c>
      <c r="D1013" s="141"/>
      <c r="N1013" s="139" t="str">
        <f t="shared" si="30"/>
        <v/>
      </c>
    </row>
    <row r="1014" spans="1:14" s="139" customFormat="1" hidden="1" x14ac:dyDescent="0.15">
      <c r="A1014"/>
      <c r="B1014" s="139">
        <f t="shared" si="29"/>
        <v>0</v>
      </c>
      <c r="D1014" s="141"/>
      <c r="N1014" s="139" t="str">
        <f t="shared" si="30"/>
        <v/>
      </c>
    </row>
    <row r="1015" spans="1:14" s="139" customFormat="1" hidden="1" x14ac:dyDescent="0.15">
      <c r="A1015"/>
      <c r="B1015" s="139">
        <f t="shared" si="29"/>
        <v>0</v>
      </c>
      <c r="D1015" s="141"/>
      <c r="N1015" s="139" t="str">
        <f t="shared" si="30"/>
        <v/>
      </c>
    </row>
    <row r="1016" spans="1:14" s="139" customFormat="1" hidden="1" x14ac:dyDescent="0.15">
      <c r="A1016"/>
      <c r="B1016" s="139">
        <f t="shared" si="29"/>
        <v>0</v>
      </c>
      <c r="D1016" s="141"/>
      <c r="N1016" s="139" t="str">
        <f t="shared" si="30"/>
        <v/>
      </c>
    </row>
    <row r="1017" spans="1:14" s="139" customFormat="1" hidden="1" x14ac:dyDescent="0.15">
      <c r="A1017"/>
      <c r="B1017" s="139">
        <f t="shared" si="29"/>
        <v>0</v>
      </c>
      <c r="D1017" s="141"/>
      <c r="N1017" s="139" t="str">
        <f t="shared" si="30"/>
        <v/>
      </c>
    </row>
    <row r="1018" spans="1:14" s="139" customFormat="1" hidden="1" x14ac:dyDescent="0.15">
      <c r="A1018"/>
      <c r="B1018" s="139">
        <f t="shared" si="29"/>
        <v>0</v>
      </c>
      <c r="D1018" s="141"/>
      <c r="N1018" s="139" t="str">
        <f t="shared" si="30"/>
        <v/>
      </c>
    </row>
    <row r="1019" spans="1:14" s="139" customFormat="1" hidden="1" x14ac:dyDescent="0.15">
      <c r="A1019"/>
      <c r="B1019" s="139">
        <f t="shared" si="29"/>
        <v>0</v>
      </c>
      <c r="D1019" s="141"/>
      <c r="N1019" s="139" t="str">
        <f t="shared" si="30"/>
        <v/>
      </c>
    </row>
    <row r="1020" spans="1:14" s="139" customFormat="1" hidden="1" x14ac:dyDescent="0.15">
      <c r="A1020"/>
      <c r="B1020" s="139">
        <f t="shared" si="29"/>
        <v>0</v>
      </c>
      <c r="D1020" s="141"/>
      <c r="N1020" s="139" t="str">
        <f t="shared" si="30"/>
        <v/>
      </c>
    </row>
    <row r="1021" spans="1:14" s="139" customFormat="1" hidden="1" x14ac:dyDescent="0.15">
      <c r="A1021"/>
      <c r="B1021" s="139">
        <f t="shared" si="29"/>
        <v>0</v>
      </c>
      <c r="D1021" s="141"/>
      <c r="N1021" s="139" t="str">
        <f t="shared" si="30"/>
        <v/>
      </c>
    </row>
    <row r="1022" spans="1:14" s="139" customFormat="1" hidden="1" x14ac:dyDescent="0.15">
      <c r="A1022"/>
      <c r="B1022" s="139">
        <f t="shared" si="29"/>
        <v>0</v>
      </c>
      <c r="D1022" s="141"/>
      <c r="N1022" s="139" t="str">
        <f t="shared" si="30"/>
        <v/>
      </c>
    </row>
    <row r="1023" spans="1:14" s="139" customFormat="1" hidden="1" x14ac:dyDescent="0.15">
      <c r="A1023"/>
      <c r="B1023" s="139">
        <f t="shared" si="29"/>
        <v>0</v>
      </c>
      <c r="D1023" s="141"/>
      <c r="N1023" s="139" t="str">
        <f t="shared" si="30"/>
        <v/>
      </c>
    </row>
    <row r="1024" spans="1:14" s="139" customFormat="1" hidden="1" x14ac:dyDescent="0.15">
      <c r="A1024"/>
      <c r="B1024" s="139">
        <f t="shared" si="29"/>
        <v>0</v>
      </c>
      <c r="D1024" s="141"/>
      <c r="N1024" s="139" t="str">
        <f t="shared" si="30"/>
        <v/>
      </c>
    </row>
    <row r="1025" spans="1:14" s="139" customFormat="1" hidden="1" x14ac:dyDescent="0.15">
      <c r="A1025"/>
      <c r="B1025" s="139">
        <f t="shared" si="29"/>
        <v>0</v>
      </c>
      <c r="D1025" s="141"/>
      <c r="N1025" s="139" t="str">
        <f t="shared" si="30"/>
        <v/>
      </c>
    </row>
    <row r="1026" spans="1:14" s="139" customFormat="1" hidden="1" x14ac:dyDescent="0.15">
      <c r="A1026"/>
      <c r="B1026" s="139">
        <f t="shared" si="29"/>
        <v>0</v>
      </c>
      <c r="D1026" s="141"/>
      <c r="N1026" s="139" t="str">
        <f t="shared" si="30"/>
        <v/>
      </c>
    </row>
    <row r="1027" spans="1:14" s="139" customFormat="1" hidden="1" x14ac:dyDescent="0.15">
      <c r="A1027"/>
      <c r="B1027" s="139">
        <f t="shared" ref="B1027:B1090" si="31">D1027*1</f>
        <v>0</v>
      </c>
      <c r="D1027" s="141"/>
      <c r="N1027" s="139" t="str">
        <f t="shared" ref="N1027:N1090" si="32">UPPER(M1027)</f>
        <v/>
      </c>
    </row>
    <row r="1028" spans="1:14" s="139" customFormat="1" hidden="1" x14ac:dyDescent="0.15">
      <c r="A1028"/>
      <c r="B1028" s="139">
        <f t="shared" si="31"/>
        <v>0</v>
      </c>
      <c r="D1028" s="141"/>
      <c r="N1028" s="139" t="str">
        <f t="shared" si="32"/>
        <v/>
      </c>
    </row>
    <row r="1029" spans="1:14" s="139" customFormat="1" hidden="1" x14ac:dyDescent="0.15">
      <c r="A1029"/>
      <c r="B1029" s="139">
        <f t="shared" si="31"/>
        <v>0</v>
      </c>
      <c r="D1029" s="141"/>
      <c r="N1029" s="139" t="str">
        <f t="shared" si="32"/>
        <v/>
      </c>
    </row>
    <row r="1030" spans="1:14" s="139" customFormat="1" hidden="1" x14ac:dyDescent="0.15">
      <c r="A1030"/>
      <c r="B1030" s="139">
        <f t="shared" si="31"/>
        <v>0</v>
      </c>
      <c r="D1030" s="141"/>
      <c r="N1030" s="139" t="str">
        <f t="shared" si="32"/>
        <v/>
      </c>
    </row>
    <row r="1031" spans="1:14" s="139" customFormat="1" hidden="1" x14ac:dyDescent="0.15">
      <c r="A1031"/>
      <c r="B1031" s="139">
        <f t="shared" si="31"/>
        <v>0</v>
      </c>
      <c r="D1031" s="141"/>
      <c r="N1031" s="139" t="str">
        <f t="shared" si="32"/>
        <v/>
      </c>
    </row>
    <row r="1032" spans="1:14" s="139" customFormat="1" hidden="1" x14ac:dyDescent="0.15">
      <c r="A1032"/>
      <c r="B1032" s="139">
        <f t="shared" si="31"/>
        <v>0</v>
      </c>
      <c r="D1032" s="141"/>
      <c r="N1032" s="139" t="str">
        <f t="shared" si="32"/>
        <v/>
      </c>
    </row>
    <row r="1033" spans="1:14" s="139" customFormat="1" hidden="1" x14ac:dyDescent="0.15">
      <c r="A1033"/>
      <c r="B1033" s="139">
        <f t="shared" si="31"/>
        <v>0</v>
      </c>
      <c r="D1033" s="141"/>
      <c r="N1033" s="139" t="str">
        <f t="shared" si="32"/>
        <v/>
      </c>
    </row>
    <row r="1034" spans="1:14" s="139" customFormat="1" hidden="1" x14ac:dyDescent="0.15">
      <c r="A1034"/>
      <c r="B1034" s="139">
        <f t="shared" si="31"/>
        <v>0</v>
      </c>
      <c r="D1034" s="141"/>
      <c r="N1034" s="139" t="str">
        <f t="shared" si="32"/>
        <v/>
      </c>
    </row>
    <row r="1035" spans="1:14" s="139" customFormat="1" hidden="1" x14ac:dyDescent="0.15">
      <c r="A1035"/>
      <c r="B1035" s="139">
        <f t="shared" si="31"/>
        <v>0</v>
      </c>
      <c r="D1035" s="141"/>
      <c r="N1035" s="139" t="str">
        <f t="shared" si="32"/>
        <v/>
      </c>
    </row>
    <row r="1036" spans="1:14" s="139" customFormat="1" hidden="1" x14ac:dyDescent="0.15">
      <c r="A1036"/>
      <c r="B1036" s="139">
        <f t="shared" si="31"/>
        <v>0</v>
      </c>
      <c r="D1036" s="141"/>
      <c r="N1036" s="139" t="str">
        <f t="shared" si="32"/>
        <v/>
      </c>
    </row>
    <row r="1037" spans="1:14" s="139" customFormat="1" hidden="1" x14ac:dyDescent="0.15">
      <c r="A1037"/>
      <c r="B1037" s="139">
        <f t="shared" si="31"/>
        <v>0</v>
      </c>
      <c r="D1037" s="141"/>
      <c r="N1037" s="139" t="str">
        <f t="shared" si="32"/>
        <v/>
      </c>
    </row>
    <row r="1038" spans="1:14" s="139" customFormat="1" hidden="1" x14ac:dyDescent="0.15">
      <c r="A1038"/>
      <c r="B1038" s="139">
        <f t="shared" si="31"/>
        <v>0</v>
      </c>
      <c r="D1038" s="141"/>
      <c r="N1038" s="139" t="str">
        <f t="shared" si="32"/>
        <v/>
      </c>
    </row>
    <row r="1039" spans="1:14" s="139" customFormat="1" hidden="1" x14ac:dyDescent="0.15">
      <c r="A1039"/>
      <c r="B1039" s="139">
        <f t="shared" si="31"/>
        <v>0</v>
      </c>
      <c r="D1039" s="141"/>
      <c r="N1039" s="139" t="str">
        <f t="shared" si="32"/>
        <v/>
      </c>
    </row>
    <row r="1040" spans="1:14" s="139" customFormat="1" hidden="1" x14ac:dyDescent="0.15">
      <c r="A1040"/>
      <c r="B1040" s="139">
        <f t="shared" si="31"/>
        <v>0</v>
      </c>
      <c r="D1040" s="141"/>
      <c r="N1040" s="139" t="str">
        <f t="shared" si="32"/>
        <v/>
      </c>
    </row>
    <row r="1041" spans="1:14" s="139" customFormat="1" hidden="1" x14ac:dyDescent="0.15">
      <c r="A1041"/>
      <c r="B1041" s="139">
        <f t="shared" si="31"/>
        <v>0</v>
      </c>
      <c r="D1041" s="141"/>
      <c r="N1041" s="139" t="str">
        <f t="shared" si="32"/>
        <v/>
      </c>
    </row>
    <row r="1042" spans="1:14" s="139" customFormat="1" hidden="1" x14ac:dyDescent="0.15">
      <c r="A1042"/>
      <c r="B1042" s="139">
        <f t="shared" si="31"/>
        <v>0</v>
      </c>
      <c r="D1042" s="141"/>
      <c r="N1042" s="139" t="str">
        <f t="shared" si="32"/>
        <v/>
      </c>
    </row>
    <row r="1043" spans="1:14" s="139" customFormat="1" hidden="1" x14ac:dyDescent="0.15">
      <c r="A1043"/>
      <c r="B1043" s="139">
        <f t="shared" si="31"/>
        <v>0</v>
      </c>
      <c r="D1043" s="141"/>
      <c r="N1043" s="139" t="str">
        <f t="shared" si="32"/>
        <v/>
      </c>
    </row>
    <row r="1044" spans="1:14" s="139" customFormat="1" hidden="1" x14ac:dyDescent="0.15">
      <c r="A1044"/>
      <c r="B1044" s="139">
        <f t="shared" si="31"/>
        <v>0</v>
      </c>
      <c r="D1044" s="141"/>
      <c r="N1044" s="139" t="str">
        <f t="shared" si="32"/>
        <v/>
      </c>
    </row>
    <row r="1045" spans="1:14" s="139" customFormat="1" hidden="1" x14ac:dyDescent="0.15">
      <c r="A1045"/>
      <c r="B1045" s="139">
        <f t="shared" si="31"/>
        <v>0</v>
      </c>
      <c r="D1045" s="141"/>
      <c r="N1045" s="139" t="str">
        <f t="shared" si="32"/>
        <v/>
      </c>
    </row>
    <row r="1046" spans="1:14" s="139" customFormat="1" hidden="1" x14ac:dyDescent="0.15">
      <c r="A1046"/>
      <c r="B1046" s="139">
        <f t="shared" si="31"/>
        <v>0</v>
      </c>
      <c r="D1046" s="141"/>
      <c r="N1046" s="139" t="str">
        <f t="shared" si="32"/>
        <v/>
      </c>
    </row>
    <row r="1047" spans="1:14" s="139" customFormat="1" hidden="1" x14ac:dyDescent="0.15">
      <c r="A1047"/>
      <c r="B1047" s="139">
        <f t="shared" si="31"/>
        <v>0</v>
      </c>
      <c r="D1047" s="141"/>
      <c r="N1047" s="139" t="str">
        <f t="shared" si="32"/>
        <v/>
      </c>
    </row>
    <row r="1048" spans="1:14" s="139" customFormat="1" hidden="1" x14ac:dyDescent="0.15">
      <c r="A1048"/>
      <c r="B1048" s="139">
        <f t="shared" si="31"/>
        <v>0</v>
      </c>
      <c r="D1048" s="141"/>
      <c r="N1048" s="139" t="str">
        <f t="shared" si="32"/>
        <v/>
      </c>
    </row>
    <row r="1049" spans="1:14" s="139" customFormat="1" hidden="1" x14ac:dyDescent="0.15">
      <c r="A1049"/>
      <c r="B1049" s="139">
        <f t="shared" si="31"/>
        <v>0</v>
      </c>
      <c r="D1049" s="141"/>
      <c r="N1049" s="139" t="str">
        <f t="shared" si="32"/>
        <v/>
      </c>
    </row>
    <row r="1050" spans="1:14" s="139" customFormat="1" hidden="1" x14ac:dyDescent="0.15">
      <c r="A1050"/>
      <c r="B1050" s="139">
        <f t="shared" si="31"/>
        <v>0</v>
      </c>
      <c r="D1050" s="141"/>
      <c r="N1050" s="139" t="str">
        <f t="shared" si="32"/>
        <v/>
      </c>
    </row>
    <row r="1051" spans="1:14" s="139" customFormat="1" hidden="1" x14ac:dyDescent="0.15">
      <c r="A1051"/>
      <c r="B1051" s="139">
        <f t="shared" si="31"/>
        <v>0</v>
      </c>
      <c r="D1051" s="141"/>
      <c r="N1051" s="139" t="str">
        <f t="shared" si="32"/>
        <v/>
      </c>
    </row>
    <row r="1052" spans="1:14" s="139" customFormat="1" hidden="1" x14ac:dyDescent="0.15">
      <c r="A1052"/>
      <c r="B1052" s="139">
        <f t="shared" si="31"/>
        <v>0</v>
      </c>
      <c r="D1052" s="141"/>
      <c r="N1052" s="139" t="str">
        <f t="shared" si="32"/>
        <v/>
      </c>
    </row>
    <row r="1053" spans="1:14" s="139" customFormat="1" hidden="1" x14ac:dyDescent="0.15">
      <c r="A1053"/>
      <c r="B1053" s="139">
        <f t="shared" si="31"/>
        <v>0</v>
      </c>
      <c r="D1053" s="141"/>
      <c r="N1053" s="139" t="str">
        <f t="shared" si="32"/>
        <v/>
      </c>
    </row>
    <row r="1054" spans="1:14" s="139" customFormat="1" hidden="1" x14ac:dyDescent="0.15">
      <c r="A1054"/>
      <c r="B1054" s="139">
        <f t="shared" si="31"/>
        <v>0</v>
      </c>
      <c r="D1054" s="141"/>
      <c r="N1054" s="139" t="str">
        <f t="shared" si="32"/>
        <v/>
      </c>
    </row>
    <row r="1055" spans="1:14" s="139" customFormat="1" hidden="1" x14ac:dyDescent="0.15">
      <c r="A1055"/>
      <c r="B1055" s="139">
        <f t="shared" si="31"/>
        <v>0</v>
      </c>
      <c r="D1055" s="141"/>
      <c r="N1055" s="139" t="str">
        <f t="shared" si="32"/>
        <v/>
      </c>
    </row>
    <row r="1056" spans="1:14" s="139" customFormat="1" hidden="1" x14ac:dyDescent="0.15">
      <c r="A1056"/>
      <c r="B1056" s="139">
        <f t="shared" si="31"/>
        <v>0</v>
      </c>
      <c r="D1056" s="141"/>
      <c r="N1056" s="139" t="str">
        <f t="shared" si="32"/>
        <v/>
      </c>
    </row>
    <row r="1057" spans="1:14" s="139" customFormat="1" hidden="1" x14ac:dyDescent="0.15">
      <c r="A1057"/>
      <c r="B1057" s="139">
        <f t="shared" si="31"/>
        <v>0</v>
      </c>
      <c r="D1057" s="141"/>
      <c r="N1057" s="139" t="str">
        <f t="shared" si="32"/>
        <v/>
      </c>
    </row>
    <row r="1058" spans="1:14" s="139" customFormat="1" hidden="1" x14ac:dyDescent="0.15">
      <c r="A1058"/>
      <c r="B1058" s="139">
        <f t="shared" si="31"/>
        <v>0</v>
      </c>
      <c r="D1058" s="141"/>
      <c r="N1058" s="139" t="str">
        <f t="shared" si="32"/>
        <v/>
      </c>
    </row>
    <row r="1059" spans="1:14" s="139" customFormat="1" hidden="1" x14ac:dyDescent="0.15">
      <c r="A1059"/>
      <c r="B1059" s="139">
        <f t="shared" si="31"/>
        <v>0</v>
      </c>
      <c r="D1059" s="141"/>
      <c r="N1059" s="139" t="str">
        <f t="shared" si="32"/>
        <v/>
      </c>
    </row>
    <row r="1060" spans="1:14" s="139" customFormat="1" hidden="1" x14ac:dyDescent="0.15">
      <c r="A1060"/>
      <c r="B1060" s="139">
        <f t="shared" si="31"/>
        <v>0</v>
      </c>
      <c r="D1060" s="141"/>
      <c r="N1060" s="139" t="str">
        <f t="shared" si="32"/>
        <v/>
      </c>
    </row>
    <row r="1061" spans="1:14" s="139" customFormat="1" hidden="1" x14ac:dyDescent="0.15">
      <c r="A1061"/>
      <c r="B1061" s="139">
        <f t="shared" si="31"/>
        <v>0</v>
      </c>
      <c r="D1061" s="141"/>
      <c r="N1061" s="139" t="str">
        <f t="shared" si="32"/>
        <v/>
      </c>
    </row>
    <row r="1062" spans="1:14" s="139" customFormat="1" hidden="1" x14ac:dyDescent="0.15">
      <c r="A1062"/>
      <c r="B1062" s="139">
        <f t="shared" si="31"/>
        <v>0</v>
      </c>
      <c r="D1062" s="141"/>
      <c r="N1062" s="139" t="str">
        <f t="shared" si="32"/>
        <v/>
      </c>
    </row>
    <row r="1063" spans="1:14" s="139" customFormat="1" hidden="1" x14ac:dyDescent="0.15">
      <c r="A1063"/>
      <c r="B1063" s="139">
        <f t="shared" si="31"/>
        <v>0</v>
      </c>
      <c r="D1063" s="141"/>
      <c r="N1063" s="139" t="str">
        <f t="shared" si="32"/>
        <v/>
      </c>
    </row>
    <row r="1064" spans="1:14" s="139" customFormat="1" hidden="1" x14ac:dyDescent="0.15">
      <c r="A1064"/>
      <c r="B1064" s="139">
        <f t="shared" si="31"/>
        <v>0</v>
      </c>
      <c r="D1064" s="141"/>
      <c r="N1064" s="139" t="str">
        <f t="shared" si="32"/>
        <v/>
      </c>
    </row>
    <row r="1065" spans="1:14" s="139" customFormat="1" hidden="1" x14ac:dyDescent="0.15">
      <c r="A1065"/>
      <c r="B1065" s="139">
        <f t="shared" si="31"/>
        <v>0</v>
      </c>
      <c r="D1065" s="141"/>
      <c r="N1065" s="139" t="str">
        <f t="shared" si="32"/>
        <v/>
      </c>
    </row>
    <row r="1066" spans="1:14" s="139" customFormat="1" hidden="1" x14ac:dyDescent="0.15">
      <c r="A1066"/>
      <c r="B1066" s="139">
        <f t="shared" si="31"/>
        <v>0</v>
      </c>
      <c r="D1066" s="141"/>
      <c r="N1066" s="139" t="str">
        <f t="shared" si="32"/>
        <v/>
      </c>
    </row>
    <row r="1067" spans="1:14" s="139" customFormat="1" hidden="1" x14ac:dyDescent="0.15">
      <c r="A1067"/>
      <c r="B1067" s="139">
        <f t="shared" si="31"/>
        <v>0</v>
      </c>
      <c r="D1067" s="141"/>
      <c r="N1067" s="139" t="str">
        <f t="shared" si="32"/>
        <v/>
      </c>
    </row>
    <row r="1068" spans="1:14" s="139" customFormat="1" hidden="1" x14ac:dyDescent="0.15">
      <c r="A1068"/>
      <c r="B1068" s="139">
        <f t="shared" si="31"/>
        <v>0</v>
      </c>
      <c r="D1068" s="141"/>
      <c r="N1068" s="139" t="str">
        <f t="shared" si="32"/>
        <v/>
      </c>
    </row>
    <row r="1069" spans="1:14" s="139" customFormat="1" hidden="1" x14ac:dyDescent="0.15">
      <c r="A1069"/>
      <c r="B1069" s="139">
        <f t="shared" si="31"/>
        <v>0</v>
      </c>
      <c r="D1069" s="141"/>
      <c r="N1069" s="139" t="str">
        <f t="shared" si="32"/>
        <v/>
      </c>
    </row>
    <row r="1070" spans="1:14" s="139" customFormat="1" hidden="1" x14ac:dyDescent="0.15">
      <c r="A1070"/>
      <c r="B1070" s="139">
        <f t="shared" si="31"/>
        <v>0</v>
      </c>
      <c r="D1070" s="141"/>
      <c r="N1070" s="139" t="str">
        <f t="shared" si="32"/>
        <v/>
      </c>
    </row>
    <row r="1071" spans="1:14" s="139" customFormat="1" hidden="1" x14ac:dyDescent="0.15">
      <c r="A1071"/>
      <c r="B1071" s="139">
        <f t="shared" si="31"/>
        <v>0</v>
      </c>
      <c r="D1071" s="141"/>
      <c r="N1071" s="139" t="str">
        <f t="shared" si="32"/>
        <v/>
      </c>
    </row>
    <row r="1072" spans="1:14" s="139" customFormat="1" hidden="1" x14ac:dyDescent="0.15">
      <c r="A1072"/>
      <c r="B1072" s="139">
        <f t="shared" si="31"/>
        <v>0</v>
      </c>
      <c r="D1072" s="141"/>
      <c r="N1072" s="139" t="str">
        <f t="shared" si="32"/>
        <v/>
      </c>
    </row>
    <row r="1073" spans="1:14" s="139" customFormat="1" hidden="1" x14ac:dyDescent="0.15">
      <c r="A1073"/>
      <c r="B1073" s="139">
        <f t="shared" si="31"/>
        <v>0</v>
      </c>
      <c r="D1073" s="141"/>
      <c r="N1073" s="139" t="str">
        <f t="shared" si="32"/>
        <v/>
      </c>
    </row>
    <row r="1074" spans="1:14" s="139" customFormat="1" hidden="1" x14ac:dyDescent="0.15">
      <c r="A1074"/>
      <c r="B1074" s="139">
        <f t="shared" si="31"/>
        <v>0</v>
      </c>
      <c r="D1074" s="141"/>
      <c r="N1074" s="139" t="str">
        <f t="shared" si="32"/>
        <v/>
      </c>
    </row>
    <row r="1075" spans="1:14" s="139" customFormat="1" hidden="1" x14ac:dyDescent="0.15">
      <c r="A1075"/>
      <c r="B1075" s="139">
        <f t="shared" si="31"/>
        <v>0</v>
      </c>
      <c r="D1075" s="141"/>
      <c r="N1075" s="139" t="str">
        <f t="shared" si="32"/>
        <v/>
      </c>
    </row>
    <row r="1076" spans="1:14" s="139" customFormat="1" hidden="1" x14ac:dyDescent="0.15">
      <c r="A1076"/>
      <c r="B1076" s="139">
        <f t="shared" si="31"/>
        <v>0</v>
      </c>
      <c r="D1076" s="141"/>
      <c r="N1076" s="139" t="str">
        <f t="shared" si="32"/>
        <v/>
      </c>
    </row>
    <row r="1077" spans="1:14" s="139" customFormat="1" hidden="1" x14ac:dyDescent="0.15">
      <c r="A1077"/>
      <c r="B1077" s="139">
        <f t="shared" si="31"/>
        <v>0</v>
      </c>
      <c r="D1077" s="141"/>
      <c r="N1077" s="139" t="str">
        <f t="shared" si="32"/>
        <v/>
      </c>
    </row>
    <row r="1078" spans="1:14" s="139" customFormat="1" hidden="1" x14ac:dyDescent="0.15">
      <c r="A1078"/>
      <c r="B1078" s="139">
        <f t="shared" si="31"/>
        <v>0</v>
      </c>
      <c r="D1078" s="141"/>
      <c r="N1078" s="139" t="str">
        <f t="shared" si="32"/>
        <v/>
      </c>
    </row>
    <row r="1079" spans="1:14" s="139" customFormat="1" hidden="1" x14ac:dyDescent="0.15">
      <c r="A1079"/>
      <c r="B1079" s="139">
        <f t="shared" si="31"/>
        <v>0</v>
      </c>
      <c r="D1079" s="141"/>
      <c r="N1079" s="139" t="str">
        <f t="shared" si="32"/>
        <v/>
      </c>
    </row>
    <row r="1080" spans="1:14" s="139" customFormat="1" hidden="1" x14ac:dyDescent="0.15">
      <c r="A1080"/>
      <c r="B1080" s="139">
        <f t="shared" si="31"/>
        <v>0</v>
      </c>
      <c r="D1080" s="141"/>
      <c r="N1080" s="139" t="str">
        <f t="shared" si="32"/>
        <v/>
      </c>
    </row>
    <row r="1081" spans="1:14" s="139" customFormat="1" hidden="1" x14ac:dyDescent="0.15">
      <c r="A1081"/>
      <c r="B1081" s="139">
        <f t="shared" si="31"/>
        <v>0</v>
      </c>
      <c r="D1081" s="141"/>
      <c r="N1081" s="139" t="str">
        <f t="shared" si="32"/>
        <v/>
      </c>
    </row>
    <row r="1082" spans="1:14" s="139" customFormat="1" hidden="1" x14ac:dyDescent="0.15">
      <c r="A1082"/>
      <c r="B1082" s="139">
        <f t="shared" si="31"/>
        <v>0</v>
      </c>
      <c r="D1082" s="141"/>
      <c r="N1082" s="139" t="str">
        <f t="shared" si="32"/>
        <v/>
      </c>
    </row>
    <row r="1083" spans="1:14" s="139" customFormat="1" hidden="1" x14ac:dyDescent="0.15">
      <c r="A1083"/>
      <c r="B1083" s="139">
        <f t="shared" si="31"/>
        <v>0</v>
      </c>
      <c r="D1083" s="141"/>
      <c r="N1083" s="139" t="str">
        <f t="shared" si="32"/>
        <v/>
      </c>
    </row>
    <row r="1084" spans="1:14" s="139" customFormat="1" hidden="1" x14ac:dyDescent="0.15">
      <c r="A1084"/>
      <c r="B1084" s="139">
        <f t="shared" si="31"/>
        <v>0</v>
      </c>
      <c r="D1084" s="141"/>
      <c r="N1084" s="139" t="str">
        <f t="shared" si="32"/>
        <v/>
      </c>
    </row>
    <row r="1085" spans="1:14" s="139" customFormat="1" hidden="1" x14ac:dyDescent="0.15">
      <c r="A1085"/>
      <c r="B1085" s="139">
        <f t="shared" si="31"/>
        <v>0</v>
      </c>
      <c r="D1085" s="141"/>
      <c r="N1085" s="139" t="str">
        <f t="shared" si="32"/>
        <v/>
      </c>
    </row>
    <row r="1086" spans="1:14" s="139" customFormat="1" hidden="1" x14ac:dyDescent="0.15">
      <c r="A1086"/>
      <c r="B1086" s="139">
        <f t="shared" si="31"/>
        <v>0</v>
      </c>
      <c r="D1086" s="141"/>
      <c r="N1086" s="139" t="str">
        <f t="shared" si="32"/>
        <v/>
      </c>
    </row>
    <row r="1087" spans="1:14" s="139" customFormat="1" hidden="1" x14ac:dyDescent="0.15">
      <c r="A1087"/>
      <c r="B1087" s="139">
        <f t="shared" si="31"/>
        <v>0</v>
      </c>
      <c r="D1087" s="141"/>
      <c r="N1087" s="139" t="str">
        <f t="shared" si="32"/>
        <v/>
      </c>
    </row>
    <row r="1088" spans="1:14" s="139" customFormat="1" hidden="1" x14ac:dyDescent="0.15">
      <c r="A1088"/>
      <c r="B1088" s="139">
        <f t="shared" si="31"/>
        <v>0</v>
      </c>
      <c r="D1088" s="141"/>
      <c r="N1088" s="139" t="str">
        <f t="shared" si="32"/>
        <v/>
      </c>
    </row>
    <row r="1089" spans="1:14" s="139" customFormat="1" hidden="1" x14ac:dyDescent="0.15">
      <c r="A1089"/>
      <c r="B1089" s="139">
        <f t="shared" si="31"/>
        <v>0</v>
      </c>
      <c r="D1089" s="141"/>
      <c r="N1089" s="139" t="str">
        <f t="shared" si="32"/>
        <v/>
      </c>
    </row>
    <row r="1090" spans="1:14" s="139" customFormat="1" hidden="1" x14ac:dyDescent="0.15">
      <c r="A1090"/>
      <c r="B1090" s="139">
        <f t="shared" si="31"/>
        <v>0</v>
      </c>
      <c r="D1090" s="141"/>
      <c r="N1090" s="139" t="str">
        <f t="shared" si="32"/>
        <v/>
      </c>
    </row>
    <row r="1091" spans="1:14" s="139" customFormat="1" hidden="1" x14ac:dyDescent="0.15">
      <c r="A1091"/>
      <c r="B1091" s="139">
        <f t="shared" ref="B1091:B1154" si="33">D1091*1</f>
        <v>0</v>
      </c>
      <c r="D1091" s="141"/>
      <c r="N1091" s="139" t="str">
        <f t="shared" ref="N1091:N1154" si="34">UPPER(M1091)</f>
        <v/>
      </c>
    </row>
    <row r="1092" spans="1:14" s="139" customFormat="1" hidden="1" x14ac:dyDescent="0.15">
      <c r="A1092"/>
      <c r="B1092" s="139">
        <f t="shared" si="33"/>
        <v>0</v>
      </c>
      <c r="D1092" s="141"/>
      <c r="N1092" s="139" t="str">
        <f t="shared" si="34"/>
        <v/>
      </c>
    </row>
    <row r="1093" spans="1:14" s="139" customFormat="1" hidden="1" x14ac:dyDescent="0.15">
      <c r="A1093"/>
      <c r="B1093" s="139">
        <f t="shared" si="33"/>
        <v>0</v>
      </c>
      <c r="D1093" s="141"/>
      <c r="N1093" s="139" t="str">
        <f t="shared" si="34"/>
        <v/>
      </c>
    </row>
    <row r="1094" spans="1:14" s="139" customFormat="1" hidden="1" x14ac:dyDescent="0.15">
      <c r="A1094"/>
      <c r="B1094" s="139">
        <f t="shared" si="33"/>
        <v>0</v>
      </c>
      <c r="D1094" s="141"/>
      <c r="N1094" s="139" t="str">
        <f t="shared" si="34"/>
        <v/>
      </c>
    </row>
    <row r="1095" spans="1:14" s="139" customFormat="1" hidden="1" x14ac:dyDescent="0.15">
      <c r="A1095"/>
      <c r="B1095" s="139">
        <f t="shared" si="33"/>
        <v>0</v>
      </c>
      <c r="D1095" s="141"/>
      <c r="N1095" s="139" t="str">
        <f t="shared" si="34"/>
        <v/>
      </c>
    </row>
    <row r="1096" spans="1:14" s="139" customFormat="1" hidden="1" x14ac:dyDescent="0.15">
      <c r="A1096"/>
      <c r="B1096" s="139">
        <f t="shared" si="33"/>
        <v>0</v>
      </c>
      <c r="D1096" s="141"/>
      <c r="N1096" s="139" t="str">
        <f t="shared" si="34"/>
        <v/>
      </c>
    </row>
    <row r="1097" spans="1:14" s="139" customFormat="1" hidden="1" x14ac:dyDescent="0.15">
      <c r="A1097"/>
      <c r="B1097" s="139">
        <f t="shared" si="33"/>
        <v>0</v>
      </c>
      <c r="D1097" s="141"/>
      <c r="N1097" s="139" t="str">
        <f t="shared" si="34"/>
        <v/>
      </c>
    </row>
    <row r="1098" spans="1:14" s="139" customFormat="1" hidden="1" x14ac:dyDescent="0.15">
      <c r="A1098"/>
      <c r="B1098" s="139">
        <f t="shared" si="33"/>
        <v>0</v>
      </c>
      <c r="D1098" s="141"/>
      <c r="N1098" s="139" t="str">
        <f t="shared" si="34"/>
        <v/>
      </c>
    </row>
    <row r="1099" spans="1:14" s="139" customFormat="1" hidden="1" x14ac:dyDescent="0.15">
      <c r="A1099"/>
      <c r="B1099" s="139">
        <f t="shared" si="33"/>
        <v>0</v>
      </c>
      <c r="D1099" s="141"/>
      <c r="N1099" s="139" t="str">
        <f t="shared" si="34"/>
        <v/>
      </c>
    </row>
    <row r="1100" spans="1:14" s="139" customFormat="1" hidden="1" x14ac:dyDescent="0.15">
      <c r="A1100"/>
      <c r="B1100" s="139">
        <f t="shared" si="33"/>
        <v>0</v>
      </c>
      <c r="D1100" s="141"/>
      <c r="N1100" s="139" t="str">
        <f t="shared" si="34"/>
        <v/>
      </c>
    </row>
    <row r="1101" spans="1:14" s="139" customFormat="1" hidden="1" x14ac:dyDescent="0.15">
      <c r="A1101"/>
      <c r="B1101" s="139">
        <f t="shared" si="33"/>
        <v>0</v>
      </c>
      <c r="D1101" s="141"/>
      <c r="N1101" s="139" t="str">
        <f t="shared" si="34"/>
        <v/>
      </c>
    </row>
    <row r="1102" spans="1:14" s="139" customFormat="1" hidden="1" x14ac:dyDescent="0.15">
      <c r="A1102"/>
      <c r="B1102" s="139">
        <f t="shared" si="33"/>
        <v>0</v>
      </c>
      <c r="D1102" s="141"/>
      <c r="N1102" s="139" t="str">
        <f t="shared" si="34"/>
        <v/>
      </c>
    </row>
    <row r="1103" spans="1:14" s="139" customFormat="1" hidden="1" x14ac:dyDescent="0.15">
      <c r="A1103"/>
      <c r="B1103" s="139">
        <f t="shared" si="33"/>
        <v>0</v>
      </c>
      <c r="D1103" s="141"/>
      <c r="N1103" s="139" t="str">
        <f t="shared" si="34"/>
        <v/>
      </c>
    </row>
    <row r="1104" spans="1:14" s="139" customFormat="1" hidden="1" x14ac:dyDescent="0.15">
      <c r="A1104"/>
      <c r="B1104" s="139">
        <f t="shared" si="33"/>
        <v>0</v>
      </c>
      <c r="D1104" s="141"/>
      <c r="N1104" s="139" t="str">
        <f t="shared" si="34"/>
        <v/>
      </c>
    </row>
    <row r="1105" spans="1:14" s="139" customFormat="1" hidden="1" x14ac:dyDescent="0.15">
      <c r="A1105"/>
      <c r="B1105" s="139">
        <f t="shared" si="33"/>
        <v>0</v>
      </c>
      <c r="D1105" s="141"/>
      <c r="N1105" s="139" t="str">
        <f t="shared" si="34"/>
        <v/>
      </c>
    </row>
    <row r="1106" spans="1:14" s="139" customFormat="1" hidden="1" x14ac:dyDescent="0.15">
      <c r="A1106"/>
      <c r="B1106" s="139">
        <f t="shared" si="33"/>
        <v>0</v>
      </c>
      <c r="D1106" s="141"/>
      <c r="N1106" s="139" t="str">
        <f t="shared" si="34"/>
        <v/>
      </c>
    </row>
    <row r="1107" spans="1:14" s="139" customFormat="1" hidden="1" x14ac:dyDescent="0.15">
      <c r="A1107"/>
      <c r="B1107" s="139">
        <f t="shared" si="33"/>
        <v>0</v>
      </c>
      <c r="D1107" s="141"/>
      <c r="N1107" s="139" t="str">
        <f t="shared" si="34"/>
        <v/>
      </c>
    </row>
    <row r="1108" spans="1:14" s="139" customFormat="1" hidden="1" x14ac:dyDescent="0.15">
      <c r="A1108"/>
      <c r="B1108" s="139">
        <f t="shared" si="33"/>
        <v>0</v>
      </c>
      <c r="D1108" s="141"/>
      <c r="N1108" s="139" t="str">
        <f t="shared" si="34"/>
        <v/>
      </c>
    </row>
    <row r="1109" spans="1:14" s="139" customFormat="1" hidden="1" x14ac:dyDescent="0.15">
      <c r="A1109"/>
      <c r="B1109" s="139">
        <f t="shared" si="33"/>
        <v>0</v>
      </c>
      <c r="D1109" s="141"/>
      <c r="N1109" s="139" t="str">
        <f t="shared" si="34"/>
        <v/>
      </c>
    </row>
    <row r="1110" spans="1:14" s="139" customFormat="1" hidden="1" x14ac:dyDescent="0.15">
      <c r="A1110"/>
      <c r="B1110" s="139">
        <f t="shared" si="33"/>
        <v>0</v>
      </c>
      <c r="D1110" s="141"/>
      <c r="N1110" s="139" t="str">
        <f t="shared" si="34"/>
        <v/>
      </c>
    </row>
    <row r="1111" spans="1:14" s="139" customFormat="1" hidden="1" x14ac:dyDescent="0.15">
      <c r="A1111"/>
      <c r="B1111" s="139">
        <f t="shared" si="33"/>
        <v>0</v>
      </c>
      <c r="D1111" s="141"/>
      <c r="N1111" s="139" t="str">
        <f t="shared" si="34"/>
        <v/>
      </c>
    </row>
    <row r="1112" spans="1:14" s="139" customFormat="1" hidden="1" x14ac:dyDescent="0.15">
      <c r="A1112"/>
      <c r="B1112" s="139">
        <f t="shared" si="33"/>
        <v>0</v>
      </c>
      <c r="D1112" s="141"/>
      <c r="N1112" s="139" t="str">
        <f t="shared" si="34"/>
        <v/>
      </c>
    </row>
    <row r="1113" spans="1:14" s="139" customFormat="1" hidden="1" x14ac:dyDescent="0.15">
      <c r="A1113"/>
      <c r="B1113" s="139">
        <f t="shared" si="33"/>
        <v>0</v>
      </c>
      <c r="D1113" s="141"/>
      <c r="N1113" s="139" t="str">
        <f t="shared" si="34"/>
        <v/>
      </c>
    </row>
    <row r="1114" spans="1:14" s="139" customFormat="1" hidden="1" x14ac:dyDescent="0.15">
      <c r="A1114"/>
      <c r="B1114" s="139">
        <f t="shared" si="33"/>
        <v>0</v>
      </c>
      <c r="D1114" s="141"/>
      <c r="N1114" s="139" t="str">
        <f t="shared" si="34"/>
        <v/>
      </c>
    </row>
    <row r="1115" spans="1:14" s="139" customFormat="1" hidden="1" x14ac:dyDescent="0.15">
      <c r="A1115"/>
      <c r="B1115" s="139">
        <f t="shared" si="33"/>
        <v>0</v>
      </c>
      <c r="D1115" s="141"/>
      <c r="N1115" s="139" t="str">
        <f t="shared" si="34"/>
        <v/>
      </c>
    </row>
    <row r="1116" spans="1:14" s="139" customFormat="1" hidden="1" x14ac:dyDescent="0.15">
      <c r="A1116"/>
      <c r="B1116" s="139">
        <f t="shared" si="33"/>
        <v>0</v>
      </c>
      <c r="D1116" s="141"/>
      <c r="N1116" s="139" t="str">
        <f t="shared" si="34"/>
        <v/>
      </c>
    </row>
    <row r="1117" spans="1:14" hidden="1" x14ac:dyDescent="0.15">
      <c r="B1117" s="139">
        <f t="shared" si="33"/>
        <v>0</v>
      </c>
      <c r="N1117" s="139" t="str">
        <f t="shared" si="34"/>
        <v/>
      </c>
    </row>
    <row r="1118" spans="1:14" hidden="1" x14ac:dyDescent="0.15">
      <c r="B1118" s="139">
        <f t="shared" si="33"/>
        <v>0</v>
      </c>
      <c r="N1118" s="139" t="str">
        <f t="shared" si="34"/>
        <v/>
      </c>
    </row>
    <row r="1119" spans="1:14" hidden="1" x14ac:dyDescent="0.15">
      <c r="B1119" s="139">
        <f t="shared" si="33"/>
        <v>0</v>
      </c>
      <c r="N1119" s="139" t="str">
        <f t="shared" si="34"/>
        <v/>
      </c>
    </row>
    <row r="1120" spans="1:14" hidden="1" x14ac:dyDescent="0.15">
      <c r="B1120" s="139">
        <f t="shared" si="33"/>
        <v>0</v>
      </c>
      <c r="N1120" s="139" t="str">
        <f t="shared" si="34"/>
        <v/>
      </c>
    </row>
    <row r="1121" spans="2:14" hidden="1" x14ac:dyDescent="0.15">
      <c r="B1121" s="139">
        <f t="shared" si="33"/>
        <v>0</v>
      </c>
      <c r="N1121" s="139" t="str">
        <f t="shared" si="34"/>
        <v/>
      </c>
    </row>
    <row r="1122" spans="2:14" hidden="1" x14ac:dyDescent="0.15">
      <c r="B1122" s="139">
        <f t="shared" si="33"/>
        <v>0</v>
      </c>
      <c r="N1122" s="139" t="str">
        <f t="shared" si="34"/>
        <v/>
      </c>
    </row>
    <row r="1123" spans="2:14" hidden="1" x14ac:dyDescent="0.15">
      <c r="B1123" s="139">
        <f t="shared" si="33"/>
        <v>0</v>
      </c>
      <c r="N1123" s="139" t="str">
        <f t="shared" si="34"/>
        <v/>
      </c>
    </row>
    <row r="1124" spans="2:14" hidden="1" x14ac:dyDescent="0.15">
      <c r="B1124" s="139">
        <f t="shared" si="33"/>
        <v>0</v>
      </c>
      <c r="N1124" s="139" t="str">
        <f t="shared" si="34"/>
        <v/>
      </c>
    </row>
    <row r="1125" spans="2:14" hidden="1" x14ac:dyDescent="0.15">
      <c r="B1125" s="139">
        <f t="shared" si="33"/>
        <v>0</v>
      </c>
      <c r="N1125" s="139" t="str">
        <f t="shared" si="34"/>
        <v/>
      </c>
    </row>
    <row r="1126" spans="2:14" hidden="1" x14ac:dyDescent="0.15">
      <c r="B1126" s="139">
        <f t="shared" si="33"/>
        <v>0</v>
      </c>
      <c r="N1126" s="139" t="str">
        <f t="shared" si="34"/>
        <v/>
      </c>
    </row>
    <row r="1127" spans="2:14" hidden="1" x14ac:dyDescent="0.15">
      <c r="B1127" s="139">
        <f t="shared" si="33"/>
        <v>0</v>
      </c>
      <c r="N1127" s="139" t="str">
        <f t="shared" si="34"/>
        <v/>
      </c>
    </row>
    <row r="1128" spans="2:14" hidden="1" x14ac:dyDescent="0.15">
      <c r="B1128" s="139">
        <f t="shared" si="33"/>
        <v>0</v>
      </c>
      <c r="N1128" s="139" t="str">
        <f t="shared" si="34"/>
        <v/>
      </c>
    </row>
    <row r="1129" spans="2:14" hidden="1" x14ac:dyDescent="0.15">
      <c r="B1129" s="139">
        <f t="shared" si="33"/>
        <v>0</v>
      </c>
      <c r="N1129" s="139" t="str">
        <f t="shared" si="34"/>
        <v/>
      </c>
    </row>
    <row r="1130" spans="2:14" hidden="1" x14ac:dyDescent="0.15">
      <c r="B1130" s="139">
        <f t="shared" si="33"/>
        <v>0</v>
      </c>
      <c r="N1130" s="139" t="str">
        <f t="shared" si="34"/>
        <v/>
      </c>
    </row>
    <row r="1131" spans="2:14" hidden="1" x14ac:dyDescent="0.15">
      <c r="B1131" s="139">
        <f t="shared" si="33"/>
        <v>0</v>
      </c>
      <c r="N1131" s="139" t="str">
        <f t="shared" si="34"/>
        <v/>
      </c>
    </row>
    <row r="1132" spans="2:14" hidden="1" x14ac:dyDescent="0.15">
      <c r="B1132" s="139">
        <f t="shared" si="33"/>
        <v>0</v>
      </c>
      <c r="N1132" s="139" t="str">
        <f t="shared" si="34"/>
        <v/>
      </c>
    </row>
    <row r="1133" spans="2:14" hidden="1" x14ac:dyDescent="0.15">
      <c r="B1133" s="139">
        <f t="shared" si="33"/>
        <v>0</v>
      </c>
      <c r="N1133" s="139" t="str">
        <f t="shared" si="34"/>
        <v/>
      </c>
    </row>
    <row r="1134" spans="2:14" hidden="1" x14ac:dyDescent="0.15">
      <c r="B1134" s="139">
        <f t="shared" si="33"/>
        <v>0</v>
      </c>
      <c r="N1134" s="139" t="str">
        <f t="shared" si="34"/>
        <v/>
      </c>
    </row>
    <row r="1135" spans="2:14" hidden="1" x14ac:dyDescent="0.15">
      <c r="B1135" s="139">
        <f t="shared" si="33"/>
        <v>0</v>
      </c>
      <c r="N1135" s="139" t="str">
        <f t="shared" si="34"/>
        <v/>
      </c>
    </row>
    <row r="1136" spans="2:14" hidden="1" x14ac:dyDescent="0.15">
      <c r="B1136" s="139">
        <f t="shared" si="33"/>
        <v>0</v>
      </c>
      <c r="N1136" s="139" t="str">
        <f t="shared" si="34"/>
        <v/>
      </c>
    </row>
    <row r="1137" spans="2:14" hidden="1" x14ac:dyDescent="0.15">
      <c r="B1137" s="139">
        <f t="shared" si="33"/>
        <v>0</v>
      </c>
      <c r="N1137" s="139" t="str">
        <f t="shared" si="34"/>
        <v/>
      </c>
    </row>
    <row r="1138" spans="2:14" hidden="1" x14ac:dyDescent="0.15">
      <c r="B1138" s="139">
        <f t="shared" si="33"/>
        <v>0</v>
      </c>
      <c r="N1138" s="139" t="str">
        <f t="shared" si="34"/>
        <v/>
      </c>
    </row>
    <row r="1139" spans="2:14" hidden="1" x14ac:dyDescent="0.15">
      <c r="B1139" s="139">
        <f t="shared" si="33"/>
        <v>0</v>
      </c>
      <c r="N1139" s="139" t="str">
        <f t="shared" si="34"/>
        <v/>
      </c>
    </row>
    <row r="1140" spans="2:14" hidden="1" x14ac:dyDescent="0.15">
      <c r="B1140" s="139">
        <f t="shared" si="33"/>
        <v>0</v>
      </c>
      <c r="N1140" s="139" t="str">
        <f t="shared" si="34"/>
        <v/>
      </c>
    </row>
    <row r="1141" spans="2:14" hidden="1" x14ac:dyDescent="0.15">
      <c r="B1141" s="139">
        <f t="shared" si="33"/>
        <v>0</v>
      </c>
      <c r="N1141" s="139" t="str">
        <f t="shared" si="34"/>
        <v/>
      </c>
    </row>
    <row r="1142" spans="2:14" hidden="1" x14ac:dyDescent="0.15">
      <c r="B1142" s="139">
        <f t="shared" si="33"/>
        <v>0</v>
      </c>
      <c r="N1142" s="139" t="str">
        <f t="shared" si="34"/>
        <v/>
      </c>
    </row>
    <row r="1143" spans="2:14" hidden="1" x14ac:dyDescent="0.15">
      <c r="B1143" s="139">
        <f t="shared" si="33"/>
        <v>0</v>
      </c>
      <c r="N1143" s="139" t="str">
        <f t="shared" si="34"/>
        <v/>
      </c>
    </row>
    <row r="1144" spans="2:14" hidden="1" x14ac:dyDescent="0.15">
      <c r="B1144" s="139">
        <f t="shared" si="33"/>
        <v>0</v>
      </c>
      <c r="N1144" s="139" t="str">
        <f t="shared" si="34"/>
        <v/>
      </c>
    </row>
    <row r="1145" spans="2:14" hidden="1" x14ac:dyDescent="0.15">
      <c r="B1145" s="139">
        <f t="shared" si="33"/>
        <v>0</v>
      </c>
      <c r="N1145" s="139" t="str">
        <f t="shared" si="34"/>
        <v/>
      </c>
    </row>
    <row r="1146" spans="2:14" hidden="1" x14ac:dyDescent="0.15">
      <c r="B1146" s="139">
        <f t="shared" si="33"/>
        <v>0</v>
      </c>
      <c r="N1146" s="139" t="str">
        <f t="shared" si="34"/>
        <v/>
      </c>
    </row>
    <row r="1147" spans="2:14" hidden="1" x14ac:dyDescent="0.15">
      <c r="B1147" s="139">
        <f t="shared" si="33"/>
        <v>0</v>
      </c>
      <c r="N1147" s="139" t="str">
        <f t="shared" si="34"/>
        <v/>
      </c>
    </row>
    <row r="1148" spans="2:14" hidden="1" x14ac:dyDescent="0.15">
      <c r="B1148" s="139">
        <f t="shared" si="33"/>
        <v>0</v>
      </c>
      <c r="N1148" s="139" t="str">
        <f t="shared" si="34"/>
        <v/>
      </c>
    </row>
    <row r="1149" spans="2:14" hidden="1" x14ac:dyDescent="0.15">
      <c r="B1149" s="139">
        <f t="shared" si="33"/>
        <v>0</v>
      </c>
      <c r="N1149" s="139" t="str">
        <f t="shared" si="34"/>
        <v/>
      </c>
    </row>
    <row r="1150" spans="2:14" hidden="1" x14ac:dyDescent="0.15">
      <c r="B1150" s="139">
        <f t="shared" si="33"/>
        <v>0</v>
      </c>
      <c r="N1150" s="139" t="str">
        <f t="shared" si="34"/>
        <v/>
      </c>
    </row>
    <row r="1151" spans="2:14" hidden="1" x14ac:dyDescent="0.15">
      <c r="B1151" s="139">
        <f t="shared" si="33"/>
        <v>0</v>
      </c>
      <c r="N1151" s="139" t="str">
        <f t="shared" si="34"/>
        <v/>
      </c>
    </row>
    <row r="1152" spans="2:14" hidden="1" x14ac:dyDescent="0.15">
      <c r="B1152" s="139">
        <f t="shared" si="33"/>
        <v>0</v>
      </c>
      <c r="N1152" s="139" t="str">
        <f t="shared" si="34"/>
        <v/>
      </c>
    </row>
    <row r="1153" spans="2:14" hidden="1" x14ac:dyDescent="0.15">
      <c r="B1153" s="139">
        <f t="shared" si="33"/>
        <v>0</v>
      </c>
      <c r="N1153" s="139" t="str">
        <f t="shared" si="34"/>
        <v/>
      </c>
    </row>
    <row r="1154" spans="2:14" hidden="1" x14ac:dyDescent="0.15">
      <c r="B1154" s="139">
        <f t="shared" si="33"/>
        <v>0</v>
      </c>
      <c r="N1154" s="139" t="str">
        <f t="shared" si="34"/>
        <v/>
      </c>
    </row>
    <row r="1155" spans="2:14" hidden="1" x14ac:dyDescent="0.15">
      <c r="B1155" s="139">
        <f t="shared" ref="B1155:B1218" si="35">D1155*1</f>
        <v>0</v>
      </c>
      <c r="N1155" s="139" t="str">
        <f t="shared" ref="N1155:N1218" si="36">UPPER(M1155)</f>
        <v/>
      </c>
    </row>
    <row r="1156" spans="2:14" hidden="1" x14ac:dyDescent="0.15">
      <c r="B1156" s="139">
        <f t="shared" si="35"/>
        <v>0</v>
      </c>
      <c r="N1156" s="139" t="str">
        <f t="shared" si="36"/>
        <v/>
      </c>
    </row>
    <row r="1157" spans="2:14" hidden="1" x14ac:dyDescent="0.15">
      <c r="B1157" s="139">
        <f t="shared" si="35"/>
        <v>0</v>
      </c>
      <c r="N1157" s="139" t="str">
        <f t="shared" si="36"/>
        <v/>
      </c>
    </row>
    <row r="1158" spans="2:14" hidden="1" x14ac:dyDescent="0.15">
      <c r="B1158" s="139">
        <f t="shared" si="35"/>
        <v>0</v>
      </c>
      <c r="N1158" s="139" t="str">
        <f t="shared" si="36"/>
        <v/>
      </c>
    </row>
    <row r="1159" spans="2:14" hidden="1" x14ac:dyDescent="0.15">
      <c r="B1159" s="139">
        <f t="shared" si="35"/>
        <v>0</v>
      </c>
      <c r="N1159" s="139" t="str">
        <f t="shared" si="36"/>
        <v/>
      </c>
    </row>
    <row r="1160" spans="2:14" hidden="1" x14ac:dyDescent="0.15">
      <c r="B1160" s="139">
        <f t="shared" si="35"/>
        <v>0</v>
      </c>
      <c r="N1160" s="139" t="str">
        <f t="shared" si="36"/>
        <v/>
      </c>
    </row>
    <row r="1161" spans="2:14" hidden="1" x14ac:dyDescent="0.15">
      <c r="B1161" s="139">
        <f t="shared" si="35"/>
        <v>0</v>
      </c>
      <c r="N1161" s="139" t="str">
        <f t="shared" si="36"/>
        <v/>
      </c>
    </row>
    <row r="1162" spans="2:14" hidden="1" x14ac:dyDescent="0.15">
      <c r="B1162" s="139">
        <f t="shared" si="35"/>
        <v>0</v>
      </c>
      <c r="N1162" s="139" t="str">
        <f t="shared" si="36"/>
        <v/>
      </c>
    </row>
    <row r="1163" spans="2:14" hidden="1" x14ac:dyDescent="0.15">
      <c r="B1163" s="139">
        <f t="shared" si="35"/>
        <v>0</v>
      </c>
      <c r="N1163" s="139" t="str">
        <f t="shared" si="36"/>
        <v/>
      </c>
    </row>
    <row r="1164" spans="2:14" hidden="1" x14ac:dyDescent="0.15">
      <c r="B1164" s="139">
        <f t="shared" si="35"/>
        <v>0</v>
      </c>
      <c r="N1164" s="139" t="str">
        <f t="shared" si="36"/>
        <v/>
      </c>
    </row>
    <row r="1165" spans="2:14" hidden="1" x14ac:dyDescent="0.15">
      <c r="B1165" s="139">
        <f t="shared" si="35"/>
        <v>0</v>
      </c>
      <c r="N1165" s="139" t="str">
        <f t="shared" si="36"/>
        <v/>
      </c>
    </row>
    <row r="1166" spans="2:14" hidden="1" x14ac:dyDescent="0.15">
      <c r="B1166" s="139">
        <f t="shared" si="35"/>
        <v>0</v>
      </c>
      <c r="N1166" s="139" t="str">
        <f t="shared" si="36"/>
        <v/>
      </c>
    </row>
    <row r="1167" spans="2:14" hidden="1" x14ac:dyDescent="0.15">
      <c r="B1167" s="139">
        <f t="shared" si="35"/>
        <v>0</v>
      </c>
      <c r="N1167" s="139" t="str">
        <f t="shared" si="36"/>
        <v/>
      </c>
    </row>
    <row r="1168" spans="2:14" hidden="1" x14ac:dyDescent="0.15">
      <c r="B1168" s="139">
        <f t="shared" si="35"/>
        <v>0</v>
      </c>
      <c r="N1168" s="139" t="str">
        <f t="shared" si="36"/>
        <v/>
      </c>
    </row>
    <row r="1169" spans="2:14" hidden="1" x14ac:dyDescent="0.15">
      <c r="B1169" s="139">
        <f t="shared" si="35"/>
        <v>0</v>
      </c>
      <c r="N1169" s="139" t="str">
        <f t="shared" si="36"/>
        <v/>
      </c>
    </row>
    <row r="1170" spans="2:14" hidden="1" x14ac:dyDescent="0.15">
      <c r="B1170" s="139">
        <f t="shared" si="35"/>
        <v>0</v>
      </c>
      <c r="N1170" s="139" t="str">
        <f t="shared" si="36"/>
        <v/>
      </c>
    </row>
    <row r="1171" spans="2:14" hidden="1" x14ac:dyDescent="0.15">
      <c r="B1171" s="139">
        <f t="shared" si="35"/>
        <v>0</v>
      </c>
      <c r="N1171" s="139" t="str">
        <f t="shared" si="36"/>
        <v/>
      </c>
    </row>
    <row r="1172" spans="2:14" hidden="1" x14ac:dyDescent="0.15">
      <c r="B1172" s="139">
        <f t="shared" si="35"/>
        <v>0</v>
      </c>
      <c r="N1172" s="139" t="str">
        <f t="shared" si="36"/>
        <v/>
      </c>
    </row>
    <row r="1173" spans="2:14" hidden="1" x14ac:dyDescent="0.15">
      <c r="B1173" s="139">
        <f t="shared" si="35"/>
        <v>0</v>
      </c>
      <c r="N1173" s="139" t="str">
        <f t="shared" si="36"/>
        <v/>
      </c>
    </row>
    <row r="1174" spans="2:14" hidden="1" x14ac:dyDescent="0.15">
      <c r="B1174" s="139">
        <f t="shared" si="35"/>
        <v>0</v>
      </c>
      <c r="N1174" s="139" t="str">
        <f t="shared" si="36"/>
        <v/>
      </c>
    </row>
    <row r="1175" spans="2:14" hidden="1" x14ac:dyDescent="0.15">
      <c r="B1175" s="139">
        <f t="shared" si="35"/>
        <v>0</v>
      </c>
      <c r="N1175" s="139" t="str">
        <f t="shared" si="36"/>
        <v/>
      </c>
    </row>
    <row r="1176" spans="2:14" hidden="1" x14ac:dyDescent="0.15">
      <c r="B1176" s="139">
        <f t="shared" si="35"/>
        <v>0</v>
      </c>
      <c r="N1176" s="139" t="str">
        <f t="shared" si="36"/>
        <v/>
      </c>
    </row>
    <row r="1177" spans="2:14" hidden="1" x14ac:dyDescent="0.15">
      <c r="B1177" s="139">
        <f t="shared" si="35"/>
        <v>0</v>
      </c>
      <c r="N1177" s="139" t="str">
        <f t="shared" si="36"/>
        <v/>
      </c>
    </row>
    <row r="1178" spans="2:14" hidden="1" x14ac:dyDescent="0.15">
      <c r="B1178" s="139">
        <f t="shared" si="35"/>
        <v>0</v>
      </c>
      <c r="N1178" s="139" t="str">
        <f t="shared" si="36"/>
        <v/>
      </c>
    </row>
    <row r="1179" spans="2:14" hidden="1" x14ac:dyDescent="0.15">
      <c r="B1179" s="139">
        <f t="shared" si="35"/>
        <v>0</v>
      </c>
      <c r="N1179" s="139" t="str">
        <f t="shared" si="36"/>
        <v/>
      </c>
    </row>
    <row r="1180" spans="2:14" hidden="1" x14ac:dyDescent="0.15">
      <c r="B1180" s="139">
        <f t="shared" si="35"/>
        <v>0</v>
      </c>
      <c r="N1180" s="139" t="str">
        <f t="shared" si="36"/>
        <v/>
      </c>
    </row>
    <row r="1181" spans="2:14" hidden="1" x14ac:dyDescent="0.15">
      <c r="B1181" s="139">
        <f t="shared" si="35"/>
        <v>0</v>
      </c>
      <c r="N1181" s="139" t="str">
        <f t="shared" si="36"/>
        <v/>
      </c>
    </row>
    <row r="1182" spans="2:14" hidden="1" x14ac:dyDescent="0.15">
      <c r="B1182" s="139">
        <f t="shared" si="35"/>
        <v>0</v>
      </c>
      <c r="N1182" s="139" t="str">
        <f t="shared" si="36"/>
        <v/>
      </c>
    </row>
    <row r="1183" spans="2:14" hidden="1" x14ac:dyDescent="0.15">
      <c r="B1183" s="139">
        <f t="shared" si="35"/>
        <v>0</v>
      </c>
      <c r="N1183" s="139" t="str">
        <f t="shared" si="36"/>
        <v/>
      </c>
    </row>
    <row r="1184" spans="2:14" hidden="1" x14ac:dyDescent="0.15">
      <c r="B1184" s="139">
        <f t="shared" si="35"/>
        <v>0</v>
      </c>
      <c r="N1184" s="139" t="str">
        <f t="shared" si="36"/>
        <v/>
      </c>
    </row>
    <row r="1185" spans="2:14" hidden="1" x14ac:dyDescent="0.15">
      <c r="B1185" s="139">
        <f t="shared" si="35"/>
        <v>0</v>
      </c>
      <c r="N1185" s="139" t="str">
        <f t="shared" si="36"/>
        <v/>
      </c>
    </row>
    <row r="1186" spans="2:14" hidden="1" x14ac:dyDescent="0.15">
      <c r="B1186" s="139">
        <f t="shared" si="35"/>
        <v>0</v>
      </c>
      <c r="N1186" s="139" t="str">
        <f t="shared" si="36"/>
        <v/>
      </c>
    </row>
    <row r="1187" spans="2:14" hidden="1" x14ac:dyDescent="0.15">
      <c r="B1187" s="139">
        <f t="shared" si="35"/>
        <v>0</v>
      </c>
      <c r="N1187" s="139" t="str">
        <f t="shared" si="36"/>
        <v/>
      </c>
    </row>
    <row r="1188" spans="2:14" hidden="1" x14ac:dyDescent="0.15">
      <c r="B1188" s="139">
        <f t="shared" si="35"/>
        <v>0</v>
      </c>
      <c r="N1188" s="139" t="str">
        <f t="shared" si="36"/>
        <v/>
      </c>
    </row>
    <row r="1189" spans="2:14" hidden="1" x14ac:dyDescent="0.15">
      <c r="B1189" s="139">
        <f t="shared" si="35"/>
        <v>0</v>
      </c>
      <c r="N1189" s="139" t="str">
        <f t="shared" si="36"/>
        <v/>
      </c>
    </row>
    <row r="1190" spans="2:14" hidden="1" x14ac:dyDescent="0.15">
      <c r="B1190" s="139">
        <f t="shared" si="35"/>
        <v>0</v>
      </c>
      <c r="N1190" s="139" t="str">
        <f t="shared" si="36"/>
        <v/>
      </c>
    </row>
    <row r="1191" spans="2:14" hidden="1" x14ac:dyDescent="0.15">
      <c r="B1191" s="139">
        <f t="shared" si="35"/>
        <v>0</v>
      </c>
      <c r="N1191" s="139" t="str">
        <f t="shared" si="36"/>
        <v/>
      </c>
    </row>
    <row r="1192" spans="2:14" hidden="1" x14ac:dyDescent="0.15">
      <c r="B1192" s="139">
        <f t="shared" si="35"/>
        <v>0</v>
      </c>
      <c r="N1192" s="139" t="str">
        <f t="shared" si="36"/>
        <v/>
      </c>
    </row>
    <row r="1193" spans="2:14" hidden="1" x14ac:dyDescent="0.15">
      <c r="B1193" s="139">
        <f t="shared" si="35"/>
        <v>0</v>
      </c>
      <c r="N1193" s="139" t="str">
        <f t="shared" si="36"/>
        <v/>
      </c>
    </row>
    <row r="1194" spans="2:14" hidden="1" x14ac:dyDescent="0.15">
      <c r="B1194" s="139">
        <f t="shared" si="35"/>
        <v>0</v>
      </c>
      <c r="N1194" s="139" t="str">
        <f t="shared" si="36"/>
        <v/>
      </c>
    </row>
    <row r="1195" spans="2:14" hidden="1" x14ac:dyDescent="0.15">
      <c r="B1195" s="139">
        <f t="shared" si="35"/>
        <v>0</v>
      </c>
      <c r="N1195" s="139" t="str">
        <f t="shared" si="36"/>
        <v/>
      </c>
    </row>
    <row r="1196" spans="2:14" hidden="1" x14ac:dyDescent="0.15">
      <c r="B1196" s="139">
        <f t="shared" si="35"/>
        <v>0</v>
      </c>
      <c r="N1196" s="139" t="str">
        <f t="shared" si="36"/>
        <v/>
      </c>
    </row>
    <row r="1197" spans="2:14" hidden="1" x14ac:dyDescent="0.15">
      <c r="B1197" s="139">
        <f t="shared" si="35"/>
        <v>0</v>
      </c>
      <c r="N1197" s="139" t="str">
        <f t="shared" si="36"/>
        <v/>
      </c>
    </row>
    <row r="1198" spans="2:14" hidden="1" x14ac:dyDescent="0.15">
      <c r="B1198" s="139">
        <f t="shared" si="35"/>
        <v>0</v>
      </c>
      <c r="N1198" s="139" t="str">
        <f t="shared" si="36"/>
        <v/>
      </c>
    </row>
    <row r="1199" spans="2:14" hidden="1" x14ac:dyDescent="0.15">
      <c r="B1199" s="139">
        <f t="shared" si="35"/>
        <v>0</v>
      </c>
      <c r="N1199" s="139" t="str">
        <f t="shared" si="36"/>
        <v/>
      </c>
    </row>
    <row r="1200" spans="2:14" hidden="1" x14ac:dyDescent="0.15">
      <c r="B1200" s="139">
        <f t="shared" si="35"/>
        <v>0</v>
      </c>
      <c r="N1200" s="139" t="str">
        <f t="shared" si="36"/>
        <v/>
      </c>
    </row>
    <row r="1201" spans="2:14" hidden="1" x14ac:dyDescent="0.15">
      <c r="B1201" s="139">
        <f t="shared" si="35"/>
        <v>0</v>
      </c>
      <c r="N1201" s="139" t="str">
        <f t="shared" si="36"/>
        <v/>
      </c>
    </row>
    <row r="1202" spans="2:14" hidden="1" x14ac:dyDescent="0.15">
      <c r="B1202" s="139">
        <f t="shared" si="35"/>
        <v>0</v>
      </c>
      <c r="N1202" s="139" t="str">
        <f t="shared" si="36"/>
        <v/>
      </c>
    </row>
    <row r="1203" spans="2:14" hidden="1" x14ac:dyDescent="0.15">
      <c r="B1203" s="139">
        <f t="shared" si="35"/>
        <v>0</v>
      </c>
      <c r="N1203" s="139" t="str">
        <f t="shared" si="36"/>
        <v/>
      </c>
    </row>
    <row r="1204" spans="2:14" hidden="1" x14ac:dyDescent="0.15">
      <c r="B1204" s="139">
        <f t="shared" si="35"/>
        <v>0</v>
      </c>
      <c r="N1204" s="139" t="str">
        <f t="shared" si="36"/>
        <v/>
      </c>
    </row>
    <row r="1205" spans="2:14" hidden="1" x14ac:dyDescent="0.15">
      <c r="B1205" s="139">
        <f t="shared" si="35"/>
        <v>0</v>
      </c>
      <c r="N1205" s="139" t="str">
        <f t="shared" si="36"/>
        <v/>
      </c>
    </row>
    <row r="1206" spans="2:14" hidden="1" x14ac:dyDescent="0.15">
      <c r="B1206" s="139">
        <f t="shared" si="35"/>
        <v>0</v>
      </c>
      <c r="N1206" s="139" t="str">
        <f t="shared" si="36"/>
        <v/>
      </c>
    </row>
    <row r="1207" spans="2:14" hidden="1" x14ac:dyDescent="0.15">
      <c r="B1207" s="139">
        <f t="shared" si="35"/>
        <v>0</v>
      </c>
      <c r="N1207" s="139" t="str">
        <f t="shared" si="36"/>
        <v/>
      </c>
    </row>
    <row r="1208" spans="2:14" hidden="1" x14ac:dyDescent="0.15">
      <c r="B1208" s="139">
        <f t="shared" si="35"/>
        <v>0</v>
      </c>
      <c r="N1208" s="139" t="str">
        <f t="shared" si="36"/>
        <v/>
      </c>
    </row>
    <row r="1209" spans="2:14" hidden="1" x14ac:dyDescent="0.15">
      <c r="B1209" s="139">
        <f t="shared" si="35"/>
        <v>0</v>
      </c>
      <c r="N1209" s="139" t="str">
        <f t="shared" si="36"/>
        <v/>
      </c>
    </row>
    <row r="1210" spans="2:14" hidden="1" x14ac:dyDescent="0.15">
      <c r="B1210" s="139">
        <f t="shared" si="35"/>
        <v>0</v>
      </c>
      <c r="N1210" s="139" t="str">
        <f t="shared" si="36"/>
        <v/>
      </c>
    </row>
    <row r="1211" spans="2:14" hidden="1" x14ac:dyDescent="0.15">
      <c r="B1211" s="139">
        <f t="shared" si="35"/>
        <v>0</v>
      </c>
      <c r="N1211" s="139" t="str">
        <f t="shared" si="36"/>
        <v/>
      </c>
    </row>
    <row r="1212" spans="2:14" hidden="1" x14ac:dyDescent="0.15">
      <c r="B1212" s="139">
        <f t="shared" si="35"/>
        <v>0</v>
      </c>
      <c r="N1212" s="139" t="str">
        <f t="shared" si="36"/>
        <v/>
      </c>
    </row>
    <row r="1213" spans="2:14" hidden="1" x14ac:dyDescent="0.15">
      <c r="B1213" s="139">
        <f t="shared" si="35"/>
        <v>0</v>
      </c>
      <c r="N1213" s="139" t="str">
        <f t="shared" si="36"/>
        <v/>
      </c>
    </row>
    <row r="1214" spans="2:14" hidden="1" x14ac:dyDescent="0.15">
      <c r="B1214" s="139">
        <f t="shared" si="35"/>
        <v>0</v>
      </c>
      <c r="N1214" s="139" t="str">
        <f t="shared" si="36"/>
        <v/>
      </c>
    </row>
    <row r="1215" spans="2:14" hidden="1" x14ac:dyDescent="0.15">
      <c r="B1215" s="139">
        <f t="shared" si="35"/>
        <v>0</v>
      </c>
      <c r="N1215" s="139" t="str">
        <f t="shared" si="36"/>
        <v/>
      </c>
    </row>
    <row r="1216" spans="2:14" hidden="1" x14ac:dyDescent="0.15">
      <c r="B1216" s="139">
        <f t="shared" si="35"/>
        <v>0</v>
      </c>
      <c r="N1216" s="139" t="str">
        <f t="shared" si="36"/>
        <v/>
      </c>
    </row>
    <row r="1217" spans="2:14" hidden="1" x14ac:dyDescent="0.15">
      <c r="B1217" s="139">
        <f t="shared" si="35"/>
        <v>0</v>
      </c>
      <c r="N1217" s="139" t="str">
        <f t="shared" si="36"/>
        <v/>
      </c>
    </row>
    <row r="1218" spans="2:14" hidden="1" x14ac:dyDescent="0.15">
      <c r="B1218" s="139">
        <f t="shared" si="35"/>
        <v>0</v>
      </c>
      <c r="N1218" s="139" t="str">
        <f t="shared" si="36"/>
        <v/>
      </c>
    </row>
    <row r="1219" spans="2:14" hidden="1" x14ac:dyDescent="0.15">
      <c r="B1219" s="139">
        <f t="shared" ref="B1219:B1282" si="37">D1219*1</f>
        <v>0</v>
      </c>
      <c r="N1219" s="139" t="str">
        <f t="shared" ref="N1219:N1282" si="38">UPPER(M1219)</f>
        <v/>
      </c>
    </row>
    <row r="1220" spans="2:14" hidden="1" x14ac:dyDescent="0.15">
      <c r="B1220" s="139">
        <f t="shared" si="37"/>
        <v>0</v>
      </c>
      <c r="N1220" s="139" t="str">
        <f t="shared" si="38"/>
        <v/>
      </c>
    </row>
    <row r="1221" spans="2:14" hidden="1" x14ac:dyDescent="0.15">
      <c r="B1221" s="139">
        <f t="shared" si="37"/>
        <v>0</v>
      </c>
      <c r="N1221" s="139" t="str">
        <f t="shared" si="38"/>
        <v/>
      </c>
    </row>
    <row r="1222" spans="2:14" hidden="1" x14ac:dyDescent="0.15">
      <c r="B1222" s="139">
        <f t="shared" si="37"/>
        <v>0</v>
      </c>
      <c r="N1222" s="139" t="str">
        <f t="shared" si="38"/>
        <v/>
      </c>
    </row>
    <row r="1223" spans="2:14" hidden="1" x14ac:dyDescent="0.15">
      <c r="B1223" s="139">
        <f t="shared" si="37"/>
        <v>0</v>
      </c>
      <c r="N1223" s="139" t="str">
        <f t="shared" si="38"/>
        <v/>
      </c>
    </row>
    <row r="1224" spans="2:14" hidden="1" x14ac:dyDescent="0.15">
      <c r="B1224" s="139">
        <f t="shared" si="37"/>
        <v>0</v>
      </c>
      <c r="N1224" s="139" t="str">
        <f t="shared" si="38"/>
        <v/>
      </c>
    </row>
    <row r="1225" spans="2:14" hidden="1" x14ac:dyDescent="0.15">
      <c r="B1225" s="139">
        <f t="shared" si="37"/>
        <v>0</v>
      </c>
      <c r="N1225" s="139" t="str">
        <f t="shared" si="38"/>
        <v/>
      </c>
    </row>
    <row r="1226" spans="2:14" hidden="1" x14ac:dyDescent="0.15">
      <c r="B1226" s="139">
        <f t="shared" si="37"/>
        <v>0</v>
      </c>
      <c r="N1226" s="139" t="str">
        <f t="shared" si="38"/>
        <v/>
      </c>
    </row>
    <row r="1227" spans="2:14" hidden="1" x14ac:dyDescent="0.15">
      <c r="B1227" s="139">
        <f t="shared" si="37"/>
        <v>0</v>
      </c>
      <c r="N1227" s="139" t="str">
        <f t="shared" si="38"/>
        <v/>
      </c>
    </row>
    <row r="1228" spans="2:14" hidden="1" x14ac:dyDescent="0.15">
      <c r="B1228" s="139">
        <f t="shared" si="37"/>
        <v>0</v>
      </c>
      <c r="N1228" s="139" t="str">
        <f t="shared" si="38"/>
        <v/>
      </c>
    </row>
    <row r="1229" spans="2:14" hidden="1" x14ac:dyDescent="0.15">
      <c r="B1229" s="139">
        <f t="shared" si="37"/>
        <v>0</v>
      </c>
      <c r="N1229" s="139" t="str">
        <f t="shared" si="38"/>
        <v/>
      </c>
    </row>
    <row r="1230" spans="2:14" hidden="1" x14ac:dyDescent="0.15">
      <c r="B1230" s="139">
        <f t="shared" si="37"/>
        <v>0</v>
      </c>
      <c r="N1230" s="139" t="str">
        <f t="shared" si="38"/>
        <v/>
      </c>
    </row>
    <row r="1231" spans="2:14" hidden="1" x14ac:dyDescent="0.15">
      <c r="B1231" s="139">
        <f t="shared" si="37"/>
        <v>0</v>
      </c>
      <c r="N1231" s="139" t="str">
        <f t="shared" si="38"/>
        <v/>
      </c>
    </row>
    <row r="1232" spans="2:14" hidden="1" x14ac:dyDescent="0.15">
      <c r="B1232" s="139">
        <f t="shared" si="37"/>
        <v>0</v>
      </c>
      <c r="N1232" s="139" t="str">
        <f t="shared" si="38"/>
        <v/>
      </c>
    </row>
    <row r="1233" spans="2:14" hidden="1" x14ac:dyDescent="0.15">
      <c r="B1233" s="139">
        <f t="shared" si="37"/>
        <v>0</v>
      </c>
      <c r="N1233" s="139" t="str">
        <f t="shared" si="38"/>
        <v/>
      </c>
    </row>
    <row r="1234" spans="2:14" hidden="1" x14ac:dyDescent="0.15">
      <c r="B1234" s="139">
        <f t="shared" si="37"/>
        <v>0</v>
      </c>
      <c r="N1234" s="139" t="str">
        <f t="shared" si="38"/>
        <v/>
      </c>
    </row>
    <row r="1235" spans="2:14" hidden="1" x14ac:dyDescent="0.15">
      <c r="B1235" s="139">
        <f t="shared" si="37"/>
        <v>0</v>
      </c>
      <c r="N1235" s="139" t="str">
        <f t="shared" si="38"/>
        <v/>
      </c>
    </row>
    <row r="1236" spans="2:14" hidden="1" x14ac:dyDescent="0.15">
      <c r="B1236" s="139">
        <f t="shared" si="37"/>
        <v>0</v>
      </c>
      <c r="N1236" s="139" t="str">
        <f t="shared" si="38"/>
        <v/>
      </c>
    </row>
    <row r="1237" spans="2:14" hidden="1" x14ac:dyDescent="0.15">
      <c r="B1237" s="139">
        <f t="shared" si="37"/>
        <v>0</v>
      </c>
      <c r="N1237" s="139" t="str">
        <f t="shared" si="38"/>
        <v/>
      </c>
    </row>
    <row r="1238" spans="2:14" hidden="1" x14ac:dyDescent="0.15">
      <c r="B1238" s="139">
        <f t="shared" si="37"/>
        <v>0</v>
      </c>
      <c r="N1238" s="139" t="str">
        <f t="shared" si="38"/>
        <v/>
      </c>
    </row>
    <row r="1239" spans="2:14" hidden="1" x14ac:dyDescent="0.15">
      <c r="B1239" s="139">
        <f t="shared" si="37"/>
        <v>0</v>
      </c>
      <c r="N1239" s="139" t="str">
        <f t="shared" si="38"/>
        <v/>
      </c>
    </row>
    <row r="1240" spans="2:14" hidden="1" x14ac:dyDescent="0.15">
      <c r="B1240" s="139">
        <f t="shared" si="37"/>
        <v>0</v>
      </c>
      <c r="N1240" s="139" t="str">
        <f t="shared" si="38"/>
        <v/>
      </c>
    </row>
    <row r="1241" spans="2:14" hidden="1" x14ac:dyDescent="0.15">
      <c r="B1241" s="139">
        <f t="shared" si="37"/>
        <v>0</v>
      </c>
      <c r="N1241" s="139" t="str">
        <f t="shared" si="38"/>
        <v/>
      </c>
    </row>
    <row r="1242" spans="2:14" hidden="1" x14ac:dyDescent="0.15">
      <c r="B1242" s="139">
        <f t="shared" si="37"/>
        <v>0</v>
      </c>
      <c r="N1242" s="139" t="str">
        <f t="shared" si="38"/>
        <v/>
      </c>
    </row>
    <row r="1243" spans="2:14" hidden="1" x14ac:dyDescent="0.15">
      <c r="B1243" s="139">
        <f t="shared" si="37"/>
        <v>0</v>
      </c>
      <c r="N1243" s="139" t="str">
        <f t="shared" si="38"/>
        <v/>
      </c>
    </row>
    <row r="1244" spans="2:14" hidden="1" x14ac:dyDescent="0.15">
      <c r="B1244" s="139">
        <f t="shared" si="37"/>
        <v>0</v>
      </c>
      <c r="N1244" s="139" t="str">
        <f t="shared" si="38"/>
        <v/>
      </c>
    </row>
    <row r="1245" spans="2:14" hidden="1" x14ac:dyDescent="0.15">
      <c r="B1245" s="139">
        <f t="shared" si="37"/>
        <v>0</v>
      </c>
      <c r="N1245" s="139" t="str">
        <f t="shared" si="38"/>
        <v/>
      </c>
    </row>
    <row r="1246" spans="2:14" hidden="1" x14ac:dyDescent="0.15">
      <c r="B1246" s="139">
        <f t="shared" si="37"/>
        <v>0</v>
      </c>
      <c r="N1246" s="139" t="str">
        <f t="shared" si="38"/>
        <v/>
      </c>
    </row>
    <row r="1247" spans="2:14" hidden="1" x14ac:dyDescent="0.15">
      <c r="B1247" s="139">
        <f t="shared" si="37"/>
        <v>0</v>
      </c>
      <c r="N1247" s="139" t="str">
        <f t="shared" si="38"/>
        <v/>
      </c>
    </row>
    <row r="1248" spans="2:14" hidden="1" x14ac:dyDescent="0.15">
      <c r="B1248" s="139">
        <f t="shared" si="37"/>
        <v>0</v>
      </c>
      <c r="N1248" s="139" t="str">
        <f t="shared" si="38"/>
        <v/>
      </c>
    </row>
    <row r="1249" spans="2:14" hidden="1" x14ac:dyDescent="0.15">
      <c r="B1249" s="139">
        <f t="shared" si="37"/>
        <v>0</v>
      </c>
      <c r="N1249" s="139" t="str">
        <f t="shared" si="38"/>
        <v/>
      </c>
    </row>
    <row r="1250" spans="2:14" hidden="1" x14ac:dyDescent="0.15">
      <c r="B1250" s="139">
        <f t="shared" si="37"/>
        <v>0</v>
      </c>
      <c r="N1250" s="139" t="str">
        <f t="shared" si="38"/>
        <v/>
      </c>
    </row>
    <row r="1251" spans="2:14" hidden="1" x14ac:dyDescent="0.15">
      <c r="B1251" s="139">
        <f t="shared" si="37"/>
        <v>0</v>
      </c>
      <c r="N1251" s="139" t="str">
        <f t="shared" si="38"/>
        <v/>
      </c>
    </row>
    <row r="1252" spans="2:14" hidden="1" x14ac:dyDescent="0.15">
      <c r="B1252" s="139">
        <f t="shared" si="37"/>
        <v>0</v>
      </c>
      <c r="N1252" s="139" t="str">
        <f t="shared" si="38"/>
        <v/>
      </c>
    </row>
    <row r="1253" spans="2:14" hidden="1" x14ac:dyDescent="0.15">
      <c r="B1253" s="139">
        <f t="shared" si="37"/>
        <v>0</v>
      </c>
      <c r="N1253" s="139" t="str">
        <f t="shared" si="38"/>
        <v/>
      </c>
    </row>
    <row r="1254" spans="2:14" hidden="1" x14ac:dyDescent="0.15">
      <c r="B1254" s="139">
        <f t="shared" si="37"/>
        <v>0</v>
      </c>
      <c r="N1254" s="139" t="str">
        <f t="shared" si="38"/>
        <v/>
      </c>
    </row>
    <row r="1255" spans="2:14" hidden="1" x14ac:dyDescent="0.15">
      <c r="B1255" s="139">
        <f t="shared" si="37"/>
        <v>0</v>
      </c>
      <c r="N1255" s="139" t="str">
        <f t="shared" si="38"/>
        <v/>
      </c>
    </row>
    <row r="1256" spans="2:14" hidden="1" x14ac:dyDescent="0.15">
      <c r="B1256" s="139">
        <f t="shared" si="37"/>
        <v>0</v>
      </c>
      <c r="N1256" s="139" t="str">
        <f t="shared" si="38"/>
        <v/>
      </c>
    </row>
    <row r="1257" spans="2:14" hidden="1" x14ac:dyDescent="0.15">
      <c r="B1257" s="139">
        <f t="shared" si="37"/>
        <v>0</v>
      </c>
      <c r="N1257" s="139" t="str">
        <f t="shared" si="38"/>
        <v/>
      </c>
    </row>
    <row r="1258" spans="2:14" hidden="1" x14ac:dyDescent="0.15">
      <c r="B1258" s="139">
        <f t="shared" si="37"/>
        <v>0</v>
      </c>
      <c r="N1258" s="139" t="str">
        <f t="shared" si="38"/>
        <v/>
      </c>
    </row>
    <row r="1259" spans="2:14" hidden="1" x14ac:dyDescent="0.15">
      <c r="B1259" s="139">
        <f t="shared" si="37"/>
        <v>0</v>
      </c>
      <c r="N1259" s="139" t="str">
        <f t="shared" si="38"/>
        <v/>
      </c>
    </row>
    <row r="1260" spans="2:14" hidden="1" x14ac:dyDescent="0.15">
      <c r="B1260" s="139">
        <f t="shared" si="37"/>
        <v>0</v>
      </c>
      <c r="N1260" s="139" t="str">
        <f t="shared" si="38"/>
        <v/>
      </c>
    </row>
    <row r="1261" spans="2:14" hidden="1" x14ac:dyDescent="0.15">
      <c r="B1261" s="139">
        <f t="shared" si="37"/>
        <v>0</v>
      </c>
      <c r="N1261" s="139" t="str">
        <f t="shared" si="38"/>
        <v/>
      </c>
    </row>
    <row r="1262" spans="2:14" hidden="1" x14ac:dyDescent="0.15">
      <c r="B1262" s="139">
        <f t="shared" si="37"/>
        <v>0</v>
      </c>
      <c r="N1262" s="139" t="str">
        <f t="shared" si="38"/>
        <v/>
      </c>
    </row>
    <row r="1263" spans="2:14" hidden="1" x14ac:dyDescent="0.15">
      <c r="B1263" s="139">
        <f t="shared" si="37"/>
        <v>0</v>
      </c>
      <c r="N1263" s="139" t="str">
        <f t="shared" si="38"/>
        <v/>
      </c>
    </row>
    <row r="1264" spans="2:14" hidden="1" x14ac:dyDescent="0.15">
      <c r="B1264" s="139">
        <f t="shared" si="37"/>
        <v>0</v>
      </c>
      <c r="N1264" s="139" t="str">
        <f t="shared" si="38"/>
        <v/>
      </c>
    </row>
    <row r="1265" spans="2:14" hidden="1" x14ac:dyDescent="0.15">
      <c r="B1265" s="139">
        <f t="shared" si="37"/>
        <v>0</v>
      </c>
      <c r="N1265" s="139" t="str">
        <f t="shared" si="38"/>
        <v/>
      </c>
    </row>
    <row r="1266" spans="2:14" hidden="1" x14ac:dyDescent="0.15">
      <c r="B1266" s="139">
        <f t="shared" si="37"/>
        <v>0</v>
      </c>
      <c r="N1266" s="139" t="str">
        <f t="shared" si="38"/>
        <v/>
      </c>
    </row>
    <row r="1267" spans="2:14" hidden="1" x14ac:dyDescent="0.15">
      <c r="B1267" s="139">
        <f t="shared" si="37"/>
        <v>0</v>
      </c>
      <c r="N1267" s="139" t="str">
        <f t="shared" si="38"/>
        <v/>
      </c>
    </row>
    <row r="1268" spans="2:14" hidden="1" x14ac:dyDescent="0.15">
      <c r="B1268" s="139">
        <f t="shared" si="37"/>
        <v>0</v>
      </c>
      <c r="N1268" s="139" t="str">
        <f t="shared" si="38"/>
        <v/>
      </c>
    </row>
    <row r="1269" spans="2:14" hidden="1" x14ac:dyDescent="0.15">
      <c r="B1269" s="139">
        <f t="shared" si="37"/>
        <v>0</v>
      </c>
      <c r="N1269" s="139" t="str">
        <f t="shared" si="38"/>
        <v/>
      </c>
    </row>
    <row r="1270" spans="2:14" hidden="1" x14ac:dyDescent="0.15">
      <c r="B1270" s="139">
        <f t="shared" si="37"/>
        <v>0</v>
      </c>
      <c r="N1270" s="139" t="str">
        <f t="shared" si="38"/>
        <v/>
      </c>
    </row>
    <row r="1271" spans="2:14" hidden="1" x14ac:dyDescent="0.15">
      <c r="B1271" s="139">
        <f t="shared" si="37"/>
        <v>0</v>
      </c>
      <c r="N1271" s="139" t="str">
        <f t="shared" si="38"/>
        <v/>
      </c>
    </row>
    <row r="1272" spans="2:14" hidden="1" x14ac:dyDescent="0.15">
      <c r="B1272" s="139">
        <f t="shared" si="37"/>
        <v>0</v>
      </c>
      <c r="N1272" s="139" t="str">
        <f t="shared" si="38"/>
        <v/>
      </c>
    </row>
    <row r="1273" spans="2:14" hidden="1" x14ac:dyDescent="0.15">
      <c r="B1273" s="139">
        <f t="shared" si="37"/>
        <v>0</v>
      </c>
      <c r="N1273" s="139" t="str">
        <f t="shared" si="38"/>
        <v/>
      </c>
    </row>
    <row r="1274" spans="2:14" hidden="1" x14ac:dyDescent="0.15">
      <c r="B1274" s="139">
        <f t="shared" si="37"/>
        <v>0</v>
      </c>
      <c r="N1274" s="139" t="str">
        <f t="shared" si="38"/>
        <v/>
      </c>
    </row>
    <row r="1275" spans="2:14" hidden="1" x14ac:dyDescent="0.15">
      <c r="B1275" s="139">
        <f t="shared" si="37"/>
        <v>0</v>
      </c>
      <c r="N1275" s="139" t="str">
        <f t="shared" si="38"/>
        <v/>
      </c>
    </row>
    <row r="1276" spans="2:14" hidden="1" x14ac:dyDescent="0.15">
      <c r="B1276" s="139">
        <f t="shared" si="37"/>
        <v>0</v>
      </c>
      <c r="N1276" s="139" t="str">
        <f t="shared" si="38"/>
        <v/>
      </c>
    </row>
    <row r="1277" spans="2:14" hidden="1" x14ac:dyDescent="0.15">
      <c r="B1277" s="139">
        <f t="shared" si="37"/>
        <v>0</v>
      </c>
      <c r="N1277" s="139" t="str">
        <f t="shared" si="38"/>
        <v/>
      </c>
    </row>
    <row r="1278" spans="2:14" hidden="1" x14ac:dyDescent="0.15">
      <c r="B1278" s="139">
        <f t="shared" si="37"/>
        <v>0</v>
      </c>
      <c r="N1278" s="139" t="str">
        <f t="shared" si="38"/>
        <v/>
      </c>
    </row>
    <row r="1279" spans="2:14" hidden="1" x14ac:dyDescent="0.15">
      <c r="B1279" s="139">
        <f t="shared" si="37"/>
        <v>0</v>
      </c>
      <c r="N1279" s="139" t="str">
        <f t="shared" si="38"/>
        <v/>
      </c>
    </row>
    <row r="1280" spans="2:14" hidden="1" x14ac:dyDescent="0.15">
      <c r="B1280" s="139">
        <f t="shared" si="37"/>
        <v>0</v>
      </c>
      <c r="N1280" s="139" t="str">
        <f t="shared" si="38"/>
        <v/>
      </c>
    </row>
    <row r="1281" spans="2:14" hidden="1" x14ac:dyDescent="0.15">
      <c r="B1281" s="139">
        <f t="shared" si="37"/>
        <v>0</v>
      </c>
      <c r="N1281" s="139" t="str">
        <f t="shared" si="38"/>
        <v/>
      </c>
    </row>
    <row r="1282" spans="2:14" hidden="1" x14ac:dyDescent="0.15">
      <c r="B1282" s="139">
        <f t="shared" si="37"/>
        <v>0</v>
      </c>
      <c r="N1282" s="139" t="str">
        <f t="shared" si="38"/>
        <v/>
      </c>
    </row>
    <row r="1283" spans="2:14" hidden="1" x14ac:dyDescent="0.15">
      <c r="B1283" s="139">
        <f t="shared" ref="B1283:B1346" si="39">D1283*1</f>
        <v>0</v>
      </c>
      <c r="N1283" s="139" t="str">
        <f t="shared" ref="N1283:N1346" si="40">UPPER(M1283)</f>
        <v/>
      </c>
    </row>
    <row r="1284" spans="2:14" hidden="1" x14ac:dyDescent="0.15">
      <c r="B1284" s="139">
        <f t="shared" si="39"/>
        <v>0</v>
      </c>
      <c r="N1284" s="139" t="str">
        <f t="shared" si="40"/>
        <v/>
      </c>
    </row>
    <row r="1285" spans="2:14" hidden="1" x14ac:dyDescent="0.15">
      <c r="B1285" s="139">
        <f t="shared" si="39"/>
        <v>0</v>
      </c>
      <c r="N1285" s="139" t="str">
        <f t="shared" si="40"/>
        <v/>
      </c>
    </row>
    <row r="1286" spans="2:14" hidden="1" x14ac:dyDescent="0.15">
      <c r="B1286" s="139">
        <f t="shared" si="39"/>
        <v>0</v>
      </c>
      <c r="N1286" s="139" t="str">
        <f t="shared" si="40"/>
        <v/>
      </c>
    </row>
    <row r="1287" spans="2:14" hidden="1" x14ac:dyDescent="0.15">
      <c r="B1287" s="139">
        <f t="shared" si="39"/>
        <v>0</v>
      </c>
      <c r="N1287" s="139" t="str">
        <f t="shared" si="40"/>
        <v/>
      </c>
    </row>
    <row r="1288" spans="2:14" hidden="1" x14ac:dyDescent="0.15">
      <c r="B1288" s="139">
        <f t="shared" si="39"/>
        <v>0</v>
      </c>
      <c r="N1288" s="139" t="str">
        <f t="shared" si="40"/>
        <v/>
      </c>
    </row>
    <row r="1289" spans="2:14" hidden="1" x14ac:dyDescent="0.15">
      <c r="B1289" s="139">
        <f t="shared" si="39"/>
        <v>0</v>
      </c>
      <c r="N1289" s="139" t="str">
        <f t="shared" si="40"/>
        <v/>
      </c>
    </row>
    <row r="1290" spans="2:14" hidden="1" x14ac:dyDescent="0.15">
      <c r="B1290" s="139">
        <f t="shared" si="39"/>
        <v>0</v>
      </c>
      <c r="N1290" s="139" t="str">
        <f t="shared" si="40"/>
        <v/>
      </c>
    </row>
    <row r="1291" spans="2:14" hidden="1" x14ac:dyDescent="0.15">
      <c r="B1291" s="139">
        <f t="shared" si="39"/>
        <v>0</v>
      </c>
      <c r="N1291" s="139" t="str">
        <f t="shared" si="40"/>
        <v/>
      </c>
    </row>
    <row r="1292" spans="2:14" hidden="1" x14ac:dyDescent="0.15">
      <c r="B1292" s="139">
        <f t="shared" si="39"/>
        <v>0</v>
      </c>
      <c r="N1292" s="139" t="str">
        <f t="shared" si="40"/>
        <v/>
      </c>
    </row>
    <row r="1293" spans="2:14" hidden="1" x14ac:dyDescent="0.15">
      <c r="B1293" s="139">
        <f t="shared" si="39"/>
        <v>0</v>
      </c>
      <c r="N1293" s="139" t="str">
        <f t="shared" si="40"/>
        <v/>
      </c>
    </row>
    <row r="1294" spans="2:14" hidden="1" x14ac:dyDescent="0.15">
      <c r="B1294" s="139">
        <f t="shared" si="39"/>
        <v>0</v>
      </c>
      <c r="N1294" s="139" t="str">
        <f t="shared" si="40"/>
        <v/>
      </c>
    </row>
    <row r="1295" spans="2:14" hidden="1" x14ac:dyDescent="0.15">
      <c r="B1295" s="139">
        <f t="shared" si="39"/>
        <v>0</v>
      </c>
      <c r="N1295" s="139" t="str">
        <f t="shared" si="40"/>
        <v/>
      </c>
    </row>
    <row r="1296" spans="2:14" hidden="1" x14ac:dyDescent="0.15">
      <c r="B1296" s="139">
        <f t="shared" si="39"/>
        <v>0</v>
      </c>
      <c r="N1296" s="139" t="str">
        <f t="shared" si="40"/>
        <v/>
      </c>
    </row>
    <row r="1297" spans="2:14" hidden="1" x14ac:dyDescent="0.15">
      <c r="B1297" s="139">
        <f t="shared" si="39"/>
        <v>0</v>
      </c>
      <c r="N1297" s="139" t="str">
        <f t="shared" si="40"/>
        <v/>
      </c>
    </row>
    <row r="1298" spans="2:14" hidden="1" x14ac:dyDescent="0.15">
      <c r="B1298" s="139">
        <f t="shared" si="39"/>
        <v>0</v>
      </c>
      <c r="N1298" s="139" t="str">
        <f t="shared" si="40"/>
        <v/>
      </c>
    </row>
    <row r="1299" spans="2:14" hidden="1" x14ac:dyDescent="0.15">
      <c r="B1299" s="139">
        <f t="shared" si="39"/>
        <v>0</v>
      </c>
      <c r="N1299" s="139" t="str">
        <f t="shared" si="40"/>
        <v/>
      </c>
    </row>
    <row r="1300" spans="2:14" hidden="1" x14ac:dyDescent="0.15">
      <c r="B1300" s="139">
        <f t="shared" si="39"/>
        <v>0</v>
      </c>
      <c r="N1300" s="139" t="str">
        <f t="shared" si="40"/>
        <v/>
      </c>
    </row>
    <row r="1301" spans="2:14" hidden="1" x14ac:dyDescent="0.15">
      <c r="B1301" s="139">
        <f t="shared" si="39"/>
        <v>0</v>
      </c>
      <c r="N1301" s="139" t="str">
        <f t="shared" si="40"/>
        <v/>
      </c>
    </row>
    <row r="1302" spans="2:14" hidden="1" x14ac:dyDescent="0.15">
      <c r="B1302" s="139">
        <f t="shared" si="39"/>
        <v>0</v>
      </c>
      <c r="N1302" s="139" t="str">
        <f t="shared" si="40"/>
        <v/>
      </c>
    </row>
    <row r="1303" spans="2:14" hidden="1" x14ac:dyDescent="0.15">
      <c r="B1303" s="139">
        <f t="shared" si="39"/>
        <v>0</v>
      </c>
      <c r="N1303" s="139" t="str">
        <f t="shared" si="40"/>
        <v/>
      </c>
    </row>
    <row r="1304" spans="2:14" hidden="1" x14ac:dyDescent="0.15">
      <c r="B1304" s="139">
        <f t="shared" si="39"/>
        <v>0</v>
      </c>
      <c r="N1304" s="139" t="str">
        <f t="shared" si="40"/>
        <v/>
      </c>
    </row>
    <row r="1305" spans="2:14" hidden="1" x14ac:dyDescent="0.15">
      <c r="B1305" s="139">
        <f t="shared" si="39"/>
        <v>0</v>
      </c>
      <c r="N1305" s="139" t="str">
        <f t="shared" si="40"/>
        <v/>
      </c>
    </row>
    <row r="1306" spans="2:14" hidden="1" x14ac:dyDescent="0.15">
      <c r="B1306" s="139">
        <f t="shared" si="39"/>
        <v>0</v>
      </c>
      <c r="N1306" s="139" t="str">
        <f t="shared" si="40"/>
        <v/>
      </c>
    </row>
    <row r="1307" spans="2:14" hidden="1" x14ac:dyDescent="0.15">
      <c r="B1307" s="139">
        <f t="shared" si="39"/>
        <v>0</v>
      </c>
      <c r="N1307" s="139" t="str">
        <f t="shared" si="40"/>
        <v/>
      </c>
    </row>
    <row r="1308" spans="2:14" hidden="1" x14ac:dyDescent="0.15">
      <c r="B1308" s="139">
        <f t="shared" si="39"/>
        <v>0</v>
      </c>
      <c r="N1308" s="139" t="str">
        <f t="shared" si="40"/>
        <v/>
      </c>
    </row>
    <row r="1309" spans="2:14" hidden="1" x14ac:dyDescent="0.15">
      <c r="B1309" s="139">
        <f t="shared" si="39"/>
        <v>0</v>
      </c>
      <c r="N1309" s="139" t="str">
        <f t="shared" si="40"/>
        <v/>
      </c>
    </row>
    <row r="1310" spans="2:14" hidden="1" x14ac:dyDescent="0.15">
      <c r="B1310" s="139">
        <f t="shared" si="39"/>
        <v>0</v>
      </c>
      <c r="N1310" s="139" t="str">
        <f t="shared" si="40"/>
        <v/>
      </c>
    </row>
    <row r="1311" spans="2:14" hidden="1" x14ac:dyDescent="0.15">
      <c r="B1311" s="139">
        <f t="shared" si="39"/>
        <v>0</v>
      </c>
      <c r="N1311" s="139" t="str">
        <f t="shared" si="40"/>
        <v/>
      </c>
    </row>
    <row r="1312" spans="2:14" hidden="1" x14ac:dyDescent="0.15">
      <c r="B1312" s="139">
        <f t="shared" si="39"/>
        <v>0</v>
      </c>
      <c r="N1312" s="139" t="str">
        <f t="shared" si="40"/>
        <v/>
      </c>
    </row>
    <row r="1313" spans="2:14" hidden="1" x14ac:dyDescent="0.15">
      <c r="B1313" s="139">
        <f t="shared" si="39"/>
        <v>0</v>
      </c>
      <c r="N1313" s="139" t="str">
        <f t="shared" si="40"/>
        <v/>
      </c>
    </row>
    <row r="1314" spans="2:14" hidden="1" x14ac:dyDescent="0.15">
      <c r="B1314" s="139">
        <f t="shared" si="39"/>
        <v>0</v>
      </c>
      <c r="N1314" s="139" t="str">
        <f t="shared" si="40"/>
        <v/>
      </c>
    </row>
    <row r="1315" spans="2:14" hidden="1" x14ac:dyDescent="0.15">
      <c r="B1315" s="139">
        <f t="shared" si="39"/>
        <v>0</v>
      </c>
      <c r="N1315" s="139" t="str">
        <f t="shared" si="40"/>
        <v/>
      </c>
    </row>
    <row r="1316" spans="2:14" hidden="1" x14ac:dyDescent="0.15">
      <c r="B1316" s="139">
        <f t="shared" si="39"/>
        <v>0</v>
      </c>
      <c r="N1316" s="139" t="str">
        <f t="shared" si="40"/>
        <v/>
      </c>
    </row>
    <row r="1317" spans="2:14" hidden="1" x14ac:dyDescent="0.15">
      <c r="B1317" s="139">
        <f t="shared" si="39"/>
        <v>0</v>
      </c>
      <c r="N1317" s="139" t="str">
        <f t="shared" si="40"/>
        <v/>
      </c>
    </row>
    <row r="1318" spans="2:14" hidden="1" x14ac:dyDescent="0.15">
      <c r="B1318" s="139">
        <f t="shared" si="39"/>
        <v>0</v>
      </c>
      <c r="N1318" s="139" t="str">
        <f t="shared" si="40"/>
        <v/>
      </c>
    </row>
    <row r="1319" spans="2:14" hidden="1" x14ac:dyDescent="0.15">
      <c r="B1319" s="139">
        <f t="shared" si="39"/>
        <v>0</v>
      </c>
      <c r="N1319" s="139" t="str">
        <f t="shared" si="40"/>
        <v/>
      </c>
    </row>
    <row r="1320" spans="2:14" hidden="1" x14ac:dyDescent="0.15">
      <c r="B1320" s="139">
        <f t="shared" si="39"/>
        <v>0</v>
      </c>
      <c r="N1320" s="139" t="str">
        <f t="shared" si="40"/>
        <v/>
      </c>
    </row>
    <row r="1321" spans="2:14" hidden="1" x14ac:dyDescent="0.15">
      <c r="B1321" s="139">
        <f t="shared" si="39"/>
        <v>0</v>
      </c>
      <c r="N1321" s="139" t="str">
        <f t="shared" si="40"/>
        <v/>
      </c>
    </row>
    <row r="1322" spans="2:14" hidden="1" x14ac:dyDescent="0.15">
      <c r="B1322" s="139">
        <f t="shared" si="39"/>
        <v>0</v>
      </c>
      <c r="N1322" s="139" t="str">
        <f t="shared" si="40"/>
        <v/>
      </c>
    </row>
    <row r="1323" spans="2:14" hidden="1" x14ac:dyDescent="0.15">
      <c r="B1323" s="139">
        <f t="shared" si="39"/>
        <v>0</v>
      </c>
      <c r="N1323" s="139" t="str">
        <f t="shared" si="40"/>
        <v/>
      </c>
    </row>
    <row r="1324" spans="2:14" hidden="1" x14ac:dyDescent="0.15">
      <c r="B1324" s="139">
        <f t="shared" si="39"/>
        <v>0</v>
      </c>
      <c r="N1324" s="139" t="str">
        <f t="shared" si="40"/>
        <v/>
      </c>
    </row>
    <row r="1325" spans="2:14" hidden="1" x14ac:dyDescent="0.15">
      <c r="B1325" s="139">
        <f t="shared" si="39"/>
        <v>0</v>
      </c>
      <c r="N1325" s="139" t="str">
        <f t="shared" si="40"/>
        <v/>
      </c>
    </row>
    <row r="1326" spans="2:14" hidden="1" x14ac:dyDescent="0.15">
      <c r="B1326" s="139">
        <f t="shared" si="39"/>
        <v>0</v>
      </c>
      <c r="N1326" s="139" t="str">
        <f t="shared" si="40"/>
        <v/>
      </c>
    </row>
    <row r="1327" spans="2:14" hidden="1" x14ac:dyDescent="0.15">
      <c r="B1327" s="139">
        <f t="shared" si="39"/>
        <v>0</v>
      </c>
      <c r="N1327" s="139" t="str">
        <f t="shared" si="40"/>
        <v/>
      </c>
    </row>
    <row r="1328" spans="2:14" hidden="1" x14ac:dyDescent="0.15">
      <c r="B1328" s="139">
        <f t="shared" si="39"/>
        <v>0</v>
      </c>
      <c r="N1328" s="139" t="str">
        <f t="shared" si="40"/>
        <v/>
      </c>
    </row>
    <row r="1329" spans="2:14" hidden="1" x14ac:dyDescent="0.15">
      <c r="B1329" s="139">
        <f t="shared" si="39"/>
        <v>0</v>
      </c>
      <c r="N1329" s="139" t="str">
        <f t="shared" si="40"/>
        <v/>
      </c>
    </row>
    <row r="1330" spans="2:14" hidden="1" x14ac:dyDescent="0.15">
      <c r="B1330" s="139">
        <f t="shared" si="39"/>
        <v>0</v>
      </c>
      <c r="N1330" s="139" t="str">
        <f t="shared" si="40"/>
        <v/>
      </c>
    </row>
    <row r="1331" spans="2:14" hidden="1" x14ac:dyDescent="0.15">
      <c r="B1331" s="139">
        <f t="shared" si="39"/>
        <v>0</v>
      </c>
      <c r="N1331" s="139" t="str">
        <f t="shared" si="40"/>
        <v/>
      </c>
    </row>
    <row r="1332" spans="2:14" hidden="1" x14ac:dyDescent="0.15">
      <c r="B1332" s="139">
        <f t="shared" si="39"/>
        <v>0</v>
      </c>
      <c r="N1332" s="139" t="str">
        <f t="shared" si="40"/>
        <v/>
      </c>
    </row>
    <row r="1333" spans="2:14" hidden="1" x14ac:dyDescent="0.15">
      <c r="B1333" s="139">
        <f t="shared" si="39"/>
        <v>0</v>
      </c>
      <c r="N1333" s="139" t="str">
        <f t="shared" si="40"/>
        <v/>
      </c>
    </row>
    <row r="1334" spans="2:14" hidden="1" x14ac:dyDescent="0.15">
      <c r="B1334" s="139">
        <f t="shared" si="39"/>
        <v>0</v>
      </c>
      <c r="N1334" s="139" t="str">
        <f t="shared" si="40"/>
        <v/>
      </c>
    </row>
    <row r="1335" spans="2:14" hidden="1" x14ac:dyDescent="0.15">
      <c r="B1335" s="139">
        <f t="shared" si="39"/>
        <v>0</v>
      </c>
      <c r="N1335" s="139" t="str">
        <f t="shared" si="40"/>
        <v/>
      </c>
    </row>
    <row r="1336" spans="2:14" hidden="1" x14ac:dyDescent="0.15">
      <c r="B1336" s="139">
        <f t="shared" si="39"/>
        <v>0</v>
      </c>
      <c r="N1336" s="139" t="str">
        <f t="shared" si="40"/>
        <v/>
      </c>
    </row>
    <row r="1337" spans="2:14" hidden="1" x14ac:dyDescent="0.15">
      <c r="B1337" s="139">
        <f t="shared" si="39"/>
        <v>0</v>
      </c>
      <c r="N1337" s="139" t="str">
        <f t="shared" si="40"/>
        <v/>
      </c>
    </row>
    <row r="1338" spans="2:14" hidden="1" x14ac:dyDescent="0.15">
      <c r="B1338" s="139">
        <f t="shared" si="39"/>
        <v>0</v>
      </c>
      <c r="N1338" s="139" t="str">
        <f t="shared" si="40"/>
        <v/>
      </c>
    </row>
    <row r="1339" spans="2:14" hidden="1" x14ac:dyDescent="0.15">
      <c r="B1339" s="139">
        <f t="shared" si="39"/>
        <v>0</v>
      </c>
      <c r="N1339" s="139" t="str">
        <f t="shared" si="40"/>
        <v/>
      </c>
    </row>
    <row r="1340" spans="2:14" hidden="1" x14ac:dyDescent="0.15">
      <c r="B1340" s="139">
        <f t="shared" si="39"/>
        <v>0</v>
      </c>
      <c r="N1340" s="139" t="str">
        <f t="shared" si="40"/>
        <v/>
      </c>
    </row>
    <row r="1341" spans="2:14" hidden="1" x14ac:dyDescent="0.15">
      <c r="B1341" s="139">
        <f t="shared" si="39"/>
        <v>0</v>
      </c>
      <c r="N1341" s="139" t="str">
        <f t="shared" si="40"/>
        <v/>
      </c>
    </row>
    <row r="1342" spans="2:14" hidden="1" x14ac:dyDescent="0.15">
      <c r="B1342" s="139">
        <f t="shared" si="39"/>
        <v>0</v>
      </c>
      <c r="N1342" s="139" t="str">
        <f t="shared" si="40"/>
        <v/>
      </c>
    </row>
    <row r="1343" spans="2:14" hidden="1" x14ac:dyDescent="0.15">
      <c r="B1343" s="139">
        <f t="shared" si="39"/>
        <v>0</v>
      </c>
      <c r="N1343" s="139" t="str">
        <f t="shared" si="40"/>
        <v/>
      </c>
    </row>
    <row r="1344" spans="2:14" hidden="1" x14ac:dyDescent="0.15">
      <c r="B1344" s="139">
        <f t="shared" si="39"/>
        <v>0</v>
      </c>
      <c r="N1344" s="139" t="str">
        <f t="shared" si="40"/>
        <v/>
      </c>
    </row>
    <row r="1345" spans="2:14" hidden="1" x14ac:dyDescent="0.15">
      <c r="B1345" s="139">
        <f t="shared" si="39"/>
        <v>0</v>
      </c>
      <c r="N1345" s="139" t="str">
        <f t="shared" si="40"/>
        <v/>
      </c>
    </row>
    <row r="1346" spans="2:14" hidden="1" x14ac:dyDescent="0.15">
      <c r="B1346" s="139">
        <f t="shared" si="39"/>
        <v>0</v>
      </c>
      <c r="N1346" s="139" t="str">
        <f t="shared" si="40"/>
        <v/>
      </c>
    </row>
    <row r="1347" spans="2:14" hidden="1" x14ac:dyDescent="0.15">
      <c r="B1347" s="139">
        <f t="shared" ref="B1347:B1410" si="41">D1347*1</f>
        <v>0</v>
      </c>
      <c r="N1347" s="139" t="str">
        <f t="shared" ref="N1347:N1410" si="42">UPPER(M1347)</f>
        <v/>
      </c>
    </row>
    <row r="1348" spans="2:14" hidden="1" x14ac:dyDescent="0.15">
      <c r="B1348" s="139">
        <f t="shared" si="41"/>
        <v>0</v>
      </c>
      <c r="N1348" s="139" t="str">
        <f t="shared" si="42"/>
        <v/>
      </c>
    </row>
    <row r="1349" spans="2:14" hidden="1" x14ac:dyDescent="0.15">
      <c r="B1349" s="139">
        <f t="shared" si="41"/>
        <v>0</v>
      </c>
      <c r="N1349" s="139" t="str">
        <f t="shared" si="42"/>
        <v/>
      </c>
    </row>
    <row r="1350" spans="2:14" hidden="1" x14ac:dyDescent="0.15">
      <c r="B1350" s="139">
        <f t="shared" si="41"/>
        <v>0</v>
      </c>
      <c r="N1350" s="139" t="str">
        <f t="shared" si="42"/>
        <v/>
      </c>
    </row>
    <row r="1351" spans="2:14" hidden="1" x14ac:dyDescent="0.15">
      <c r="B1351" s="139">
        <f t="shared" si="41"/>
        <v>0</v>
      </c>
      <c r="N1351" s="139" t="str">
        <f t="shared" si="42"/>
        <v/>
      </c>
    </row>
    <row r="1352" spans="2:14" hidden="1" x14ac:dyDescent="0.15">
      <c r="B1352" s="139">
        <f t="shared" si="41"/>
        <v>0</v>
      </c>
      <c r="N1352" s="139" t="str">
        <f t="shared" si="42"/>
        <v/>
      </c>
    </row>
    <row r="1353" spans="2:14" hidden="1" x14ac:dyDescent="0.15">
      <c r="B1353" s="139">
        <f t="shared" si="41"/>
        <v>0</v>
      </c>
      <c r="N1353" s="139" t="str">
        <f t="shared" si="42"/>
        <v/>
      </c>
    </row>
    <row r="1354" spans="2:14" hidden="1" x14ac:dyDescent="0.15">
      <c r="B1354" s="139">
        <f t="shared" si="41"/>
        <v>0</v>
      </c>
      <c r="N1354" s="139" t="str">
        <f t="shared" si="42"/>
        <v/>
      </c>
    </row>
    <row r="1355" spans="2:14" hidden="1" x14ac:dyDescent="0.15">
      <c r="B1355" s="139">
        <f t="shared" si="41"/>
        <v>0</v>
      </c>
      <c r="N1355" s="139" t="str">
        <f t="shared" si="42"/>
        <v/>
      </c>
    </row>
    <row r="1356" spans="2:14" hidden="1" x14ac:dyDescent="0.15">
      <c r="B1356" s="139">
        <f t="shared" si="41"/>
        <v>0</v>
      </c>
      <c r="N1356" s="139" t="str">
        <f t="shared" si="42"/>
        <v/>
      </c>
    </row>
    <row r="1357" spans="2:14" hidden="1" x14ac:dyDescent="0.15">
      <c r="B1357" s="139">
        <f t="shared" si="41"/>
        <v>0</v>
      </c>
      <c r="N1357" s="139" t="str">
        <f t="shared" si="42"/>
        <v/>
      </c>
    </row>
    <row r="1358" spans="2:14" hidden="1" x14ac:dyDescent="0.15">
      <c r="B1358" s="139">
        <f t="shared" si="41"/>
        <v>0</v>
      </c>
      <c r="N1358" s="139" t="str">
        <f t="shared" si="42"/>
        <v/>
      </c>
    </row>
    <row r="1359" spans="2:14" hidden="1" x14ac:dyDescent="0.15">
      <c r="B1359" s="139">
        <f t="shared" si="41"/>
        <v>0</v>
      </c>
      <c r="N1359" s="139" t="str">
        <f t="shared" si="42"/>
        <v/>
      </c>
    </row>
    <row r="1360" spans="2:14" hidden="1" x14ac:dyDescent="0.15">
      <c r="B1360" s="139">
        <f t="shared" si="41"/>
        <v>0</v>
      </c>
      <c r="N1360" s="139" t="str">
        <f t="shared" si="42"/>
        <v/>
      </c>
    </row>
    <row r="1361" spans="2:14" hidden="1" x14ac:dyDescent="0.15">
      <c r="B1361" s="139">
        <f t="shared" si="41"/>
        <v>0</v>
      </c>
      <c r="N1361" s="139" t="str">
        <f t="shared" si="42"/>
        <v/>
      </c>
    </row>
    <row r="1362" spans="2:14" hidden="1" x14ac:dyDescent="0.15">
      <c r="B1362" s="139">
        <f t="shared" si="41"/>
        <v>0</v>
      </c>
      <c r="N1362" s="139" t="str">
        <f t="shared" si="42"/>
        <v/>
      </c>
    </row>
    <row r="1363" spans="2:14" hidden="1" x14ac:dyDescent="0.15">
      <c r="B1363" s="139">
        <f t="shared" si="41"/>
        <v>0</v>
      </c>
      <c r="N1363" s="139" t="str">
        <f t="shared" si="42"/>
        <v/>
      </c>
    </row>
    <row r="1364" spans="2:14" hidden="1" x14ac:dyDescent="0.15">
      <c r="B1364" s="139">
        <f t="shared" si="41"/>
        <v>0</v>
      </c>
      <c r="N1364" s="139" t="str">
        <f t="shared" si="42"/>
        <v/>
      </c>
    </row>
    <row r="1365" spans="2:14" hidden="1" x14ac:dyDescent="0.15">
      <c r="B1365" s="139">
        <f t="shared" si="41"/>
        <v>0</v>
      </c>
      <c r="N1365" s="139" t="str">
        <f t="shared" si="42"/>
        <v/>
      </c>
    </row>
    <row r="1366" spans="2:14" hidden="1" x14ac:dyDescent="0.15">
      <c r="B1366" s="139">
        <f t="shared" si="41"/>
        <v>0</v>
      </c>
      <c r="N1366" s="139" t="str">
        <f t="shared" si="42"/>
        <v/>
      </c>
    </row>
    <row r="1367" spans="2:14" hidden="1" x14ac:dyDescent="0.15">
      <c r="B1367" s="139">
        <f t="shared" si="41"/>
        <v>0</v>
      </c>
      <c r="N1367" s="139" t="str">
        <f t="shared" si="42"/>
        <v/>
      </c>
    </row>
    <row r="1368" spans="2:14" hidden="1" x14ac:dyDescent="0.15">
      <c r="B1368" s="139">
        <f t="shared" si="41"/>
        <v>0</v>
      </c>
      <c r="N1368" s="139" t="str">
        <f t="shared" si="42"/>
        <v/>
      </c>
    </row>
    <row r="1369" spans="2:14" hidden="1" x14ac:dyDescent="0.15">
      <c r="B1369" s="139">
        <f t="shared" si="41"/>
        <v>0</v>
      </c>
      <c r="N1369" s="139" t="str">
        <f t="shared" si="42"/>
        <v/>
      </c>
    </row>
    <row r="1370" spans="2:14" hidden="1" x14ac:dyDescent="0.15">
      <c r="B1370" s="139">
        <f t="shared" si="41"/>
        <v>0</v>
      </c>
      <c r="N1370" s="139" t="str">
        <f t="shared" si="42"/>
        <v/>
      </c>
    </row>
    <row r="1371" spans="2:14" hidden="1" x14ac:dyDescent="0.15">
      <c r="B1371" s="139">
        <f t="shared" si="41"/>
        <v>0</v>
      </c>
      <c r="N1371" s="139" t="str">
        <f t="shared" si="42"/>
        <v/>
      </c>
    </row>
    <row r="1372" spans="2:14" hidden="1" x14ac:dyDescent="0.15">
      <c r="B1372" s="139">
        <f t="shared" si="41"/>
        <v>0</v>
      </c>
      <c r="N1372" s="139" t="str">
        <f t="shared" si="42"/>
        <v/>
      </c>
    </row>
    <row r="1373" spans="2:14" hidden="1" x14ac:dyDescent="0.15">
      <c r="B1373" s="139">
        <f t="shared" si="41"/>
        <v>0</v>
      </c>
      <c r="N1373" s="139" t="str">
        <f t="shared" si="42"/>
        <v/>
      </c>
    </row>
    <row r="1374" spans="2:14" hidden="1" x14ac:dyDescent="0.15">
      <c r="B1374" s="139">
        <f t="shared" si="41"/>
        <v>0</v>
      </c>
      <c r="N1374" s="139" t="str">
        <f t="shared" si="42"/>
        <v/>
      </c>
    </row>
    <row r="1375" spans="2:14" hidden="1" x14ac:dyDescent="0.15">
      <c r="B1375" s="139">
        <f t="shared" si="41"/>
        <v>0</v>
      </c>
      <c r="N1375" s="139" t="str">
        <f t="shared" si="42"/>
        <v/>
      </c>
    </row>
    <row r="1376" spans="2:14" hidden="1" x14ac:dyDescent="0.15">
      <c r="B1376" s="139">
        <f t="shared" si="41"/>
        <v>0</v>
      </c>
      <c r="N1376" s="139" t="str">
        <f t="shared" si="42"/>
        <v/>
      </c>
    </row>
    <row r="1377" spans="2:14" hidden="1" x14ac:dyDescent="0.15">
      <c r="B1377" s="139">
        <f t="shared" si="41"/>
        <v>0</v>
      </c>
      <c r="N1377" s="139" t="str">
        <f t="shared" si="42"/>
        <v/>
      </c>
    </row>
    <row r="1378" spans="2:14" hidden="1" x14ac:dyDescent="0.15">
      <c r="B1378" s="139">
        <f t="shared" si="41"/>
        <v>0</v>
      </c>
      <c r="N1378" s="139" t="str">
        <f t="shared" si="42"/>
        <v/>
      </c>
    </row>
    <row r="1379" spans="2:14" hidden="1" x14ac:dyDescent="0.15">
      <c r="B1379" s="139">
        <f t="shared" si="41"/>
        <v>0</v>
      </c>
      <c r="N1379" s="139" t="str">
        <f t="shared" si="42"/>
        <v/>
      </c>
    </row>
    <row r="1380" spans="2:14" hidden="1" x14ac:dyDescent="0.15">
      <c r="B1380" s="139">
        <f t="shared" si="41"/>
        <v>0</v>
      </c>
      <c r="N1380" s="139" t="str">
        <f t="shared" si="42"/>
        <v/>
      </c>
    </row>
    <row r="1381" spans="2:14" hidden="1" x14ac:dyDescent="0.15">
      <c r="B1381" s="139">
        <f t="shared" si="41"/>
        <v>0</v>
      </c>
      <c r="N1381" s="139" t="str">
        <f t="shared" si="42"/>
        <v/>
      </c>
    </row>
    <row r="1382" spans="2:14" hidden="1" x14ac:dyDescent="0.15">
      <c r="B1382" s="139">
        <f t="shared" si="41"/>
        <v>0</v>
      </c>
      <c r="N1382" s="139" t="str">
        <f t="shared" si="42"/>
        <v/>
      </c>
    </row>
    <row r="1383" spans="2:14" hidden="1" x14ac:dyDescent="0.15">
      <c r="B1383" s="139">
        <f t="shared" si="41"/>
        <v>0</v>
      </c>
      <c r="N1383" s="139" t="str">
        <f t="shared" si="42"/>
        <v/>
      </c>
    </row>
    <row r="1384" spans="2:14" hidden="1" x14ac:dyDescent="0.15">
      <c r="B1384" s="139">
        <f t="shared" si="41"/>
        <v>0</v>
      </c>
      <c r="N1384" s="139" t="str">
        <f t="shared" si="42"/>
        <v/>
      </c>
    </row>
    <row r="1385" spans="2:14" hidden="1" x14ac:dyDescent="0.15">
      <c r="B1385" s="139">
        <f t="shared" si="41"/>
        <v>0</v>
      </c>
      <c r="N1385" s="139" t="str">
        <f t="shared" si="42"/>
        <v/>
      </c>
    </row>
    <row r="1386" spans="2:14" hidden="1" x14ac:dyDescent="0.15">
      <c r="B1386" s="139">
        <f t="shared" si="41"/>
        <v>0</v>
      </c>
      <c r="N1386" s="139" t="str">
        <f t="shared" si="42"/>
        <v/>
      </c>
    </row>
    <row r="1387" spans="2:14" hidden="1" x14ac:dyDescent="0.15">
      <c r="B1387" s="139">
        <f t="shared" si="41"/>
        <v>0</v>
      </c>
      <c r="N1387" s="139" t="str">
        <f t="shared" si="42"/>
        <v/>
      </c>
    </row>
    <row r="1388" spans="2:14" hidden="1" x14ac:dyDescent="0.15">
      <c r="B1388" s="139">
        <f t="shared" si="41"/>
        <v>0</v>
      </c>
      <c r="N1388" s="139" t="str">
        <f t="shared" si="42"/>
        <v/>
      </c>
    </row>
    <row r="1389" spans="2:14" hidden="1" x14ac:dyDescent="0.15">
      <c r="B1389" s="139">
        <f t="shared" si="41"/>
        <v>0</v>
      </c>
      <c r="N1389" s="139" t="str">
        <f t="shared" si="42"/>
        <v/>
      </c>
    </row>
    <row r="1390" spans="2:14" hidden="1" x14ac:dyDescent="0.15">
      <c r="B1390" s="139">
        <f t="shared" si="41"/>
        <v>0</v>
      </c>
      <c r="N1390" s="139" t="str">
        <f t="shared" si="42"/>
        <v/>
      </c>
    </row>
    <row r="1391" spans="2:14" hidden="1" x14ac:dyDescent="0.15">
      <c r="B1391" s="139">
        <f t="shared" si="41"/>
        <v>0</v>
      </c>
      <c r="N1391" s="139" t="str">
        <f t="shared" si="42"/>
        <v/>
      </c>
    </row>
    <row r="1392" spans="2:14" hidden="1" x14ac:dyDescent="0.15">
      <c r="B1392" s="139">
        <f t="shared" si="41"/>
        <v>0</v>
      </c>
      <c r="N1392" s="139" t="str">
        <f t="shared" si="42"/>
        <v/>
      </c>
    </row>
    <row r="1393" spans="2:14" hidden="1" x14ac:dyDescent="0.15">
      <c r="B1393" s="139">
        <f t="shared" si="41"/>
        <v>0</v>
      </c>
      <c r="N1393" s="139" t="str">
        <f t="shared" si="42"/>
        <v/>
      </c>
    </row>
    <row r="1394" spans="2:14" hidden="1" x14ac:dyDescent="0.15">
      <c r="B1394" s="139">
        <f t="shared" si="41"/>
        <v>0</v>
      </c>
      <c r="N1394" s="139" t="str">
        <f t="shared" si="42"/>
        <v/>
      </c>
    </row>
    <row r="1395" spans="2:14" hidden="1" x14ac:dyDescent="0.15">
      <c r="B1395" s="139">
        <f t="shared" si="41"/>
        <v>0</v>
      </c>
      <c r="N1395" s="139" t="str">
        <f t="shared" si="42"/>
        <v/>
      </c>
    </row>
    <row r="1396" spans="2:14" hidden="1" x14ac:dyDescent="0.15">
      <c r="B1396" s="139">
        <f t="shared" si="41"/>
        <v>0</v>
      </c>
      <c r="N1396" s="139" t="str">
        <f t="shared" si="42"/>
        <v/>
      </c>
    </row>
    <row r="1397" spans="2:14" hidden="1" x14ac:dyDescent="0.15">
      <c r="B1397" s="139">
        <f t="shared" si="41"/>
        <v>0</v>
      </c>
      <c r="N1397" s="139" t="str">
        <f t="shared" si="42"/>
        <v/>
      </c>
    </row>
    <row r="1398" spans="2:14" hidden="1" x14ac:dyDescent="0.15">
      <c r="B1398" s="139">
        <f t="shared" si="41"/>
        <v>0</v>
      </c>
      <c r="N1398" s="139" t="str">
        <f t="shared" si="42"/>
        <v/>
      </c>
    </row>
    <row r="1399" spans="2:14" hidden="1" x14ac:dyDescent="0.15">
      <c r="B1399" s="139">
        <f t="shared" si="41"/>
        <v>0</v>
      </c>
      <c r="N1399" s="139" t="str">
        <f t="shared" si="42"/>
        <v/>
      </c>
    </row>
    <row r="1400" spans="2:14" hidden="1" x14ac:dyDescent="0.15">
      <c r="B1400" s="139">
        <f t="shared" si="41"/>
        <v>0</v>
      </c>
      <c r="N1400" s="139" t="str">
        <f t="shared" si="42"/>
        <v/>
      </c>
    </row>
    <row r="1401" spans="2:14" hidden="1" x14ac:dyDescent="0.15">
      <c r="B1401" s="139">
        <f t="shared" si="41"/>
        <v>0</v>
      </c>
      <c r="N1401" s="139" t="str">
        <f t="shared" si="42"/>
        <v/>
      </c>
    </row>
    <row r="1402" spans="2:14" hidden="1" x14ac:dyDescent="0.15">
      <c r="B1402" s="139">
        <f t="shared" si="41"/>
        <v>0</v>
      </c>
      <c r="N1402" s="139" t="str">
        <f t="shared" si="42"/>
        <v/>
      </c>
    </row>
    <row r="1403" spans="2:14" hidden="1" x14ac:dyDescent="0.15">
      <c r="B1403" s="139">
        <f t="shared" si="41"/>
        <v>0</v>
      </c>
      <c r="N1403" s="139" t="str">
        <f t="shared" si="42"/>
        <v/>
      </c>
    </row>
    <row r="1404" spans="2:14" hidden="1" x14ac:dyDescent="0.15">
      <c r="B1404" s="139">
        <f t="shared" si="41"/>
        <v>0</v>
      </c>
      <c r="N1404" s="139" t="str">
        <f t="shared" si="42"/>
        <v/>
      </c>
    </row>
    <row r="1405" spans="2:14" hidden="1" x14ac:dyDescent="0.15">
      <c r="B1405" s="139">
        <f t="shared" si="41"/>
        <v>0</v>
      </c>
      <c r="N1405" s="139" t="str">
        <f t="shared" si="42"/>
        <v/>
      </c>
    </row>
    <row r="1406" spans="2:14" hidden="1" x14ac:dyDescent="0.15">
      <c r="B1406" s="139">
        <f t="shared" si="41"/>
        <v>0</v>
      </c>
      <c r="N1406" s="139" t="str">
        <f t="shared" si="42"/>
        <v/>
      </c>
    </row>
    <row r="1407" spans="2:14" hidden="1" x14ac:dyDescent="0.15">
      <c r="B1407" s="139">
        <f t="shared" si="41"/>
        <v>0</v>
      </c>
      <c r="N1407" s="139" t="str">
        <f t="shared" si="42"/>
        <v/>
      </c>
    </row>
    <row r="1408" spans="2:14" hidden="1" x14ac:dyDescent="0.15">
      <c r="B1408" s="139">
        <f t="shared" si="41"/>
        <v>0</v>
      </c>
      <c r="N1408" s="139" t="str">
        <f t="shared" si="42"/>
        <v/>
      </c>
    </row>
    <row r="1409" spans="2:14" hidden="1" x14ac:dyDescent="0.15">
      <c r="B1409" s="139">
        <f t="shared" si="41"/>
        <v>0</v>
      </c>
      <c r="N1409" s="139" t="str">
        <f t="shared" si="42"/>
        <v/>
      </c>
    </row>
    <row r="1410" spans="2:14" hidden="1" x14ac:dyDescent="0.15">
      <c r="B1410" s="139">
        <f t="shared" si="41"/>
        <v>0</v>
      </c>
      <c r="N1410" s="139" t="str">
        <f t="shared" si="42"/>
        <v/>
      </c>
    </row>
    <row r="1411" spans="2:14" hidden="1" x14ac:dyDescent="0.15">
      <c r="B1411" s="139">
        <f t="shared" ref="B1411:B1474" si="43">D1411*1</f>
        <v>0</v>
      </c>
      <c r="N1411" s="139" t="str">
        <f t="shared" ref="N1411:N1474" si="44">UPPER(M1411)</f>
        <v/>
      </c>
    </row>
    <row r="1412" spans="2:14" hidden="1" x14ac:dyDescent="0.15">
      <c r="B1412" s="139">
        <f t="shared" si="43"/>
        <v>0</v>
      </c>
      <c r="N1412" s="139" t="str">
        <f t="shared" si="44"/>
        <v/>
      </c>
    </row>
    <row r="1413" spans="2:14" hidden="1" x14ac:dyDescent="0.15">
      <c r="B1413" s="139">
        <f t="shared" si="43"/>
        <v>0</v>
      </c>
      <c r="N1413" s="139" t="str">
        <f t="shared" si="44"/>
        <v/>
      </c>
    </row>
    <row r="1414" spans="2:14" hidden="1" x14ac:dyDescent="0.15">
      <c r="B1414" s="139">
        <f t="shared" si="43"/>
        <v>0</v>
      </c>
      <c r="N1414" s="139" t="str">
        <f t="shared" si="44"/>
        <v/>
      </c>
    </row>
    <row r="1415" spans="2:14" hidden="1" x14ac:dyDescent="0.15">
      <c r="B1415" s="139">
        <f t="shared" si="43"/>
        <v>0</v>
      </c>
      <c r="N1415" s="139" t="str">
        <f t="shared" si="44"/>
        <v/>
      </c>
    </row>
    <row r="1416" spans="2:14" hidden="1" x14ac:dyDescent="0.15">
      <c r="B1416" s="139">
        <f t="shared" si="43"/>
        <v>0</v>
      </c>
      <c r="N1416" s="139" t="str">
        <f t="shared" si="44"/>
        <v/>
      </c>
    </row>
    <row r="1417" spans="2:14" hidden="1" x14ac:dyDescent="0.15">
      <c r="B1417" s="139">
        <f t="shared" si="43"/>
        <v>0</v>
      </c>
      <c r="N1417" s="139" t="str">
        <f t="shared" si="44"/>
        <v/>
      </c>
    </row>
    <row r="1418" spans="2:14" hidden="1" x14ac:dyDescent="0.15">
      <c r="B1418" s="139">
        <f t="shared" si="43"/>
        <v>0</v>
      </c>
      <c r="N1418" s="139" t="str">
        <f t="shared" si="44"/>
        <v/>
      </c>
    </row>
    <row r="1419" spans="2:14" hidden="1" x14ac:dyDescent="0.15">
      <c r="B1419" s="139">
        <f t="shared" si="43"/>
        <v>0</v>
      </c>
      <c r="N1419" s="139" t="str">
        <f t="shared" si="44"/>
        <v/>
      </c>
    </row>
    <row r="1420" spans="2:14" hidden="1" x14ac:dyDescent="0.15">
      <c r="B1420" s="139">
        <f t="shared" si="43"/>
        <v>0</v>
      </c>
      <c r="N1420" s="139" t="str">
        <f t="shared" si="44"/>
        <v/>
      </c>
    </row>
    <row r="1421" spans="2:14" hidden="1" x14ac:dyDescent="0.15">
      <c r="B1421" s="139">
        <f t="shared" si="43"/>
        <v>0</v>
      </c>
      <c r="N1421" s="139" t="str">
        <f t="shared" si="44"/>
        <v/>
      </c>
    </row>
    <row r="1422" spans="2:14" hidden="1" x14ac:dyDescent="0.15">
      <c r="B1422" s="139">
        <f t="shared" si="43"/>
        <v>0</v>
      </c>
      <c r="N1422" s="139" t="str">
        <f t="shared" si="44"/>
        <v/>
      </c>
    </row>
    <row r="1423" spans="2:14" hidden="1" x14ac:dyDescent="0.15">
      <c r="B1423" s="139">
        <f t="shared" si="43"/>
        <v>0</v>
      </c>
      <c r="N1423" s="139" t="str">
        <f t="shared" si="44"/>
        <v/>
      </c>
    </row>
    <row r="1424" spans="2:14" hidden="1" x14ac:dyDescent="0.15">
      <c r="B1424" s="139">
        <f t="shared" si="43"/>
        <v>0</v>
      </c>
      <c r="N1424" s="139" t="str">
        <f t="shared" si="44"/>
        <v/>
      </c>
    </row>
    <row r="1425" spans="2:14" hidden="1" x14ac:dyDescent="0.15">
      <c r="B1425" s="139">
        <f t="shared" si="43"/>
        <v>0</v>
      </c>
      <c r="N1425" s="139" t="str">
        <f t="shared" si="44"/>
        <v/>
      </c>
    </row>
    <row r="1426" spans="2:14" hidden="1" x14ac:dyDescent="0.15">
      <c r="B1426" s="139">
        <f t="shared" si="43"/>
        <v>0</v>
      </c>
      <c r="N1426" s="139" t="str">
        <f t="shared" si="44"/>
        <v/>
      </c>
    </row>
    <row r="1427" spans="2:14" hidden="1" x14ac:dyDescent="0.15">
      <c r="B1427" s="139">
        <f t="shared" si="43"/>
        <v>0</v>
      </c>
      <c r="N1427" s="139" t="str">
        <f t="shared" si="44"/>
        <v/>
      </c>
    </row>
    <row r="1428" spans="2:14" hidden="1" x14ac:dyDescent="0.15">
      <c r="B1428" s="139">
        <f t="shared" si="43"/>
        <v>0</v>
      </c>
      <c r="N1428" s="139" t="str">
        <f t="shared" si="44"/>
        <v/>
      </c>
    </row>
    <row r="1429" spans="2:14" hidden="1" x14ac:dyDescent="0.15">
      <c r="B1429" s="139">
        <f t="shared" si="43"/>
        <v>0</v>
      </c>
      <c r="N1429" s="139" t="str">
        <f t="shared" si="44"/>
        <v/>
      </c>
    </row>
    <row r="1430" spans="2:14" hidden="1" x14ac:dyDescent="0.15">
      <c r="B1430" s="139">
        <f t="shared" si="43"/>
        <v>0</v>
      </c>
      <c r="N1430" s="139" t="str">
        <f t="shared" si="44"/>
        <v/>
      </c>
    </row>
    <row r="1431" spans="2:14" hidden="1" x14ac:dyDescent="0.15">
      <c r="B1431" s="139">
        <f t="shared" si="43"/>
        <v>0</v>
      </c>
      <c r="N1431" s="139" t="str">
        <f t="shared" si="44"/>
        <v/>
      </c>
    </row>
    <row r="1432" spans="2:14" hidden="1" x14ac:dyDescent="0.15">
      <c r="B1432" s="139">
        <f t="shared" si="43"/>
        <v>0</v>
      </c>
      <c r="N1432" s="139" t="str">
        <f t="shared" si="44"/>
        <v/>
      </c>
    </row>
    <row r="1433" spans="2:14" hidden="1" x14ac:dyDescent="0.15">
      <c r="B1433" s="139">
        <f t="shared" si="43"/>
        <v>0</v>
      </c>
      <c r="N1433" s="139" t="str">
        <f t="shared" si="44"/>
        <v/>
      </c>
    </row>
    <row r="1434" spans="2:14" hidden="1" x14ac:dyDescent="0.15">
      <c r="B1434" s="139">
        <f t="shared" si="43"/>
        <v>0</v>
      </c>
      <c r="N1434" s="139" t="str">
        <f t="shared" si="44"/>
        <v/>
      </c>
    </row>
    <row r="1435" spans="2:14" hidden="1" x14ac:dyDescent="0.15">
      <c r="B1435" s="139">
        <f t="shared" si="43"/>
        <v>0</v>
      </c>
      <c r="N1435" s="139" t="str">
        <f t="shared" si="44"/>
        <v/>
      </c>
    </row>
    <row r="1436" spans="2:14" hidden="1" x14ac:dyDescent="0.15">
      <c r="B1436" s="139">
        <f t="shared" si="43"/>
        <v>0</v>
      </c>
      <c r="N1436" s="139" t="str">
        <f t="shared" si="44"/>
        <v/>
      </c>
    </row>
    <row r="1437" spans="2:14" hidden="1" x14ac:dyDescent="0.15">
      <c r="B1437" s="139">
        <f t="shared" si="43"/>
        <v>0</v>
      </c>
      <c r="N1437" s="139" t="str">
        <f t="shared" si="44"/>
        <v/>
      </c>
    </row>
    <row r="1438" spans="2:14" hidden="1" x14ac:dyDescent="0.15">
      <c r="B1438" s="139">
        <f t="shared" si="43"/>
        <v>0</v>
      </c>
      <c r="N1438" s="139" t="str">
        <f t="shared" si="44"/>
        <v/>
      </c>
    </row>
    <row r="1439" spans="2:14" hidden="1" x14ac:dyDescent="0.15">
      <c r="B1439" s="139">
        <f t="shared" si="43"/>
        <v>0</v>
      </c>
      <c r="N1439" s="139" t="str">
        <f t="shared" si="44"/>
        <v/>
      </c>
    </row>
    <row r="1440" spans="2:14" hidden="1" x14ac:dyDescent="0.15">
      <c r="B1440" s="139">
        <f t="shared" si="43"/>
        <v>0</v>
      </c>
      <c r="N1440" s="139" t="str">
        <f t="shared" si="44"/>
        <v/>
      </c>
    </row>
    <row r="1441" spans="2:14" hidden="1" x14ac:dyDescent="0.15">
      <c r="B1441" s="139">
        <f t="shared" si="43"/>
        <v>0</v>
      </c>
      <c r="N1441" s="139" t="str">
        <f t="shared" si="44"/>
        <v/>
      </c>
    </row>
    <row r="1442" spans="2:14" hidden="1" x14ac:dyDescent="0.15">
      <c r="B1442" s="139">
        <f t="shared" si="43"/>
        <v>0</v>
      </c>
      <c r="N1442" s="139" t="str">
        <f t="shared" si="44"/>
        <v/>
      </c>
    </row>
    <row r="1443" spans="2:14" hidden="1" x14ac:dyDescent="0.15">
      <c r="B1443" s="139">
        <f t="shared" si="43"/>
        <v>0</v>
      </c>
      <c r="N1443" s="139" t="str">
        <f t="shared" si="44"/>
        <v/>
      </c>
    </row>
    <row r="1444" spans="2:14" hidden="1" x14ac:dyDescent="0.15">
      <c r="B1444" s="139">
        <f t="shared" si="43"/>
        <v>0</v>
      </c>
      <c r="N1444" s="139" t="str">
        <f t="shared" si="44"/>
        <v/>
      </c>
    </row>
    <row r="1445" spans="2:14" hidden="1" x14ac:dyDescent="0.15">
      <c r="B1445" s="139">
        <f t="shared" si="43"/>
        <v>0</v>
      </c>
      <c r="N1445" s="139" t="str">
        <f t="shared" si="44"/>
        <v/>
      </c>
    </row>
    <row r="1446" spans="2:14" hidden="1" x14ac:dyDescent="0.15">
      <c r="B1446" s="139">
        <f t="shared" si="43"/>
        <v>0</v>
      </c>
      <c r="N1446" s="139" t="str">
        <f t="shared" si="44"/>
        <v/>
      </c>
    </row>
    <row r="1447" spans="2:14" hidden="1" x14ac:dyDescent="0.15">
      <c r="B1447" s="139">
        <f t="shared" si="43"/>
        <v>0</v>
      </c>
      <c r="N1447" s="139" t="str">
        <f t="shared" si="44"/>
        <v/>
      </c>
    </row>
    <row r="1448" spans="2:14" hidden="1" x14ac:dyDescent="0.15">
      <c r="B1448" s="139">
        <f t="shared" si="43"/>
        <v>0</v>
      </c>
      <c r="N1448" s="139" t="str">
        <f t="shared" si="44"/>
        <v/>
      </c>
    </row>
    <row r="1449" spans="2:14" hidden="1" x14ac:dyDescent="0.15">
      <c r="B1449" s="139">
        <f t="shared" si="43"/>
        <v>0</v>
      </c>
      <c r="N1449" s="139" t="str">
        <f t="shared" si="44"/>
        <v/>
      </c>
    </row>
    <row r="1450" spans="2:14" hidden="1" x14ac:dyDescent="0.15">
      <c r="B1450" s="139">
        <f t="shared" si="43"/>
        <v>0</v>
      </c>
      <c r="N1450" s="139" t="str">
        <f t="shared" si="44"/>
        <v/>
      </c>
    </row>
    <row r="1451" spans="2:14" hidden="1" x14ac:dyDescent="0.15">
      <c r="B1451" s="139">
        <f t="shared" si="43"/>
        <v>0</v>
      </c>
      <c r="N1451" s="139" t="str">
        <f t="shared" si="44"/>
        <v/>
      </c>
    </row>
    <row r="1452" spans="2:14" hidden="1" x14ac:dyDescent="0.15">
      <c r="B1452" s="139">
        <f t="shared" si="43"/>
        <v>0</v>
      </c>
      <c r="N1452" s="139" t="str">
        <f t="shared" si="44"/>
        <v/>
      </c>
    </row>
    <row r="1453" spans="2:14" hidden="1" x14ac:dyDescent="0.15">
      <c r="B1453" s="139">
        <f t="shared" si="43"/>
        <v>0</v>
      </c>
      <c r="N1453" s="139" t="str">
        <f t="shared" si="44"/>
        <v/>
      </c>
    </row>
    <row r="1454" spans="2:14" hidden="1" x14ac:dyDescent="0.15">
      <c r="B1454" s="139">
        <f t="shared" si="43"/>
        <v>0</v>
      </c>
      <c r="N1454" s="139" t="str">
        <f t="shared" si="44"/>
        <v/>
      </c>
    </row>
    <row r="1455" spans="2:14" hidden="1" x14ac:dyDescent="0.15">
      <c r="B1455" s="139">
        <f t="shared" si="43"/>
        <v>0</v>
      </c>
      <c r="N1455" s="139" t="str">
        <f t="shared" si="44"/>
        <v/>
      </c>
    </row>
    <row r="1456" spans="2:14" hidden="1" x14ac:dyDescent="0.15">
      <c r="B1456" s="139">
        <f t="shared" si="43"/>
        <v>0</v>
      </c>
      <c r="N1456" s="139" t="str">
        <f t="shared" si="44"/>
        <v/>
      </c>
    </row>
    <row r="1457" spans="2:14" hidden="1" x14ac:dyDescent="0.15">
      <c r="B1457" s="139">
        <f t="shared" si="43"/>
        <v>0</v>
      </c>
      <c r="N1457" s="139" t="str">
        <f t="shared" si="44"/>
        <v/>
      </c>
    </row>
    <row r="1458" spans="2:14" hidden="1" x14ac:dyDescent="0.15">
      <c r="B1458" s="139">
        <f t="shared" si="43"/>
        <v>0</v>
      </c>
      <c r="N1458" s="139" t="str">
        <f t="shared" si="44"/>
        <v/>
      </c>
    </row>
    <row r="1459" spans="2:14" hidden="1" x14ac:dyDescent="0.15">
      <c r="B1459" s="139">
        <f t="shared" si="43"/>
        <v>0</v>
      </c>
      <c r="N1459" s="139" t="str">
        <f t="shared" si="44"/>
        <v/>
      </c>
    </row>
    <row r="1460" spans="2:14" hidden="1" x14ac:dyDescent="0.15">
      <c r="B1460" s="139">
        <f t="shared" si="43"/>
        <v>0</v>
      </c>
      <c r="N1460" s="139" t="str">
        <f t="shared" si="44"/>
        <v/>
      </c>
    </row>
    <row r="1461" spans="2:14" hidden="1" x14ac:dyDescent="0.15">
      <c r="B1461" s="139">
        <f t="shared" si="43"/>
        <v>0</v>
      </c>
      <c r="N1461" s="139" t="str">
        <f t="shared" si="44"/>
        <v/>
      </c>
    </row>
    <row r="1462" spans="2:14" hidden="1" x14ac:dyDescent="0.15">
      <c r="B1462" s="139">
        <f t="shared" si="43"/>
        <v>0</v>
      </c>
      <c r="N1462" s="139" t="str">
        <f t="shared" si="44"/>
        <v/>
      </c>
    </row>
    <row r="1463" spans="2:14" hidden="1" x14ac:dyDescent="0.15">
      <c r="B1463" s="139">
        <f t="shared" si="43"/>
        <v>0</v>
      </c>
      <c r="N1463" s="139" t="str">
        <f t="shared" si="44"/>
        <v/>
      </c>
    </row>
    <row r="1464" spans="2:14" hidden="1" x14ac:dyDescent="0.15">
      <c r="B1464" s="139">
        <f t="shared" si="43"/>
        <v>0</v>
      </c>
      <c r="N1464" s="139" t="str">
        <f t="shared" si="44"/>
        <v/>
      </c>
    </row>
    <row r="1465" spans="2:14" hidden="1" x14ac:dyDescent="0.15">
      <c r="B1465" s="139">
        <f t="shared" si="43"/>
        <v>0</v>
      </c>
      <c r="N1465" s="139" t="str">
        <f t="shared" si="44"/>
        <v/>
      </c>
    </row>
    <row r="1466" spans="2:14" hidden="1" x14ac:dyDescent="0.15">
      <c r="B1466" s="139">
        <f t="shared" si="43"/>
        <v>0</v>
      </c>
      <c r="N1466" s="139" t="str">
        <f t="shared" si="44"/>
        <v/>
      </c>
    </row>
    <row r="1467" spans="2:14" hidden="1" x14ac:dyDescent="0.15">
      <c r="B1467" s="139">
        <f t="shared" si="43"/>
        <v>0</v>
      </c>
      <c r="N1467" s="139" t="str">
        <f t="shared" si="44"/>
        <v/>
      </c>
    </row>
    <row r="1468" spans="2:14" hidden="1" x14ac:dyDescent="0.15">
      <c r="B1468" s="139">
        <f t="shared" si="43"/>
        <v>0</v>
      </c>
      <c r="N1468" s="139" t="str">
        <f t="shared" si="44"/>
        <v/>
      </c>
    </row>
    <row r="1469" spans="2:14" hidden="1" x14ac:dyDescent="0.15">
      <c r="B1469" s="139">
        <f t="shared" si="43"/>
        <v>0</v>
      </c>
      <c r="N1469" s="139" t="str">
        <f t="shared" si="44"/>
        <v/>
      </c>
    </row>
    <row r="1470" spans="2:14" hidden="1" x14ac:dyDescent="0.15">
      <c r="B1470" s="139">
        <f t="shared" si="43"/>
        <v>0</v>
      </c>
      <c r="N1470" s="139" t="str">
        <f t="shared" si="44"/>
        <v/>
      </c>
    </row>
    <row r="1471" spans="2:14" hidden="1" x14ac:dyDescent="0.15">
      <c r="B1471" s="139">
        <f t="shared" si="43"/>
        <v>0</v>
      </c>
      <c r="N1471" s="139" t="str">
        <f t="shared" si="44"/>
        <v/>
      </c>
    </row>
    <row r="1472" spans="2:14" hidden="1" x14ac:dyDescent="0.15">
      <c r="B1472" s="139">
        <f t="shared" si="43"/>
        <v>0</v>
      </c>
      <c r="N1472" s="139" t="str">
        <f t="shared" si="44"/>
        <v/>
      </c>
    </row>
    <row r="1473" spans="2:14" hidden="1" x14ac:dyDescent="0.15">
      <c r="B1473" s="139">
        <f t="shared" si="43"/>
        <v>0</v>
      </c>
      <c r="N1473" s="139" t="str">
        <f t="shared" si="44"/>
        <v/>
      </c>
    </row>
    <row r="1474" spans="2:14" hidden="1" x14ac:dyDescent="0.15">
      <c r="B1474" s="139">
        <f t="shared" si="43"/>
        <v>0</v>
      </c>
      <c r="N1474" s="139" t="str">
        <f t="shared" si="44"/>
        <v/>
      </c>
    </row>
    <row r="1475" spans="2:14" hidden="1" x14ac:dyDescent="0.15">
      <c r="B1475" s="139">
        <f t="shared" ref="B1475:B1503" si="45">D1475*1</f>
        <v>0</v>
      </c>
      <c r="N1475" s="139" t="str">
        <f t="shared" ref="N1475:N1538" si="46">UPPER(M1475)</f>
        <v/>
      </c>
    </row>
    <row r="1476" spans="2:14" hidden="1" x14ac:dyDescent="0.15">
      <c r="B1476" s="139">
        <f t="shared" si="45"/>
        <v>0</v>
      </c>
      <c r="N1476" s="139" t="str">
        <f t="shared" si="46"/>
        <v/>
      </c>
    </row>
    <row r="1477" spans="2:14" hidden="1" x14ac:dyDescent="0.15">
      <c r="B1477" s="139">
        <f t="shared" si="45"/>
        <v>0</v>
      </c>
      <c r="N1477" s="139" t="str">
        <f t="shared" si="46"/>
        <v/>
      </c>
    </row>
    <row r="1478" spans="2:14" hidden="1" x14ac:dyDescent="0.15">
      <c r="B1478" s="139">
        <f t="shared" si="45"/>
        <v>0</v>
      </c>
      <c r="N1478" s="139" t="str">
        <f t="shared" si="46"/>
        <v/>
      </c>
    </row>
    <row r="1479" spans="2:14" hidden="1" x14ac:dyDescent="0.15">
      <c r="B1479" s="139">
        <f t="shared" si="45"/>
        <v>0</v>
      </c>
      <c r="N1479" s="139" t="str">
        <f t="shared" si="46"/>
        <v/>
      </c>
    </row>
    <row r="1480" spans="2:14" hidden="1" x14ac:dyDescent="0.15">
      <c r="B1480" s="139">
        <f t="shared" si="45"/>
        <v>0</v>
      </c>
      <c r="N1480" s="139" t="str">
        <f t="shared" si="46"/>
        <v/>
      </c>
    </row>
    <row r="1481" spans="2:14" hidden="1" x14ac:dyDescent="0.15">
      <c r="B1481" s="139">
        <f t="shared" si="45"/>
        <v>0</v>
      </c>
      <c r="N1481" s="139" t="str">
        <f t="shared" si="46"/>
        <v/>
      </c>
    </row>
    <row r="1482" spans="2:14" hidden="1" x14ac:dyDescent="0.15">
      <c r="B1482" s="139">
        <f t="shared" si="45"/>
        <v>0</v>
      </c>
      <c r="N1482" s="139" t="str">
        <f t="shared" si="46"/>
        <v/>
      </c>
    </row>
    <row r="1483" spans="2:14" hidden="1" x14ac:dyDescent="0.15">
      <c r="B1483" s="139">
        <f t="shared" si="45"/>
        <v>0</v>
      </c>
      <c r="N1483" s="139" t="str">
        <f t="shared" si="46"/>
        <v/>
      </c>
    </row>
    <row r="1484" spans="2:14" hidden="1" x14ac:dyDescent="0.15">
      <c r="B1484" s="139">
        <f t="shared" si="45"/>
        <v>0</v>
      </c>
      <c r="N1484" s="139" t="str">
        <f t="shared" si="46"/>
        <v/>
      </c>
    </row>
    <row r="1485" spans="2:14" hidden="1" x14ac:dyDescent="0.15">
      <c r="B1485" s="139">
        <f t="shared" si="45"/>
        <v>0</v>
      </c>
      <c r="N1485" s="139" t="str">
        <f t="shared" si="46"/>
        <v/>
      </c>
    </row>
    <row r="1486" spans="2:14" hidden="1" x14ac:dyDescent="0.15">
      <c r="B1486" s="139">
        <f t="shared" si="45"/>
        <v>0</v>
      </c>
      <c r="N1486" s="139" t="str">
        <f t="shared" si="46"/>
        <v/>
      </c>
    </row>
    <row r="1487" spans="2:14" hidden="1" x14ac:dyDescent="0.15">
      <c r="B1487" s="139">
        <f t="shared" si="45"/>
        <v>0</v>
      </c>
      <c r="N1487" s="139" t="str">
        <f t="shared" si="46"/>
        <v/>
      </c>
    </row>
    <row r="1488" spans="2:14" hidden="1" x14ac:dyDescent="0.15">
      <c r="B1488" s="139">
        <f t="shared" si="45"/>
        <v>0</v>
      </c>
      <c r="N1488" s="139" t="str">
        <f t="shared" si="46"/>
        <v/>
      </c>
    </row>
    <row r="1489" spans="2:14" hidden="1" x14ac:dyDescent="0.15">
      <c r="B1489" s="139">
        <f t="shared" si="45"/>
        <v>0</v>
      </c>
      <c r="N1489" s="139" t="str">
        <f t="shared" si="46"/>
        <v/>
      </c>
    </row>
    <row r="1490" spans="2:14" hidden="1" x14ac:dyDescent="0.15">
      <c r="B1490" s="139">
        <f t="shared" si="45"/>
        <v>0</v>
      </c>
      <c r="N1490" s="139" t="str">
        <f t="shared" si="46"/>
        <v/>
      </c>
    </row>
    <row r="1491" spans="2:14" hidden="1" x14ac:dyDescent="0.15">
      <c r="B1491" s="139">
        <f t="shared" si="45"/>
        <v>0</v>
      </c>
      <c r="N1491" s="139" t="str">
        <f t="shared" si="46"/>
        <v/>
      </c>
    </row>
    <row r="1492" spans="2:14" hidden="1" x14ac:dyDescent="0.15">
      <c r="B1492" s="139">
        <f t="shared" si="45"/>
        <v>0</v>
      </c>
      <c r="N1492" s="139" t="str">
        <f t="shared" si="46"/>
        <v/>
      </c>
    </row>
    <row r="1493" spans="2:14" hidden="1" x14ac:dyDescent="0.15">
      <c r="B1493" s="139">
        <f t="shared" si="45"/>
        <v>0</v>
      </c>
      <c r="N1493" s="139" t="str">
        <f t="shared" si="46"/>
        <v/>
      </c>
    </row>
    <row r="1494" spans="2:14" hidden="1" x14ac:dyDescent="0.15">
      <c r="B1494" s="139">
        <f t="shared" si="45"/>
        <v>0</v>
      </c>
      <c r="N1494" s="139" t="str">
        <f t="shared" si="46"/>
        <v/>
      </c>
    </row>
    <row r="1495" spans="2:14" hidden="1" x14ac:dyDescent="0.15">
      <c r="B1495" s="139">
        <f t="shared" si="45"/>
        <v>0</v>
      </c>
      <c r="N1495" s="139" t="str">
        <f t="shared" si="46"/>
        <v/>
      </c>
    </row>
    <row r="1496" spans="2:14" hidden="1" x14ac:dyDescent="0.15">
      <c r="B1496" s="139">
        <f t="shared" si="45"/>
        <v>0</v>
      </c>
      <c r="N1496" s="139" t="str">
        <f t="shared" si="46"/>
        <v/>
      </c>
    </row>
    <row r="1497" spans="2:14" hidden="1" x14ac:dyDescent="0.15">
      <c r="B1497" s="139">
        <f t="shared" si="45"/>
        <v>0</v>
      </c>
      <c r="N1497" s="139" t="str">
        <f t="shared" si="46"/>
        <v/>
      </c>
    </row>
    <row r="1498" spans="2:14" hidden="1" x14ac:dyDescent="0.15">
      <c r="B1498" s="139">
        <f t="shared" si="45"/>
        <v>0</v>
      </c>
      <c r="N1498" s="139" t="str">
        <f t="shared" si="46"/>
        <v/>
      </c>
    </row>
    <row r="1499" spans="2:14" hidden="1" x14ac:dyDescent="0.15">
      <c r="B1499" s="139">
        <f t="shared" si="45"/>
        <v>0</v>
      </c>
      <c r="N1499" s="139" t="str">
        <f t="shared" si="46"/>
        <v/>
      </c>
    </row>
    <row r="1500" spans="2:14" hidden="1" x14ac:dyDescent="0.15">
      <c r="B1500" s="139">
        <f t="shared" si="45"/>
        <v>0</v>
      </c>
      <c r="N1500" s="139" t="str">
        <f t="shared" si="46"/>
        <v/>
      </c>
    </row>
    <row r="1501" spans="2:14" hidden="1" x14ac:dyDescent="0.15">
      <c r="B1501" s="139">
        <f t="shared" si="45"/>
        <v>0</v>
      </c>
      <c r="N1501" s="139" t="str">
        <f t="shared" si="46"/>
        <v/>
      </c>
    </row>
    <row r="1502" spans="2:14" hidden="1" x14ac:dyDescent="0.15">
      <c r="B1502" s="139">
        <f t="shared" si="45"/>
        <v>0</v>
      </c>
      <c r="N1502" s="139" t="str">
        <f t="shared" si="46"/>
        <v/>
      </c>
    </row>
    <row r="1503" spans="2:14" hidden="1" x14ac:dyDescent="0.15">
      <c r="B1503" s="139">
        <f t="shared" si="45"/>
        <v>0</v>
      </c>
      <c r="N1503" s="139" t="str">
        <f t="shared" si="46"/>
        <v/>
      </c>
    </row>
    <row r="1504" spans="2:14" ht="14" hidden="1" x14ac:dyDescent="0.2">
      <c r="B1504">
        <f>(D1504)*1</f>
        <v>0</v>
      </c>
      <c r="C1504" s="7"/>
      <c r="D1504" s="8"/>
      <c r="E1504" s="7"/>
      <c r="F1504" s="7"/>
      <c r="G1504" s="7"/>
      <c r="H1504" s="9"/>
      <c r="I1504" s="7"/>
      <c r="J1504" s="7"/>
      <c r="K1504" s="10"/>
      <c r="L1504" s="7"/>
      <c r="M1504" s="10"/>
      <c r="N1504" s="139" t="str">
        <f t="shared" si="46"/>
        <v/>
      </c>
    </row>
    <row r="1505" spans="2:14" ht="14" hidden="1" x14ac:dyDescent="0.2">
      <c r="B1505">
        <f t="shared" ref="B1505:B1568" si="47">(D1505)*1</f>
        <v>0</v>
      </c>
      <c r="C1505" s="7"/>
      <c r="D1505" s="8"/>
      <c r="E1505" s="7"/>
      <c r="F1505" s="7"/>
      <c r="G1505" s="7"/>
      <c r="H1505" s="9"/>
      <c r="I1505" s="7"/>
      <c r="J1505" s="7"/>
      <c r="K1505" s="10"/>
      <c r="L1505" s="7"/>
      <c r="M1505" s="10"/>
      <c r="N1505" s="139" t="str">
        <f t="shared" si="46"/>
        <v/>
      </c>
    </row>
    <row r="1506" spans="2:14" ht="14" hidden="1" x14ac:dyDescent="0.2">
      <c r="B1506">
        <f t="shared" si="47"/>
        <v>0</v>
      </c>
      <c r="C1506" s="7"/>
      <c r="D1506" s="8"/>
      <c r="E1506" s="7"/>
      <c r="F1506" s="7"/>
      <c r="G1506" s="7"/>
      <c r="H1506" s="9"/>
      <c r="I1506" s="7"/>
      <c r="J1506" s="7"/>
      <c r="K1506" s="10"/>
      <c r="L1506" s="7"/>
      <c r="M1506" s="10"/>
      <c r="N1506" s="139" t="str">
        <f t="shared" si="46"/>
        <v/>
      </c>
    </row>
    <row r="1507" spans="2:14" ht="14" hidden="1" x14ac:dyDescent="0.2">
      <c r="B1507">
        <f t="shared" si="47"/>
        <v>0</v>
      </c>
      <c r="C1507" s="7"/>
      <c r="D1507" s="8"/>
      <c r="E1507" s="7"/>
      <c r="F1507" s="7"/>
      <c r="G1507" s="7"/>
      <c r="H1507" s="9"/>
      <c r="I1507" s="7"/>
      <c r="J1507" s="7"/>
      <c r="K1507" s="10"/>
      <c r="L1507" s="7"/>
      <c r="M1507" s="10"/>
      <c r="N1507" s="139" t="str">
        <f t="shared" si="46"/>
        <v/>
      </c>
    </row>
    <row r="1508" spans="2:14" ht="14" hidden="1" x14ac:dyDescent="0.2">
      <c r="B1508">
        <f t="shared" si="47"/>
        <v>0</v>
      </c>
      <c r="C1508" s="7"/>
      <c r="D1508" s="8"/>
      <c r="E1508" s="7"/>
      <c r="F1508" s="7"/>
      <c r="G1508" s="7"/>
      <c r="H1508" s="9"/>
      <c r="I1508" s="7"/>
      <c r="J1508" s="7"/>
      <c r="K1508" s="10"/>
      <c r="L1508" s="7"/>
      <c r="M1508" s="10"/>
      <c r="N1508" s="139" t="str">
        <f t="shared" si="46"/>
        <v/>
      </c>
    </row>
    <row r="1509" spans="2:14" ht="14" hidden="1" x14ac:dyDescent="0.2">
      <c r="B1509">
        <f t="shared" si="47"/>
        <v>0</v>
      </c>
      <c r="C1509" s="7"/>
      <c r="D1509" s="8"/>
      <c r="E1509" s="7"/>
      <c r="F1509" s="7"/>
      <c r="G1509" s="7"/>
      <c r="H1509" s="9"/>
      <c r="I1509" s="7"/>
      <c r="J1509" s="7"/>
      <c r="K1509" s="10"/>
      <c r="L1509" s="7"/>
      <c r="M1509" s="10"/>
      <c r="N1509" s="139" t="str">
        <f t="shared" si="46"/>
        <v/>
      </c>
    </row>
    <row r="1510" spans="2:14" ht="14" hidden="1" x14ac:dyDescent="0.2">
      <c r="B1510">
        <f t="shared" si="47"/>
        <v>0</v>
      </c>
      <c r="C1510" s="7"/>
      <c r="D1510" s="8"/>
      <c r="E1510" s="7"/>
      <c r="F1510" s="7"/>
      <c r="G1510" s="7"/>
      <c r="H1510" s="9"/>
      <c r="I1510" s="7"/>
      <c r="J1510" s="7"/>
      <c r="K1510" s="10"/>
      <c r="L1510" s="7"/>
      <c r="M1510" s="10"/>
      <c r="N1510" s="139" t="str">
        <f t="shared" si="46"/>
        <v/>
      </c>
    </row>
    <row r="1511" spans="2:14" ht="14" hidden="1" x14ac:dyDescent="0.2">
      <c r="B1511">
        <f t="shared" si="47"/>
        <v>0</v>
      </c>
      <c r="C1511" s="7"/>
      <c r="D1511" s="8"/>
      <c r="E1511" s="7"/>
      <c r="F1511" s="7"/>
      <c r="G1511" s="7"/>
      <c r="H1511" s="9"/>
      <c r="I1511" s="7"/>
      <c r="J1511" s="7"/>
      <c r="K1511" s="11"/>
      <c r="L1511" s="7"/>
      <c r="M1511" s="12"/>
      <c r="N1511" s="139" t="str">
        <f t="shared" si="46"/>
        <v/>
      </c>
    </row>
    <row r="1512" spans="2:14" ht="14" hidden="1" x14ac:dyDescent="0.2">
      <c r="B1512">
        <f t="shared" si="47"/>
        <v>0</v>
      </c>
      <c r="C1512" s="7"/>
      <c r="D1512" s="8"/>
      <c r="E1512" s="7"/>
      <c r="F1512" s="7"/>
      <c r="G1512" s="7"/>
      <c r="H1512" s="9"/>
      <c r="I1512" s="7"/>
      <c r="J1512" s="7"/>
      <c r="K1512" s="11"/>
      <c r="L1512" s="7"/>
      <c r="M1512" s="12"/>
      <c r="N1512" s="139" t="str">
        <f t="shared" si="46"/>
        <v/>
      </c>
    </row>
    <row r="1513" spans="2:14" ht="14" hidden="1" x14ac:dyDescent="0.2">
      <c r="B1513">
        <f t="shared" si="47"/>
        <v>0</v>
      </c>
      <c r="C1513" s="7"/>
      <c r="D1513" s="8"/>
      <c r="E1513" s="7"/>
      <c r="F1513" s="7"/>
      <c r="G1513" s="7"/>
      <c r="H1513" s="9"/>
      <c r="I1513" s="7"/>
      <c r="J1513" s="7"/>
      <c r="K1513" s="11"/>
      <c r="L1513" s="7"/>
      <c r="M1513" s="12"/>
      <c r="N1513" s="139" t="str">
        <f t="shared" si="46"/>
        <v/>
      </c>
    </row>
    <row r="1514" spans="2:14" ht="14" hidden="1" x14ac:dyDescent="0.2">
      <c r="B1514">
        <f t="shared" si="47"/>
        <v>0</v>
      </c>
      <c r="C1514" s="7"/>
      <c r="D1514" s="8"/>
      <c r="E1514" s="7"/>
      <c r="F1514" s="7"/>
      <c r="G1514" s="7"/>
      <c r="H1514" s="9"/>
      <c r="I1514" s="7"/>
      <c r="J1514" s="7"/>
      <c r="K1514" s="11"/>
      <c r="L1514" s="7"/>
      <c r="M1514" s="12"/>
      <c r="N1514" s="139" t="str">
        <f t="shared" si="46"/>
        <v/>
      </c>
    </row>
    <row r="1515" spans="2:14" ht="14" hidden="1" x14ac:dyDescent="0.2">
      <c r="B1515">
        <f t="shared" si="47"/>
        <v>0</v>
      </c>
      <c r="C1515" s="7"/>
      <c r="D1515" s="13"/>
      <c r="E1515" s="7"/>
      <c r="F1515" s="14"/>
      <c r="G1515" s="7"/>
      <c r="H1515" s="9"/>
      <c r="I1515" s="7"/>
      <c r="J1515" s="7"/>
      <c r="K1515" s="7"/>
      <c r="L1515" s="7"/>
      <c r="M1515" s="9"/>
      <c r="N1515" s="139" t="str">
        <f t="shared" si="46"/>
        <v/>
      </c>
    </row>
    <row r="1516" spans="2:14" ht="14" hidden="1" x14ac:dyDescent="0.2">
      <c r="B1516">
        <f t="shared" si="47"/>
        <v>0</v>
      </c>
      <c r="C1516" s="7"/>
      <c r="D1516" s="13"/>
      <c r="E1516" s="7"/>
      <c r="F1516" s="14"/>
      <c r="G1516" s="7"/>
      <c r="H1516" s="9"/>
      <c r="I1516" s="7"/>
      <c r="J1516" s="7"/>
      <c r="K1516" s="7"/>
      <c r="L1516" s="7"/>
      <c r="M1516" s="9"/>
      <c r="N1516" s="139" t="str">
        <f t="shared" si="46"/>
        <v/>
      </c>
    </row>
    <row r="1517" spans="2:14" ht="14" hidden="1" x14ac:dyDescent="0.2">
      <c r="B1517">
        <f t="shared" si="47"/>
        <v>0</v>
      </c>
      <c r="C1517" s="7"/>
      <c r="D1517" s="15"/>
      <c r="E1517" s="7"/>
      <c r="F1517" s="14"/>
      <c r="G1517" s="7"/>
      <c r="H1517" s="9"/>
      <c r="I1517" s="7"/>
      <c r="J1517" s="7"/>
      <c r="K1517" s="7"/>
      <c r="L1517" s="7"/>
      <c r="M1517" s="9"/>
      <c r="N1517" s="139" t="str">
        <f t="shared" si="46"/>
        <v/>
      </c>
    </row>
    <row r="1518" spans="2:14" ht="14" hidden="1" x14ac:dyDescent="0.2">
      <c r="B1518">
        <f t="shared" si="47"/>
        <v>0</v>
      </c>
      <c r="C1518" s="16"/>
      <c r="D1518" s="15"/>
      <c r="E1518" s="7"/>
      <c r="F1518" s="14"/>
      <c r="G1518" s="7"/>
      <c r="H1518" s="9"/>
      <c r="I1518" s="7"/>
      <c r="J1518" s="7"/>
      <c r="K1518" s="7"/>
      <c r="L1518" s="7"/>
      <c r="M1518" s="9"/>
      <c r="N1518" s="139" t="str">
        <f t="shared" si="46"/>
        <v/>
      </c>
    </row>
    <row r="1519" spans="2:14" ht="14" hidden="1" x14ac:dyDescent="0.2">
      <c r="B1519">
        <f t="shared" si="47"/>
        <v>0</v>
      </c>
      <c r="C1519" s="7"/>
      <c r="D1519" s="15"/>
      <c r="E1519" s="7"/>
      <c r="F1519" s="14"/>
      <c r="G1519" s="7"/>
      <c r="H1519" s="9"/>
      <c r="I1519" s="7"/>
      <c r="J1519" s="7"/>
      <c r="K1519" s="7"/>
      <c r="L1519" s="7"/>
      <c r="M1519" s="9"/>
      <c r="N1519" s="139" t="str">
        <f t="shared" si="46"/>
        <v/>
      </c>
    </row>
    <row r="1520" spans="2:14" ht="14" hidden="1" x14ac:dyDescent="0.2">
      <c r="B1520">
        <f t="shared" si="47"/>
        <v>0</v>
      </c>
      <c r="C1520" s="7"/>
      <c r="D1520" s="15"/>
      <c r="E1520" s="7"/>
      <c r="F1520" s="14"/>
      <c r="G1520" s="7"/>
      <c r="H1520" s="9"/>
      <c r="I1520" s="7"/>
      <c r="J1520" s="7"/>
      <c r="K1520" s="7"/>
      <c r="L1520" s="7"/>
      <c r="M1520" s="9"/>
      <c r="N1520" s="139" t="str">
        <f t="shared" si="46"/>
        <v/>
      </c>
    </row>
    <row r="1521" spans="2:14" ht="14" hidden="1" x14ac:dyDescent="0.2">
      <c r="B1521">
        <f t="shared" si="47"/>
        <v>0</v>
      </c>
      <c r="C1521" s="16"/>
      <c r="D1521" s="15"/>
      <c r="E1521" s="7"/>
      <c r="F1521" s="14"/>
      <c r="G1521" s="7"/>
      <c r="H1521" s="9"/>
      <c r="I1521" s="7"/>
      <c r="J1521" s="7"/>
      <c r="K1521" s="7"/>
      <c r="L1521" s="7"/>
      <c r="M1521" s="9"/>
      <c r="N1521" s="139" t="str">
        <f t="shared" si="46"/>
        <v/>
      </c>
    </row>
    <row r="1522" spans="2:14" ht="14" hidden="1" x14ac:dyDescent="0.2">
      <c r="B1522">
        <f t="shared" si="47"/>
        <v>0</v>
      </c>
      <c r="C1522" s="16"/>
      <c r="D1522" s="15"/>
      <c r="E1522" s="7"/>
      <c r="F1522" s="14"/>
      <c r="G1522" s="7"/>
      <c r="H1522" s="9"/>
      <c r="I1522" s="7"/>
      <c r="J1522" s="7"/>
      <c r="K1522" s="7"/>
      <c r="L1522" s="7"/>
      <c r="M1522" s="9"/>
      <c r="N1522" s="139" t="str">
        <f t="shared" si="46"/>
        <v/>
      </c>
    </row>
    <row r="1523" spans="2:14" ht="14" hidden="1" x14ac:dyDescent="0.2">
      <c r="B1523">
        <f t="shared" si="47"/>
        <v>0</v>
      </c>
      <c r="C1523" s="7"/>
      <c r="D1523" s="15"/>
      <c r="E1523" s="7"/>
      <c r="F1523" s="14"/>
      <c r="G1523" s="7"/>
      <c r="H1523" s="9"/>
      <c r="I1523" s="7"/>
      <c r="J1523" s="7"/>
      <c r="K1523" s="7"/>
      <c r="L1523" s="7"/>
      <c r="M1523" s="9"/>
      <c r="N1523" s="139" t="str">
        <f t="shared" si="46"/>
        <v/>
      </c>
    </row>
    <row r="1524" spans="2:14" ht="14" hidden="1" x14ac:dyDescent="0.2">
      <c r="B1524">
        <f t="shared" si="47"/>
        <v>0</v>
      </c>
      <c r="C1524" s="7"/>
      <c r="D1524" s="15"/>
      <c r="E1524" s="7"/>
      <c r="F1524" s="14"/>
      <c r="G1524" s="7"/>
      <c r="H1524" s="9"/>
      <c r="I1524" s="7"/>
      <c r="J1524" s="7"/>
      <c r="K1524" s="7"/>
      <c r="L1524" s="7"/>
      <c r="M1524" s="9"/>
      <c r="N1524" s="139" t="str">
        <f t="shared" si="46"/>
        <v/>
      </c>
    </row>
    <row r="1525" spans="2:14" ht="15" hidden="1" x14ac:dyDescent="0.2">
      <c r="B1525">
        <f t="shared" si="47"/>
        <v>0</v>
      </c>
      <c r="C1525" s="7"/>
      <c r="D1525" s="17"/>
      <c r="E1525" s="7"/>
      <c r="F1525" s="14"/>
      <c r="G1525" s="7"/>
      <c r="H1525" s="9"/>
      <c r="I1525" s="7"/>
      <c r="J1525" s="7"/>
      <c r="K1525" s="7"/>
      <c r="L1525" s="7"/>
      <c r="M1525" s="9"/>
      <c r="N1525" s="139" t="str">
        <f t="shared" si="46"/>
        <v/>
      </c>
    </row>
    <row r="1526" spans="2:14" ht="14" hidden="1" x14ac:dyDescent="0.2">
      <c r="B1526">
        <f t="shared" si="47"/>
        <v>0</v>
      </c>
      <c r="C1526" s="7"/>
      <c r="D1526" s="15"/>
      <c r="E1526" s="7"/>
      <c r="F1526" s="14"/>
      <c r="G1526" s="7"/>
      <c r="H1526" s="9"/>
      <c r="I1526" s="7"/>
      <c r="J1526" s="7"/>
      <c r="K1526" s="7"/>
      <c r="L1526" s="7"/>
      <c r="M1526" s="9"/>
      <c r="N1526" s="139" t="str">
        <f t="shared" si="46"/>
        <v/>
      </c>
    </row>
    <row r="1527" spans="2:14" ht="14" hidden="1" x14ac:dyDescent="0.2">
      <c r="B1527">
        <f t="shared" si="47"/>
        <v>0</v>
      </c>
      <c r="C1527" s="16"/>
      <c r="D1527" s="15"/>
      <c r="E1527" s="7"/>
      <c r="F1527" s="14"/>
      <c r="G1527" s="7"/>
      <c r="H1527" s="9"/>
      <c r="I1527" s="7"/>
      <c r="J1527" s="7"/>
      <c r="K1527" s="7"/>
      <c r="L1527" s="7"/>
      <c r="M1527" s="9"/>
      <c r="N1527" s="139" t="str">
        <f t="shared" si="46"/>
        <v/>
      </c>
    </row>
    <row r="1528" spans="2:14" ht="14" hidden="1" x14ac:dyDescent="0.2">
      <c r="B1528">
        <f t="shared" si="47"/>
        <v>0</v>
      </c>
      <c r="C1528" s="7"/>
      <c r="D1528" s="15"/>
      <c r="E1528" s="7"/>
      <c r="F1528" s="14"/>
      <c r="G1528" s="7"/>
      <c r="H1528" s="9"/>
      <c r="I1528" s="7"/>
      <c r="J1528" s="7"/>
      <c r="K1528" s="7"/>
      <c r="L1528" s="7"/>
      <c r="M1528" s="9"/>
      <c r="N1528" s="139" t="str">
        <f t="shared" si="46"/>
        <v/>
      </c>
    </row>
    <row r="1529" spans="2:14" ht="14" hidden="1" x14ac:dyDescent="0.2">
      <c r="B1529">
        <f t="shared" si="47"/>
        <v>0</v>
      </c>
      <c r="C1529" s="7"/>
      <c r="D1529" s="15"/>
      <c r="E1529" s="7"/>
      <c r="F1529" s="14"/>
      <c r="G1529" s="7"/>
      <c r="H1529" s="9"/>
      <c r="I1529" s="7"/>
      <c r="J1529" s="7"/>
      <c r="K1529" s="7"/>
      <c r="L1529" s="7"/>
      <c r="M1529" s="9"/>
      <c r="N1529" s="139" t="str">
        <f t="shared" si="46"/>
        <v/>
      </c>
    </row>
    <row r="1530" spans="2:14" ht="14" hidden="1" x14ac:dyDescent="0.2">
      <c r="B1530">
        <f t="shared" si="47"/>
        <v>0</v>
      </c>
      <c r="C1530" s="7"/>
      <c r="D1530" s="15"/>
      <c r="E1530" s="7"/>
      <c r="F1530" s="14"/>
      <c r="G1530" s="7"/>
      <c r="H1530" s="9"/>
      <c r="I1530" s="7"/>
      <c r="J1530" s="7"/>
      <c r="K1530" s="7"/>
      <c r="L1530" s="7"/>
      <c r="M1530" s="9"/>
      <c r="N1530" s="139" t="str">
        <f t="shared" si="46"/>
        <v/>
      </c>
    </row>
    <row r="1531" spans="2:14" ht="14" hidden="1" x14ac:dyDescent="0.2">
      <c r="B1531">
        <f t="shared" si="47"/>
        <v>0</v>
      </c>
      <c r="C1531" s="7"/>
      <c r="D1531" s="15"/>
      <c r="E1531" s="7"/>
      <c r="F1531" s="14"/>
      <c r="G1531" s="7"/>
      <c r="H1531" s="9"/>
      <c r="I1531" s="7"/>
      <c r="J1531" s="7"/>
      <c r="K1531" s="7"/>
      <c r="L1531" s="7"/>
      <c r="M1531" s="9"/>
      <c r="N1531" s="139" t="str">
        <f t="shared" si="46"/>
        <v/>
      </c>
    </row>
    <row r="1532" spans="2:14" ht="14" hidden="1" x14ac:dyDescent="0.2">
      <c r="B1532">
        <f t="shared" si="47"/>
        <v>0</v>
      </c>
      <c r="C1532" s="16"/>
      <c r="D1532" s="15"/>
      <c r="E1532" s="7"/>
      <c r="F1532" s="14"/>
      <c r="G1532" s="7"/>
      <c r="H1532" s="9"/>
      <c r="I1532" s="7"/>
      <c r="J1532" s="7"/>
      <c r="K1532" s="7"/>
      <c r="L1532" s="7"/>
      <c r="M1532" s="9"/>
      <c r="N1532" s="139" t="str">
        <f t="shared" si="46"/>
        <v/>
      </c>
    </row>
    <row r="1533" spans="2:14" ht="14" hidden="1" x14ac:dyDescent="0.2">
      <c r="B1533">
        <f t="shared" si="47"/>
        <v>0</v>
      </c>
      <c r="C1533" s="7"/>
      <c r="D1533" s="15"/>
      <c r="E1533" s="7"/>
      <c r="F1533" s="14"/>
      <c r="G1533" s="7"/>
      <c r="H1533" s="9"/>
      <c r="I1533" s="7"/>
      <c r="J1533" s="7"/>
      <c r="K1533" s="7"/>
      <c r="L1533" s="7"/>
      <c r="M1533" s="9"/>
      <c r="N1533" s="139" t="str">
        <f t="shared" si="46"/>
        <v/>
      </c>
    </row>
    <row r="1534" spans="2:14" ht="14" hidden="1" x14ac:dyDescent="0.2">
      <c r="B1534">
        <f t="shared" si="47"/>
        <v>0</v>
      </c>
      <c r="C1534" s="16"/>
      <c r="D1534" s="15"/>
      <c r="E1534" s="7"/>
      <c r="F1534" s="14"/>
      <c r="G1534" s="7"/>
      <c r="H1534" s="9"/>
      <c r="I1534" s="7"/>
      <c r="J1534" s="7"/>
      <c r="K1534" s="7"/>
      <c r="L1534" s="7"/>
      <c r="M1534" s="9"/>
      <c r="N1534" s="139" t="str">
        <f t="shared" si="46"/>
        <v/>
      </c>
    </row>
    <row r="1535" spans="2:14" ht="14" hidden="1" x14ac:dyDescent="0.2">
      <c r="B1535">
        <f t="shared" si="47"/>
        <v>0</v>
      </c>
      <c r="C1535" s="18"/>
      <c r="D1535" s="19"/>
      <c r="E1535" s="7"/>
      <c r="F1535" s="14"/>
      <c r="G1535" s="7"/>
      <c r="H1535" s="9"/>
      <c r="I1535" s="7"/>
      <c r="J1535" s="7"/>
      <c r="K1535" s="7"/>
      <c r="L1535" s="7"/>
      <c r="M1535" s="9"/>
      <c r="N1535" s="139" t="str">
        <f t="shared" si="46"/>
        <v/>
      </c>
    </row>
    <row r="1536" spans="2:14" ht="14" hidden="1" x14ac:dyDescent="0.2">
      <c r="B1536">
        <f t="shared" si="47"/>
        <v>0</v>
      </c>
      <c r="C1536" s="7"/>
      <c r="D1536" s="15"/>
      <c r="E1536" s="7"/>
      <c r="F1536" s="14"/>
      <c r="G1536" s="7"/>
      <c r="H1536" s="9"/>
      <c r="I1536" s="7"/>
      <c r="J1536" s="7"/>
      <c r="K1536" s="7"/>
      <c r="L1536" s="7"/>
      <c r="M1536" s="9"/>
      <c r="N1536" s="139" t="str">
        <f t="shared" si="46"/>
        <v/>
      </c>
    </row>
    <row r="1537" spans="2:14" ht="14" hidden="1" x14ac:dyDescent="0.2">
      <c r="B1537">
        <f t="shared" si="47"/>
        <v>0</v>
      </c>
      <c r="C1537" s="7"/>
      <c r="D1537" s="15"/>
      <c r="E1537" s="7"/>
      <c r="F1537" s="14"/>
      <c r="G1537" s="7"/>
      <c r="H1537" s="9"/>
      <c r="I1537" s="7"/>
      <c r="J1537" s="7"/>
      <c r="K1537" s="7"/>
      <c r="L1537" s="7"/>
      <c r="M1537" s="9"/>
      <c r="N1537" s="139" t="str">
        <f t="shared" si="46"/>
        <v/>
      </c>
    </row>
    <row r="1538" spans="2:14" ht="14" hidden="1" x14ac:dyDescent="0.2">
      <c r="B1538">
        <f t="shared" si="47"/>
        <v>0</v>
      </c>
      <c r="C1538" s="20"/>
      <c r="D1538" s="15"/>
      <c r="E1538" s="7"/>
      <c r="F1538" s="14"/>
      <c r="G1538" s="7"/>
      <c r="H1538" s="9"/>
      <c r="I1538" s="7"/>
      <c r="J1538" s="7"/>
      <c r="K1538" s="7"/>
      <c r="L1538" s="7"/>
      <c r="M1538" s="9"/>
      <c r="N1538" s="139" t="str">
        <f t="shared" si="46"/>
        <v/>
      </c>
    </row>
    <row r="1539" spans="2:14" ht="15" hidden="1" x14ac:dyDescent="0.2">
      <c r="B1539">
        <f t="shared" si="47"/>
        <v>0</v>
      </c>
      <c r="C1539" s="21"/>
      <c r="D1539" s="15"/>
      <c r="E1539" s="7"/>
      <c r="F1539" s="14"/>
      <c r="G1539" s="7"/>
      <c r="H1539" s="9"/>
      <c r="I1539" s="7"/>
      <c r="J1539" s="7"/>
      <c r="K1539" s="7"/>
      <c r="L1539" s="7"/>
      <c r="M1539" s="9"/>
      <c r="N1539" s="139" t="str">
        <f t="shared" ref="N1539:N1602" si="48">UPPER(M1539)</f>
        <v/>
      </c>
    </row>
    <row r="1540" spans="2:14" ht="14" hidden="1" x14ac:dyDescent="0.2">
      <c r="B1540">
        <f t="shared" si="47"/>
        <v>0</v>
      </c>
      <c r="C1540" s="20"/>
      <c r="D1540" s="15"/>
      <c r="E1540" s="7"/>
      <c r="F1540" s="14"/>
      <c r="G1540" s="7"/>
      <c r="H1540" s="9"/>
      <c r="I1540" s="7"/>
      <c r="J1540" s="7"/>
      <c r="K1540" s="7"/>
      <c r="L1540" s="7"/>
      <c r="M1540" s="9"/>
      <c r="N1540" s="139" t="str">
        <f t="shared" si="48"/>
        <v/>
      </c>
    </row>
    <row r="1541" spans="2:14" ht="14" hidden="1" x14ac:dyDescent="0.2">
      <c r="B1541">
        <f t="shared" si="47"/>
        <v>0</v>
      </c>
      <c r="C1541" s="16"/>
      <c r="D1541" s="15"/>
      <c r="E1541" s="7"/>
      <c r="F1541" s="14"/>
      <c r="G1541" s="7"/>
      <c r="H1541" s="9"/>
      <c r="I1541" s="7"/>
      <c r="J1541" s="7"/>
      <c r="K1541" s="7"/>
      <c r="L1541" s="7"/>
      <c r="M1541" s="9"/>
      <c r="N1541" s="139" t="str">
        <f t="shared" si="48"/>
        <v/>
      </c>
    </row>
    <row r="1542" spans="2:14" ht="14" hidden="1" x14ac:dyDescent="0.2">
      <c r="B1542">
        <f t="shared" si="47"/>
        <v>0</v>
      </c>
      <c r="C1542" s="7"/>
      <c r="D1542" s="15"/>
      <c r="E1542" s="7"/>
      <c r="F1542" s="14"/>
      <c r="G1542" s="7"/>
      <c r="H1542" s="9"/>
      <c r="I1542" s="7"/>
      <c r="J1542" s="7"/>
      <c r="K1542" s="7"/>
      <c r="L1542" s="7"/>
      <c r="M1542" s="9"/>
      <c r="N1542" s="139" t="str">
        <f t="shared" si="48"/>
        <v/>
      </c>
    </row>
    <row r="1543" spans="2:14" ht="14" hidden="1" x14ac:dyDescent="0.2">
      <c r="B1543">
        <f t="shared" si="47"/>
        <v>0</v>
      </c>
      <c r="C1543" s="16"/>
      <c r="D1543" s="13"/>
      <c r="E1543" s="7"/>
      <c r="F1543" s="14"/>
      <c r="G1543" s="7"/>
      <c r="H1543" s="9"/>
      <c r="I1543" s="7"/>
      <c r="J1543" s="7"/>
      <c r="K1543" s="7"/>
      <c r="L1543" s="7"/>
      <c r="M1543" s="9"/>
      <c r="N1543" s="139" t="str">
        <f t="shared" si="48"/>
        <v/>
      </c>
    </row>
    <row r="1544" spans="2:14" ht="14" hidden="1" x14ac:dyDescent="0.2">
      <c r="B1544">
        <f t="shared" si="47"/>
        <v>0</v>
      </c>
      <c r="C1544" s="7"/>
      <c r="D1544" s="8"/>
      <c r="E1544" s="7"/>
      <c r="F1544" s="7"/>
      <c r="G1544" s="7"/>
      <c r="H1544" s="9"/>
      <c r="I1544" s="7"/>
      <c r="J1544" s="7"/>
      <c r="K1544" s="11"/>
      <c r="L1544" s="7"/>
      <c r="M1544" s="12"/>
      <c r="N1544" s="139" t="str">
        <f t="shared" si="48"/>
        <v/>
      </c>
    </row>
    <row r="1545" spans="2:14" ht="14" hidden="1" x14ac:dyDescent="0.2">
      <c r="B1545">
        <f t="shared" si="47"/>
        <v>0</v>
      </c>
      <c r="C1545" s="7"/>
      <c r="D1545" s="15"/>
      <c r="E1545" s="7"/>
      <c r="F1545" s="14"/>
      <c r="G1545" s="7"/>
      <c r="H1545" s="9"/>
      <c r="I1545" s="7"/>
      <c r="J1545" s="7"/>
      <c r="K1545" s="7"/>
      <c r="L1545" s="7"/>
      <c r="M1545" s="9"/>
      <c r="N1545" s="139" t="str">
        <f t="shared" si="48"/>
        <v/>
      </c>
    </row>
    <row r="1546" spans="2:14" ht="14" hidden="1" x14ac:dyDescent="0.2">
      <c r="B1546">
        <f t="shared" si="47"/>
        <v>0</v>
      </c>
      <c r="C1546" s="22"/>
      <c r="D1546" s="15"/>
      <c r="E1546" s="7"/>
      <c r="F1546" s="14"/>
      <c r="G1546" s="7"/>
      <c r="H1546" s="9"/>
      <c r="I1546" s="7"/>
      <c r="J1546" s="7"/>
      <c r="K1546" s="7"/>
      <c r="L1546" s="7"/>
      <c r="M1546" s="9"/>
      <c r="N1546" s="139" t="str">
        <f t="shared" si="48"/>
        <v/>
      </c>
    </row>
    <row r="1547" spans="2:14" ht="14" hidden="1" x14ac:dyDescent="0.2">
      <c r="B1547">
        <f t="shared" si="47"/>
        <v>0</v>
      </c>
      <c r="C1547" s="7"/>
      <c r="D1547" s="15"/>
      <c r="E1547" s="7"/>
      <c r="F1547" s="14"/>
      <c r="G1547" s="7"/>
      <c r="H1547" s="9"/>
      <c r="I1547" s="7"/>
      <c r="J1547" s="7"/>
      <c r="K1547" s="7"/>
      <c r="L1547" s="7"/>
      <c r="M1547" s="9"/>
      <c r="N1547" s="139" t="str">
        <f t="shared" si="48"/>
        <v/>
      </c>
    </row>
    <row r="1548" spans="2:14" ht="14" hidden="1" x14ac:dyDescent="0.2">
      <c r="B1548">
        <f t="shared" si="47"/>
        <v>0</v>
      </c>
      <c r="C1548" s="16"/>
      <c r="D1548" s="15"/>
      <c r="E1548" s="7"/>
      <c r="F1548" s="14"/>
      <c r="G1548" s="7"/>
      <c r="H1548" s="9"/>
      <c r="I1548" s="7"/>
      <c r="J1548" s="7"/>
      <c r="K1548" s="7"/>
      <c r="L1548" s="7"/>
      <c r="M1548" s="9"/>
      <c r="N1548" s="139" t="str">
        <f t="shared" si="48"/>
        <v/>
      </c>
    </row>
    <row r="1549" spans="2:14" ht="14" hidden="1" x14ac:dyDescent="0.2">
      <c r="B1549">
        <f t="shared" si="47"/>
        <v>0</v>
      </c>
      <c r="C1549" s="7"/>
      <c r="D1549" s="15"/>
      <c r="E1549" s="7"/>
      <c r="F1549" s="14"/>
      <c r="G1549" s="7"/>
      <c r="H1549" s="9"/>
      <c r="I1549" s="7"/>
      <c r="J1549" s="7"/>
      <c r="K1549" s="7"/>
      <c r="L1549" s="7"/>
      <c r="M1549" s="9"/>
      <c r="N1549" s="139" t="str">
        <f t="shared" si="48"/>
        <v/>
      </c>
    </row>
    <row r="1550" spans="2:14" ht="14" hidden="1" x14ac:dyDescent="0.2">
      <c r="B1550">
        <f t="shared" si="47"/>
        <v>0</v>
      </c>
      <c r="C1550" s="7"/>
      <c r="D1550" s="15"/>
      <c r="E1550" s="7"/>
      <c r="F1550" s="14"/>
      <c r="G1550" s="7"/>
      <c r="H1550" s="9"/>
      <c r="I1550" s="7"/>
      <c r="J1550" s="7"/>
      <c r="K1550" s="7"/>
      <c r="L1550" s="7"/>
      <c r="M1550" s="9"/>
      <c r="N1550" s="139" t="str">
        <f t="shared" si="48"/>
        <v/>
      </c>
    </row>
    <row r="1551" spans="2:14" ht="14" hidden="1" x14ac:dyDescent="0.2">
      <c r="B1551">
        <f t="shared" si="47"/>
        <v>0</v>
      </c>
      <c r="C1551" s="7"/>
      <c r="D1551" s="23"/>
      <c r="E1551" s="7"/>
      <c r="F1551" s="14"/>
      <c r="G1551" s="7"/>
      <c r="H1551" s="9"/>
      <c r="I1551" s="7"/>
      <c r="J1551" s="7"/>
      <c r="K1551" s="7"/>
      <c r="L1551" s="7"/>
      <c r="M1551" s="9"/>
      <c r="N1551" s="139" t="str">
        <f t="shared" si="48"/>
        <v/>
      </c>
    </row>
    <row r="1552" spans="2:14" ht="14" hidden="1" x14ac:dyDescent="0.2">
      <c r="B1552">
        <f t="shared" si="47"/>
        <v>0</v>
      </c>
      <c r="C1552" s="7"/>
      <c r="D1552" s="23"/>
      <c r="E1552" s="7"/>
      <c r="F1552" s="14"/>
      <c r="G1552" s="7"/>
      <c r="H1552" s="9"/>
      <c r="I1552" s="7"/>
      <c r="J1552" s="7"/>
      <c r="K1552" s="7"/>
      <c r="L1552" s="7"/>
      <c r="M1552" s="9"/>
      <c r="N1552" s="139" t="str">
        <f t="shared" si="48"/>
        <v/>
      </c>
    </row>
    <row r="1553" spans="2:14" ht="14" hidden="1" x14ac:dyDescent="0.2">
      <c r="B1553">
        <f t="shared" si="47"/>
        <v>0</v>
      </c>
      <c r="C1553" s="16"/>
      <c r="D1553" s="23"/>
      <c r="E1553" s="7"/>
      <c r="F1553" s="14"/>
      <c r="G1553" s="7"/>
      <c r="H1553" s="9"/>
      <c r="I1553" s="7"/>
      <c r="J1553" s="7"/>
      <c r="K1553" s="7"/>
      <c r="L1553" s="7"/>
      <c r="M1553" s="9"/>
      <c r="N1553" s="139" t="str">
        <f t="shared" si="48"/>
        <v/>
      </c>
    </row>
    <row r="1554" spans="2:14" ht="14" hidden="1" x14ac:dyDescent="0.2">
      <c r="B1554">
        <f t="shared" si="47"/>
        <v>0</v>
      </c>
      <c r="C1554" s="16"/>
      <c r="D1554" s="23"/>
      <c r="E1554" s="7"/>
      <c r="F1554" s="14"/>
      <c r="G1554" s="7"/>
      <c r="H1554" s="9"/>
      <c r="I1554" s="7"/>
      <c r="J1554" s="7"/>
      <c r="K1554" s="7"/>
      <c r="L1554" s="7"/>
      <c r="M1554" s="9"/>
      <c r="N1554" s="139" t="str">
        <f t="shared" si="48"/>
        <v/>
      </c>
    </row>
    <row r="1555" spans="2:14" ht="14" hidden="1" x14ac:dyDescent="0.2">
      <c r="B1555">
        <f t="shared" si="47"/>
        <v>0</v>
      </c>
      <c r="C1555" s="7"/>
      <c r="D1555" s="23"/>
      <c r="E1555" s="7"/>
      <c r="F1555" s="14"/>
      <c r="G1555" s="7"/>
      <c r="H1555" s="9"/>
      <c r="I1555" s="7"/>
      <c r="J1555" s="7"/>
      <c r="K1555" s="7"/>
      <c r="L1555" s="7"/>
      <c r="M1555" s="9"/>
      <c r="N1555" s="139" t="str">
        <f t="shared" si="48"/>
        <v/>
      </c>
    </row>
    <row r="1556" spans="2:14" ht="14" hidden="1" x14ac:dyDescent="0.2">
      <c r="B1556">
        <f t="shared" si="47"/>
        <v>0</v>
      </c>
      <c r="C1556" s="16"/>
      <c r="D1556" s="23"/>
      <c r="E1556" s="7"/>
      <c r="F1556" s="14"/>
      <c r="G1556" s="7"/>
      <c r="H1556" s="9"/>
      <c r="I1556" s="7"/>
      <c r="J1556" s="7"/>
      <c r="K1556" s="7"/>
      <c r="L1556" s="7"/>
      <c r="M1556" s="9"/>
      <c r="N1556" s="139" t="str">
        <f t="shared" si="48"/>
        <v/>
      </c>
    </row>
    <row r="1557" spans="2:14" ht="14" hidden="1" x14ac:dyDescent="0.2">
      <c r="B1557">
        <f t="shared" si="47"/>
        <v>0</v>
      </c>
      <c r="C1557" s="7"/>
      <c r="D1557" s="23"/>
      <c r="E1557" s="7"/>
      <c r="F1557" s="14"/>
      <c r="G1557" s="7"/>
      <c r="H1557" s="9"/>
      <c r="I1557" s="7"/>
      <c r="J1557" s="7"/>
      <c r="K1557" s="7"/>
      <c r="L1557" s="7"/>
      <c r="M1557" s="9"/>
      <c r="N1557" s="139" t="str">
        <f t="shared" si="48"/>
        <v/>
      </c>
    </row>
    <row r="1558" spans="2:14" ht="14" hidden="1" x14ac:dyDescent="0.2">
      <c r="B1558">
        <f t="shared" si="47"/>
        <v>0</v>
      </c>
      <c r="C1558" s="7"/>
      <c r="D1558" s="15"/>
      <c r="E1558" s="7"/>
      <c r="F1558" s="14"/>
      <c r="G1558" s="7"/>
      <c r="H1558" s="9"/>
      <c r="I1558" s="7"/>
      <c r="J1558" s="7"/>
      <c r="K1558" s="7"/>
      <c r="L1558" s="7"/>
      <c r="M1558" s="9"/>
      <c r="N1558" s="139" t="str">
        <f t="shared" si="48"/>
        <v/>
      </c>
    </row>
    <row r="1559" spans="2:14" ht="14" hidden="1" x14ac:dyDescent="0.2">
      <c r="B1559">
        <f t="shared" si="47"/>
        <v>0</v>
      </c>
      <c r="C1559" s="16"/>
      <c r="D1559" s="15"/>
      <c r="E1559" s="7"/>
      <c r="F1559" s="14"/>
      <c r="G1559" s="7"/>
      <c r="H1559" s="9"/>
      <c r="I1559" s="7"/>
      <c r="J1559" s="7"/>
      <c r="K1559" s="7"/>
      <c r="L1559" s="7"/>
      <c r="M1559" s="9"/>
      <c r="N1559" s="139" t="str">
        <f t="shared" si="48"/>
        <v/>
      </c>
    </row>
    <row r="1560" spans="2:14" ht="14" hidden="1" x14ac:dyDescent="0.2">
      <c r="B1560">
        <f t="shared" si="47"/>
        <v>0</v>
      </c>
      <c r="C1560" s="16"/>
      <c r="D1560" s="15"/>
      <c r="E1560" s="7"/>
      <c r="F1560" s="14"/>
      <c r="G1560" s="7"/>
      <c r="H1560" s="9"/>
      <c r="I1560" s="7"/>
      <c r="J1560" s="7"/>
      <c r="K1560" s="7"/>
      <c r="L1560" s="7"/>
      <c r="M1560" s="9"/>
      <c r="N1560" s="139" t="str">
        <f t="shared" si="48"/>
        <v/>
      </c>
    </row>
    <row r="1561" spans="2:14" ht="14" hidden="1" x14ac:dyDescent="0.2">
      <c r="B1561">
        <f t="shared" si="47"/>
        <v>0</v>
      </c>
      <c r="C1561" s="7"/>
      <c r="D1561" s="13"/>
      <c r="E1561" s="7"/>
      <c r="F1561" s="14"/>
      <c r="G1561" s="7"/>
      <c r="H1561" s="9"/>
      <c r="I1561" s="7"/>
      <c r="J1561" s="7"/>
      <c r="K1561" s="7"/>
      <c r="L1561" s="7"/>
      <c r="M1561" s="9"/>
      <c r="N1561" s="139" t="str">
        <f t="shared" si="48"/>
        <v/>
      </c>
    </row>
    <row r="1562" spans="2:14" ht="14" hidden="1" x14ac:dyDescent="0.2">
      <c r="B1562">
        <f t="shared" si="47"/>
        <v>0</v>
      </c>
      <c r="C1562" s="7"/>
      <c r="D1562" s="8"/>
      <c r="E1562" s="7"/>
      <c r="F1562" s="7"/>
      <c r="G1562" s="7"/>
      <c r="H1562" s="9"/>
      <c r="I1562" s="7"/>
      <c r="J1562" s="7"/>
      <c r="K1562" s="11"/>
      <c r="L1562" s="7"/>
      <c r="M1562" s="12"/>
      <c r="N1562" s="139" t="str">
        <f t="shared" si="48"/>
        <v/>
      </c>
    </row>
    <row r="1563" spans="2:14" ht="14" hidden="1" x14ac:dyDescent="0.2">
      <c r="B1563">
        <f t="shared" si="47"/>
        <v>0</v>
      </c>
      <c r="C1563" s="7"/>
      <c r="D1563" s="15"/>
      <c r="E1563" s="7"/>
      <c r="F1563" s="14"/>
      <c r="G1563" s="7"/>
      <c r="H1563" s="24"/>
      <c r="I1563" s="7"/>
      <c r="J1563" s="7"/>
      <c r="K1563" s="7"/>
      <c r="L1563" s="7"/>
      <c r="M1563" s="25"/>
      <c r="N1563" s="139" t="str">
        <f t="shared" si="48"/>
        <v/>
      </c>
    </row>
    <row r="1564" spans="2:14" ht="14" hidden="1" x14ac:dyDescent="0.2">
      <c r="B1564">
        <f t="shared" si="47"/>
        <v>0</v>
      </c>
      <c r="C1564" s="16"/>
      <c r="D1564" s="15"/>
      <c r="E1564" s="7"/>
      <c r="F1564" s="14"/>
      <c r="G1564" s="7"/>
      <c r="H1564" s="24"/>
      <c r="I1564" s="7"/>
      <c r="J1564" s="7"/>
      <c r="K1564" s="7"/>
      <c r="L1564" s="7"/>
      <c r="M1564" s="25"/>
      <c r="N1564" s="139" t="str">
        <f t="shared" si="48"/>
        <v/>
      </c>
    </row>
    <row r="1565" spans="2:14" ht="14" hidden="1" x14ac:dyDescent="0.2">
      <c r="B1565">
        <f t="shared" si="47"/>
        <v>0</v>
      </c>
      <c r="C1565" s="16"/>
      <c r="D1565" s="15"/>
      <c r="E1565" s="7"/>
      <c r="F1565" s="14"/>
      <c r="G1565" s="7"/>
      <c r="H1565" s="24"/>
      <c r="I1565" s="7"/>
      <c r="J1565" s="7"/>
      <c r="K1565" s="7"/>
      <c r="L1565" s="7"/>
      <c r="M1565" s="25"/>
      <c r="N1565" s="139" t="str">
        <f t="shared" si="48"/>
        <v/>
      </c>
    </row>
    <row r="1566" spans="2:14" ht="14" hidden="1" x14ac:dyDescent="0.2">
      <c r="B1566">
        <f t="shared" si="47"/>
        <v>0</v>
      </c>
      <c r="C1566" s="7"/>
      <c r="D1566" s="15"/>
      <c r="E1566" s="7"/>
      <c r="F1566" s="14"/>
      <c r="G1566" s="7"/>
      <c r="H1566" s="24"/>
      <c r="I1566" s="7"/>
      <c r="J1566" s="7"/>
      <c r="K1566" s="7"/>
      <c r="L1566" s="7"/>
      <c r="M1566" s="25"/>
      <c r="N1566" s="139" t="str">
        <f t="shared" si="48"/>
        <v/>
      </c>
    </row>
    <row r="1567" spans="2:14" ht="14" hidden="1" x14ac:dyDescent="0.2">
      <c r="B1567">
        <f t="shared" si="47"/>
        <v>0</v>
      </c>
      <c r="C1567" s="7"/>
      <c r="D1567" s="15"/>
      <c r="E1567" s="7"/>
      <c r="F1567" s="14"/>
      <c r="G1567" s="7"/>
      <c r="H1567" s="24"/>
      <c r="I1567" s="7"/>
      <c r="J1567" s="7"/>
      <c r="K1567" s="7"/>
      <c r="L1567" s="7"/>
      <c r="M1567" s="25"/>
      <c r="N1567" s="139" t="str">
        <f t="shared" si="48"/>
        <v/>
      </c>
    </row>
    <row r="1568" spans="2:14" ht="14" hidden="1" x14ac:dyDescent="0.2">
      <c r="B1568">
        <f t="shared" si="47"/>
        <v>0</v>
      </c>
      <c r="C1568" s="7"/>
      <c r="D1568" s="15"/>
      <c r="E1568" s="7"/>
      <c r="F1568" s="14"/>
      <c r="G1568" s="7"/>
      <c r="H1568" s="24"/>
      <c r="I1568" s="7"/>
      <c r="J1568" s="7"/>
      <c r="K1568" s="7"/>
      <c r="L1568" s="7"/>
      <c r="M1568" s="25"/>
      <c r="N1568" s="139" t="str">
        <f t="shared" si="48"/>
        <v/>
      </c>
    </row>
    <row r="1569" spans="2:14" ht="14" hidden="1" x14ac:dyDescent="0.2">
      <c r="B1569">
        <f t="shared" ref="B1569:B1632" si="49">(D1569)*1</f>
        <v>0</v>
      </c>
      <c r="C1569" s="7"/>
      <c r="D1569" s="15"/>
      <c r="E1569" s="7"/>
      <c r="F1569" s="14"/>
      <c r="G1569" s="7"/>
      <c r="H1569" s="24"/>
      <c r="I1569" s="7"/>
      <c r="J1569" s="7"/>
      <c r="K1569" s="7"/>
      <c r="L1569" s="7"/>
      <c r="M1569" s="25"/>
      <c r="N1569" s="139" t="str">
        <f t="shared" si="48"/>
        <v/>
      </c>
    </row>
    <row r="1570" spans="2:14" ht="14" hidden="1" x14ac:dyDescent="0.2">
      <c r="B1570">
        <f t="shared" si="49"/>
        <v>0</v>
      </c>
      <c r="C1570" s="7"/>
      <c r="D1570" s="15"/>
      <c r="E1570" s="7"/>
      <c r="F1570" s="14"/>
      <c r="G1570" s="7"/>
      <c r="H1570" s="24"/>
      <c r="I1570" s="7"/>
      <c r="J1570" s="7"/>
      <c r="K1570" s="7"/>
      <c r="L1570" s="7"/>
      <c r="M1570" s="25"/>
      <c r="N1570" s="139" t="str">
        <f t="shared" si="48"/>
        <v/>
      </c>
    </row>
    <row r="1571" spans="2:14" ht="14" hidden="1" x14ac:dyDescent="0.2">
      <c r="B1571">
        <f t="shared" si="49"/>
        <v>0</v>
      </c>
      <c r="C1571" s="16"/>
      <c r="D1571" s="15"/>
      <c r="E1571" s="7"/>
      <c r="F1571" s="14"/>
      <c r="G1571" s="7"/>
      <c r="H1571" s="24"/>
      <c r="I1571" s="7"/>
      <c r="J1571" s="7"/>
      <c r="K1571" s="7"/>
      <c r="L1571" s="7"/>
      <c r="M1571" s="25"/>
      <c r="N1571" s="139" t="str">
        <f t="shared" si="48"/>
        <v/>
      </c>
    </row>
    <row r="1572" spans="2:14" ht="14" hidden="1" x14ac:dyDescent="0.2">
      <c r="B1572">
        <f t="shared" si="49"/>
        <v>0</v>
      </c>
      <c r="C1572" s="7"/>
      <c r="D1572" s="8"/>
      <c r="E1572" s="7"/>
      <c r="F1572" s="7"/>
      <c r="G1572" s="7"/>
      <c r="H1572" s="24"/>
      <c r="I1572" s="7"/>
      <c r="J1572" s="7"/>
      <c r="K1572" s="11"/>
      <c r="L1572" s="7"/>
      <c r="M1572" s="11"/>
      <c r="N1572" s="139" t="str">
        <f t="shared" si="48"/>
        <v/>
      </c>
    </row>
    <row r="1573" spans="2:14" ht="14" hidden="1" x14ac:dyDescent="0.2">
      <c r="B1573">
        <f t="shared" si="49"/>
        <v>0</v>
      </c>
      <c r="C1573" s="7"/>
      <c r="D1573" s="26"/>
      <c r="E1573" s="7"/>
      <c r="F1573" s="7"/>
      <c r="G1573" s="7"/>
      <c r="H1573" s="24"/>
      <c r="I1573" s="7"/>
      <c r="J1573" s="7"/>
      <c r="K1573" s="11"/>
      <c r="L1573" s="7"/>
      <c r="M1573" s="11"/>
      <c r="N1573" s="139" t="str">
        <f t="shared" si="48"/>
        <v/>
      </c>
    </row>
    <row r="1574" spans="2:14" ht="14" hidden="1" x14ac:dyDescent="0.2">
      <c r="B1574">
        <f t="shared" si="49"/>
        <v>0</v>
      </c>
      <c r="C1574" s="7"/>
      <c r="D1574" s="8"/>
      <c r="E1574" s="7"/>
      <c r="F1574" s="7"/>
      <c r="G1574" s="7"/>
      <c r="H1574" s="24"/>
      <c r="I1574" s="7"/>
      <c r="J1574" s="7"/>
      <c r="K1574" s="11"/>
      <c r="L1574" s="7"/>
      <c r="M1574" s="11"/>
      <c r="N1574" s="139" t="str">
        <f t="shared" si="48"/>
        <v/>
      </c>
    </row>
    <row r="1575" spans="2:14" ht="14" hidden="1" x14ac:dyDescent="0.2">
      <c r="B1575">
        <f t="shared" si="49"/>
        <v>0</v>
      </c>
      <c r="C1575" s="7"/>
      <c r="D1575" s="26"/>
      <c r="E1575" s="7"/>
      <c r="F1575" s="7"/>
      <c r="G1575" s="7"/>
      <c r="H1575" s="24"/>
      <c r="I1575" s="7"/>
      <c r="J1575" s="7"/>
      <c r="K1575" s="11"/>
      <c r="L1575" s="7"/>
      <c r="M1575" s="11"/>
      <c r="N1575" s="139" t="str">
        <f t="shared" si="48"/>
        <v/>
      </c>
    </row>
    <row r="1576" spans="2:14" ht="14" hidden="1" x14ac:dyDescent="0.2">
      <c r="B1576">
        <f t="shared" si="49"/>
        <v>0</v>
      </c>
      <c r="C1576" s="27"/>
      <c r="D1576" s="28"/>
      <c r="E1576" s="7"/>
      <c r="F1576" s="7"/>
      <c r="G1576" s="7"/>
      <c r="H1576" s="24"/>
      <c r="I1576" s="7"/>
      <c r="J1576" s="7"/>
      <c r="K1576" s="11"/>
      <c r="L1576" s="7"/>
      <c r="M1576" s="11"/>
      <c r="N1576" s="139" t="str">
        <f t="shared" si="48"/>
        <v/>
      </c>
    </row>
    <row r="1577" spans="2:14" ht="14" hidden="1" x14ac:dyDescent="0.2">
      <c r="B1577">
        <f t="shared" si="49"/>
        <v>0</v>
      </c>
      <c r="C1577" s="7"/>
      <c r="D1577" s="8"/>
      <c r="E1577" s="7"/>
      <c r="F1577" s="7"/>
      <c r="G1577" s="7"/>
      <c r="H1577" s="24"/>
      <c r="I1577" s="7"/>
      <c r="J1577" s="7"/>
      <c r="K1577" s="11"/>
      <c r="L1577" s="7"/>
      <c r="M1577" s="11"/>
      <c r="N1577" s="139" t="str">
        <f t="shared" si="48"/>
        <v/>
      </c>
    </row>
    <row r="1578" spans="2:14" ht="14" hidden="1" x14ac:dyDescent="0.2">
      <c r="B1578">
        <f t="shared" si="49"/>
        <v>0</v>
      </c>
      <c r="C1578" s="7"/>
      <c r="D1578" s="26"/>
      <c r="E1578" s="7"/>
      <c r="F1578" s="7"/>
      <c r="G1578" s="7"/>
      <c r="H1578" s="24"/>
      <c r="I1578" s="7"/>
      <c r="J1578" s="7"/>
      <c r="K1578" s="11"/>
      <c r="L1578" s="7"/>
      <c r="M1578" s="11"/>
      <c r="N1578" s="139" t="str">
        <f t="shared" si="48"/>
        <v/>
      </c>
    </row>
    <row r="1579" spans="2:14" ht="14" hidden="1" x14ac:dyDescent="0.2">
      <c r="B1579">
        <f t="shared" si="49"/>
        <v>0</v>
      </c>
      <c r="C1579" s="7"/>
      <c r="D1579" s="26"/>
      <c r="E1579" s="7"/>
      <c r="F1579" s="7"/>
      <c r="G1579" s="7"/>
      <c r="H1579" s="24"/>
      <c r="I1579" s="7"/>
      <c r="J1579" s="7"/>
      <c r="K1579" s="11"/>
      <c r="L1579" s="7"/>
      <c r="M1579" s="11"/>
      <c r="N1579" s="139" t="str">
        <f t="shared" si="48"/>
        <v/>
      </c>
    </row>
    <row r="1580" spans="2:14" ht="14" hidden="1" x14ac:dyDescent="0.2">
      <c r="B1580">
        <f t="shared" si="49"/>
        <v>0</v>
      </c>
      <c r="C1580" s="7"/>
      <c r="D1580" s="8"/>
      <c r="E1580" s="7"/>
      <c r="F1580" s="7"/>
      <c r="G1580" s="7"/>
      <c r="H1580" s="24"/>
      <c r="I1580" s="7"/>
      <c r="J1580" s="7"/>
      <c r="K1580" s="11"/>
      <c r="L1580" s="7"/>
      <c r="M1580" s="11"/>
      <c r="N1580" s="139" t="str">
        <f t="shared" si="48"/>
        <v/>
      </c>
    </row>
    <row r="1581" spans="2:14" ht="14" hidden="1" x14ac:dyDescent="0.2">
      <c r="B1581">
        <f t="shared" si="49"/>
        <v>0</v>
      </c>
      <c r="C1581" s="7"/>
      <c r="D1581" s="8"/>
      <c r="E1581" s="7"/>
      <c r="F1581" s="7"/>
      <c r="G1581" s="7"/>
      <c r="H1581" s="24"/>
      <c r="I1581" s="7"/>
      <c r="J1581" s="7"/>
      <c r="K1581" s="11"/>
      <c r="L1581" s="7"/>
      <c r="M1581" s="11"/>
      <c r="N1581" s="139" t="str">
        <f t="shared" si="48"/>
        <v/>
      </c>
    </row>
    <row r="1582" spans="2:14" ht="14" hidden="1" x14ac:dyDescent="0.2">
      <c r="B1582">
        <f t="shared" si="49"/>
        <v>0</v>
      </c>
      <c r="C1582" s="7"/>
      <c r="D1582" s="8"/>
      <c r="E1582" s="7"/>
      <c r="F1582" s="7"/>
      <c r="G1582" s="7"/>
      <c r="H1582" s="24"/>
      <c r="I1582" s="7"/>
      <c r="J1582" s="7"/>
      <c r="K1582" s="11"/>
      <c r="L1582" s="7"/>
      <c r="M1582" s="11"/>
      <c r="N1582" s="139" t="str">
        <f t="shared" si="48"/>
        <v/>
      </c>
    </row>
    <row r="1583" spans="2:14" ht="14" hidden="1" x14ac:dyDescent="0.2">
      <c r="B1583">
        <f t="shared" si="49"/>
        <v>0</v>
      </c>
      <c r="C1583" s="7"/>
      <c r="D1583" s="26"/>
      <c r="E1583" s="7"/>
      <c r="F1583" s="7"/>
      <c r="G1583" s="7"/>
      <c r="H1583" s="24"/>
      <c r="I1583" s="7"/>
      <c r="J1583" s="7"/>
      <c r="K1583" s="11"/>
      <c r="L1583" s="7"/>
      <c r="M1583" s="11"/>
      <c r="N1583" s="139" t="str">
        <f t="shared" si="48"/>
        <v/>
      </c>
    </row>
    <row r="1584" spans="2:14" ht="14" hidden="1" x14ac:dyDescent="0.2">
      <c r="B1584">
        <f t="shared" si="49"/>
        <v>0</v>
      </c>
      <c r="C1584" s="27"/>
      <c r="D1584" s="28"/>
      <c r="E1584" s="7"/>
      <c r="F1584" s="7"/>
      <c r="G1584" s="7"/>
      <c r="H1584" s="24"/>
      <c r="I1584" s="7"/>
      <c r="J1584" s="7"/>
      <c r="K1584" s="11"/>
      <c r="L1584" s="7"/>
      <c r="M1584" s="11"/>
      <c r="N1584" s="139" t="str">
        <f t="shared" si="48"/>
        <v/>
      </c>
    </row>
    <row r="1585" spans="2:14" ht="14" hidden="1" x14ac:dyDescent="0.2">
      <c r="B1585">
        <f t="shared" si="49"/>
        <v>0</v>
      </c>
      <c r="C1585" s="16"/>
      <c r="D1585" s="8"/>
      <c r="E1585" s="7"/>
      <c r="F1585" s="14"/>
      <c r="G1585" s="7"/>
      <c r="H1585" s="24"/>
      <c r="I1585" s="7"/>
      <c r="J1585" s="7"/>
      <c r="K1585" s="7"/>
      <c r="L1585" s="7"/>
      <c r="M1585" s="25"/>
      <c r="N1585" s="139" t="str">
        <f t="shared" si="48"/>
        <v/>
      </c>
    </row>
    <row r="1586" spans="2:14" ht="14" hidden="1" x14ac:dyDescent="0.2">
      <c r="B1586">
        <f t="shared" si="49"/>
        <v>0</v>
      </c>
      <c r="C1586" s="7"/>
      <c r="D1586" s="8"/>
      <c r="E1586" s="7"/>
      <c r="F1586" s="14"/>
      <c r="G1586" s="7"/>
      <c r="H1586" s="24"/>
      <c r="I1586" s="7"/>
      <c r="J1586" s="7"/>
      <c r="K1586" s="7"/>
      <c r="L1586" s="7"/>
      <c r="M1586" s="25"/>
      <c r="N1586" s="139" t="str">
        <f t="shared" si="48"/>
        <v/>
      </c>
    </row>
    <row r="1587" spans="2:14" ht="14" hidden="1" x14ac:dyDescent="0.2">
      <c r="B1587">
        <f t="shared" si="49"/>
        <v>0</v>
      </c>
      <c r="C1587" s="16"/>
      <c r="D1587" s="8"/>
      <c r="E1587" s="7"/>
      <c r="F1587" s="14"/>
      <c r="G1587" s="7"/>
      <c r="H1587" s="24"/>
      <c r="I1587" s="7"/>
      <c r="J1587" s="7"/>
      <c r="K1587" s="7"/>
      <c r="L1587" s="7"/>
      <c r="M1587" s="25"/>
      <c r="N1587" s="139" t="str">
        <f t="shared" si="48"/>
        <v/>
      </c>
    </row>
    <row r="1588" spans="2:14" ht="15" hidden="1" x14ac:dyDescent="0.2">
      <c r="B1588">
        <f t="shared" si="49"/>
        <v>0</v>
      </c>
      <c r="C1588" s="29"/>
      <c r="D1588" s="30"/>
      <c r="E1588" s="25"/>
      <c r="F1588" s="25"/>
      <c r="G1588" s="7"/>
      <c r="H1588" s="24"/>
      <c r="I1588" s="25"/>
      <c r="J1588" s="7"/>
      <c r="K1588" s="25"/>
      <c r="L1588" s="25"/>
      <c r="M1588" s="7"/>
      <c r="N1588" s="139" t="str">
        <f t="shared" si="48"/>
        <v/>
      </c>
    </row>
    <row r="1589" spans="2:14" ht="14" hidden="1" x14ac:dyDescent="0.2">
      <c r="B1589">
        <f t="shared" si="49"/>
        <v>0</v>
      </c>
      <c r="C1589" s="16"/>
      <c r="D1589" s="8"/>
      <c r="E1589" s="7"/>
      <c r="F1589" s="14"/>
      <c r="G1589" s="7"/>
      <c r="H1589" s="24"/>
      <c r="I1589" s="7"/>
      <c r="J1589" s="7"/>
      <c r="K1589" s="7"/>
      <c r="L1589" s="7"/>
      <c r="M1589" s="25"/>
      <c r="N1589" s="139" t="str">
        <f t="shared" si="48"/>
        <v/>
      </c>
    </row>
    <row r="1590" spans="2:14" ht="14" hidden="1" x14ac:dyDescent="0.2">
      <c r="B1590">
        <f t="shared" si="49"/>
        <v>0</v>
      </c>
      <c r="C1590" s="7"/>
      <c r="D1590" s="8"/>
      <c r="E1590" s="7"/>
      <c r="F1590" s="14"/>
      <c r="G1590" s="7"/>
      <c r="H1590" s="24"/>
      <c r="I1590" s="7"/>
      <c r="J1590" s="7"/>
      <c r="K1590" s="7"/>
      <c r="L1590" s="7"/>
      <c r="M1590" s="25"/>
      <c r="N1590" s="139" t="str">
        <f t="shared" si="48"/>
        <v/>
      </c>
    </row>
    <row r="1591" spans="2:14" ht="14" hidden="1" x14ac:dyDescent="0.2">
      <c r="B1591">
        <f t="shared" si="49"/>
        <v>0</v>
      </c>
      <c r="C1591" s="16"/>
      <c r="D1591" s="8"/>
      <c r="E1591" s="7"/>
      <c r="F1591" s="14"/>
      <c r="G1591" s="7"/>
      <c r="H1591" s="24"/>
      <c r="I1591" s="7"/>
      <c r="J1591" s="7"/>
      <c r="K1591" s="7"/>
      <c r="L1591" s="7"/>
      <c r="M1591" s="25"/>
      <c r="N1591" s="139" t="str">
        <f t="shared" si="48"/>
        <v/>
      </c>
    </row>
    <row r="1592" spans="2:14" ht="14" hidden="1" x14ac:dyDescent="0.2">
      <c r="B1592">
        <f t="shared" si="49"/>
        <v>0</v>
      </c>
      <c r="C1592" s="7"/>
      <c r="D1592" s="8"/>
      <c r="E1592" s="7"/>
      <c r="F1592" s="14"/>
      <c r="G1592" s="7"/>
      <c r="H1592" s="24"/>
      <c r="I1592" s="7"/>
      <c r="J1592" s="7"/>
      <c r="K1592" s="7"/>
      <c r="L1592" s="7"/>
      <c r="M1592" s="25"/>
      <c r="N1592" s="139" t="str">
        <f t="shared" si="48"/>
        <v/>
      </c>
    </row>
    <row r="1593" spans="2:14" ht="14" hidden="1" x14ac:dyDescent="0.2">
      <c r="B1593">
        <f t="shared" si="49"/>
        <v>0</v>
      </c>
      <c r="C1593" s="7"/>
      <c r="D1593" s="8"/>
      <c r="E1593" s="7"/>
      <c r="F1593" s="14"/>
      <c r="G1593" s="7"/>
      <c r="H1593" s="24"/>
      <c r="I1593" s="7"/>
      <c r="J1593" s="7"/>
      <c r="K1593" s="7"/>
      <c r="L1593" s="7"/>
      <c r="M1593" s="25"/>
      <c r="N1593" s="139" t="str">
        <f t="shared" si="48"/>
        <v/>
      </c>
    </row>
    <row r="1594" spans="2:14" ht="14" hidden="1" x14ac:dyDescent="0.2">
      <c r="B1594">
        <f t="shared" si="49"/>
        <v>0</v>
      </c>
      <c r="C1594" s="7"/>
      <c r="D1594" s="8"/>
      <c r="E1594" s="7"/>
      <c r="F1594" s="7"/>
      <c r="G1594" s="7"/>
      <c r="H1594" s="9"/>
      <c r="I1594" s="7"/>
      <c r="J1594" s="7"/>
      <c r="K1594" s="7"/>
      <c r="L1594" s="7"/>
      <c r="M1594" s="31"/>
      <c r="N1594" s="139" t="str">
        <f t="shared" si="48"/>
        <v/>
      </c>
    </row>
    <row r="1595" spans="2:14" ht="14" hidden="1" x14ac:dyDescent="0.2">
      <c r="B1595">
        <f t="shared" si="49"/>
        <v>0</v>
      </c>
      <c r="C1595" s="7"/>
      <c r="D1595" s="8"/>
      <c r="E1595" s="7"/>
      <c r="F1595" s="7"/>
      <c r="G1595" s="7"/>
      <c r="H1595" s="9"/>
      <c r="I1595" s="7"/>
      <c r="J1595" s="7"/>
      <c r="K1595" s="32"/>
      <c r="L1595" s="7"/>
      <c r="M1595" s="32"/>
      <c r="N1595" s="139" t="str">
        <f t="shared" si="48"/>
        <v/>
      </c>
    </row>
    <row r="1596" spans="2:14" ht="14" hidden="1" x14ac:dyDescent="0.2">
      <c r="B1596">
        <f t="shared" si="49"/>
        <v>0</v>
      </c>
      <c r="C1596" s="7"/>
      <c r="D1596" s="8"/>
      <c r="E1596" s="7"/>
      <c r="F1596" s="7"/>
      <c r="G1596" s="7"/>
      <c r="H1596" s="9"/>
      <c r="I1596" s="7"/>
      <c r="J1596" s="7"/>
      <c r="K1596" s="32"/>
      <c r="L1596" s="7"/>
      <c r="M1596" s="32"/>
      <c r="N1596" s="139" t="str">
        <f t="shared" si="48"/>
        <v/>
      </c>
    </row>
    <row r="1597" spans="2:14" ht="14" hidden="1" x14ac:dyDescent="0.2">
      <c r="B1597">
        <f t="shared" si="49"/>
        <v>0</v>
      </c>
      <c r="C1597" s="7"/>
      <c r="D1597" s="8"/>
      <c r="E1597" s="7"/>
      <c r="F1597" s="7"/>
      <c r="G1597" s="7"/>
      <c r="H1597" s="9"/>
      <c r="I1597" s="7"/>
      <c r="J1597" s="7"/>
      <c r="K1597" s="32"/>
      <c r="L1597" s="7"/>
      <c r="M1597" s="32"/>
      <c r="N1597" s="139" t="str">
        <f t="shared" si="48"/>
        <v/>
      </c>
    </row>
    <row r="1598" spans="2:14" ht="14" hidden="1" x14ac:dyDescent="0.2">
      <c r="B1598">
        <f t="shared" si="49"/>
        <v>0</v>
      </c>
      <c r="C1598" s="7"/>
      <c r="D1598" s="8"/>
      <c r="E1598" s="7"/>
      <c r="F1598" s="7"/>
      <c r="G1598" s="7"/>
      <c r="H1598" s="9"/>
      <c r="I1598" s="7"/>
      <c r="J1598" s="7"/>
      <c r="K1598" s="32"/>
      <c r="L1598" s="7"/>
      <c r="M1598" s="32"/>
      <c r="N1598" s="139" t="str">
        <f t="shared" si="48"/>
        <v/>
      </c>
    </row>
    <row r="1599" spans="2:14" ht="14" hidden="1" x14ac:dyDescent="0.2">
      <c r="B1599">
        <f t="shared" si="49"/>
        <v>0</v>
      </c>
      <c r="C1599" s="7"/>
      <c r="D1599" s="8"/>
      <c r="E1599" s="7"/>
      <c r="F1599" s="9"/>
      <c r="G1599" s="7"/>
      <c r="H1599" s="9"/>
      <c r="I1599" s="7"/>
      <c r="J1599" s="7"/>
      <c r="K1599" s="32"/>
      <c r="L1599" s="7"/>
      <c r="M1599" s="32"/>
      <c r="N1599" s="139" t="str">
        <f t="shared" si="48"/>
        <v/>
      </c>
    </row>
    <row r="1600" spans="2:14" ht="14" hidden="1" x14ac:dyDescent="0.2">
      <c r="B1600">
        <f t="shared" si="49"/>
        <v>0</v>
      </c>
      <c r="C1600" s="7"/>
      <c r="D1600" s="8"/>
      <c r="E1600" s="7"/>
      <c r="F1600" s="9"/>
      <c r="G1600" s="7"/>
      <c r="H1600" s="9"/>
      <c r="I1600" s="7"/>
      <c r="J1600" s="7"/>
      <c r="K1600" s="32"/>
      <c r="L1600" s="7"/>
      <c r="M1600" s="32"/>
      <c r="N1600" s="139" t="str">
        <f t="shared" si="48"/>
        <v/>
      </c>
    </row>
    <row r="1601" spans="2:14" ht="14" hidden="1" x14ac:dyDescent="0.2">
      <c r="B1601">
        <f t="shared" si="49"/>
        <v>0</v>
      </c>
      <c r="C1601" s="7"/>
      <c r="D1601" s="8"/>
      <c r="E1601" s="7"/>
      <c r="F1601" s="9"/>
      <c r="G1601" s="7"/>
      <c r="H1601" s="9"/>
      <c r="I1601" s="7"/>
      <c r="J1601" s="7"/>
      <c r="K1601" s="32"/>
      <c r="L1601" s="7"/>
      <c r="M1601" s="32"/>
      <c r="N1601" s="139" t="str">
        <f t="shared" si="48"/>
        <v/>
      </c>
    </row>
    <row r="1602" spans="2:14" ht="14" hidden="1" x14ac:dyDescent="0.2">
      <c r="B1602">
        <f t="shared" si="49"/>
        <v>0</v>
      </c>
      <c r="C1602" s="33"/>
      <c r="D1602" s="34"/>
      <c r="E1602" s="7"/>
      <c r="F1602" s="35"/>
      <c r="G1602" s="7"/>
      <c r="H1602" s="24"/>
      <c r="I1602" s="7"/>
      <c r="J1602" s="35"/>
      <c r="K1602" s="36"/>
      <c r="L1602" s="7"/>
      <c r="M1602" s="36"/>
      <c r="N1602" s="139" t="str">
        <f t="shared" si="48"/>
        <v/>
      </c>
    </row>
    <row r="1603" spans="2:14" ht="14" hidden="1" x14ac:dyDescent="0.2">
      <c r="B1603">
        <f t="shared" si="49"/>
        <v>0</v>
      </c>
      <c r="C1603" s="33"/>
      <c r="D1603" s="34"/>
      <c r="E1603" s="7"/>
      <c r="F1603" s="35"/>
      <c r="G1603" s="7"/>
      <c r="H1603" s="24"/>
      <c r="I1603" s="7"/>
      <c r="J1603" s="35"/>
      <c r="K1603" s="36"/>
      <c r="L1603" s="7"/>
      <c r="M1603" s="36"/>
      <c r="N1603" s="139" t="str">
        <f t="shared" ref="N1603:N1666" si="50">UPPER(M1603)</f>
        <v/>
      </c>
    </row>
    <row r="1604" spans="2:14" ht="14" hidden="1" x14ac:dyDescent="0.2">
      <c r="B1604">
        <f t="shared" si="49"/>
        <v>0</v>
      </c>
      <c r="C1604" s="37"/>
      <c r="D1604" s="34"/>
      <c r="E1604" s="7"/>
      <c r="F1604" s="35"/>
      <c r="G1604" s="7"/>
      <c r="H1604" s="24"/>
      <c r="I1604" s="7"/>
      <c r="J1604" s="35"/>
      <c r="K1604" s="36"/>
      <c r="L1604" s="7"/>
      <c r="M1604" s="36"/>
      <c r="N1604" s="139" t="str">
        <f t="shared" si="50"/>
        <v/>
      </c>
    </row>
    <row r="1605" spans="2:14" ht="14" hidden="1" x14ac:dyDescent="0.2">
      <c r="B1605">
        <f t="shared" si="49"/>
        <v>0</v>
      </c>
      <c r="C1605" s="33"/>
      <c r="D1605" s="34"/>
      <c r="E1605" s="7"/>
      <c r="F1605" s="35"/>
      <c r="G1605" s="7"/>
      <c r="H1605" s="24"/>
      <c r="I1605" s="7"/>
      <c r="J1605" s="35"/>
      <c r="K1605" s="36"/>
      <c r="L1605" s="7"/>
      <c r="M1605" s="36"/>
      <c r="N1605" s="139" t="str">
        <f t="shared" si="50"/>
        <v/>
      </c>
    </row>
    <row r="1606" spans="2:14" ht="14" hidden="1" x14ac:dyDescent="0.2">
      <c r="B1606">
        <f t="shared" si="49"/>
        <v>0</v>
      </c>
      <c r="C1606" s="33"/>
      <c r="D1606" s="34"/>
      <c r="E1606" s="7"/>
      <c r="F1606" s="35"/>
      <c r="G1606" s="7"/>
      <c r="H1606" s="24"/>
      <c r="I1606" s="7"/>
      <c r="J1606" s="35"/>
      <c r="K1606" s="36"/>
      <c r="L1606" s="7"/>
      <c r="M1606" s="36"/>
      <c r="N1606" s="139" t="str">
        <f t="shared" si="50"/>
        <v/>
      </c>
    </row>
    <row r="1607" spans="2:14" ht="14" hidden="1" x14ac:dyDescent="0.2">
      <c r="B1607">
        <f t="shared" si="49"/>
        <v>0</v>
      </c>
      <c r="C1607" s="33"/>
      <c r="D1607" s="34"/>
      <c r="E1607" s="7"/>
      <c r="F1607" s="35"/>
      <c r="G1607" s="7"/>
      <c r="H1607" s="24"/>
      <c r="I1607" s="7"/>
      <c r="J1607" s="35"/>
      <c r="K1607" s="36"/>
      <c r="L1607" s="7"/>
      <c r="M1607" s="36"/>
      <c r="N1607" s="139" t="str">
        <f t="shared" si="50"/>
        <v/>
      </c>
    </row>
    <row r="1608" spans="2:14" ht="14" hidden="1" x14ac:dyDescent="0.2">
      <c r="B1608">
        <f t="shared" si="49"/>
        <v>0</v>
      </c>
      <c r="C1608" s="33"/>
      <c r="D1608" s="34"/>
      <c r="E1608" s="7"/>
      <c r="F1608" s="35"/>
      <c r="G1608" s="7"/>
      <c r="H1608" s="24"/>
      <c r="I1608" s="35"/>
      <c r="J1608" s="35"/>
      <c r="K1608" s="36"/>
      <c r="L1608" s="7"/>
      <c r="M1608" s="36"/>
      <c r="N1608" s="139" t="str">
        <f t="shared" si="50"/>
        <v/>
      </c>
    </row>
    <row r="1609" spans="2:14" ht="14" hidden="1" x14ac:dyDescent="0.2">
      <c r="B1609">
        <f t="shared" si="49"/>
        <v>0</v>
      </c>
      <c r="C1609" s="33"/>
      <c r="D1609" s="34"/>
      <c r="E1609" s="7"/>
      <c r="F1609" s="35"/>
      <c r="G1609" s="7"/>
      <c r="H1609" s="24"/>
      <c r="I1609" s="35"/>
      <c r="J1609" s="35"/>
      <c r="K1609" s="36"/>
      <c r="L1609" s="7"/>
      <c r="M1609" s="36"/>
      <c r="N1609" s="139" t="str">
        <f t="shared" si="50"/>
        <v/>
      </c>
    </row>
    <row r="1610" spans="2:14" ht="14" hidden="1" x14ac:dyDescent="0.2">
      <c r="B1610">
        <f t="shared" si="49"/>
        <v>0</v>
      </c>
      <c r="C1610" s="38"/>
      <c r="D1610" s="39"/>
      <c r="E1610" s="7"/>
      <c r="F1610" s="35"/>
      <c r="G1610" s="7"/>
      <c r="H1610" s="24"/>
      <c r="I1610" s="35"/>
      <c r="J1610" s="35"/>
      <c r="K1610" s="36"/>
      <c r="L1610" s="7"/>
      <c r="M1610" s="36"/>
      <c r="N1610" s="139" t="str">
        <f t="shared" si="50"/>
        <v/>
      </c>
    </row>
    <row r="1611" spans="2:14" ht="14" hidden="1" x14ac:dyDescent="0.2">
      <c r="B1611">
        <f t="shared" si="49"/>
        <v>0</v>
      </c>
      <c r="C1611" s="33"/>
      <c r="D1611" s="34"/>
      <c r="E1611" s="7"/>
      <c r="F1611" s="35"/>
      <c r="G1611" s="7"/>
      <c r="H1611" s="24"/>
      <c r="I1611" s="35"/>
      <c r="J1611" s="35"/>
      <c r="K1611" s="36"/>
      <c r="L1611" s="7"/>
      <c r="M1611" s="36"/>
      <c r="N1611" s="139" t="str">
        <f t="shared" si="50"/>
        <v/>
      </c>
    </row>
    <row r="1612" spans="2:14" ht="14" hidden="1" x14ac:dyDescent="0.2">
      <c r="B1612">
        <f t="shared" si="49"/>
        <v>0</v>
      </c>
      <c r="C1612" s="38"/>
      <c r="D1612" s="39"/>
      <c r="E1612" s="7"/>
      <c r="F1612" s="35"/>
      <c r="G1612" s="7"/>
      <c r="H1612" s="24"/>
      <c r="I1612" s="35"/>
      <c r="J1612" s="35"/>
      <c r="K1612" s="36"/>
      <c r="L1612" s="7"/>
      <c r="M1612" s="36"/>
      <c r="N1612" s="139" t="str">
        <f t="shared" si="50"/>
        <v/>
      </c>
    </row>
    <row r="1613" spans="2:14" ht="14" hidden="1" x14ac:dyDescent="0.2">
      <c r="B1613">
        <f t="shared" si="49"/>
        <v>0</v>
      </c>
      <c r="C1613" s="33"/>
      <c r="D1613" s="34"/>
      <c r="E1613" s="7"/>
      <c r="F1613" s="35"/>
      <c r="G1613" s="7"/>
      <c r="H1613" s="24"/>
      <c r="I1613" s="35"/>
      <c r="J1613" s="35"/>
      <c r="K1613" s="36"/>
      <c r="L1613" s="7"/>
      <c r="M1613" s="36"/>
      <c r="N1613" s="139" t="str">
        <f t="shared" si="50"/>
        <v/>
      </c>
    </row>
    <row r="1614" spans="2:14" ht="14" hidden="1" x14ac:dyDescent="0.2">
      <c r="B1614">
        <f t="shared" si="49"/>
        <v>0</v>
      </c>
      <c r="C1614" s="33"/>
      <c r="D1614" s="34"/>
      <c r="E1614" s="7"/>
      <c r="F1614" s="35"/>
      <c r="G1614" s="7"/>
      <c r="H1614" s="24"/>
      <c r="I1614" s="35"/>
      <c r="J1614" s="35"/>
      <c r="K1614" s="36"/>
      <c r="L1614" s="7"/>
      <c r="M1614" s="36"/>
      <c r="N1614" s="139" t="str">
        <f t="shared" si="50"/>
        <v/>
      </c>
    </row>
    <row r="1615" spans="2:14" ht="14" hidden="1" x14ac:dyDescent="0.2">
      <c r="B1615">
        <f t="shared" si="49"/>
        <v>0</v>
      </c>
      <c r="C1615" s="33"/>
      <c r="D1615" s="34"/>
      <c r="E1615" s="7"/>
      <c r="F1615" s="35"/>
      <c r="G1615" s="7"/>
      <c r="H1615" s="24"/>
      <c r="I1615" s="35"/>
      <c r="J1615" s="35"/>
      <c r="K1615" s="36"/>
      <c r="L1615" s="7"/>
      <c r="M1615" s="36"/>
      <c r="N1615" s="139" t="str">
        <f t="shared" si="50"/>
        <v/>
      </c>
    </row>
    <row r="1616" spans="2:14" ht="14" hidden="1" x14ac:dyDescent="0.2">
      <c r="B1616">
        <f t="shared" si="49"/>
        <v>0</v>
      </c>
      <c r="C1616" s="33"/>
      <c r="D1616" s="34"/>
      <c r="E1616" s="7"/>
      <c r="F1616" s="35"/>
      <c r="G1616" s="7"/>
      <c r="H1616" s="24"/>
      <c r="I1616" s="35"/>
      <c r="J1616" s="35"/>
      <c r="K1616" s="36"/>
      <c r="L1616" s="7"/>
      <c r="M1616" s="36"/>
      <c r="N1616" s="139" t="str">
        <f t="shared" si="50"/>
        <v/>
      </c>
    </row>
    <row r="1617" spans="2:14" ht="14" hidden="1" x14ac:dyDescent="0.2">
      <c r="B1617">
        <f t="shared" si="49"/>
        <v>0</v>
      </c>
      <c r="C1617" s="33"/>
      <c r="D1617" s="34"/>
      <c r="E1617" s="7"/>
      <c r="F1617" s="35"/>
      <c r="G1617" s="7"/>
      <c r="H1617" s="24"/>
      <c r="I1617" s="35"/>
      <c r="J1617" s="35"/>
      <c r="K1617" s="36"/>
      <c r="L1617" s="7"/>
      <c r="M1617" s="36"/>
      <c r="N1617" s="139" t="str">
        <f t="shared" si="50"/>
        <v/>
      </c>
    </row>
    <row r="1618" spans="2:14" ht="14" hidden="1" x14ac:dyDescent="0.2">
      <c r="B1618">
        <f t="shared" si="49"/>
        <v>0</v>
      </c>
      <c r="C1618" s="33"/>
      <c r="D1618" s="34"/>
      <c r="E1618" s="7"/>
      <c r="F1618" s="35"/>
      <c r="G1618" s="7"/>
      <c r="H1618" s="24"/>
      <c r="I1618" s="35"/>
      <c r="J1618" s="35"/>
      <c r="K1618" s="36"/>
      <c r="L1618" s="7"/>
      <c r="M1618" s="36"/>
      <c r="N1618" s="139" t="str">
        <f t="shared" si="50"/>
        <v/>
      </c>
    </row>
    <row r="1619" spans="2:14" ht="14" hidden="1" x14ac:dyDescent="0.2">
      <c r="B1619">
        <f t="shared" si="49"/>
        <v>0</v>
      </c>
      <c r="C1619" s="38"/>
      <c r="D1619" s="39"/>
      <c r="E1619" s="7"/>
      <c r="F1619" s="35"/>
      <c r="G1619" s="7"/>
      <c r="H1619" s="24"/>
      <c r="I1619" s="35"/>
      <c r="J1619" s="35"/>
      <c r="K1619" s="36"/>
      <c r="L1619" s="7"/>
      <c r="M1619" s="36"/>
      <c r="N1619" s="139" t="str">
        <f t="shared" si="50"/>
        <v/>
      </c>
    </row>
    <row r="1620" spans="2:14" ht="14" hidden="1" x14ac:dyDescent="0.2">
      <c r="B1620">
        <f t="shared" si="49"/>
        <v>0</v>
      </c>
      <c r="C1620" s="33"/>
      <c r="D1620" s="34"/>
      <c r="E1620" s="7"/>
      <c r="F1620" s="35"/>
      <c r="G1620" s="7"/>
      <c r="H1620" s="24"/>
      <c r="I1620" s="35"/>
      <c r="J1620" s="35"/>
      <c r="K1620" s="36"/>
      <c r="L1620" s="7"/>
      <c r="M1620" s="36"/>
      <c r="N1620" s="139" t="str">
        <f t="shared" si="50"/>
        <v/>
      </c>
    </row>
    <row r="1621" spans="2:14" ht="14" hidden="1" x14ac:dyDescent="0.2">
      <c r="B1621">
        <f t="shared" si="49"/>
        <v>0</v>
      </c>
      <c r="C1621" s="33"/>
      <c r="D1621" s="34"/>
      <c r="E1621" s="7"/>
      <c r="F1621" s="35"/>
      <c r="G1621" s="7"/>
      <c r="H1621" s="24"/>
      <c r="I1621" s="35"/>
      <c r="J1621" s="35"/>
      <c r="K1621" s="36"/>
      <c r="L1621" s="7"/>
      <c r="M1621" s="36"/>
      <c r="N1621" s="139" t="str">
        <f t="shared" si="50"/>
        <v/>
      </c>
    </row>
    <row r="1622" spans="2:14" ht="14" hidden="1" x14ac:dyDescent="0.2">
      <c r="B1622">
        <f t="shared" si="49"/>
        <v>0</v>
      </c>
      <c r="C1622" s="33"/>
      <c r="D1622" s="34"/>
      <c r="E1622" s="7"/>
      <c r="F1622" s="35"/>
      <c r="G1622" s="7"/>
      <c r="H1622" s="24"/>
      <c r="I1622" s="35"/>
      <c r="J1622" s="35"/>
      <c r="K1622" s="36"/>
      <c r="L1622" s="7"/>
      <c r="M1622" s="36"/>
      <c r="N1622" s="139" t="str">
        <f t="shared" si="50"/>
        <v/>
      </c>
    </row>
    <row r="1623" spans="2:14" ht="14" hidden="1" x14ac:dyDescent="0.2">
      <c r="B1623">
        <f t="shared" si="49"/>
        <v>0</v>
      </c>
      <c r="C1623" s="33"/>
      <c r="D1623" s="34"/>
      <c r="E1623" s="7"/>
      <c r="F1623" s="35"/>
      <c r="G1623" s="7"/>
      <c r="H1623" s="24"/>
      <c r="I1623" s="35"/>
      <c r="J1623" s="35"/>
      <c r="K1623" s="36"/>
      <c r="L1623" s="7"/>
      <c r="M1623" s="36"/>
      <c r="N1623" s="139" t="str">
        <f t="shared" si="50"/>
        <v/>
      </c>
    </row>
    <row r="1624" spans="2:14" ht="14" hidden="1" x14ac:dyDescent="0.2">
      <c r="B1624">
        <f t="shared" si="49"/>
        <v>0</v>
      </c>
      <c r="C1624" s="33"/>
      <c r="D1624" s="34"/>
      <c r="E1624" s="7"/>
      <c r="F1624" s="35"/>
      <c r="G1624" s="7"/>
      <c r="H1624" s="24"/>
      <c r="I1624" s="35"/>
      <c r="J1624" s="35"/>
      <c r="K1624" s="36"/>
      <c r="L1624" s="7"/>
      <c r="M1624" s="36"/>
      <c r="N1624" s="139" t="str">
        <f t="shared" si="50"/>
        <v/>
      </c>
    </row>
    <row r="1625" spans="2:14" ht="14" hidden="1" x14ac:dyDescent="0.2">
      <c r="B1625">
        <f t="shared" si="49"/>
        <v>0</v>
      </c>
      <c r="C1625" s="33"/>
      <c r="D1625" s="34"/>
      <c r="E1625" s="7"/>
      <c r="F1625" s="35"/>
      <c r="G1625" s="7"/>
      <c r="H1625" s="24"/>
      <c r="I1625" s="35"/>
      <c r="J1625" s="35"/>
      <c r="K1625" s="36"/>
      <c r="L1625" s="7"/>
      <c r="M1625" s="36"/>
      <c r="N1625" s="139" t="str">
        <f t="shared" si="50"/>
        <v/>
      </c>
    </row>
    <row r="1626" spans="2:14" ht="14" hidden="1" x14ac:dyDescent="0.2">
      <c r="B1626">
        <f t="shared" si="49"/>
        <v>0</v>
      </c>
      <c r="C1626" s="33"/>
      <c r="D1626" s="34"/>
      <c r="E1626" s="7"/>
      <c r="F1626" s="35"/>
      <c r="G1626" s="7"/>
      <c r="H1626" s="24"/>
      <c r="I1626" s="35"/>
      <c r="J1626" s="35"/>
      <c r="K1626" s="36"/>
      <c r="L1626" s="7"/>
      <c r="M1626" s="36"/>
      <c r="N1626" s="139" t="str">
        <f t="shared" si="50"/>
        <v/>
      </c>
    </row>
    <row r="1627" spans="2:14" ht="14" hidden="1" x14ac:dyDescent="0.2">
      <c r="B1627">
        <f t="shared" si="49"/>
        <v>0</v>
      </c>
      <c r="C1627" s="33"/>
      <c r="D1627" s="34"/>
      <c r="E1627" s="7"/>
      <c r="F1627" s="35"/>
      <c r="G1627" s="7"/>
      <c r="H1627" s="24"/>
      <c r="I1627" s="35"/>
      <c r="J1627" s="35"/>
      <c r="K1627" s="36"/>
      <c r="L1627" s="7"/>
      <c r="M1627" s="36"/>
      <c r="N1627" s="139" t="str">
        <f t="shared" si="50"/>
        <v/>
      </c>
    </row>
    <row r="1628" spans="2:14" ht="14" hidden="1" x14ac:dyDescent="0.2">
      <c r="B1628">
        <f t="shared" si="49"/>
        <v>0</v>
      </c>
      <c r="C1628" s="33"/>
      <c r="D1628" s="34"/>
      <c r="E1628" s="7"/>
      <c r="F1628" s="35"/>
      <c r="G1628" s="7"/>
      <c r="H1628" s="24"/>
      <c r="I1628" s="35"/>
      <c r="J1628" s="35"/>
      <c r="K1628" s="36"/>
      <c r="L1628" s="7"/>
      <c r="M1628" s="36"/>
      <c r="N1628" s="139" t="str">
        <f t="shared" si="50"/>
        <v/>
      </c>
    </row>
    <row r="1629" spans="2:14" ht="14" hidden="1" x14ac:dyDescent="0.2">
      <c r="B1629">
        <f t="shared" si="49"/>
        <v>0</v>
      </c>
      <c r="C1629" s="33"/>
      <c r="D1629" s="40"/>
      <c r="E1629" s="7"/>
      <c r="F1629" s="35"/>
      <c r="G1629" s="7"/>
      <c r="H1629" s="24"/>
      <c r="I1629" s="35"/>
      <c r="J1629" s="35"/>
      <c r="K1629" s="36"/>
      <c r="L1629" s="7"/>
      <c r="M1629" s="9"/>
      <c r="N1629" s="139" t="str">
        <f t="shared" si="50"/>
        <v/>
      </c>
    </row>
    <row r="1630" spans="2:14" ht="14" hidden="1" x14ac:dyDescent="0.2">
      <c r="B1630">
        <f t="shared" si="49"/>
        <v>0</v>
      </c>
      <c r="C1630" s="33"/>
      <c r="D1630" s="34"/>
      <c r="E1630" s="7"/>
      <c r="F1630" s="35"/>
      <c r="G1630" s="7"/>
      <c r="H1630" s="24"/>
      <c r="I1630" s="35"/>
      <c r="J1630" s="35"/>
      <c r="K1630" s="36"/>
      <c r="L1630" s="7"/>
      <c r="M1630" s="9"/>
      <c r="N1630" s="139" t="str">
        <f t="shared" si="50"/>
        <v/>
      </c>
    </row>
    <row r="1631" spans="2:14" ht="14" hidden="1" x14ac:dyDescent="0.2">
      <c r="B1631">
        <f t="shared" si="49"/>
        <v>0</v>
      </c>
      <c r="C1631" s="33"/>
      <c r="D1631" s="34"/>
      <c r="E1631" s="7"/>
      <c r="F1631" s="35"/>
      <c r="G1631" s="7"/>
      <c r="H1631" s="24"/>
      <c r="I1631" s="35"/>
      <c r="J1631" s="35"/>
      <c r="K1631" s="36"/>
      <c r="L1631" s="7"/>
      <c r="M1631" s="9"/>
      <c r="N1631" s="139" t="str">
        <f t="shared" si="50"/>
        <v/>
      </c>
    </row>
    <row r="1632" spans="2:14" ht="14" hidden="1" x14ac:dyDescent="0.2">
      <c r="B1632">
        <f t="shared" si="49"/>
        <v>0</v>
      </c>
      <c r="C1632" s="33"/>
      <c r="D1632" s="34"/>
      <c r="E1632" s="7"/>
      <c r="F1632" s="35"/>
      <c r="G1632" s="7"/>
      <c r="H1632" s="24"/>
      <c r="I1632" s="35"/>
      <c r="J1632" s="35"/>
      <c r="K1632" s="36"/>
      <c r="L1632" s="7"/>
      <c r="M1632" s="9"/>
      <c r="N1632" s="139" t="str">
        <f t="shared" si="50"/>
        <v/>
      </c>
    </row>
    <row r="1633" spans="2:14" ht="14" hidden="1" x14ac:dyDescent="0.2">
      <c r="B1633">
        <f t="shared" ref="B1633:B1696" si="51">(D1633)*1</f>
        <v>0</v>
      </c>
      <c r="C1633" s="33"/>
      <c r="D1633" s="34"/>
      <c r="E1633" s="7"/>
      <c r="F1633" s="35"/>
      <c r="G1633" s="7"/>
      <c r="H1633" s="24"/>
      <c r="I1633" s="35"/>
      <c r="J1633" s="35"/>
      <c r="K1633" s="36"/>
      <c r="L1633" s="7"/>
      <c r="M1633" s="9"/>
      <c r="N1633" s="139" t="str">
        <f t="shared" si="50"/>
        <v/>
      </c>
    </row>
    <row r="1634" spans="2:14" ht="14" hidden="1" x14ac:dyDescent="0.2">
      <c r="B1634">
        <f t="shared" si="51"/>
        <v>0</v>
      </c>
      <c r="C1634" s="33"/>
      <c r="D1634" s="34"/>
      <c r="E1634" s="7"/>
      <c r="F1634" s="35"/>
      <c r="G1634" s="7"/>
      <c r="H1634" s="24"/>
      <c r="I1634" s="35"/>
      <c r="J1634" s="35"/>
      <c r="K1634" s="36"/>
      <c r="L1634" s="7"/>
      <c r="M1634" s="9"/>
      <c r="N1634" s="139" t="str">
        <f t="shared" si="50"/>
        <v/>
      </c>
    </row>
    <row r="1635" spans="2:14" ht="14" hidden="1" x14ac:dyDescent="0.2">
      <c r="B1635">
        <f t="shared" si="51"/>
        <v>0</v>
      </c>
      <c r="C1635" s="33"/>
      <c r="D1635" s="34"/>
      <c r="E1635" s="7"/>
      <c r="F1635" s="35"/>
      <c r="G1635" s="7"/>
      <c r="H1635" s="24"/>
      <c r="I1635" s="35"/>
      <c r="J1635" s="35"/>
      <c r="K1635" s="36"/>
      <c r="L1635" s="7"/>
      <c r="M1635" s="9"/>
      <c r="N1635" s="139" t="str">
        <f t="shared" si="50"/>
        <v/>
      </c>
    </row>
    <row r="1636" spans="2:14" ht="14" hidden="1" x14ac:dyDescent="0.2">
      <c r="B1636">
        <f t="shared" si="51"/>
        <v>0</v>
      </c>
      <c r="C1636" s="33"/>
      <c r="D1636" s="34"/>
      <c r="E1636" s="7"/>
      <c r="F1636" s="35"/>
      <c r="G1636" s="7"/>
      <c r="H1636" s="24"/>
      <c r="I1636" s="35"/>
      <c r="J1636" s="35"/>
      <c r="K1636" s="36"/>
      <c r="L1636" s="7"/>
      <c r="M1636" s="9"/>
      <c r="N1636" s="139" t="str">
        <f t="shared" si="50"/>
        <v/>
      </c>
    </row>
    <row r="1637" spans="2:14" ht="14" hidden="1" x14ac:dyDescent="0.2">
      <c r="B1637">
        <f t="shared" si="51"/>
        <v>0</v>
      </c>
      <c r="C1637" s="33"/>
      <c r="D1637" s="34"/>
      <c r="E1637" s="7"/>
      <c r="F1637" s="35"/>
      <c r="G1637" s="7"/>
      <c r="H1637" s="24"/>
      <c r="I1637" s="35"/>
      <c r="J1637" s="35"/>
      <c r="K1637" s="36"/>
      <c r="L1637" s="7"/>
      <c r="M1637" s="9"/>
      <c r="N1637" s="139" t="str">
        <f t="shared" si="50"/>
        <v/>
      </c>
    </row>
    <row r="1638" spans="2:14" ht="14" hidden="1" x14ac:dyDescent="0.2">
      <c r="B1638">
        <f t="shared" si="51"/>
        <v>0</v>
      </c>
      <c r="C1638" s="33"/>
      <c r="D1638" s="34"/>
      <c r="E1638" s="7"/>
      <c r="F1638" s="35"/>
      <c r="G1638" s="7"/>
      <c r="H1638" s="24"/>
      <c r="I1638" s="35"/>
      <c r="J1638" s="35"/>
      <c r="K1638" s="36"/>
      <c r="L1638" s="7"/>
      <c r="M1638" s="9"/>
      <c r="N1638" s="139" t="str">
        <f t="shared" si="50"/>
        <v/>
      </c>
    </row>
    <row r="1639" spans="2:14" ht="14" hidden="1" x14ac:dyDescent="0.2">
      <c r="B1639">
        <f t="shared" si="51"/>
        <v>0</v>
      </c>
      <c r="C1639" s="33"/>
      <c r="D1639" s="34"/>
      <c r="E1639" s="7"/>
      <c r="F1639" s="35"/>
      <c r="G1639" s="7"/>
      <c r="H1639" s="24"/>
      <c r="I1639" s="35"/>
      <c r="J1639" s="35"/>
      <c r="K1639" s="36"/>
      <c r="L1639" s="7"/>
      <c r="M1639" s="9"/>
      <c r="N1639" s="139" t="str">
        <f t="shared" si="50"/>
        <v/>
      </c>
    </row>
    <row r="1640" spans="2:14" ht="14" hidden="1" x14ac:dyDescent="0.2">
      <c r="B1640">
        <f t="shared" si="51"/>
        <v>0</v>
      </c>
      <c r="C1640" s="33"/>
      <c r="D1640" s="34"/>
      <c r="E1640" s="7"/>
      <c r="F1640" s="35"/>
      <c r="G1640" s="7"/>
      <c r="H1640" s="24"/>
      <c r="I1640" s="35"/>
      <c r="J1640" s="35"/>
      <c r="K1640" s="36"/>
      <c r="L1640" s="7"/>
      <c r="M1640" s="9"/>
      <c r="N1640" s="139" t="str">
        <f t="shared" si="50"/>
        <v/>
      </c>
    </row>
    <row r="1641" spans="2:14" ht="14" hidden="1" x14ac:dyDescent="0.2">
      <c r="B1641">
        <f t="shared" si="51"/>
        <v>0</v>
      </c>
      <c r="C1641" s="33"/>
      <c r="D1641" s="34"/>
      <c r="E1641" s="7"/>
      <c r="F1641" s="35"/>
      <c r="G1641" s="7"/>
      <c r="H1641" s="24"/>
      <c r="I1641" s="35"/>
      <c r="J1641" s="35"/>
      <c r="K1641" s="36"/>
      <c r="L1641" s="7"/>
      <c r="M1641" s="9"/>
      <c r="N1641" s="139" t="str">
        <f t="shared" si="50"/>
        <v/>
      </c>
    </row>
    <row r="1642" spans="2:14" ht="14" hidden="1" x14ac:dyDescent="0.2">
      <c r="B1642">
        <f t="shared" si="51"/>
        <v>0</v>
      </c>
      <c r="C1642" s="33"/>
      <c r="D1642" s="34"/>
      <c r="E1642" s="7"/>
      <c r="F1642" s="35"/>
      <c r="G1642" s="7"/>
      <c r="H1642" s="24"/>
      <c r="I1642" s="35"/>
      <c r="J1642" s="35"/>
      <c r="K1642" s="36"/>
      <c r="L1642" s="7"/>
      <c r="M1642" s="9"/>
      <c r="N1642" s="139" t="str">
        <f t="shared" si="50"/>
        <v/>
      </c>
    </row>
    <row r="1643" spans="2:14" ht="14" hidden="1" x14ac:dyDescent="0.2">
      <c r="B1643">
        <f t="shared" si="51"/>
        <v>0</v>
      </c>
      <c r="C1643" s="33"/>
      <c r="D1643" s="34"/>
      <c r="E1643" s="7"/>
      <c r="F1643" s="35"/>
      <c r="G1643" s="7"/>
      <c r="H1643" s="24"/>
      <c r="I1643" s="35"/>
      <c r="J1643" s="35"/>
      <c r="K1643" s="36"/>
      <c r="L1643" s="7"/>
      <c r="M1643" s="9"/>
      <c r="N1643" s="139" t="str">
        <f t="shared" si="50"/>
        <v/>
      </c>
    </row>
    <row r="1644" spans="2:14" ht="14" hidden="1" x14ac:dyDescent="0.2">
      <c r="B1644">
        <f t="shared" si="51"/>
        <v>0</v>
      </c>
      <c r="C1644" s="33"/>
      <c r="D1644" s="34"/>
      <c r="E1644" s="7"/>
      <c r="F1644" s="35"/>
      <c r="G1644" s="7"/>
      <c r="H1644" s="24"/>
      <c r="I1644" s="35"/>
      <c r="J1644" s="35"/>
      <c r="K1644" s="36"/>
      <c r="L1644" s="7"/>
      <c r="M1644" s="9"/>
      <c r="N1644" s="139" t="str">
        <f t="shared" si="50"/>
        <v/>
      </c>
    </row>
    <row r="1645" spans="2:14" ht="14" hidden="1" x14ac:dyDescent="0.2">
      <c r="B1645">
        <f t="shared" si="51"/>
        <v>0</v>
      </c>
      <c r="C1645" s="33"/>
      <c r="D1645" s="34"/>
      <c r="E1645" s="7"/>
      <c r="F1645" s="35"/>
      <c r="G1645" s="7"/>
      <c r="H1645" s="24"/>
      <c r="I1645" s="35"/>
      <c r="J1645" s="35"/>
      <c r="K1645" s="36"/>
      <c r="L1645" s="7"/>
      <c r="M1645" s="9"/>
      <c r="N1645" s="139" t="str">
        <f t="shared" si="50"/>
        <v/>
      </c>
    </row>
    <row r="1646" spans="2:14" ht="14" hidden="1" x14ac:dyDescent="0.2">
      <c r="B1646">
        <f t="shared" si="51"/>
        <v>0</v>
      </c>
      <c r="C1646" s="33"/>
      <c r="D1646" s="34"/>
      <c r="E1646" s="7"/>
      <c r="F1646" s="35"/>
      <c r="G1646" s="7"/>
      <c r="H1646" s="24"/>
      <c r="I1646" s="35"/>
      <c r="J1646" s="35"/>
      <c r="K1646" s="36"/>
      <c r="L1646" s="7"/>
      <c r="M1646" s="9"/>
      <c r="N1646" s="139" t="str">
        <f t="shared" si="50"/>
        <v/>
      </c>
    </row>
    <row r="1647" spans="2:14" ht="14" hidden="1" x14ac:dyDescent="0.2">
      <c r="B1647">
        <f t="shared" si="51"/>
        <v>0</v>
      </c>
      <c r="C1647" s="33"/>
      <c r="D1647" s="34"/>
      <c r="E1647" s="7"/>
      <c r="F1647" s="35"/>
      <c r="G1647" s="7"/>
      <c r="H1647" s="24"/>
      <c r="I1647" s="35"/>
      <c r="J1647" s="35"/>
      <c r="K1647" s="36"/>
      <c r="L1647" s="7"/>
      <c r="M1647" s="9"/>
      <c r="N1647" s="139" t="str">
        <f t="shared" si="50"/>
        <v/>
      </c>
    </row>
    <row r="1648" spans="2:14" ht="14" hidden="1" x14ac:dyDescent="0.2">
      <c r="B1648">
        <f t="shared" si="51"/>
        <v>0</v>
      </c>
      <c r="C1648" s="33"/>
      <c r="D1648" s="34"/>
      <c r="E1648" s="7"/>
      <c r="F1648" s="35"/>
      <c r="G1648" s="7"/>
      <c r="H1648" s="24"/>
      <c r="I1648" s="35"/>
      <c r="J1648" s="35"/>
      <c r="K1648" s="36"/>
      <c r="L1648" s="7"/>
      <c r="M1648" s="9"/>
      <c r="N1648" s="139" t="str">
        <f t="shared" si="50"/>
        <v/>
      </c>
    </row>
    <row r="1649" spans="2:14" ht="14" hidden="1" x14ac:dyDescent="0.2">
      <c r="B1649">
        <f t="shared" si="51"/>
        <v>0</v>
      </c>
      <c r="C1649" s="33"/>
      <c r="D1649" s="34"/>
      <c r="E1649" s="7"/>
      <c r="F1649" s="35"/>
      <c r="G1649" s="7"/>
      <c r="H1649" s="24"/>
      <c r="I1649" s="35"/>
      <c r="J1649" s="35"/>
      <c r="K1649" s="36"/>
      <c r="L1649" s="7"/>
      <c r="M1649" s="9"/>
      <c r="N1649" s="139" t="str">
        <f t="shared" si="50"/>
        <v/>
      </c>
    </row>
    <row r="1650" spans="2:14" ht="14" hidden="1" x14ac:dyDescent="0.2">
      <c r="B1650">
        <f t="shared" si="51"/>
        <v>0</v>
      </c>
      <c r="C1650" s="33"/>
      <c r="D1650" s="34"/>
      <c r="E1650" s="7"/>
      <c r="F1650" s="35"/>
      <c r="G1650" s="7"/>
      <c r="H1650" s="24"/>
      <c r="I1650" s="35"/>
      <c r="J1650" s="35"/>
      <c r="K1650" s="36"/>
      <c r="L1650" s="7"/>
      <c r="M1650" s="9"/>
      <c r="N1650" s="139" t="str">
        <f t="shared" si="50"/>
        <v/>
      </c>
    </row>
    <row r="1651" spans="2:14" ht="14" hidden="1" x14ac:dyDescent="0.2">
      <c r="B1651">
        <f t="shared" si="51"/>
        <v>0</v>
      </c>
      <c r="C1651" s="33"/>
      <c r="D1651" s="34"/>
      <c r="E1651" s="7"/>
      <c r="F1651" s="35"/>
      <c r="G1651" s="7"/>
      <c r="H1651" s="24"/>
      <c r="I1651" s="35"/>
      <c r="J1651" s="35"/>
      <c r="K1651" s="36"/>
      <c r="L1651" s="7"/>
      <c r="M1651" s="9"/>
      <c r="N1651" s="139" t="str">
        <f t="shared" si="50"/>
        <v/>
      </c>
    </row>
    <row r="1652" spans="2:14" ht="14" hidden="1" x14ac:dyDescent="0.2">
      <c r="B1652">
        <f t="shared" si="51"/>
        <v>0</v>
      </c>
      <c r="C1652" s="33"/>
      <c r="D1652" s="34"/>
      <c r="E1652" s="7"/>
      <c r="F1652" s="35"/>
      <c r="G1652" s="7"/>
      <c r="H1652" s="24"/>
      <c r="I1652" s="35"/>
      <c r="J1652" s="35"/>
      <c r="K1652" s="36"/>
      <c r="L1652" s="7"/>
      <c r="M1652" s="9"/>
      <c r="N1652" s="139" t="str">
        <f t="shared" si="50"/>
        <v/>
      </c>
    </row>
    <row r="1653" spans="2:14" ht="14" hidden="1" x14ac:dyDescent="0.2">
      <c r="B1653">
        <f t="shared" si="51"/>
        <v>0</v>
      </c>
      <c r="C1653" s="33"/>
      <c r="D1653" s="34"/>
      <c r="E1653" s="7"/>
      <c r="F1653" s="35"/>
      <c r="G1653" s="7"/>
      <c r="H1653" s="24"/>
      <c r="I1653" s="35"/>
      <c r="J1653" s="35"/>
      <c r="K1653" s="36"/>
      <c r="L1653" s="7"/>
      <c r="M1653" s="9"/>
      <c r="N1653" s="139" t="str">
        <f t="shared" si="50"/>
        <v/>
      </c>
    </row>
    <row r="1654" spans="2:14" ht="14" hidden="1" x14ac:dyDescent="0.2">
      <c r="B1654">
        <f t="shared" si="51"/>
        <v>0</v>
      </c>
      <c r="C1654" s="33"/>
      <c r="D1654" s="34"/>
      <c r="E1654" s="7"/>
      <c r="F1654" s="35"/>
      <c r="G1654" s="7"/>
      <c r="H1654" s="24"/>
      <c r="I1654" s="35"/>
      <c r="J1654" s="35"/>
      <c r="K1654" s="36"/>
      <c r="L1654" s="7"/>
      <c r="M1654" s="9"/>
      <c r="N1654" s="139" t="str">
        <f t="shared" si="50"/>
        <v/>
      </c>
    </row>
    <row r="1655" spans="2:14" ht="14" hidden="1" x14ac:dyDescent="0.2">
      <c r="B1655">
        <f t="shared" si="51"/>
        <v>0</v>
      </c>
      <c r="C1655" s="33"/>
      <c r="D1655" s="34"/>
      <c r="E1655" s="7"/>
      <c r="F1655" s="35"/>
      <c r="G1655" s="7"/>
      <c r="H1655" s="24"/>
      <c r="I1655" s="35"/>
      <c r="J1655" s="35"/>
      <c r="K1655" s="36"/>
      <c r="L1655" s="7"/>
      <c r="M1655" s="9"/>
      <c r="N1655" s="139" t="str">
        <f t="shared" si="50"/>
        <v/>
      </c>
    </row>
    <row r="1656" spans="2:14" ht="14" hidden="1" x14ac:dyDescent="0.2">
      <c r="B1656">
        <f t="shared" si="51"/>
        <v>0</v>
      </c>
      <c r="C1656" s="33"/>
      <c r="D1656" s="34"/>
      <c r="E1656" s="7"/>
      <c r="F1656" s="35"/>
      <c r="G1656" s="7"/>
      <c r="H1656" s="24"/>
      <c r="I1656" s="35"/>
      <c r="J1656" s="35"/>
      <c r="K1656" s="36"/>
      <c r="L1656" s="7"/>
      <c r="M1656" s="9"/>
      <c r="N1656" s="139" t="str">
        <f t="shared" si="50"/>
        <v/>
      </c>
    </row>
    <row r="1657" spans="2:14" ht="14" hidden="1" x14ac:dyDescent="0.2">
      <c r="B1657">
        <f t="shared" si="51"/>
        <v>0</v>
      </c>
      <c r="C1657" s="33"/>
      <c r="D1657" s="34"/>
      <c r="E1657" s="7"/>
      <c r="F1657" s="35"/>
      <c r="G1657" s="7"/>
      <c r="H1657" s="24"/>
      <c r="I1657" s="35"/>
      <c r="J1657" s="35"/>
      <c r="K1657" s="36"/>
      <c r="L1657" s="7"/>
      <c r="M1657" s="9"/>
      <c r="N1657" s="139" t="str">
        <f t="shared" si="50"/>
        <v/>
      </c>
    </row>
    <row r="1658" spans="2:14" ht="14" hidden="1" x14ac:dyDescent="0.2">
      <c r="B1658">
        <f t="shared" si="51"/>
        <v>0</v>
      </c>
      <c r="C1658" s="33"/>
      <c r="D1658" s="34"/>
      <c r="E1658" s="7"/>
      <c r="F1658" s="35"/>
      <c r="G1658" s="7"/>
      <c r="H1658" s="24"/>
      <c r="I1658" s="35"/>
      <c r="J1658" s="35"/>
      <c r="K1658" s="36"/>
      <c r="L1658" s="7"/>
      <c r="M1658" s="9"/>
      <c r="N1658" s="139" t="str">
        <f t="shared" si="50"/>
        <v/>
      </c>
    </row>
    <row r="1659" spans="2:14" ht="14" hidden="1" x14ac:dyDescent="0.2">
      <c r="B1659">
        <f t="shared" si="51"/>
        <v>0</v>
      </c>
      <c r="C1659" s="33"/>
      <c r="D1659" s="34"/>
      <c r="E1659" s="7"/>
      <c r="F1659" s="35"/>
      <c r="G1659" s="7"/>
      <c r="H1659" s="24"/>
      <c r="I1659" s="35"/>
      <c r="J1659" s="35"/>
      <c r="K1659" s="36"/>
      <c r="L1659" s="7"/>
      <c r="M1659" s="9"/>
      <c r="N1659" s="139" t="str">
        <f t="shared" si="50"/>
        <v/>
      </c>
    </row>
    <row r="1660" spans="2:14" ht="14" hidden="1" x14ac:dyDescent="0.2">
      <c r="B1660">
        <f t="shared" si="51"/>
        <v>0</v>
      </c>
      <c r="C1660" s="33"/>
      <c r="D1660" s="34"/>
      <c r="E1660" s="7"/>
      <c r="F1660" s="35"/>
      <c r="G1660" s="7"/>
      <c r="H1660" s="24"/>
      <c r="I1660" s="35"/>
      <c r="J1660" s="35"/>
      <c r="K1660" s="36"/>
      <c r="L1660" s="7"/>
      <c r="M1660" s="9"/>
      <c r="N1660" s="139" t="str">
        <f t="shared" si="50"/>
        <v/>
      </c>
    </row>
    <row r="1661" spans="2:14" ht="14" hidden="1" x14ac:dyDescent="0.2">
      <c r="B1661">
        <f t="shared" si="51"/>
        <v>0</v>
      </c>
      <c r="C1661" s="33"/>
      <c r="D1661" s="34"/>
      <c r="E1661" s="7"/>
      <c r="F1661" s="35"/>
      <c r="G1661" s="7"/>
      <c r="H1661" s="24"/>
      <c r="I1661" s="35"/>
      <c r="J1661" s="35"/>
      <c r="K1661" s="36"/>
      <c r="L1661" s="7"/>
      <c r="M1661" s="9"/>
      <c r="N1661" s="139" t="str">
        <f t="shared" si="50"/>
        <v/>
      </c>
    </row>
    <row r="1662" spans="2:14" ht="14" hidden="1" x14ac:dyDescent="0.2">
      <c r="B1662">
        <f t="shared" si="51"/>
        <v>0</v>
      </c>
      <c r="C1662" s="33"/>
      <c r="D1662" s="34"/>
      <c r="E1662" s="7"/>
      <c r="F1662" s="35"/>
      <c r="G1662" s="7"/>
      <c r="H1662" s="24"/>
      <c r="I1662" s="35"/>
      <c r="J1662" s="35"/>
      <c r="K1662" s="36"/>
      <c r="L1662" s="7"/>
      <c r="M1662" s="9"/>
      <c r="N1662" s="139" t="str">
        <f t="shared" si="50"/>
        <v/>
      </c>
    </row>
    <row r="1663" spans="2:14" ht="14" hidden="1" x14ac:dyDescent="0.2">
      <c r="B1663">
        <f t="shared" si="51"/>
        <v>0</v>
      </c>
      <c r="C1663" s="33"/>
      <c r="D1663" s="34"/>
      <c r="E1663" s="7"/>
      <c r="F1663" s="35"/>
      <c r="G1663" s="7"/>
      <c r="H1663" s="24"/>
      <c r="I1663" s="35"/>
      <c r="J1663" s="35"/>
      <c r="K1663" s="36"/>
      <c r="L1663" s="7"/>
      <c r="M1663" s="9"/>
      <c r="N1663" s="139" t="str">
        <f t="shared" si="50"/>
        <v/>
      </c>
    </row>
    <row r="1664" spans="2:14" ht="14" hidden="1" x14ac:dyDescent="0.2">
      <c r="B1664">
        <f t="shared" si="51"/>
        <v>0</v>
      </c>
      <c r="C1664" s="33"/>
      <c r="D1664" s="34"/>
      <c r="E1664" s="7"/>
      <c r="F1664" s="35"/>
      <c r="G1664" s="7"/>
      <c r="H1664" s="24"/>
      <c r="I1664" s="35"/>
      <c r="J1664" s="35"/>
      <c r="K1664" s="9"/>
      <c r="L1664" s="7"/>
      <c r="M1664" s="9"/>
      <c r="N1664" s="139" t="str">
        <f t="shared" si="50"/>
        <v/>
      </c>
    </row>
    <row r="1665" spans="2:14" ht="14" hidden="1" x14ac:dyDescent="0.2">
      <c r="B1665">
        <f t="shared" si="51"/>
        <v>0</v>
      </c>
      <c r="C1665" s="33"/>
      <c r="D1665" s="34"/>
      <c r="E1665" s="7"/>
      <c r="F1665" s="35"/>
      <c r="G1665" s="7"/>
      <c r="H1665" s="24"/>
      <c r="I1665" s="35"/>
      <c r="J1665" s="35"/>
      <c r="K1665" s="9"/>
      <c r="L1665" s="7"/>
      <c r="M1665" s="9"/>
      <c r="N1665" s="139" t="str">
        <f t="shared" si="50"/>
        <v/>
      </c>
    </row>
    <row r="1666" spans="2:14" ht="14" hidden="1" x14ac:dyDescent="0.2">
      <c r="B1666">
        <f t="shared" si="51"/>
        <v>0</v>
      </c>
      <c r="C1666" s="38"/>
      <c r="D1666" s="39"/>
      <c r="E1666" s="7"/>
      <c r="F1666" s="35"/>
      <c r="G1666" s="7"/>
      <c r="H1666" s="24"/>
      <c r="I1666" s="35"/>
      <c r="J1666" s="35"/>
      <c r="K1666" s="9"/>
      <c r="L1666" s="7"/>
      <c r="M1666" s="9"/>
      <c r="N1666" s="139" t="str">
        <f t="shared" si="50"/>
        <v/>
      </c>
    </row>
    <row r="1667" spans="2:14" ht="14" hidden="1" x14ac:dyDescent="0.2">
      <c r="B1667">
        <f t="shared" si="51"/>
        <v>0</v>
      </c>
      <c r="C1667" s="33"/>
      <c r="D1667" s="34"/>
      <c r="E1667" s="7"/>
      <c r="F1667" s="35"/>
      <c r="G1667" s="7"/>
      <c r="H1667" s="24"/>
      <c r="I1667" s="35"/>
      <c r="J1667" s="35"/>
      <c r="K1667" s="9"/>
      <c r="L1667" s="7"/>
      <c r="M1667" s="9"/>
      <c r="N1667" s="139" t="str">
        <f t="shared" ref="N1667:N1730" si="52">UPPER(M1667)</f>
        <v/>
      </c>
    </row>
    <row r="1668" spans="2:14" ht="14" hidden="1" x14ac:dyDescent="0.2">
      <c r="B1668">
        <f t="shared" si="51"/>
        <v>0</v>
      </c>
      <c r="C1668" s="38"/>
      <c r="D1668" s="39"/>
      <c r="E1668" s="7"/>
      <c r="F1668" s="35"/>
      <c r="G1668" s="7"/>
      <c r="H1668" s="24"/>
      <c r="I1668" s="35"/>
      <c r="J1668" s="35"/>
      <c r="K1668" s="35"/>
      <c r="L1668" s="7"/>
      <c r="M1668" s="9"/>
      <c r="N1668" s="139" t="str">
        <f t="shared" si="52"/>
        <v/>
      </c>
    </row>
    <row r="1669" spans="2:14" ht="14" hidden="1" x14ac:dyDescent="0.2">
      <c r="B1669">
        <f t="shared" si="51"/>
        <v>0</v>
      </c>
      <c r="C1669" s="33"/>
      <c r="D1669" s="34"/>
      <c r="E1669" s="7"/>
      <c r="F1669" s="35"/>
      <c r="G1669" s="7"/>
      <c r="H1669" s="24"/>
      <c r="I1669" s="35"/>
      <c r="J1669" s="35"/>
      <c r="K1669" s="35"/>
      <c r="L1669" s="7"/>
      <c r="M1669" s="9"/>
      <c r="N1669" s="139" t="str">
        <f t="shared" si="52"/>
        <v/>
      </c>
    </row>
    <row r="1670" spans="2:14" ht="14" hidden="1" x14ac:dyDescent="0.2">
      <c r="B1670">
        <f t="shared" si="51"/>
        <v>0</v>
      </c>
      <c r="C1670" s="33"/>
      <c r="D1670" s="34"/>
      <c r="E1670" s="7"/>
      <c r="F1670" s="35"/>
      <c r="G1670" s="7"/>
      <c r="H1670" s="24"/>
      <c r="I1670" s="35"/>
      <c r="J1670" s="35"/>
      <c r="K1670" s="35"/>
      <c r="L1670" s="7"/>
      <c r="M1670" s="9"/>
      <c r="N1670" s="139" t="str">
        <f t="shared" si="52"/>
        <v/>
      </c>
    </row>
    <row r="1671" spans="2:14" ht="14" hidden="1" x14ac:dyDescent="0.2">
      <c r="B1671">
        <f t="shared" si="51"/>
        <v>0</v>
      </c>
      <c r="C1671" s="33"/>
      <c r="D1671" s="34"/>
      <c r="E1671" s="7"/>
      <c r="F1671" s="35"/>
      <c r="G1671" s="7"/>
      <c r="H1671" s="24"/>
      <c r="I1671" s="35"/>
      <c r="J1671" s="35"/>
      <c r="K1671" s="41"/>
      <c r="L1671" s="7"/>
      <c r="M1671" s="9"/>
      <c r="N1671" s="139" t="str">
        <f t="shared" si="52"/>
        <v/>
      </c>
    </row>
    <row r="1672" spans="2:14" ht="15" hidden="1" thickBot="1" x14ac:dyDescent="0.25">
      <c r="B1672">
        <f t="shared" si="51"/>
        <v>0</v>
      </c>
      <c r="C1672" s="42"/>
      <c r="D1672" s="9"/>
      <c r="E1672" s="35"/>
      <c r="F1672" s="35"/>
      <c r="G1672" s="7"/>
      <c r="H1672" s="24"/>
      <c r="I1672" s="35"/>
      <c r="J1672" s="35"/>
      <c r="K1672" s="41"/>
      <c r="L1672" s="7"/>
      <c r="M1672" s="35"/>
      <c r="N1672" s="139" t="str">
        <f t="shared" si="52"/>
        <v/>
      </c>
    </row>
    <row r="1673" spans="2:14" ht="15" hidden="1" thickBot="1" x14ac:dyDescent="0.25">
      <c r="B1673">
        <f t="shared" si="51"/>
        <v>0</v>
      </c>
      <c r="C1673" s="42"/>
      <c r="D1673" s="9"/>
      <c r="E1673" s="35"/>
      <c r="F1673" s="35"/>
      <c r="G1673" s="7"/>
      <c r="H1673" s="24"/>
      <c r="I1673" s="35"/>
      <c r="J1673" s="35"/>
      <c r="K1673" s="41"/>
      <c r="L1673" s="7"/>
      <c r="M1673" s="35"/>
      <c r="N1673" s="139" t="str">
        <f t="shared" si="52"/>
        <v/>
      </c>
    </row>
    <row r="1674" spans="2:14" ht="15" hidden="1" thickBot="1" x14ac:dyDescent="0.25">
      <c r="B1674">
        <f t="shared" si="51"/>
        <v>0</v>
      </c>
      <c r="C1674" s="42"/>
      <c r="D1674" s="9"/>
      <c r="E1674" s="35"/>
      <c r="F1674" s="35"/>
      <c r="G1674" s="7"/>
      <c r="H1674" s="24"/>
      <c r="I1674" s="35"/>
      <c r="J1674" s="35"/>
      <c r="K1674" s="41"/>
      <c r="L1674" s="7"/>
      <c r="M1674" s="35"/>
      <c r="N1674" s="139" t="str">
        <f t="shared" si="52"/>
        <v/>
      </c>
    </row>
    <row r="1675" spans="2:14" ht="15" hidden="1" thickBot="1" x14ac:dyDescent="0.25">
      <c r="B1675">
        <f t="shared" si="51"/>
        <v>0</v>
      </c>
      <c r="C1675" s="42"/>
      <c r="D1675" s="9"/>
      <c r="E1675" s="35"/>
      <c r="F1675" s="35"/>
      <c r="G1675" s="7"/>
      <c r="H1675" s="24"/>
      <c r="I1675" s="35"/>
      <c r="J1675" s="35"/>
      <c r="K1675" s="41"/>
      <c r="L1675" s="7"/>
      <c r="M1675" s="35"/>
      <c r="N1675" s="139" t="str">
        <f t="shared" si="52"/>
        <v/>
      </c>
    </row>
    <row r="1676" spans="2:14" ht="15" hidden="1" thickBot="1" x14ac:dyDescent="0.25">
      <c r="B1676">
        <f t="shared" si="51"/>
        <v>0</v>
      </c>
      <c r="C1676" s="42"/>
      <c r="D1676" s="9"/>
      <c r="E1676" s="35"/>
      <c r="F1676" s="35"/>
      <c r="G1676" s="7"/>
      <c r="H1676" s="24"/>
      <c r="I1676" s="35"/>
      <c r="J1676" s="35"/>
      <c r="K1676" s="41"/>
      <c r="L1676" s="7"/>
      <c r="M1676" s="35"/>
      <c r="N1676" s="139" t="str">
        <f t="shared" si="52"/>
        <v/>
      </c>
    </row>
    <row r="1677" spans="2:14" ht="15" hidden="1" thickBot="1" x14ac:dyDescent="0.25">
      <c r="B1677">
        <f t="shared" si="51"/>
        <v>0</v>
      </c>
      <c r="C1677" s="42"/>
      <c r="D1677" s="9"/>
      <c r="E1677" s="35"/>
      <c r="F1677" s="35"/>
      <c r="G1677" s="7"/>
      <c r="H1677" s="24"/>
      <c r="I1677" s="35"/>
      <c r="J1677" s="35"/>
      <c r="K1677" s="41"/>
      <c r="L1677" s="7"/>
      <c r="M1677" s="35"/>
      <c r="N1677" s="139" t="str">
        <f t="shared" si="52"/>
        <v/>
      </c>
    </row>
    <row r="1678" spans="2:14" ht="14" hidden="1" x14ac:dyDescent="0.2">
      <c r="B1678">
        <f t="shared" si="51"/>
        <v>0</v>
      </c>
      <c r="C1678" s="7"/>
      <c r="D1678" s="43"/>
      <c r="E1678" s="7"/>
      <c r="F1678" s="7"/>
      <c r="G1678" s="7"/>
      <c r="H1678" s="9"/>
      <c r="I1678" s="7"/>
      <c r="J1678" s="7"/>
      <c r="K1678" s="7"/>
      <c r="L1678" s="7"/>
      <c r="M1678" s="7"/>
      <c r="N1678" s="139" t="str">
        <f t="shared" si="52"/>
        <v/>
      </c>
    </row>
    <row r="1679" spans="2:14" ht="14" hidden="1" x14ac:dyDescent="0.2">
      <c r="B1679">
        <f t="shared" si="51"/>
        <v>0</v>
      </c>
      <c r="C1679" s="7"/>
      <c r="D1679" s="43"/>
      <c r="E1679" s="7"/>
      <c r="F1679" s="7"/>
      <c r="G1679" s="7"/>
      <c r="H1679" s="9"/>
      <c r="I1679" s="7"/>
      <c r="J1679" s="7"/>
      <c r="K1679" s="7"/>
      <c r="L1679" s="7"/>
      <c r="M1679" s="7"/>
      <c r="N1679" s="139" t="str">
        <f t="shared" si="52"/>
        <v/>
      </c>
    </row>
    <row r="1680" spans="2:14" ht="14" hidden="1" x14ac:dyDescent="0.2">
      <c r="B1680">
        <f t="shared" si="51"/>
        <v>0</v>
      </c>
      <c r="C1680" s="7"/>
      <c r="D1680" s="43"/>
      <c r="E1680" s="7"/>
      <c r="F1680" s="7"/>
      <c r="G1680" s="7"/>
      <c r="H1680" s="9"/>
      <c r="I1680" s="7"/>
      <c r="J1680" s="7"/>
      <c r="K1680" s="7"/>
      <c r="L1680" s="7"/>
      <c r="M1680" s="7"/>
      <c r="N1680" s="139" t="str">
        <f t="shared" si="52"/>
        <v/>
      </c>
    </row>
    <row r="1681" spans="2:14" ht="14" hidden="1" x14ac:dyDescent="0.2">
      <c r="B1681">
        <f t="shared" si="51"/>
        <v>0</v>
      </c>
      <c r="C1681" s="7"/>
      <c r="D1681" s="43"/>
      <c r="E1681" s="7"/>
      <c r="F1681" s="7"/>
      <c r="G1681" s="7"/>
      <c r="H1681" s="9"/>
      <c r="I1681" s="7"/>
      <c r="J1681" s="7"/>
      <c r="K1681" s="7"/>
      <c r="L1681" s="7"/>
      <c r="M1681" s="7"/>
      <c r="N1681" s="139" t="str">
        <f t="shared" si="52"/>
        <v/>
      </c>
    </row>
    <row r="1682" spans="2:14" ht="14" hidden="1" x14ac:dyDescent="0.2">
      <c r="B1682">
        <f t="shared" si="51"/>
        <v>0</v>
      </c>
      <c r="C1682" s="7"/>
      <c r="D1682" s="43"/>
      <c r="E1682" s="7"/>
      <c r="F1682" s="7"/>
      <c r="G1682" s="7"/>
      <c r="H1682" s="9"/>
      <c r="I1682" s="7"/>
      <c r="J1682" s="7"/>
      <c r="K1682" s="7"/>
      <c r="L1682" s="7"/>
      <c r="M1682" s="7"/>
      <c r="N1682" s="139" t="str">
        <f t="shared" si="52"/>
        <v/>
      </c>
    </row>
    <row r="1683" spans="2:14" ht="14" hidden="1" x14ac:dyDescent="0.2">
      <c r="B1683">
        <f t="shared" si="51"/>
        <v>0</v>
      </c>
      <c r="C1683" s="7"/>
      <c r="D1683" s="43"/>
      <c r="E1683" s="7"/>
      <c r="F1683" s="7"/>
      <c r="G1683" s="7"/>
      <c r="H1683" s="9"/>
      <c r="I1683" s="7"/>
      <c r="J1683" s="7"/>
      <c r="K1683" s="7"/>
      <c r="L1683" s="7"/>
      <c r="M1683" s="7"/>
      <c r="N1683" s="139" t="str">
        <f t="shared" si="52"/>
        <v/>
      </c>
    </row>
    <row r="1684" spans="2:14" ht="14" hidden="1" x14ac:dyDescent="0.2">
      <c r="B1684">
        <f t="shared" si="51"/>
        <v>0</v>
      </c>
      <c r="C1684" s="7"/>
      <c r="D1684" s="43"/>
      <c r="E1684" s="7"/>
      <c r="F1684" s="7"/>
      <c r="G1684" s="7"/>
      <c r="H1684" s="9"/>
      <c r="I1684" s="7"/>
      <c r="J1684" s="7"/>
      <c r="K1684" s="7"/>
      <c r="L1684" s="7"/>
      <c r="M1684" s="7"/>
      <c r="N1684" s="139" t="str">
        <f t="shared" si="52"/>
        <v/>
      </c>
    </row>
    <row r="1685" spans="2:14" ht="14" hidden="1" x14ac:dyDescent="0.2">
      <c r="B1685">
        <f t="shared" si="51"/>
        <v>0</v>
      </c>
      <c r="C1685" s="7"/>
      <c r="D1685" s="43"/>
      <c r="E1685" s="7"/>
      <c r="F1685" s="7"/>
      <c r="G1685" s="7"/>
      <c r="H1685" s="9"/>
      <c r="I1685" s="7"/>
      <c r="J1685" s="7"/>
      <c r="K1685" s="7"/>
      <c r="L1685" s="7"/>
      <c r="M1685" s="7"/>
      <c r="N1685" s="139" t="str">
        <f t="shared" si="52"/>
        <v/>
      </c>
    </row>
    <row r="1686" spans="2:14" ht="14" hidden="1" x14ac:dyDescent="0.2">
      <c r="B1686">
        <f t="shared" si="51"/>
        <v>0</v>
      </c>
      <c r="C1686" s="7"/>
      <c r="D1686" s="43"/>
      <c r="E1686" s="44"/>
      <c r="F1686" s="7"/>
      <c r="G1686" s="7"/>
      <c r="H1686" s="9"/>
      <c r="I1686" s="7"/>
      <c r="J1686" s="7"/>
      <c r="K1686" s="7"/>
      <c r="L1686" s="7"/>
      <c r="M1686" s="7"/>
      <c r="N1686" s="139" t="str">
        <f t="shared" si="52"/>
        <v/>
      </c>
    </row>
    <row r="1687" spans="2:14" ht="14" hidden="1" x14ac:dyDescent="0.2">
      <c r="B1687">
        <f t="shared" si="51"/>
        <v>0</v>
      </c>
      <c r="C1687" s="7"/>
      <c r="D1687" s="43"/>
      <c r="E1687" s="44"/>
      <c r="F1687" s="7"/>
      <c r="G1687" s="7"/>
      <c r="H1687" s="9"/>
      <c r="I1687" s="7"/>
      <c r="J1687" s="7"/>
      <c r="K1687" s="7"/>
      <c r="L1687" s="7"/>
      <c r="M1687" s="7"/>
      <c r="N1687" s="139" t="str">
        <f t="shared" si="52"/>
        <v/>
      </c>
    </row>
    <row r="1688" spans="2:14" ht="14" hidden="1" x14ac:dyDescent="0.2">
      <c r="B1688">
        <f t="shared" si="51"/>
        <v>0</v>
      </c>
      <c r="C1688" s="7"/>
      <c r="D1688" s="43"/>
      <c r="E1688" s="7"/>
      <c r="F1688" s="7"/>
      <c r="G1688" s="7"/>
      <c r="H1688" s="9"/>
      <c r="I1688" s="7"/>
      <c r="J1688" s="7"/>
      <c r="K1688" s="7"/>
      <c r="L1688" s="7"/>
      <c r="M1688" s="7"/>
      <c r="N1688" s="139" t="str">
        <f t="shared" si="52"/>
        <v/>
      </c>
    </row>
    <row r="1689" spans="2:14" ht="14" hidden="1" x14ac:dyDescent="0.2">
      <c r="B1689">
        <f t="shared" si="51"/>
        <v>0</v>
      </c>
      <c r="C1689" s="7"/>
      <c r="D1689" s="43"/>
      <c r="E1689" s="7"/>
      <c r="F1689" s="7"/>
      <c r="G1689" s="7"/>
      <c r="H1689" s="9"/>
      <c r="I1689" s="7"/>
      <c r="J1689" s="7"/>
      <c r="K1689" s="7"/>
      <c r="L1689" s="7"/>
      <c r="M1689" s="7"/>
      <c r="N1689" s="139" t="str">
        <f t="shared" si="52"/>
        <v/>
      </c>
    </row>
    <row r="1690" spans="2:14" ht="14" hidden="1" x14ac:dyDescent="0.2">
      <c r="B1690">
        <f t="shared" si="51"/>
        <v>0</v>
      </c>
      <c r="C1690" s="7"/>
      <c r="D1690" s="43"/>
      <c r="E1690" s="7"/>
      <c r="F1690" s="7"/>
      <c r="G1690" s="7"/>
      <c r="H1690" s="9"/>
      <c r="I1690" s="7"/>
      <c r="J1690" s="7"/>
      <c r="K1690" s="7"/>
      <c r="L1690" s="7"/>
      <c r="M1690" s="7"/>
      <c r="N1690" s="139" t="str">
        <f t="shared" si="52"/>
        <v/>
      </c>
    </row>
    <row r="1691" spans="2:14" ht="14" hidden="1" x14ac:dyDescent="0.2">
      <c r="B1691">
        <f t="shared" si="51"/>
        <v>0</v>
      </c>
      <c r="C1691" s="7"/>
      <c r="D1691" s="43"/>
      <c r="E1691" s="7"/>
      <c r="F1691" s="7"/>
      <c r="G1691" s="7"/>
      <c r="H1691" s="9"/>
      <c r="I1691" s="7"/>
      <c r="J1691" s="7"/>
      <c r="K1691" s="7"/>
      <c r="L1691" s="7"/>
      <c r="M1691" s="7"/>
      <c r="N1691" s="139" t="str">
        <f t="shared" si="52"/>
        <v/>
      </c>
    </row>
    <row r="1692" spans="2:14" ht="15" hidden="1" x14ac:dyDescent="0.2">
      <c r="B1692">
        <f t="shared" si="51"/>
        <v>0</v>
      </c>
      <c r="C1692" s="45"/>
      <c r="D1692" s="43"/>
      <c r="E1692" s="7"/>
      <c r="F1692" s="7"/>
      <c r="G1692" s="7"/>
      <c r="H1692" s="9"/>
      <c r="I1692" s="7"/>
      <c r="J1692" s="7"/>
      <c r="K1692" s="46"/>
      <c r="L1692" s="7"/>
      <c r="M1692" s="7"/>
      <c r="N1692" s="139" t="str">
        <f t="shared" si="52"/>
        <v/>
      </c>
    </row>
    <row r="1693" spans="2:14" ht="15" hidden="1" x14ac:dyDescent="0.2">
      <c r="B1693">
        <f t="shared" si="51"/>
        <v>0</v>
      </c>
      <c r="C1693" s="45"/>
      <c r="D1693" s="43"/>
      <c r="E1693" s="7"/>
      <c r="F1693" s="7"/>
      <c r="G1693" s="7"/>
      <c r="H1693" s="9"/>
      <c r="I1693" s="7"/>
      <c r="J1693" s="7"/>
      <c r="K1693" s="46"/>
      <c r="L1693" s="7"/>
      <c r="M1693" s="7"/>
      <c r="N1693" s="139" t="str">
        <f t="shared" si="52"/>
        <v/>
      </c>
    </row>
    <row r="1694" spans="2:14" ht="14" hidden="1" x14ac:dyDescent="0.2">
      <c r="B1694">
        <f t="shared" si="51"/>
        <v>0</v>
      </c>
      <c r="C1694" s="7"/>
      <c r="D1694" s="43"/>
      <c r="E1694" s="7"/>
      <c r="F1694" s="7"/>
      <c r="G1694" s="7"/>
      <c r="H1694" s="9"/>
      <c r="I1694" s="7"/>
      <c r="J1694" s="7"/>
      <c r="K1694" s="7"/>
      <c r="L1694" s="7"/>
      <c r="M1694" s="7"/>
      <c r="N1694" s="139" t="str">
        <f t="shared" si="52"/>
        <v/>
      </c>
    </row>
    <row r="1695" spans="2:14" ht="14" hidden="1" x14ac:dyDescent="0.2">
      <c r="B1695">
        <f t="shared" si="51"/>
        <v>0</v>
      </c>
      <c r="C1695" s="7"/>
      <c r="D1695" s="43"/>
      <c r="E1695" s="7"/>
      <c r="F1695" s="35"/>
      <c r="G1695" s="35"/>
      <c r="H1695" s="9"/>
      <c r="I1695" s="7"/>
      <c r="J1695" s="7"/>
      <c r="K1695" s="7"/>
      <c r="L1695" s="7"/>
      <c r="M1695" s="7"/>
      <c r="N1695" s="139" t="str">
        <f t="shared" si="52"/>
        <v/>
      </c>
    </row>
    <row r="1696" spans="2:14" ht="14" hidden="1" x14ac:dyDescent="0.2">
      <c r="B1696">
        <f t="shared" si="51"/>
        <v>0</v>
      </c>
      <c r="C1696" s="45"/>
      <c r="D1696" s="43"/>
      <c r="E1696" s="7"/>
      <c r="F1696" s="7"/>
      <c r="G1696" s="7"/>
      <c r="H1696" s="9"/>
      <c r="I1696" s="7"/>
      <c r="J1696" s="7"/>
      <c r="K1696" s="7"/>
      <c r="L1696" s="7"/>
      <c r="M1696" s="7"/>
      <c r="N1696" s="139" t="str">
        <f t="shared" si="52"/>
        <v/>
      </c>
    </row>
    <row r="1697" spans="2:14" ht="14" hidden="1" x14ac:dyDescent="0.2">
      <c r="B1697">
        <f t="shared" ref="B1697:B1760" si="53">(D1697)*1</f>
        <v>0</v>
      </c>
      <c r="C1697" s="47"/>
      <c r="D1697" s="48"/>
      <c r="E1697" s="49"/>
      <c r="F1697" s="49"/>
      <c r="G1697" s="50"/>
      <c r="H1697" s="9"/>
      <c r="I1697" s="47"/>
      <c r="J1697" s="49"/>
      <c r="K1697" s="9"/>
      <c r="L1697" s="9"/>
      <c r="M1697" s="49"/>
      <c r="N1697" s="139" t="str">
        <f t="shared" si="52"/>
        <v/>
      </c>
    </row>
    <row r="1698" spans="2:14" ht="14" hidden="1" x14ac:dyDescent="0.2">
      <c r="B1698">
        <f t="shared" si="53"/>
        <v>0</v>
      </c>
      <c r="C1698" s="47"/>
      <c r="D1698" s="48"/>
      <c r="E1698" s="49"/>
      <c r="F1698" s="49"/>
      <c r="G1698" s="50"/>
      <c r="H1698" s="9"/>
      <c r="I1698" s="47"/>
      <c r="J1698" s="49"/>
      <c r="K1698" s="9"/>
      <c r="L1698" s="9"/>
      <c r="M1698" s="49"/>
      <c r="N1698" s="139" t="str">
        <f t="shared" si="52"/>
        <v/>
      </c>
    </row>
    <row r="1699" spans="2:14" ht="14" hidden="1" x14ac:dyDescent="0.2">
      <c r="B1699">
        <f t="shared" si="53"/>
        <v>0</v>
      </c>
      <c r="C1699" s="47"/>
      <c r="D1699" s="48"/>
      <c r="E1699" s="49"/>
      <c r="F1699" s="49"/>
      <c r="G1699" s="50"/>
      <c r="H1699" s="9"/>
      <c r="I1699" s="47"/>
      <c r="J1699" s="49"/>
      <c r="K1699" s="9"/>
      <c r="L1699" s="9"/>
      <c r="M1699" s="49"/>
      <c r="N1699" s="139" t="str">
        <f t="shared" si="52"/>
        <v/>
      </c>
    </row>
    <row r="1700" spans="2:14" ht="14" hidden="1" x14ac:dyDescent="0.2">
      <c r="B1700">
        <f t="shared" si="53"/>
        <v>0</v>
      </c>
      <c r="C1700" s="47"/>
      <c r="D1700" s="48"/>
      <c r="E1700" s="49"/>
      <c r="F1700" s="49"/>
      <c r="G1700" s="50"/>
      <c r="H1700" s="9"/>
      <c r="I1700" s="47"/>
      <c r="J1700" s="49"/>
      <c r="K1700" s="9"/>
      <c r="L1700" s="9"/>
      <c r="M1700" s="49"/>
      <c r="N1700" s="139" t="str">
        <f t="shared" si="52"/>
        <v/>
      </c>
    </row>
    <row r="1701" spans="2:14" ht="14" hidden="1" x14ac:dyDescent="0.2">
      <c r="B1701">
        <f t="shared" si="53"/>
        <v>0</v>
      </c>
      <c r="C1701" s="47"/>
      <c r="D1701" s="48"/>
      <c r="E1701" s="49"/>
      <c r="F1701" s="49"/>
      <c r="G1701" s="50"/>
      <c r="H1701" s="9"/>
      <c r="I1701" s="47"/>
      <c r="J1701" s="49"/>
      <c r="K1701" s="9"/>
      <c r="L1701" s="9"/>
      <c r="M1701" s="49"/>
      <c r="N1701" s="139" t="str">
        <f t="shared" si="52"/>
        <v/>
      </c>
    </row>
    <row r="1702" spans="2:14" ht="14" hidden="1" x14ac:dyDescent="0.2">
      <c r="B1702">
        <f t="shared" si="53"/>
        <v>0</v>
      </c>
      <c r="C1702" s="47"/>
      <c r="D1702" s="48"/>
      <c r="E1702" s="49"/>
      <c r="F1702" s="49"/>
      <c r="G1702" s="50"/>
      <c r="H1702" s="9"/>
      <c r="I1702" s="47"/>
      <c r="J1702" s="49"/>
      <c r="K1702" s="9"/>
      <c r="L1702" s="9"/>
      <c r="M1702" s="49"/>
      <c r="N1702" s="139" t="str">
        <f t="shared" si="52"/>
        <v/>
      </c>
    </row>
    <row r="1703" spans="2:14" ht="14" hidden="1" x14ac:dyDescent="0.2">
      <c r="B1703">
        <f t="shared" si="53"/>
        <v>0</v>
      </c>
      <c r="C1703" s="47"/>
      <c r="D1703" s="48"/>
      <c r="E1703" s="49"/>
      <c r="F1703" s="49"/>
      <c r="G1703" s="51"/>
      <c r="H1703" s="9"/>
      <c r="I1703" s="47"/>
      <c r="J1703" s="49"/>
      <c r="K1703" s="9"/>
      <c r="L1703" s="9"/>
      <c r="M1703" s="49"/>
      <c r="N1703" s="139" t="str">
        <f t="shared" si="52"/>
        <v/>
      </c>
    </row>
    <row r="1704" spans="2:14" ht="14" hidden="1" x14ac:dyDescent="0.2">
      <c r="B1704">
        <f t="shared" si="53"/>
        <v>0</v>
      </c>
      <c r="C1704" s="47"/>
      <c r="D1704" s="48"/>
      <c r="E1704" s="49"/>
      <c r="F1704" s="49"/>
      <c r="G1704" s="50"/>
      <c r="H1704" s="9"/>
      <c r="I1704" s="47"/>
      <c r="J1704" s="49"/>
      <c r="K1704" s="9"/>
      <c r="L1704" s="9"/>
      <c r="M1704" s="49"/>
      <c r="N1704" s="139" t="str">
        <f t="shared" si="52"/>
        <v/>
      </c>
    </row>
    <row r="1705" spans="2:14" ht="14" hidden="1" x14ac:dyDescent="0.2">
      <c r="B1705">
        <f t="shared" si="53"/>
        <v>0</v>
      </c>
      <c r="C1705" s="47"/>
      <c r="D1705" s="48"/>
      <c r="E1705" s="49"/>
      <c r="F1705" s="49"/>
      <c r="G1705" s="50"/>
      <c r="H1705" s="9"/>
      <c r="I1705" s="47"/>
      <c r="J1705" s="49"/>
      <c r="K1705" s="9"/>
      <c r="L1705" s="9"/>
      <c r="M1705" s="49"/>
      <c r="N1705" s="139" t="str">
        <f t="shared" si="52"/>
        <v/>
      </c>
    </row>
    <row r="1706" spans="2:14" ht="14" hidden="1" x14ac:dyDescent="0.2">
      <c r="B1706">
        <f t="shared" si="53"/>
        <v>0</v>
      </c>
      <c r="C1706" s="52"/>
      <c r="D1706" s="53"/>
      <c r="E1706" s="52"/>
      <c r="F1706" s="54"/>
      <c r="G1706" s="55"/>
      <c r="H1706" s="56"/>
      <c r="I1706" s="52"/>
      <c r="J1706" s="49"/>
      <c r="K1706" s="9"/>
      <c r="L1706" s="9"/>
      <c r="M1706" s="49"/>
      <c r="N1706" s="139" t="str">
        <f t="shared" si="52"/>
        <v/>
      </c>
    </row>
    <row r="1707" spans="2:14" ht="14" hidden="1" x14ac:dyDescent="0.2">
      <c r="B1707">
        <f t="shared" si="53"/>
        <v>0</v>
      </c>
      <c r="C1707" s="47"/>
      <c r="D1707" s="49"/>
      <c r="E1707" s="49"/>
      <c r="F1707" s="49"/>
      <c r="G1707" s="50"/>
      <c r="H1707" s="9"/>
      <c r="I1707" s="47"/>
      <c r="J1707" s="49"/>
      <c r="K1707" s="9"/>
      <c r="L1707" s="9"/>
      <c r="M1707" s="49"/>
      <c r="N1707" s="139" t="str">
        <f t="shared" si="52"/>
        <v/>
      </c>
    </row>
    <row r="1708" spans="2:14" ht="14" hidden="1" x14ac:dyDescent="0.2">
      <c r="B1708">
        <f t="shared" si="53"/>
        <v>0</v>
      </c>
      <c r="C1708" s="47"/>
      <c r="D1708" s="49"/>
      <c r="E1708" s="49"/>
      <c r="F1708" s="49"/>
      <c r="G1708" s="50"/>
      <c r="H1708" s="9"/>
      <c r="I1708" s="47"/>
      <c r="J1708" s="49"/>
      <c r="K1708" s="9"/>
      <c r="L1708" s="9"/>
      <c r="M1708" s="49"/>
      <c r="N1708" s="139" t="str">
        <f t="shared" si="52"/>
        <v/>
      </c>
    </row>
    <row r="1709" spans="2:14" ht="14" hidden="1" x14ac:dyDescent="0.2">
      <c r="B1709">
        <f t="shared" si="53"/>
        <v>0</v>
      </c>
      <c r="C1709" s="47"/>
      <c r="D1709" s="48"/>
      <c r="E1709" s="49"/>
      <c r="F1709" s="49"/>
      <c r="G1709" s="50"/>
      <c r="H1709" s="9"/>
      <c r="I1709" s="47"/>
      <c r="J1709" s="49"/>
      <c r="K1709" s="9"/>
      <c r="L1709" s="9"/>
      <c r="M1709" s="49"/>
      <c r="N1709" s="139" t="str">
        <f t="shared" si="52"/>
        <v/>
      </c>
    </row>
    <row r="1710" spans="2:14" ht="14" hidden="1" x14ac:dyDescent="0.2">
      <c r="B1710">
        <f t="shared" si="53"/>
        <v>0</v>
      </c>
      <c r="C1710" s="47"/>
      <c r="D1710" s="48"/>
      <c r="E1710" s="49"/>
      <c r="F1710" s="49"/>
      <c r="G1710" s="51"/>
      <c r="H1710" s="9"/>
      <c r="I1710" s="47"/>
      <c r="J1710" s="49"/>
      <c r="K1710" s="9"/>
      <c r="L1710" s="9"/>
      <c r="M1710" s="49"/>
      <c r="N1710" s="139" t="str">
        <f t="shared" si="52"/>
        <v/>
      </c>
    </row>
    <row r="1711" spans="2:14" ht="14" hidden="1" x14ac:dyDescent="0.2">
      <c r="B1711">
        <f t="shared" si="53"/>
        <v>0</v>
      </c>
      <c r="C1711" s="47"/>
      <c r="D1711" s="48"/>
      <c r="E1711" s="49"/>
      <c r="F1711" s="49"/>
      <c r="G1711" s="50"/>
      <c r="H1711" s="9"/>
      <c r="I1711" s="47"/>
      <c r="J1711" s="49"/>
      <c r="K1711" s="9"/>
      <c r="L1711" s="9"/>
      <c r="M1711" s="49"/>
      <c r="N1711" s="139" t="str">
        <f t="shared" si="52"/>
        <v/>
      </c>
    </row>
    <row r="1712" spans="2:14" ht="14" hidden="1" x14ac:dyDescent="0.2">
      <c r="B1712">
        <f t="shared" si="53"/>
        <v>0</v>
      </c>
      <c r="C1712" s="47"/>
      <c r="D1712" s="48"/>
      <c r="E1712" s="49"/>
      <c r="F1712" s="49"/>
      <c r="G1712" s="50"/>
      <c r="H1712" s="9"/>
      <c r="I1712" s="47"/>
      <c r="J1712" s="49"/>
      <c r="K1712" s="9"/>
      <c r="L1712" s="9"/>
      <c r="M1712" s="49"/>
      <c r="N1712" s="139" t="str">
        <f t="shared" si="52"/>
        <v/>
      </c>
    </row>
    <row r="1713" spans="2:14" ht="14" hidden="1" x14ac:dyDescent="0.2">
      <c r="B1713">
        <f t="shared" si="53"/>
        <v>0</v>
      </c>
      <c r="C1713" s="47"/>
      <c r="D1713" s="48"/>
      <c r="E1713" s="49"/>
      <c r="F1713" s="49"/>
      <c r="G1713" s="50"/>
      <c r="H1713" s="9"/>
      <c r="I1713" s="47"/>
      <c r="J1713" s="49"/>
      <c r="K1713" s="9"/>
      <c r="L1713" s="9"/>
      <c r="M1713" s="49"/>
      <c r="N1713" s="139" t="str">
        <f t="shared" si="52"/>
        <v/>
      </c>
    </row>
    <row r="1714" spans="2:14" ht="14" hidden="1" x14ac:dyDescent="0.2">
      <c r="B1714">
        <f t="shared" si="53"/>
        <v>0</v>
      </c>
      <c r="C1714" s="47"/>
      <c r="D1714" s="48"/>
      <c r="E1714" s="49"/>
      <c r="F1714" s="49"/>
      <c r="G1714" s="50"/>
      <c r="H1714" s="9"/>
      <c r="I1714" s="47"/>
      <c r="J1714" s="49"/>
      <c r="K1714" s="9"/>
      <c r="L1714" s="9"/>
      <c r="M1714" s="49"/>
      <c r="N1714" s="139" t="str">
        <f t="shared" si="52"/>
        <v/>
      </c>
    </row>
    <row r="1715" spans="2:14" ht="14" hidden="1" x14ac:dyDescent="0.2">
      <c r="B1715">
        <f t="shared" si="53"/>
        <v>0</v>
      </c>
      <c r="C1715" s="57"/>
      <c r="D1715" s="58"/>
      <c r="E1715" s="57"/>
      <c r="F1715" s="59"/>
      <c r="G1715" s="60"/>
      <c r="H1715" s="61"/>
      <c r="I1715" s="57"/>
      <c r="J1715" s="49"/>
      <c r="K1715" s="9"/>
      <c r="L1715" s="9"/>
      <c r="M1715" s="49"/>
      <c r="N1715" s="139" t="str">
        <f t="shared" si="52"/>
        <v/>
      </c>
    </row>
    <row r="1716" spans="2:14" ht="14" hidden="1" x14ac:dyDescent="0.2">
      <c r="B1716">
        <f t="shared" si="53"/>
        <v>0</v>
      </c>
      <c r="C1716" s="47"/>
      <c r="D1716" s="48"/>
      <c r="E1716" s="49"/>
      <c r="F1716" s="49"/>
      <c r="G1716" s="50"/>
      <c r="H1716" s="9"/>
      <c r="I1716" s="47"/>
      <c r="J1716" s="49"/>
      <c r="K1716" s="9"/>
      <c r="L1716" s="9"/>
      <c r="M1716" s="49"/>
      <c r="N1716" s="139" t="str">
        <f t="shared" si="52"/>
        <v/>
      </c>
    </row>
    <row r="1717" spans="2:14" ht="14" hidden="1" x14ac:dyDescent="0.2">
      <c r="B1717">
        <f t="shared" si="53"/>
        <v>0</v>
      </c>
      <c r="C1717" s="47"/>
      <c r="D1717" s="48"/>
      <c r="E1717" s="49"/>
      <c r="F1717" s="49"/>
      <c r="G1717" s="51"/>
      <c r="H1717" s="9"/>
      <c r="I1717" s="47"/>
      <c r="J1717" s="49"/>
      <c r="K1717" s="9"/>
      <c r="L1717" s="9"/>
      <c r="M1717" s="49"/>
      <c r="N1717" s="139" t="str">
        <f t="shared" si="52"/>
        <v/>
      </c>
    </row>
    <row r="1718" spans="2:14" ht="14" hidden="1" x14ac:dyDescent="0.2">
      <c r="B1718">
        <f t="shared" si="53"/>
        <v>0</v>
      </c>
      <c r="C1718" s="47"/>
      <c r="D1718" s="48"/>
      <c r="E1718" s="49"/>
      <c r="F1718" s="49"/>
      <c r="G1718" s="50"/>
      <c r="H1718" s="9"/>
      <c r="I1718" s="47"/>
      <c r="J1718" s="49"/>
      <c r="K1718" s="9"/>
      <c r="L1718" s="9"/>
      <c r="M1718" s="49"/>
      <c r="N1718" s="139" t="str">
        <f t="shared" si="52"/>
        <v/>
      </c>
    </row>
    <row r="1719" spans="2:14" ht="14" hidden="1" x14ac:dyDescent="0.2">
      <c r="B1719">
        <f t="shared" si="53"/>
        <v>0</v>
      </c>
      <c r="C1719" s="47"/>
      <c r="D1719" s="48"/>
      <c r="E1719" s="49"/>
      <c r="F1719" s="49"/>
      <c r="G1719" s="50"/>
      <c r="H1719" s="9"/>
      <c r="I1719" s="47"/>
      <c r="J1719" s="49"/>
      <c r="K1719" s="9"/>
      <c r="L1719" s="9"/>
      <c r="M1719" s="49"/>
      <c r="N1719" s="139" t="str">
        <f t="shared" si="52"/>
        <v/>
      </c>
    </row>
    <row r="1720" spans="2:14" ht="14" hidden="1" x14ac:dyDescent="0.2">
      <c r="B1720">
        <f t="shared" si="53"/>
        <v>0</v>
      </c>
      <c r="C1720" s="47"/>
      <c r="D1720" s="48"/>
      <c r="E1720" s="49"/>
      <c r="F1720" s="49"/>
      <c r="G1720" s="50"/>
      <c r="H1720" s="9"/>
      <c r="I1720" s="47"/>
      <c r="J1720" s="49"/>
      <c r="K1720" s="9"/>
      <c r="L1720" s="9"/>
      <c r="M1720" s="49"/>
      <c r="N1720" s="139" t="str">
        <f t="shared" si="52"/>
        <v/>
      </c>
    </row>
    <row r="1721" spans="2:14" ht="14" hidden="1" x14ac:dyDescent="0.2">
      <c r="B1721">
        <f t="shared" si="53"/>
        <v>0</v>
      </c>
      <c r="C1721" s="47"/>
      <c r="D1721" s="48"/>
      <c r="E1721" s="49"/>
      <c r="F1721" s="49"/>
      <c r="G1721" s="50"/>
      <c r="H1721" s="9"/>
      <c r="I1721" s="47"/>
      <c r="J1721" s="49"/>
      <c r="K1721" s="9"/>
      <c r="L1721" s="9"/>
      <c r="M1721" s="49"/>
      <c r="N1721" s="139" t="str">
        <f t="shared" si="52"/>
        <v/>
      </c>
    </row>
    <row r="1722" spans="2:14" ht="14" hidden="1" x14ac:dyDescent="0.2">
      <c r="B1722">
        <f t="shared" si="53"/>
        <v>0</v>
      </c>
      <c r="C1722" s="47"/>
      <c r="D1722" s="48"/>
      <c r="E1722" s="49"/>
      <c r="F1722" s="49"/>
      <c r="G1722" s="50"/>
      <c r="H1722" s="9"/>
      <c r="I1722" s="47"/>
      <c r="J1722" s="49"/>
      <c r="K1722" s="9"/>
      <c r="L1722" s="9"/>
      <c r="M1722" s="49"/>
      <c r="N1722" s="139" t="str">
        <f t="shared" si="52"/>
        <v/>
      </c>
    </row>
    <row r="1723" spans="2:14" ht="14" hidden="1" x14ac:dyDescent="0.2">
      <c r="B1723">
        <f t="shared" si="53"/>
        <v>0</v>
      </c>
      <c r="C1723" s="47"/>
      <c r="D1723" s="48"/>
      <c r="E1723" s="49"/>
      <c r="F1723" s="49"/>
      <c r="G1723" s="50"/>
      <c r="H1723" s="9"/>
      <c r="I1723" s="47"/>
      <c r="J1723" s="49"/>
      <c r="K1723" s="9"/>
      <c r="L1723" s="9"/>
      <c r="M1723" s="49"/>
      <c r="N1723" s="139" t="str">
        <f t="shared" si="52"/>
        <v/>
      </c>
    </row>
    <row r="1724" spans="2:14" ht="14" hidden="1" x14ac:dyDescent="0.2">
      <c r="B1724">
        <f t="shared" si="53"/>
        <v>0</v>
      </c>
      <c r="C1724" s="47"/>
      <c r="D1724" s="48"/>
      <c r="E1724" s="49"/>
      <c r="F1724" s="49"/>
      <c r="G1724" s="51"/>
      <c r="H1724" s="9"/>
      <c r="I1724" s="47"/>
      <c r="J1724" s="49"/>
      <c r="K1724" s="9"/>
      <c r="L1724" s="9"/>
      <c r="M1724" s="49"/>
      <c r="N1724" s="139" t="str">
        <f t="shared" si="52"/>
        <v/>
      </c>
    </row>
    <row r="1725" spans="2:14" ht="14" hidden="1" x14ac:dyDescent="0.2">
      <c r="B1725">
        <f t="shared" si="53"/>
        <v>0</v>
      </c>
      <c r="C1725" s="62"/>
      <c r="D1725" s="48"/>
      <c r="E1725" s="49"/>
      <c r="F1725" s="49"/>
      <c r="G1725" s="50"/>
      <c r="H1725" s="9"/>
      <c r="I1725" s="47"/>
      <c r="J1725" s="49"/>
      <c r="K1725" s="9"/>
      <c r="L1725" s="9"/>
      <c r="M1725" s="49"/>
      <c r="N1725" s="139" t="str">
        <f t="shared" si="52"/>
        <v/>
      </c>
    </row>
    <row r="1726" spans="2:14" ht="14" hidden="1" x14ac:dyDescent="0.2">
      <c r="B1726">
        <f t="shared" si="53"/>
        <v>0</v>
      </c>
      <c r="C1726" s="62"/>
      <c r="D1726" s="48"/>
      <c r="E1726" s="49"/>
      <c r="F1726" s="49"/>
      <c r="G1726" s="50"/>
      <c r="H1726" s="9"/>
      <c r="I1726" s="47"/>
      <c r="J1726" s="49"/>
      <c r="K1726" s="9"/>
      <c r="L1726" s="9"/>
      <c r="M1726" s="49"/>
      <c r="N1726" s="139" t="str">
        <f t="shared" si="52"/>
        <v/>
      </c>
    </row>
    <row r="1727" spans="2:14" ht="14" hidden="1" x14ac:dyDescent="0.2">
      <c r="B1727">
        <f t="shared" si="53"/>
        <v>0</v>
      </c>
      <c r="C1727" s="62"/>
      <c r="D1727" s="48"/>
      <c r="E1727" s="49"/>
      <c r="F1727" s="49"/>
      <c r="G1727" s="50"/>
      <c r="H1727" s="9"/>
      <c r="I1727" s="47"/>
      <c r="J1727" s="49"/>
      <c r="K1727" s="9"/>
      <c r="L1727" s="9"/>
      <c r="M1727" s="49"/>
      <c r="N1727" s="139" t="str">
        <f t="shared" si="52"/>
        <v/>
      </c>
    </row>
    <row r="1728" spans="2:14" ht="14" hidden="1" x14ac:dyDescent="0.2">
      <c r="B1728">
        <f t="shared" si="53"/>
        <v>0</v>
      </c>
      <c r="C1728" s="47"/>
      <c r="D1728" s="9"/>
      <c r="E1728" s="49"/>
      <c r="F1728" s="49"/>
      <c r="G1728" s="50"/>
      <c r="H1728" s="9"/>
      <c r="I1728" s="47"/>
      <c r="J1728" s="49"/>
      <c r="K1728" s="9"/>
      <c r="L1728" s="9"/>
      <c r="M1728" s="49"/>
      <c r="N1728" s="139" t="str">
        <f t="shared" si="52"/>
        <v/>
      </c>
    </row>
    <row r="1729" spans="2:14" ht="14" hidden="1" x14ac:dyDescent="0.2">
      <c r="B1729">
        <f t="shared" si="53"/>
        <v>0</v>
      </c>
      <c r="C1729" s="47"/>
      <c r="D1729" s="9"/>
      <c r="E1729" s="49"/>
      <c r="F1729" s="49"/>
      <c r="G1729" s="50"/>
      <c r="H1729" s="9"/>
      <c r="I1729" s="47"/>
      <c r="J1729" s="49"/>
      <c r="K1729" s="9"/>
      <c r="L1729" s="9"/>
      <c r="M1729" s="49"/>
      <c r="N1729" s="139" t="str">
        <f t="shared" si="52"/>
        <v/>
      </c>
    </row>
    <row r="1730" spans="2:14" ht="14" hidden="1" x14ac:dyDescent="0.2">
      <c r="B1730">
        <f t="shared" si="53"/>
        <v>0</v>
      </c>
      <c r="C1730" s="47"/>
      <c r="D1730" s="9"/>
      <c r="E1730" s="49"/>
      <c r="F1730" s="49"/>
      <c r="G1730" s="50"/>
      <c r="H1730" s="9"/>
      <c r="I1730" s="47"/>
      <c r="J1730" s="49"/>
      <c r="K1730" s="9"/>
      <c r="L1730" s="9"/>
      <c r="M1730" s="49"/>
      <c r="N1730" s="139" t="str">
        <f t="shared" si="52"/>
        <v/>
      </c>
    </row>
    <row r="1731" spans="2:14" ht="14" hidden="1" x14ac:dyDescent="0.2">
      <c r="B1731">
        <f t="shared" si="53"/>
        <v>0</v>
      </c>
      <c r="C1731" s="47"/>
      <c r="D1731" s="49"/>
      <c r="E1731" s="49"/>
      <c r="F1731" s="49"/>
      <c r="G1731" s="51"/>
      <c r="H1731" s="9"/>
      <c r="I1731" s="47"/>
      <c r="J1731" s="49"/>
      <c r="K1731" s="9"/>
      <c r="L1731" s="9"/>
      <c r="M1731" s="49"/>
      <c r="N1731" s="139" t="str">
        <f t="shared" ref="N1731:N1794" si="54">UPPER(M1731)</f>
        <v/>
      </c>
    </row>
    <row r="1732" spans="2:14" ht="14" hidden="1" x14ac:dyDescent="0.2">
      <c r="B1732">
        <f t="shared" si="53"/>
        <v>0</v>
      </c>
      <c r="C1732" s="47"/>
      <c r="D1732" s="49"/>
      <c r="E1732" s="49"/>
      <c r="F1732" s="49"/>
      <c r="G1732" s="50"/>
      <c r="H1732" s="9"/>
      <c r="I1732" s="47"/>
      <c r="J1732" s="49"/>
      <c r="K1732" s="9"/>
      <c r="L1732" s="9"/>
      <c r="M1732" s="49"/>
      <c r="N1732" s="139" t="str">
        <f t="shared" si="54"/>
        <v/>
      </c>
    </row>
    <row r="1733" spans="2:14" ht="14" hidden="1" x14ac:dyDescent="0.2">
      <c r="B1733">
        <f t="shared" si="53"/>
        <v>0</v>
      </c>
      <c r="C1733" s="47"/>
      <c r="D1733" s="49"/>
      <c r="E1733" s="49"/>
      <c r="F1733" s="49"/>
      <c r="G1733" s="50"/>
      <c r="H1733" s="9"/>
      <c r="I1733" s="47"/>
      <c r="J1733" s="49"/>
      <c r="K1733" s="9"/>
      <c r="L1733" s="9"/>
      <c r="M1733" s="49"/>
      <c r="N1733" s="139" t="str">
        <f t="shared" si="54"/>
        <v/>
      </c>
    </row>
    <row r="1734" spans="2:14" ht="14" hidden="1" x14ac:dyDescent="0.2">
      <c r="B1734">
        <f t="shared" si="53"/>
        <v>0</v>
      </c>
      <c r="C1734" s="52"/>
      <c r="D1734" s="53"/>
      <c r="E1734" s="52"/>
      <c r="F1734" s="54"/>
      <c r="G1734" s="63"/>
      <c r="H1734" s="56"/>
      <c r="I1734" s="52"/>
      <c r="J1734" s="49"/>
      <c r="K1734" s="9"/>
      <c r="L1734" s="9"/>
      <c r="M1734" s="49"/>
      <c r="N1734" s="139" t="str">
        <f t="shared" si="54"/>
        <v/>
      </c>
    </row>
    <row r="1735" spans="2:14" ht="14" hidden="1" x14ac:dyDescent="0.2">
      <c r="B1735">
        <f t="shared" si="53"/>
        <v>0</v>
      </c>
      <c r="C1735" s="52"/>
      <c r="D1735" s="53"/>
      <c r="E1735" s="52"/>
      <c r="F1735" s="54"/>
      <c r="G1735" s="55"/>
      <c r="H1735" s="56"/>
      <c r="I1735" s="52"/>
      <c r="J1735" s="49"/>
      <c r="K1735" s="9"/>
      <c r="L1735" s="9"/>
      <c r="M1735" s="49"/>
      <c r="N1735" s="139" t="str">
        <f t="shared" si="54"/>
        <v/>
      </c>
    </row>
    <row r="1736" spans="2:14" ht="14" hidden="1" x14ac:dyDescent="0.2">
      <c r="B1736">
        <f t="shared" si="53"/>
        <v>0</v>
      </c>
      <c r="C1736" s="52"/>
      <c r="D1736" s="53"/>
      <c r="E1736" s="52"/>
      <c r="F1736" s="54"/>
      <c r="G1736" s="55"/>
      <c r="H1736" s="56"/>
      <c r="I1736" s="52"/>
      <c r="J1736" s="49"/>
      <c r="K1736" s="9"/>
      <c r="L1736" s="9"/>
      <c r="M1736" s="49"/>
      <c r="N1736" s="139" t="str">
        <f t="shared" si="54"/>
        <v/>
      </c>
    </row>
    <row r="1737" spans="2:14" ht="14" hidden="1" x14ac:dyDescent="0.2">
      <c r="B1737">
        <f t="shared" si="53"/>
        <v>0</v>
      </c>
      <c r="C1737" s="57"/>
      <c r="D1737" s="58"/>
      <c r="E1737" s="57"/>
      <c r="F1737" s="59"/>
      <c r="G1737" s="60"/>
      <c r="H1737" s="61"/>
      <c r="I1737" s="57"/>
      <c r="J1737" s="49"/>
      <c r="K1737" s="9"/>
      <c r="L1737" s="9"/>
      <c r="M1737" s="49"/>
      <c r="N1737" s="139" t="str">
        <f t="shared" si="54"/>
        <v/>
      </c>
    </row>
    <row r="1738" spans="2:14" ht="14" hidden="1" x14ac:dyDescent="0.2">
      <c r="B1738">
        <f t="shared" si="53"/>
        <v>0</v>
      </c>
      <c r="C1738" s="47"/>
      <c r="D1738" s="48"/>
      <c r="E1738" s="64"/>
      <c r="F1738" s="49"/>
      <c r="G1738" s="50"/>
      <c r="H1738" s="9"/>
      <c r="I1738" s="47"/>
      <c r="J1738" s="49"/>
      <c r="K1738" s="9"/>
      <c r="L1738" s="9"/>
      <c r="M1738" s="49"/>
      <c r="N1738" s="139" t="str">
        <f t="shared" si="54"/>
        <v/>
      </c>
    </row>
    <row r="1739" spans="2:14" ht="14" hidden="1" x14ac:dyDescent="0.2">
      <c r="B1739">
        <f t="shared" si="53"/>
        <v>0</v>
      </c>
      <c r="C1739" s="47"/>
      <c r="D1739" s="48"/>
      <c r="E1739" s="64"/>
      <c r="F1739" s="49"/>
      <c r="G1739" s="50"/>
      <c r="H1739" s="9"/>
      <c r="I1739" s="47"/>
      <c r="J1739" s="49"/>
      <c r="K1739" s="9"/>
      <c r="L1739" s="9"/>
      <c r="M1739" s="49"/>
      <c r="N1739" s="139" t="str">
        <f t="shared" si="54"/>
        <v/>
      </c>
    </row>
    <row r="1740" spans="2:14" ht="14" hidden="1" x14ac:dyDescent="0.2">
      <c r="B1740">
        <f t="shared" si="53"/>
        <v>0</v>
      </c>
      <c r="C1740" s="47"/>
      <c r="D1740" s="48"/>
      <c r="E1740" s="64"/>
      <c r="F1740" s="49"/>
      <c r="G1740" s="50"/>
      <c r="H1740" s="9"/>
      <c r="I1740" s="47"/>
      <c r="J1740" s="49"/>
      <c r="K1740" s="9"/>
      <c r="L1740" s="9"/>
      <c r="M1740" s="49"/>
      <c r="N1740" s="139" t="str">
        <f t="shared" si="54"/>
        <v/>
      </c>
    </row>
    <row r="1741" spans="2:14" ht="14" hidden="1" x14ac:dyDescent="0.2">
      <c r="B1741">
        <f t="shared" si="53"/>
        <v>0</v>
      </c>
      <c r="C1741" s="47"/>
      <c r="D1741" s="48"/>
      <c r="E1741" s="64"/>
      <c r="F1741" s="49"/>
      <c r="G1741" s="51"/>
      <c r="H1741" s="9"/>
      <c r="I1741" s="47"/>
      <c r="J1741" s="49"/>
      <c r="K1741" s="9"/>
      <c r="L1741" s="9"/>
      <c r="M1741" s="49"/>
      <c r="N1741" s="139" t="str">
        <f t="shared" si="54"/>
        <v/>
      </c>
    </row>
    <row r="1742" spans="2:14" ht="14" hidden="1" x14ac:dyDescent="0.2">
      <c r="B1742">
        <f t="shared" si="53"/>
        <v>0</v>
      </c>
      <c r="C1742" s="47"/>
      <c r="D1742" s="48"/>
      <c r="E1742" s="64"/>
      <c r="F1742" s="49"/>
      <c r="G1742" s="50"/>
      <c r="H1742" s="9"/>
      <c r="I1742" s="47"/>
      <c r="J1742" s="49"/>
      <c r="K1742" s="9"/>
      <c r="L1742" s="9"/>
      <c r="M1742" s="49"/>
      <c r="N1742" s="139" t="str">
        <f t="shared" si="54"/>
        <v/>
      </c>
    </row>
    <row r="1743" spans="2:14" ht="14" hidden="1" x14ac:dyDescent="0.2">
      <c r="B1743">
        <f t="shared" si="53"/>
        <v>0</v>
      </c>
      <c r="C1743" s="47"/>
      <c r="D1743" s="48"/>
      <c r="E1743" s="64"/>
      <c r="F1743" s="49"/>
      <c r="G1743" s="50"/>
      <c r="H1743" s="9"/>
      <c r="I1743" s="47"/>
      <c r="J1743" s="49"/>
      <c r="K1743" s="9"/>
      <c r="L1743" s="9"/>
      <c r="M1743" s="49"/>
      <c r="N1743" s="139" t="str">
        <f t="shared" si="54"/>
        <v/>
      </c>
    </row>
    <row r="1744" spans="2:14" ht="14" hidden="1" x14ac:dyDescent="0.2">
      <c r="B1744">
        <f t="shared" si="53"/>
        <v>0</v>
      </c>
      <c r="C1744" s="47"/>
      <c r="D1744" s="48"/>
      <c r="E1744" s="65"/>
      <c r="F1744" s="49"/>
      <c r="G1744" s="50"/>
      <c r="H1744" s="9"/>
      <c r="I1744" s="47"/>
      <c r="J1744" s="49"/>
      <c r="K1744" s="9"/>
      <c r="L1744" s="9"/>
      <c r="M1744" s="49"/>
      <c r="N1744" s="139" t="str">
        <f t="shared" si="54"/>
        <v/>
      </c>
    </row>
    <row r="1745" spans="2:14" ht="14" hidden="1" x14ac:dyDescent="0.2">
      <c r="B1745">
        <f t="shared" si="53"/>
        <v>0</v>
      </c>
      <c r="C1745" s="47"/>
      <c r="D1745" s="48"/>
      <c r="E1745" s="65"/>
      <c r="F1745" s="49"/>
      <c r="G1745" s="50"/>
      <c r="H1745" s="9"/>
      <c r="I1745" s="47"/>
      <c r="J1745" s="49"/>
      <c r="K1745" s="9"/>
      <c r="L1745" s="9"/>
      <c r="M1745" s="49"/>
      <c r="N1745" s="139" t="str">
        <f t="shared" si="54"/>
        <v/>
      </c>
    </row>
    <row r="1746" spans="2:14" ht="14" hidden="1" x14ac:dyDescent="0.2">
      <c r="B1746">
        <f t="shared" si="53"/>
        <v>0</v>
      </c>
      <c r="C1746" s="62"/>
      <c r="D1746" s="48"/>
      <c r="E1746" s="47"/>
      <c r="F1746" s="49"/>
      <c r="G1746" s="50"/>
      <c r="H1746" s="9"/>
      <c r="I1746" s="47"/>
      <c r="J1746" s="49"/>
      <c r="K1746" s="9"/>
      <c r="L1746" s="9"/>
      <c r="M1746" s="49"/>
      <c r="N1746" s="139" t="str">
        <f t="shared" si="54"/>
        <v/>
      </c>
    </row>
    <row r="1747" spans="2:14" ht="14" hidden="1" x14ac:dyDescent="0.2">
      <c r="B1747">
        <f t="shared" si="53"/>
        <v>0</v>
      </c>
      <c r="C1747" s="62"/>
      <c r="D1747" s="48"/>
      <c r="E1747" s="47"/>
      <c r="F1747" s="49"/>
      <c r="G1747" s="50"/>
      <c r="H1747" s="9"/>
      <c r="I1747" s="47"/>
      <c r="J1747" s="49"/>
      <c r="K1747" s="9"/>
      <c r="L1747" s="9"/>
      <c r="M1747" s="49"/>
      <c r="N1747" s="139" t="str">
        <f t="shared" si="54"/>
        <v/>
      </c>
    </row>
    <row r="1748" spans="2:14" ht="14" hidden="1" x14ac:dyDescent="0.2">
      <c r="B1748">
        <f t="shared" si="53"/>
        <v>0</v>
      </c>
      <c r="C1748" s="47"/>
      <c r="D1748" s="48"/>
      <c r="E1748" s="47"/>
      <c r="F1748" s="49"/>
      <c r="G1748" s="51"/>
      <c r="H1748" s="9"/>
      <c r="I1748" s="47"/>
      <c r="J1748" s="49"/>
      <c r="K1748" s="9"/>
      <c r="L1748" s="9"/>
      <c r="M1748" s="49"/>
      <c r="N1748" s="139" t="str">
        <f t="shared" si="54"/>
        <v/>
      </c>
    </row>
    <row r="1749" spans="2:14" ht="14" hidden="1" x14ac:dyDescent="0.2">
      <c r="B1749">
        <f t="shared" si="53"/>
        <v>0</v>
      </c>
      <c r="C1749" s="57"/>
      <c r="D1749" s="48"/>
      <c r="E1749" s="64"/>
      <c r="F1749" s="49"/>
      <c r="G1749" s="50"/>
      <c r="H1749" s="9"/>
      <c r="I1749" s="47"/>
      <c r="J1749" s="49"/>
      <c r="K1749" s="9"/>
      <c r="L1749" s="9"/>
      <c r="M1749" s="49"/>
      <c r="N1749" s="139" t="str">
        <f t="shared" si="54"/>
        <v/>
      </c>
    </row>
    <row r="1750" spans="2:14" ht="14" hidden="1" x14ac:dyDescent="0.2">
      <c r="B1750">
        <f t="shared" si="53"/>
        <v>0</v>
      </c>
      <c r="C1750" s="47"/>
      <c r="D1750" s="66"/>
      <c r="E1750" s="47"/>
      <c r="F1750" s="49"/>
      <c r="G1750" s="50"/>
      <c r="H1750" s="9"/>
      <c r="I1750" s="47"/>
      <c r="J1750" s="49"/>
      <c r="K1750" s="9"/>
      <c r="L1750" s="9"/>
      <c r="M1750" s="49"/>
      <c r="N1750" s="139" t="str">
        <f t="shared" si="54"/>
        <v/>
      </c>
    </row>
    <row r="1751" spans="2:14" ht="14" hidden="1" x14ac:dyDescent="0.2">
      <c r="B1751">
        <f t="shared" si="53"/>
        <v>0</v>
      </c>
      <c r="C1751" s="47"/>
      <c r="D1751" s="66"/>
      <c r="E1751" s="47"/>
      <c r="F1751" s="49"/>
      <c r="G1751" s="50"/>
      <c r="H1751" s="9"/>
      <c r="I1751" s="47"/>
      <c r="J1751" s="49"/>
      <c r="K1751" s="9"/>
      <c r="L1751" s="9"/>
      <c r="M1751" s="49"/>
      <c r="N1751" s="139" t="str">
        <f t="shared" si="54"/>
        <v/>
      </c>
    </row>
    <row r="1752" spans="2:14" ht="14" hidden="1" x14ac:dyDescent="0.2">
      <c r="B1752">
        <f t="shared" si="53"/>
        <v>0</v>
      </c>
      <c r="C1752" s="52"/>
      <c r="D1752" s="53"/>
      <c r="E1752" s="52"/>
      <c r="F1752" s="54"/>
      <c r="G1752" s="55"/>
      <c r="H1752" s="56"/>
      <c r="I1752" s="52"/>
      <c r="J1752" s="49"/>
      <c r="K1752" s="9"/>
      <c r="L1752" s="9"/>
      <c r="M1752" s="49"/>
      <c r="N1752" s="139" t="str">
        <f t="shared" si="54"/>
        <v/>
      </c>
    </row>
    <row r="1753" spans="2:14" ht="14" hidden="1" x14ac:dyDescent="0.2">
      <c r="B1753">
        <f t="shared" si="53"/>
        <v>0</v>
      </c>
      <c r="C1753" s="52"/>
      <c r="D1753" s="53"/>
      <c r="E1753" s="52"/>
      <c r="F1753" s="54"/>
      <c r="G1753" s="55"/>
      <c r="H1753" s="56"/>
      <c r="I1753" s="52"/>
      <c r="J1753" s="49"/>
      <c r="K1753" s="9"/>
      <c r="L1753" s="9"/>
      <c r="M1753" s="49"/>
      <c r="N1753" s="139" t="str">
        <f t="shared" si="54"/>
        <v/>
      </c>
    </row>
    <row r="1754" spans="2:14" ht="14" hidden="1" x14ac:dyDescent="0.2">
      <c r="B1754">
        <f t="shared" si="53"/>
        <v>0</v>
      </c>
      <c r="C1754" s="52"/>
      <c r="D1754" s="53"/>
      <c r="E1754" s="52"/>
      <c r="F1754" s="54"/>
      <c r="G1754" s="55"/>
      <c r="H1754" s="56"/>
      <c r="I1754" s="52"/>
      <c r="J1754" s="49"/>
      <c r="K1754" s="9"/>
      <c r="L1754" s="9"/>
      <c r="M1754" s="49"/>
      <c r="N1754" s="139" t="str">
        <f t="shared" si="54"/>
        <v/>
      </c>
    </row>
    <row r="1755" spans="2:14" ht="14" hidden="1" x14ac:dyDescent="0.2">
      <c r="B1755">
        <f t="shared" si="53"/>
        <v>0</v>
      </c>
      <c r="C1755" s="52"/>
      <c r="D1755" s="53"/>
      <c r="E1755" s="52"/>
      <c r="F1755" s="54"/>
      <c r="G1755" s="63"/>
      <c r="H1755" s="56"/>
      <c r="I1755" s="52"/>
      <c r="J1755" s="49"/>
      <c r="K1755" s="9"/>
      <c r="L1755" s="9"/>
      <c r="M1755" s="49"/>
      <c r="N1755" s="139" t="str">
        <f t="shared" si="54"/>
        <v/>
      </c>
    </row>
    <row r="1756" spans="2:14" ht="14" hidden="1" x14ac:dyDescent="0.2">
      <c r="B1756">
        <f t="shared" si="53"/>
        <v>0</v>
      </c>
      <c r="C1756" s="52"/>
      <c r="D1756" s="53"/>
      <c r="E1756" s="52"/>
      <c r="F1756" s="54"/>
      <c r="G1756" s="55"/>
      <c r="H1756" s="56"/>
      <c r="I1756" s="52"/>
      <c r="J1756" s="49"/>
      <c r="K1756" s="9"/>
      <c r="L1756" s="9"/>
      <c r="M1756" s="49"/>
      <c r="N1756" s="139" t="str">
        <f t="shared" si="54"/>
        <v/>
      </c>
    </row>
    <row r="1757" spans="2:14" ht="14" hidden="1" x14ac:dyDescent="0.2">
      <c r="B1757">
        <f t="shared" si="53"/>
        <v>0</v>
      </c>
      <c r="C1757" s="52"/>
      <c r="D1757" s="53"/>
      <c r="E1757" s="52"/>
      <c r="F1757" s="54"/>
      <c r="G1757" s="55"/>
      <c r="H1757" s="56"/>
      <c r="I1757" s="52"/>
      <c r="J1757" s="49"/>
      <c r="K1757" s="9"/>
      <c r="L1757" s="9"/>
      <c r="M1757" s="49"/>
      <c r="N1757" s="139" t="str">
        <f t="shared" si="54"/>
        <v/>
      </c>
    </row>
    <row r="1758" spans="2:14" ht="14" hidden="1" x14ac:dyDescent="0.2">
      <c r="B1758">
        <f t="shared" si="53"/>
        <v>0</v>
      </c>
      <c r="C1758" s="62"/>
      <c r="D1758" s="48"/>
      <c r="E1758" s="47"/>
      <c r="F1758" s="49"/>
      <c r="G1758" s="50"/>
      <c r="H1758" s="9"/>
      <c r="I1758" s="47"/>
      <c r="J1758" s="49"/>
      <c r="K1758" s="9"/>
      <c r="L1758" s="9"/>
      <c r="M1758" s="49"/>
      <c r="N1758" s="139" t="str">
        <f t="shared" si="54"/>
        <v/>
      </c>
    </row>
    <row r="1759" spans="2:14" ht="15" hidden="1" x14ac:dyDescent="0.2">
      <c r="B1759">
        <f t="shared" si="53"/>
        <v>0</v>
      </c>
      <c r="C1759" s="67"/>
      <c r="D1759" s="49"/>
      <c r="E1759" s="49"/>
      <c r="F1759" s="49"/>
      <c r="G1759" s="50"/>
      <c r="H1759" s="9"/>
      <c r="I1759" s="47"/>
      <c r="J1759" s="49"/>
      <c r="K1759" s="9"/>
      <c r="L1759" s="9"/>
      <c r="M1759" s="49"/>
      <c r="N1759" s="139" t="str">
        <f t="shared" si="54"/>
        <v/>
      </c>
    </row>
    <row r="1760" spans="2:14" ht="14" hidden="1" x14ac:dyDescent="0.2">
      <c r="B1760">
        <f t="shared" si="53"/>
        <v>0</v>
      </c>
      <c r="C1760" s="47"/>
      <c r="D1760" s="49"/>
      <c r="E1760" s="47"/>
      <c r="F1760" s="49"/>
      <c r="G1760" s="50"/>
      <c r="H1760" s="9"/>
      <c r="I1760" s="47"/>
      <c r="J1760" s="49"/>
      <c r="K1760" s="9"/>
      <c r="L1760" s="9"/>
      <c r="M1760" s="49"/>
      <c r="N1760" s="139" t="str">
        <f t="shared" si="54"/>
        <v/>
      </c>
    </row>
    <row r="1761" spans="2:14" ht="14" hidden="1" x14ac:dyDescent="0.2">
      <c r="B1761">
        <f t="shared" ref="B1761:B1824" si="55">(D1761)*1</f>
        <v>0</v>
      </c>
      <c r="C1761" s="47"/>
      <c r="D1761" s="49"/>
      <c r="E1761" s="47"/>
      <c r="F1761" s="49"/>
      <c r="G1761" s="50"/>
      <c r="H1761" s="9"/>
      <c r="I1761" s="47"/>
      <c r="J1761" s="49"/>
      <c r="K1761" s="9"/>
      <c r="L1761" s="9"/>
      <c r="M1761" s="49"/>
      <c r="N1761" s="139" t="str">
        <f t="shared" si="54"/>
        <v/>
      </c>
    </row>
    <row r="1762" spans="2:14" ht="14" hidden="1" x14ac:dyDescent="0.2">
      <c r="B1762">
        <f t="shared" si="55"/>
        <v>0</v>
      </c>
      <c r="C1762" s="47"/>
      <c r="D1762" s="9"/>
      <c r="E1762" s="49"/>
      <c r="F1762" s="49"/>
      <c r="G1762" s="50"/>
      <c r="H1762" s="9"/>
      <c r="I1762" s="47"/>
      <c r="J1762" s="49"/>
      <c r="K1762" s="9"/>
      <c r="L1762" s="9"/>
      <c r="M1762" s="49"/>
      <c r="N1762" s="139" t="str">
        <f t="shared" si="54"/>
        <v/>
      </c>
    </row>
    <row r="1763" spans="2:14" ht="14" hidden="1" x14ac:dyDescent="0.2">
      <c r="B1763">
        <f t="shared" si="55"/>
        <v>0</v>
      </c>
      <c r="C1763" s="47"/>
      <c r="D1763" s="9"/>
      <c r="E1763" s="47"/>
      <c r="F1763" s="49"/>
      <c r="G1763" s="50"/>
      <c r="H1763" s="9"/>
      <c r="I1763" s="47"/>
      <c r="J1763" s="49"/>
      <c r="K1763" s="9"/>
      <c r="L1763" s="9"/>
      <c r="M1763" s="49"/>
      <c r="N1763" s="139" t="str">
        <f t="shared" si="54"/>
        <v/>
      </c>
    </row>
    <row r="1764" spans="2:14" ht="14" hidden="1" x14ac:dyDescent="0.2">
      <c r="B1764">
        <f t="shared" si="55"/>
        <v>0</v>
      </c>
      <c r="C1764" s="47"/>
      <c r="D1764" s="9"/>
      <c r="E1764" s="47"/>
      <c r="F1764" s="49"/>
      <c r="G1764" s="50"/>
      <c r="H1764" s="9"/>
      <c r="I1764" s="47"/>
      <c r="J1764" s="49"/>
      <c r="K1764" s="9"/>
      <c r="L1764" s="9"/>
      <c r="M1764" s="49"/>
      <c r="N1764" s="139" t="str">
        <f t="shared" si="54"/>
        <v/>
      </c>
    </row>
    <row r="1765" spans="2:14" ht="14" hidden="1" x14ac:dyDescent="0.2">
      <c r="B1765">
        <f t="shared" si="55"/>
        <v>0</v>
      </c>
      <c r="C1765" s="47"/>
      <c r="D1765" s="9"/>
      <c r="E1765" s="47"/>
      <c r="F1765" s="49"/>
      <c r="G1765" s="50"/>
      <c r="H1765" s="9"/>
      <c r="I1765" s="47"/>
      <c r="J1765" s="49"/>
      <c r="K1765" s="9"/>
      <c r="L1765" s="9"/>
      <c r="M1765" s="49"/>
      <c r="N1765" s="139" t="str">
        <f t="shared" si="54"/>
        <v/>
      </c>
    </row>
    <row r="1766" spans="2:14" ht="14" hidden="1" x14ac:dyDescent="0.2">
      <c r="B1766">
        <f t="shared" si="55"/>
        <v>0</v>
      </c>
      <c r="C1766" s="47"/>
      <c r="D1766" s="9"/>
      <c r="E1766" s="47"/>
      <c r="F1766" s="49"/>
      <c r="G1766" s="50"/>
      <c r="H1766" s="9"/>
      <c r="I1766" s="47"/>
      <c r="J1766" s="49"/>
      <c r="K1766" s="9"/>
      <c r="L1766" s="9"/>
      <c r="M1766" s="49"/>
      <c r="N1766" s="139" t="str">
        <f t="shared" si="54"/>
        <v/>
      </c>
    </row>
    <row r="1767" spans="2:14" ht="14" hidden="1" x14ac:dyDescent="0.2">
      <c r="B1767">
        <f t="shared" si="55"/>
        <v>0</v>
      </c>
      <c r="C1767" s="62"/>
      <c r="D1767" s="48"/>
      <c r="E1767" s="47"/>
      <c r="F1767" s="49"/>
      <c r="G1767" s="50"/>
      <c r="H1767" s="9"/>
      <c r="I1767" s="47"/>
      <c r="J1767" s="49"/>
      <c r="K1767" s="9"/>
      <c r="L1767" s="9"/>
      <c r="M1767" s="49"/>
      <c r="N1767" s="139" t="str">
        <f t="shared" si="54"/>
        <v/>
      </c>
    </row>
    <row r="1768" spans="2:14" ht="14" hidden="1" x14ac:dyDescent="0.2">
      <c r="B1768">
        <f t="shared" si="55"/>
        <v>0</v>
      </c>
      <c r="C1768" s="47"/>
      <c r="D1768" s="48"/>
      <c r="E1768" s="47"/>
      <c r="F1768" s="49"/>
      <c r="G1768" s="50"/>
      <c r="H1768" s="9"/>
      <c r="I1768" s="47"/>
      <c r="J1768" s="49"/>
      <c r="K1768" s="9"/>
      <c r="L1768" s="9"/>
      <c r="M1768" s="49"/>
      <c r="N1768" s="139" t="str">
        <f t="shared" si="54"/>
        <v/>
      </c>
    </row>
    <row r="1769" spans="2:14" ht="14" hidden="1" x14ac:dyDescent="0.2">
      <c r="B1769">
        <f t="shared" si="55"/>
        <v>0</v>
      </c>
      <c r="C1769" s="62"/>
      <c r="D1769" s="48"/>
      <c r="E1769" s="47"/>
      <c r="F1769" s="49"/>
      <c r="G1769" s="50"/>
      <c r="H1769" s="9"/>
      <c r="I1769" s="47"/>
      <c r="J1769" s="49"/>
      <c r="K1769" s="9"/>
      <c r="L1769" s="9"/>
      <c r="M1769" s="49"/>
      <c r="N1769" s="139" t="str">
        <f t="shared" si="54"/>
        <v/>
      </c>
    </row>
    <row r="1770" spans="2:14" ht="14" hidden="1" x14ac:dyDescent="0.2">
      <c r="B1770">
        <f t="shared" si="55"/>
        <v>0</v>
      </c>
      <c r="C1770" s="47"/>
      <c r="D1770" s="48"/>
      <c r="E1770" s="47"/>
      <c r="F1770" s="49"/>
      <c r="G1770" s="51"/>
      <c r="H1770" s="9"/>
      <c r="I1770" s="47"/>
      <c r="J1770" s="49"/>
      <c r="K1770" s="9"/>
      <c r="L1770" s="9"/>
      <c r="M1770" s="49"/>
      <c r="N1770" s="139" t="str">
        <f t="shared" si="54"/>
        <v/>
      </c>
    </row>
    <row r="1771" spans="2:14" ht="14" hidden="1" x14ac:dyDescent="0.2">
      <c r="B1771">
        <f t="shared" si="55"/>
        <v>0</v>
      </c>
      <c r="C1771" s="47"/>
      <c r="D1771" s="48"/>
      <c r="E1771" s="47"/>
      <c r="F1771" s="49"/>
      <c r="G1771" s="50"/>
      <c r="H1771" s="9"/>
      <c r="I1771" s="47"/>
      <c r="J1771" s="49"/>
      <c r="K1771" s="9"/>
      <c r="L1771" s="9"/>
      <c r="M1771" s="49"/>
      <c r="N1771" s="139" t="str">
        <f t="shared" si="54"/>
        <v/>
      </c>
    </row>
    <row r="1772" spans="2:14" ht="14" hidden="1" x14ac:dyDescent="0.2">
      <c r="B1772">
        <f t="shared" si="55"/>
        <v>0</v>
      </c>
      <c r="C1772" s="47"/>
      <c r="D1772" s="48"/>
      <c r="E1772" s="47"/>
      <c r="F1772" s="49"/>
      <c r="G1772" s="50"/>
      <c r="H1772" s="9"/>
      <c r="I1772" s="47"/>
      <c r="J1772" s="49"/>
      <c r="K1772" s="9"/>
      <c r="L1772" s="9"/>
      <c r="M1772" s="49"/>
      <c r="N1772" s="139" t="str">
        <f t="shared" si="54"/>
        <v/>
      </c>
    </row>
    <row r="1773" spans="2:14" ht="14" hidden="1" x14ac:dyDescent="0.2">
      <c r="B1773">
        <f t="shared" si="55"/>
        <v>0</v>
      </c>
      <c r="C1773" s="62"/>
      <c r="D1773" s="48"/>
      <c r="E1773" s="47"/>
      <c r="F1773" s="49"/>
      <c r="G1773" s="50"/>
      <c r="H1773" s="9"/>
      <c r="I1773" s="47"/>
      <c r="J1773" s="49"/>
      <c r="K1773" s="9"/>
      <c r="L1773" s="9"/>
      <c r="M1773" s="49"/>
      <c r="N1773" s="139" t="str">
        <f t="shared" si="54"/>
        <v/>
      </c>
    </row>
    <row r="1774" spans="2:14" ht="14" hidden="1" x14ac:dyDescent="0.2">
      <c r="B1774">
        <f t="shared" si="55"/>
        <v>0</v>
      </c>
      <c r="C1774" s="62"/>
      <c r="D1774" s="48"/>
      <c r="E1774" s="47"/>
      <c r="F1774" s="49"/>
      <c r="G1774" s="50"/>
      <c r="H1774" s="9"/>
      <c r="I1774" s="47"/>
      <c r="J1774" s="49"/>
      <c r="K1774" s="9"/>
      <c r="L1774" s="9"/>
      <c r="M1774" s="49"/>
      <c r="N1774" s="139" t="str">
        <f t="shared" si="54"/>
        <v/>
      </c>
    </row>
    <row r="1775" spans="2:14" ht="14" hidden="1" x14ac:dyDescent="0.2">
      <c r="B1775">
        <f t="shared" si="55"/>
        <v>0</v>
      </c>
      <c r="C1775" s="62"/>
      <c r="D1775" s="48"/>
      <c r="E1775" s="47"/>
      <c r="F1775" s="49"/>
      <c r="G1775" s="50"/>
      <c r="H1775" s="9"/>
      <c r="I1775" s="47"/>
      <c r="J1775" s="49"/>
      <c r="K1775" s="9"/>
      <c r="L1775" s="9"/>
      <c r="M1775" s="49"/>
      <c r="N1775" s="139" t="str">
        <f t="shared" si="54"/>
        <v/>
      </c>
    </row>
    <row r="1776" spans="2:14" ht="14" hidden="1" x14ac:dyDescent="0.2">
      <c r="B1776">
        <f t="shared" si="55"/>
        <v>0</v>
      </c>
      <c r="C1776" s="52"/>
      <c r="D1776" s="53"/>
      <c r="E1776" s="52"/>
      <c r="F1776" s="54"/>
      <c r="G1776" s="55"/>
      <c r="H1776" s="56"/>
      <c r="I1776" s="52"/>
      <c r="J1776" s="49"/>
      <c r="K1776" s="9"/>
      <c r="L1776" s="9"/>
      <c r="M1776" s="49"/>
      <c r="N1776" s="139" t="str">
        <f t="shared" si="54"/>
        <v/>
      </c>
    </row>
    <row r="1777" spans="2:14" ht="14" hidden="1" x14ac:dyDescent="0.2">
      <c r="B1777">
        <f t="shared" si="55"/>
        <v>0</v>
      </c>
      <c r="C1777" s="62"/>
      <c r="D1777" s="48"/>
      <c r="E1777" s="47"/>
      <c r="F1777" s="49"/>
      <c r="G1777" s="51"/>
      <c r="H1777" s="9"/>
      <c r="I1777" s="47"/>
      <c r="J1777" s="49"/>
      <c r="K1777" s="9"/>
      <c r="L1777" s="9"/>
      <c r="M1777" s="49"/>
      <c r="N1777" s="139" t="str">
        <f t="shared" si="54"/>
        <v/>
      </c>
    </row>
    <row r="1778" spans="2:14" ht="14" hidden="1" x14ac:dyDescent="0.2">
      <c r="B1778">
        <f t="shared" si="55"/>
        <v>0</v>
      </c>
      <c r="C1778" s="62"/>
      <c r="D1778" s="48"/>
      <c r="E1778" s="47"/>
      <c r="F1778" s="49"/>
      <c r="G1778" s="50"/>
      <c r="H1778" s="9"/>
      <c r="I1778" s="47"/>
      <c r="J1778" s="49"/>
      <c r="K1778" s="9"/>
      <c r="L1778" s="9"/>
      <c r="M1778" s="49"/>
      <c r="N1778" s="139" t="str">
        <f t="shared" si="54"/>
        <v/>
      </c>
    </row>
    <row r="1779" spans="2:14" ht="14" hidden="1" x14ac:dyDescent="0.2">
      <c r="B1779">
        <f t="shared" si="55"/>
        <v>0</v>
      </c>
      <c r="C1779" s="47"/>
      <c r="D1779" s="48"/>
      <c r="E1779" s="47"/>
      <c r="F1779" s="49"/>
      <c r="G1779" s="50"/>
      <c r="H1779" s="9"/>
      <c r="I1779" s="47"/>
      <c r="J1779" s="49"/>
      <c r="K1779" s="9"/>
      <c r="L1779" s="9"/>
      <c r="M1779" s="49"/>
      <c r="N1779" s="139" t="str">
        <f t="shared" si="54"/>
        <v/>
      </c>
    </row>
    <row r="1780" spans="2:14" ht="14" hidden="1" x14ac:dyDescent="0.2">
      <c r="B1780">
        <f t="shared" si="55"/>
        <v>0</v>
      </c>
      <c r="C1780" s="47"/>
      <c r="D1780" s="48"/>
      <c r="E1780" s="47"/>
      <c r="F1780" s="49"/>
      <c r="G1780" s="50"/>
      <c r="H1780" s="9"/>
      <c r="I1780" s="47"/>
      <c r="J1780" s="49"/>
      <c r="K1780" s="9"/>
      <c r="L1780" s="9"/>
      <c r="M1780" s="49"/>
      <c r="N1780" s="139" t="str">
        <f t="shared" si="54"/>
        <v/>
      </c>
    </row>
    <row r="1781" spans="2:14" ht="14" hidden="1" x14ac:dyDescent="0.2">
      <c r="B1781">
        <f t="shared" si="55"/>
        <v>0</v>
      </c>
      <c r="C1781" s="47"/>
      <c r="D1781" s="48"/>
      <c r="E1781" s="47"/>
      <c r="F1781" s="49"/>
      <c r="G1781" s="50"/>
      <c r="H1781" s="9"/>
      <c r="I1781" s="47"/>
      <c r="J1781" s="49"/>
      <c r="K1781" s="9"/>
      <c r="L1781" s="9"/>
      <c r="M1781" s="49"/>
      <c r="N1781" s="139" t="str">
        <f t="shared" si="54"/>
        <v/>
      </c>
    </row>
    <row r="1782" spans="2:14" ht="14" hidden="1" x14ac:dyDescent="0.2">
      <c r="B1782">
        <f t="shared" si="55"/>
        <v>0</v>
      </c>
      <c r="C1782" s="47"/>
      <c r="D1782" s="48"/>
      <c r="E1782" s="47"/>
      <c r="F1782" s="49"/>
      <c r="G1782" s="50"/>
      <c r="H1782" s="9"/>
      <c r="I1782" s="47"/>
      <c r="J1782" s="49"/>
      <c r="K1782" s="9"/>
      <c r="L1782" s="9"/>
      <c r="M1782" s="49"/>
      <c r="N1782" s="139" t="str">
        <f t="shared" si="54"/>
        <v/>
      </c>
    </row>
    <row r="1783" spans="2:14" ht="14" hidden="1" x14ac:dyDescent="0.2">
      <c r="B1783">
        <f t="shared" si="55"/>
        <v>0</v>
      </c>
      <c r="C1783" s="47"/>
      <c r="D1783" s="48"/>
      <c r="E1783" s="47"/>
      <c r="F1783" s="49"/>
      <c r="G1783" s="50"/>
      <c r="H1783" s="9"/>
      <c r="I1783" s="47"/>
      <c r="J1783" s="49"/>
      <c r="K1783" s="9"/>
      <c r="L1783" s="9"/>
      <c r="M1783" s="49"/>
      <c r="N1783" s="139" t="str">
        <f t="shared" si="54"/>
        <v/>
      </c>
    </row>
    <row r="1784" spans="2:14" ht="14" hidden="1" x14ac:dyDescent="0.2">
      <c r="B1784">
        <f t="shared" si="55"/>
        <v>0</v>
      </c>
      <c r="C1784" s="47"/>
      <c r="D1784" s="48"/>
      <c r="E1784" s="47"/>
      <c r="F1784" s="49"/>
      <c r="G1784" s="51"/>
      <c r="H1784" s="9"/>
      <c r="I1784" s="47"/>
      <c r="J1784" s="49"/>
      <c r="K1784" s="9"/>
      <c r="L1784" s="9"/>
      <c r="M1784" s="49"/>
      <c r="N1784" s="139" t="str">
        <f t="shared" si="54"/>
        <v/>
      </c>
    </row>
    <row r="1785" spans="2:14" ht="14" hidden="1" x14ac:dyDescent="0.2">
      <c r="B1785">
        <f t="shared" si="55"/>
        <v>0</v>
      </c>
      <c r="C1785" s="47"/>
      <c r="D1785" s="48"/>
      <c r="E1785" s="47"/>
      <c r="F1785" s="49"/>
      <c r="G1785" s="50"/>
      <c r="H1785" s="9"/>
      <c r="I1785" s="47"/>
      <c r="J1785" s="49"/>
      <c r="K1785" s="9"/>
      <c r="L1785" s="9"/>
      <c r="M1785" s="49"/>
      <c r="N1785" s="139" t="str">
        <f t="shared" si="54"/>
        <v/>
      </c>
    </row>
    <row r="1786" spans="2:14" ht="14" hidden="1" x14ac:dyDescent="0.2">
      <c r="B1786">
        <f t="shared" si="55"/>
        <v>0</v>
      </c>
      <c r="C1786" s="47"/>
      <c r="D1786" s="48"/>
      <c r="E1786" s="47"/>
      <c r="F1786" s="49"/>
      <c r="G1786" s="50"/>
      <c r="H1786" s="9"/>
      <c r="I1786" s="47"/>
      <c r="J1786" s="49"/>
      <c r="K1786" s="9"/>
      <c r="L1786" s="9"/>
      <c r="M1786" s="49"/>
      <c r="N1786" s="139" t="str">
        <f t="shared" si="54"/>
        <v/>
      </c>
    </row>
    <row r="1787" spans="2:14" ht="14" hidden="1" x14ac:dyDescent="0.2">
      <c r="B1787">
        <f t="shared" si="55"/>
        <v>0</v>
      </c>
      <c r="C1787" s="47"/>
      <c r="D1787" s="49"/>
      <c r="E1787" s="49"/>
      <c r="F1787" s="47"/>
      <c r="G1787" s="50"/>
      <c r="H1787" s="9"/>
      <c r="I1787" s="47"/>
      <c r="J1787" s="49"/>
      <c r="K1787" s="9"/>
      <c r="L1787" s="9"/>
      <c r="M1787" s="49"/>
      <c r="N1787" s="139" t="str">
        <f t="shared" si="54"/>
        <v/>
      </c>
    </row>
    <row r="1788" spans="2:14" ht="14" hidden="1" x14ac:dyDescent="0.2">
      <c r="B1788">
        <f t="shared" si="55"/>
        <v>0</v>
      </c>
      <c r="C1788" s="47"/>
      <c r="D1788" s="49"/>
      <c r="E1788" s="49"/>
      <c r="F1788" s="47"/>
      <c r="G1788" s="50"/>
      <c r="H1788" s="9"/>
      <c r="I1788" s="47"/>
      <c r="J1788" s="49"/>
      <c r="K1788" s="9"/>
      <c r="L1788" s="9"/>
      <c r="M1788" s="49"/>
      <c r="N1788" s="139" t="str">
        <f t="shared" si="54"/>
        <v/>
      </c>
    </row>
    <row r="1789" spans="2:14" ht="14" hidden="1" x14ac:dyDescent="0.2">
      <c r="B1789">
        <f t="shared" si="55"/>
        <v>0</v>
      </c>
      <c r="C1789" s="9"/>
      <c r="D1789" s="9"/>
      <c r="E1789" s="47"/>
      <c r="F1789" s="9"/>
      <c r="G1789" s="50"/>
      <c r="H1789" s="9"/>
      <c r="I1789" s="47"/>
      <c r="J1789" s="49"/>
      <c r="K1789" s="9"/>
      <c r="L1789" s="9"/>
      <c r="M1789" s="49"/>
      <c r="N1789" s="139" t="str">
        <f t="shared" si="54"/>
        <v/>
      </c>
    </row>
    <row r="1790" spans="2:14" ht="14" hidden="1" x14ac:dyDescent="0.2">
      <c r="B1790">
        <f t="shared" si="55"/>
        <v>0</v>
      </c>
      <c r="C1790" s="68"/>
      <c r="D1790" s="49"/>
      <c r="E1790" s="47"/>
      <c r="F1790" s="47"/>
      <c r="G1790" s="50"/>
      <c r="H1790" s="9"/>
      <c r="I1790" s="47"/>
      <c r="J1790" s="49"/>
      <c r="K1790" s="9"/>
      <c r="L1790" s="9"/>
      <c r="M1790" s="49"/>
      <c r="N1790" s="139" t="str">
        <f t="shared" si="54"/>
        <v/>
      </c>
    </row>
    <row r="1791" spans="2:14" ht="14" hidden="1" x14ac:dyDescent="0.2">
      <c r="B1791">
        <f t="shared" si="55"/>
        <v>0</v>
      </c>
      <c r="C1791" s="68"/>
      <c r="D1791" s="49"/>
      <c r="E1791" s="47"/>
      <c r="F1791" s="47"/>
      <c r="G1791" s="50"/>
      <c r="H1791" s="9"/>
      <c r="I1791" s="47"/>
      <c r="J1791" s="49"/>
      <c r="K1791" s="9"/>
      <c r="L1791" s="9"/>
      <c r="M1791" s="49"/>
      <c r="N1791" s="139" t="str">
        <f t="shared" si="54"/>
        <v/>
      </c>
    </row>
    <row r="1792" spans="2:14" ht="14" hidden="1" x14ac:dyDescent="0.2">
      <c r="B1792">
        <f t="shared" si="55"/>
        <v>0</v>
      </c>
      <c r="C1792" s="68"/>
      <c r="D1792" s="49"/>
      <c r="E1792" s="47"/>
      <c r="F1792" s="47"/>
      <c r="G1792" s="50"/>
      <c r="H1792" s="9"/>
      <c r="I1792" s="47"/>
      <c r="J1792" s="49"/>
      <c r="K1792" s="9"/>
      <c r="L1792" s="9"/>
      <c r="M1792" s="49"/>
      <c r="N1792" s="139" t="str">
        <f t="shared" si="54"/>
        <v/>
      </c>
    </row>
    <row r="1793" spans="2:14" ht="14" hidden="1" x14ac:dyDescent="0.2">
      <c r="B1793">
        <f t="shared" si="55"/>
        <v>0</v>
      </c>
      <c r="C1793" s="68"/>
      <c r="D1793" s="49"/>
      <c r="E1793" s="47"/>
      <c r="F1793" s="47"/>
      <c r="G1793" s="50"/>
      <c r="H1793" s="9"/>
      <c r="I1793" s="47"/>
      <c r="J1793" s="49"/>
      <c r="K1793" s="9"/>
      <c r="L1793" s="9"/>
      <c r="M1793" s="49"/>
      <c r="N1793" s="139" t="str">
        <f t="shared" si="54"/>
        <v/>
      </c>
    </row>
    <row r="1794" spans="2:14" ht="14" hidden="1" x14ac:dyDescent="0.2">
      <c r="B1794">
        <f t="shared" si="55"/>
        <v>0</v>
      </c>
      <c r="C1794" s="68"/>
      <c r="D1794" s="49"/>
      <c r="E1794" s="47"/>
      <c r="F1794" s="47"/>
      <c r="G1794" s="50"/>
      <c r="H1794" s="9"/>
      <c r="I1794" s="47"/>
      <c r="J1794" s="49"/>
      <c r="K1794" s="9"/>
      <c r="L1794" s="9"/>
      <c r="M1794" s="49"/>
      <c r="N1794" s="139" t="str">
        <f t="shared" si="54"/>
        <v/>
      </c>
    </row>
    <row r="1795" spans="2:14" ht="14" hidden="1" x14ac:dyDescent="0.2">
      <c r="B1795">
        <f t="shared" si="55"/>
        <v>0</v>
      </c>
      <c r="C1795" s="57"/>
      <c r="D1795" s="49"/>
      <c r="E1795" s="47"/>
      <c r="F1795" s="47"/>
      <c r="G1795" s="50"/>
      <c r="H1795" s="9"/>
      <c r="I1795" s="47"/>
      <c r="J1795" s="49"/>
      <c r="K1795" s="9"/>
      <c r="L1795" s="9"/>
      <c r="M1795" s="49"/>
      <c r="N1795" s="139" t="str">
        <f t="shared" ref="N1795:N1858" si="56">UPPER(M1795)</f>
        <v/>
      </c>
    </row>
    <row r="1796" spans="2:14" ht="14" hidden="1" x14ac:dyDescent="0.2">
      <c r="B1796">
        <f t="shared" si="55"/>
        <v>0</v>
      </c>
      <c r="C1796" s="57"/>
      <c r="D1796" s="49"/>
      <c r="E1796" s="47"/>
      <c r="F1796" s="47"/>
      <c r="G1796" s="50"/>
      <c r="H1796" s="9"/>
      <c r="I1796" s="47"/>
      <c r="J1796" s="49"/>
      <c r="K1796" s="9"/>
      <c r="L1796" s="9"/>
      <c r="M1796" s="49"/>
      <c r="N1796" s="139" t="str">
        <f t="shared" si="56"/>
        <v/>
      </c>
    </row>
    <row r="1797" spans="2:14" ht="14" hidden="1" x14ac:dyDescent="0.2">
      <c r="B1797">
        <f t="shared" si="55"/>
        <v>0</v>
      </c>
      <c r="C1797" s="57"/>
      <c r="D1797" s="49"/>
      <c r="E1797" s="47"/>
      <c r="F1797" s="47"/>
      <c r="G1797" s="50"/>
      <c r="H1797" s="9"/>
      <c r="I1797" s="47"/>
      <c r="J1797" s="49"/>
      <c r="K1797" s="9"/>
      <c r="L1797" s="9"/>
      <c r="M1797" s="49"/>
      <c r="N1797" s="139" t="str">
        <f t="shared" si="56"/>
        <v/>
      </c>
    </row>
    <row r="1798" spans="2:14" ht="14" hidden="1" x14ac:dyDescent="0.2">
      <c r="B1798">
        <f t="shared" si="55"/>
        <v>0</v>
      </c>
      <c r="C1798" s="47"/>
      <c r="D1798" s="49"/>
      <c r="E1798" s="47"/>
      <c r="F1798" s="47"/>
      <c r="G1798" s="50"/>
      <c r="H1798" s="9"/>
      <c r="I1798" s="47"/>
      <c r="J1798" s="49"/>
      <c r="K1798" s="9"/>
      <c r="L1798" s="9"/>
      <c r="M1798" s="49"/>
      <c r="N1798" s="139" t="str">
        <f t="shared" si="56"/>
        <v/>
      </c>
    </row>
    <row r="1799" spans="2:14" ht="14" hidden="1" x14ac:dyDescent="0.2">
      <c r="B1799">
        <f t="shared" si="55"/>
        <v>0</v>
      </c>
      <c r="C1799" s="47"/>
      <c r="D1799" s="49"/>
      <c r="E1799" s="47"/>
      <c r="F1799" s="47"/>
      <c r="G1799" s="50"/>
      <c r="H1799" s="9"/>
      <c r="I1799" s="47"/>
      <c r="J1799" s="49"/>
      <c r="K1799" s="9"/>
      <c r="L1799" s="9"/>
      <c r="M1799" s="49"/>
      <c r="N1799" s="139" t="str">
        <f t="shared" si="56"/>
        <v/>
      </c>
    </row>
    <row r="1800" spans="2:14" ht="14" hidden="1" x14ac:dyDescent="0.2">
      <c r="B1800">
        <f t="shared" si="55"/>
        <v>0</v>
      </c>
      <c r="C1800" s="47"/>
      <c r="D1800" s="49"/>
      <c r="E1800" s="47"/>
      <c r="F1800" s="47"/>
      <c r="G1800" s="51"/>
      <c r="H1800" s="9"/>
      <c r="I1800" s="47"/>
      <c r="J1800" s="49"/>
      <c r="K1800" s="9"/>
      <c r="L1800" s="9"/>
      <c r="M1800" s="49"/>
      <c r="N1800" s="139" t="str">
        <f t="shared" si="56"/>
        <v/>
      </c>
    </row>
    <row r="1801" spans="2:14" ht="14" hidden="1" x14ac:dyDescent="0.2">
      <c r="B1801">
        <f t="shared" si="55"/>
        <v>0</v>
      </c>
      <c r="C1801" s="47"/>
      <c r="D1801" s="49"/>
      <c r="E1801" s="47"/>
      <c r="F1801" s="47"/>
      <c r="G1801" s="50"/>
      <c r="H1801" s="9"/>
      <c r="I1801" s="47"/>
      <c r="J1801" s="49"/>
      <c r="K1801" s="9"/>
      <c r="L1801" s="9"/>
      <c r="M1801" s="49"/>
      <c r="N1801" s="139" t="str">
        <f t="shared" si="56"/>
        <v/>
      </c>
    </row>
    <row r="1802" spans="2:14" ht="14" hidden="1" x14ac:dyDescent="0.2">
      <c r="B1802">
        <f t="shared" si="55"/>
        <v>0</v>
      </c>
      <c r="C1802" s="57"/>
      <c r="D1802" s="49"/>
      <c r="E1802" s="47"/>
      <c r="F1802" s="47"/>
      <c r="G1802" s="50"/>
      <c r="H1802" s="9"/>
      <c r="I1802" s="47"/>
      <c r="J1802" s="49"/>
      <c r="K1802" s="9"/>
      <c r="L1802" s="9"/>
      <c r="M1802" s="49"/>
      <c r="N1802" s="139" t="str">
        <f t="shared" si="56"/>
        <v/>
      </c>
    </row>
    <row r="1803" spans="2:14" ht="14" hidden="1" x14ac:dyDescent="0.2">
      <c r="B1803">
        <f t="shared" si="55"/>
        <v>0</v>
      </c>
      <c r="C1803" s="57"/>
      <c r="D1803" s="49"/>
      <c r="E1803" s="47"/>
      <c r="F1803" s="47"/>
      <c r="G1803" s="50"/>
      <c r="H1803" s="9"/>
      <c r="I1803" s="47"/>
      <c r="J1803" s="49"/>
      <c r="K1803" s="9"/>
      <c r="L1803" s="9"/>
      <c r="M1803" s="49"/>
      <c r="N1803" s="139" t="str">
        <f t="shared" si="56"/>
        <v/>
      </c>
    </row>
    <row r="1804" spans="2:14" ht="14" hidden="1" x14ac:dyDescent="0.2">
      <c r="B1804">
        <f t="shared" si="55"/>
        <v>0</v>
      </c>
      <c r="C1804" s="47"/>
      <c r="D1804" s="49"/>
      <c r="E1804" s="47"/>
      <c r="F1804" s="47"/>
      <c r="G1804" s="50"/>
      <c r="H1804" s="9"/>
      <c r="I1804" s="47"/>
      <c r="J1804" s="49"/>
      <c r="K1804" s="9"/>
      <c r="L1804" s="9"/>
      <c r="M1804" s="49"/>
      <c r="N1804" s="139" t="str">
        <f t="shared" si="56"/>
        <v/>
      </c>
    </row>
    <row r="1805" spans="2:14" ht="14" hidden="1" x14ac:dyDescent="0.2">
      <c r="B1805">
        <f t="shared" si="55"/>
        <v>0</v>
      </c>
      <c r="C1805" s="47"/>
      <c r="D1805" s="49"/>
      <c r="E1805" s="47"/>
      <c r="F1805" s="47"/>
      <c r="G1805" s="50"/>
      <c r="H1805" s="9"/>
      <c r="I1805" s="47"/>
      <c r="J1805" s="49"/>
      <c r="K1805" s="9"/>
      <c r="L1805" s="9"/>
      <c r="M1805" s="49"/>
      <c r="N1805" s="139" t="str">
        <f t="shared" si="56"/>
        <v/>
      </c>
    </row>
    <row r="1806" spans="2:14" ht="14" hidden="1" x14ac:dyDescent="0.2">
      <c r="B1806">
        <f t="shared" si="55"/>
        <v>0</v>
      </c>
      <c r="C1806" s="57"/>
      <c r="D1806" s="49"/>
      <c r="E1806" s="47"/>
      <c r="F1806" s="47"/>
      <c r="G1806" s="50"/>
      <c r="H1806" s="9"/>
      <c r="I1806" s="47"/>
      <c r="J1806" s="49"/>
      <c r="K1806" s="9"/>
      <c r="L1806" s="9"/>
      <c r="M1806" s="49"/>
      <c r="N1806" s="139" t="str">
        <f t="shared" si="56"/>
        <v/>
      </c>
    </row>
    <row r="1807" spans="2:14" ht="14" hidden="1" x14ac:dyDescent="0.2">
      <c r="B1807">
        <f t="shared" si="55"/>
        <v>0</v>
      </c>
      <c r="C1807" s="57"/>
      <c r="D1807" s="49"/>
      <c r="E1807" s="47"/>
      <c r="F1807" s="47"/>
      <c r="G1807" s="50"/>
      <c r="H1807" s="9"/>
      <c r="I1807" s="47"/>
      <c r="J1807" s="49"/>
      <c r="K1807" s="9"/>
      <c r="L1807" s="9"/>
      <c r="M1807" s="49"/>
      <c r="N1807" s="139" t="str">
        <f t="shared" si="56"/>
        <v/>
      </c>
    </row>
    <row r="1808" spans="2:14" ht="14" hidden="1" x14ac:dyDescent="0.2">
      <c r="B1808">
        <f t="shared" si="55"/>
        <v>0</v>
      </c>
      <c r="C1808" s="57"/>
      <c r="D1808" s="49"/>
      <c r="E1808" s="47"/>
      <c r="F1808" s="47"/>
      <c r="G1808" s="50"/>
      <c r="H1808" s="9"/>
      <c r="I1808" s="47"/>
      <c r="J1808" s="49"/>
      <c r="K1808" s="9"/>
      <c r="L1808" s="9"/>
      <c r="M1808" s="49"/>
      <c r="N1808" s="139" t="str">
        <f t="shared" si="56"/>
        <v/>
      </c>
    </row>
    <row r="1809" spans="2:14" ht="14" hidden="1" x14ac:dyDescent="0.2">
      <c r="B1809">
        <f t="shared" si="55"/>
        <v>0</v>
      </c>
      <c r="C1809" s="57"/>
      <c r="D1809" s="49"/>
      <c r="E1809" s="47"/>
      <c r="F1809" s="47"/>
      <c r="G1809" s="51"/>
      <c r="H1809" s="9"/>
      <c r="I1809" s="47"/>
      <c r="J1809" s="49"/>
      <c r="K1809" s="9"/>
      <c r="L1809" s="9"/>
      <c r="M1809" s="49"/>
      <c r="N1809" s="139" t="str">
        <f t="shared" si="56"/>
        <v/>
      </c>
    </row>
    <row r="1810" spans="2:14" ht="14" hidden="1" x14ac:dyDescent="0.2">
      <c r="B1810">
        <f t="shared" si="55"/>
        <v>0</v>
      </c>
      <c r="C1810" s="57"/>
      <c r="D1810" s="49"/>
      <c r="E1810" s="47"/>
      <c r="F1810" s="47"/>
      <c r="G1810" s="50"/>
      <c r="H1810" s="9"/>
      <c r="I1810" s="47"/>
      <c r="J1810" s="49"/>
      <c r="K1810" s="9"/>
      <c r="L1810" s="9"/>
      <c r="M1810" s="49"/>
      <c r="N1810" s="139" t="str">
        <f t="shared" si="56"/>
        <v/>
      </c>
    </row>
    <row r="1811" spans="2:14" ht="14" hidden="1" x14ac:dyDescent="0.2">
      <c r="B1811">
        <f t="shared" si="55"/>
        <v>0</v>
      </c>
      <c r="C1811" s="57"/>
      <c r="D1811" s="49"/>
      <c r="E1811" s="47"/>
      <c r="F1811" s="47"/>
      <c r="G1811" s="50"/>
      <c r="H1811" s="9"/>
      <c r="I1811" s="47"/>
      <c r="J1811" s="49"/>
      <c r="K1811" s="9"/>
      <c r="L1811" s="9"/>
      <c r="M1811" s="49"/>
      <c r="N1811" s="139" t="str">
        <f t="shared" si="56"/>
        <v/>
      </c>
    </row>
    <row r="1812" spans="2:14" ht="14" hidden="1" x14ac:dyDescent="0.2">
      <c r="B1812">
        <f t="shared" si="55"/>
        <v>0</v>
      </c>
      <c r="C1812" s="57"/>
      <c r="D1812" s="49"/>
      <c r="E1812" s="47"/>
      <c r="F1812" s="47"/>
      <c r="G1812" s="50"/>
      <c r="H1812" s="9"/>
      <c r="I1812" s="47"/>
      <c r="J1812" s="49"/>
      <c r="K1812" s="9"/>
      <c r="L1812" s="9"/>
      <c r="M1812" s="49"/>
      <c r="N1812" s="139" t="str">
        <f t="shared" si="56"/>
        <v/>
      </c>
    </row>
    <row r="1813" spans="2:14" ht="14" hidden="1" x14ac:dyDescent="0.2">
      <c r="B1813">
        <f t="shared" si="55"/>
        <v>0</v>
      </c>
      <c r="C1813" s="57"/>
      <c r="D1813" s="49"/>
      <c r="E1813" s="47"/>
      <c r="F1813" s="47"/>
      <c r="G1813" s="50"/>
      <c r="H1813" s="9"/>
      <c r="I1813" s="47"/>
      <c r="J1813" s="49"/>
      <c r="K1813" s="9"/>
      <c r="L1813" s="9"/>
      <c r="M1813" s="49"/>
      <c r="N1813" s="139" t="str">
        <f t="shared" si="56"/>
        <v/>
      </c>
    </row>
    <row r="1814" spans="2:14" ht="15" hidden="1" x14ac:dyDescent="0.2">
      <c r="B1814">
        <f t="shared" si="55"/>
        <v>0</v>
      </c>
      <c r="C1814" s="69"/>
      <c r="D1814" s="70"/>
      <c r="E1814" s="47"/>
      <c r="F1814" s="47"/>
      <c r="G1814" s="50"/>
      <c r="H1814" s="9"/>
      <c r="I1814" s="47"/>
      <c r="J1814" s="49"/>
      <c r="K1814" s="9"/>
      <c r="L1814" s="9"/>
      <c r="M1814" s="49"/>
      <c r="N1814" s="139" t="str">
        <f t="shared" si="56"/>
        <v/>
      </c>
    </row>
    <row r="1815" spans="2:14" ht="15" hidden="1" x14ac:dyDescent="0.2">
      <c r="B1815">
        <f t="shared" si="55"/>
        <v>0</v>
      </c>
      <c r="C1815" s="71"/>
      <c r="D1815" s="72"/>
      <c r="E1815" s="47"/>
      <c r="F1815" s="47"/>
      <c r="G1815" s="50"/>
      <c r="H1815" s="9"/>
      <c r="I1815" s="47"/>
      <c r="J1815" s="49"/>
      <c r="K1815" s="9"/>
      <c r="L1815" s="9"/>
      <c r="M1815" s="49"/>
      <c r="N1815" s="139" t="str">
        <f t="shared" si="56"/>
        <v/>
      </c>
    </row>
    <row r="1816" spans="2:14" ht="14" hidden="1" x14ac:dyDescent="0.2">
      <c r="B1816">
        <f t="shared" si="55"/>
        <v>0</v>
      </c>
      <c r="C1816" s="73"/>
      <c r="D1816" s="74"/>
      <c r="E1816" s="49"/>
      <c r="F1816" s="75"/>
      <c r="G1816" s="51"/>
      <c r="H1816" s="9"/>
      <c r="I1816" s="49"/>
      <c r="J1816" s="49"/>
      <c r="K1816" s="31"/>
      <c r="L1816" s="31"/>
      <c r="M1816" s="47"/>
      <c r="N1816" s="139" t="str">
        <f t="shared" si="56"/>
        <v/>
      </c>
    </row>
    <row r="1817" spans="2:14" ht="15" hidden="1" x14ac:dyDescent="0.2">
      <c r="B1817">
        <f t="shared" si="55"/>
        <v>0</v>
      </c>
      <c r="C1817" s="71"/>
      <c r="D1817" s="72"/>
      <c r="E1817" s="47"/>
      <c r="F1817" s="47"/>
      <c r="G1817" s="51"/>
      <c r="H1817" s="9"/>
      <c r="I1817" s="47"/>
      <c r="J1817" s="49"/>
      <c r="K1817" s="9"/>
      <c r="L1817" s="9"/>
      <c r="M1817" s="49"/>
      <c r="N1817" s="139" t="str">
        <f t="shared" si="56"/>
        <v/>
      </c>
    </row>
    <row r="1818" spans="2:14" ht="15" hidden="1" x14ac:dyDescent="0.2">
      <c r="B1818">
        <f t="shared" si="55"/>
        <v>0</v>
      </c>
      <c r="C1818" s="76"/>
      <c r="D1818" s="77"/>
      <c r="E1818" s="47"/>
      <c r="F1818" s="47"/>
      <c r="G1818" s="51"/>
      <c r="H1818" s="9"/>
      <c r="I1818" s="47"/>
      <c r="J1818" s="49"/>
      <c r="K1818" s="9"/>
      <c r="L1818" s="9"/>
      <c r="M1818" s="49"/>
      <c r="N1818" s="139" t="str">
        <f t="shared" si="56"/>
        <v/>
      </c>
    </row>
    <row r="1819" spans="2:14" ht="15" hidden="1" x14ac:dyDescent="0.2">
      <c r="B1819">
        <f t="shared" si="55"/>
        <v>0</v>
      </c>
      <c r="C1819" s="69"/>
      <c r="D1819" s="78"/>
      <c r="E1819" s="47"/>
      <c r="F1819" s="47"/>
      <c r="G1819" s="50"/>
      <c r="H1819" s="9"/>
      <c r="I1819" s="47"/>
      <c r="J1819" s="49"/>
      <c r="K1819" s="9"/>
      <c r="L1819" s="9"/>
      <c r="M1819" s="49"/>
      <c r="N1819" s="139" t="str">
        <f t="shared" si="56"/>
        <v/>
      </c>
    </row>
    <row r="1820" spans="2:14" ht="14" hidden="1" x14ac:dyDescent="0.2">
      <c r="B1820">
        <f t="shared" si="55"/>
        <v>0</v>
      </c>
      <c r="C1820" s="47"/>
      <c r="D1820" s="48"/>
      <c r="E1820" s="47"/>
      <c r="F1820" s="47"/>
      <c r="G1820" s="50"/>
      <c r="H1820" s="9"/>
      <c r="I1820" s="47"/>
      <c r="J1820" s="49"/>
      <c r="K1820" s="9"/>
      <c r="L1820" s="9"/>
      <c r="M1820" s="49"/>
      <c r="N1820" s="139" t="str">
        <f t="shared" si="56"/>
        <v/>
      </c>
    </row>
    <row r="1821" spans="2:14" ht="14" hidden="1" x14ac:dyDescent="0.2">
      <c r="B1821">
        <f t="shared" si="55"/>
        <v>0</v>
      </c>
      <c r="C1821" s="47"/>
      <c r="D1821" s="48"/>
      <c r="E1821" s="47"/>
      <c r="F1821" s="47"/>
      <c r="G1821" s="50"/>
      <c r="H1821" s="9"/>
      <c r="I1821" s="47"/>
      <c r="J1821" s="49"/>
      <c r="K1821" s="9"/>
      <c r="L1821" s="9"/>
      <c r="M1821" s="49"/>
      <c r="N1821" s="139" t="str">
        <f t="shared" si="56"/>
        <v/>
      </c>
    </row>
    <row r="1822" spans="2:14" ht="14" hidden="1" x14ac:dyDescent="0.2">
      <c r="B1822">
        <f t="shared" si="55"/>
        <v>0</v>
      </c>
      <c r="C1822" s="47"/>
      <c r="D1822" s="48"/>
      <c r="E1822" s="47"/>
      <c r="F1822" s="47"/>
      <c r="G1822" s="50"/>
      <c r="H1822" s="9"/>
      <c r="I1822" s="47"/>
      <c r="J1822" s="49"/>
      <c r="K1822" s="9"/>
      <c r="L1822" s="9"/>
      <c r="M1822" s="49"/>
      <c r="N1822" s="139" t="str">
        <f t="shared" si="56"/>
        <v/>
      </c>
    </row>
    <row r="1823" spans="2:14" ht="14" hidden="1" x14ac:dyDescent="0.2">
      <c r="B1823">
        <f t="shared" si="55"/>
        <v>0</v>
      </c>
      <c r="C1823" s="47"/>
      <c r="D1823" s="49"/>
      <c r="E1823" s="47"/>
      <c r="F1823" s="47"/>
      <c r="G1823" s="50"/>
      <c r="H1823" s="9"/>
      <c r="I1823" s="47"/>
      <c r="J1823" s="49"/>
      <c r="K1823" s="9"/>
      <c r="L1823" s="9"/>
      <c r="M1823" s="49"/>
      <c r="N1823" s="139" t="str">
        <f t="shared" si="56"/>
        <v/>
      </c>
    </row>
    <row r="1824" spans="2:14" ht="14" hidden="1" x14ac:dyDescent="0.2">
      <c r="B1824">
        <f t="shared" si="55"/>
        <v>0</v>
      </c>
      <c r="C1824" s="47"/>
      <c r="D1824" s="48"/>
      <c r="E1824" s="47"/>
      <c r="F1824" s="47"/>
      <c r="G1824" s="50"/>
      <c r="H1824" s="9"/>
      <c r="I1824" s="47"/>
      <c r="J1824" s="49"/>
      <c r="K1824" s="9"/>
      <c r="L1824" s="9"/>
      <c r="M1824" s="49"/>
      <c r="N1824" s="139" t="str">
        <f t="shared" si="56"/>
        <v/>
      </c>
    </row>
    <row r="1825" spans="2:14" ht="14" hidden="1" x14ac:dyDescent="0.2">
      <c r="B1825">
        <f t="shared" ref="B1825:B1888" si="57">(D1825)*1</f>
        <v>0</v>
      </c>
      <c r="C1825" s="47"/>
      <c r="D1825" s="48"/>
      <c r="E1825" s="47"/>
      <c r="F1825" s="47"/>
      <c r="G1825" s="51"/>
      <c r="H1825" s="9"/>
      <c r="I1825" s="47"/>
      <c r="J1825" s="49"/>
      <c r="K1825" s="9"/>
      <c r="L1825" s="9"/>
      <c r="M1825" s="49"/>
      <c r="N1825" s="139" t="str">
        <f t="shared" si="56"/>
        <v/>
      </c>
    </row>
    <row r="1826" spans="2:14" ht="14" hidden="1" x14ac:dyDescent="0.2">
      <c r="B1826">
        <f t="shared" si="57"/>
        <v>0</v>
      </c>
      <c r="C1826" s="47"/>
      <c r="D1826" s="48"/>
      <c r="E1826" s="47"/>
      <c r="F1826" s="47"/>
      <c r="G1826" s="50"/>
      <c r="H1826" s="9"/>
      <c r="I1826" s="47"/>
      <c r="J1826" s="49"/>
      <c r="K1826" s="9"/>
      <c r="L1826" s="9"/>
      <c r="M1826" s="49"/>
      <c r="N1826" s="139" t="str">
        <f t="shared" si="56"/>
        <v/>
      </c>
    </row>
    <row r="1827" spans="2:14" ht="14" hidden="1" x14ac:dyDescent="0.2">
      <c r="B1827">
        <f t="shared" si="57"/>
        <v>0</v>
      </c>
      <c r="C1827" s="47"/>
      <c r="D1827" s="48"/>
      <c r="E1827" s="47"/>
      <c r="F1827" s="47"/>
      <c r="G1827" s="50"/>
      <c r="H1827" s="9"/>
      <c r="I1827" s="47"/>
      <c r="J1827" s="49"/>
      <c r="K1827" s="9"/>
      <c r="L1827" s="9"/>
      <c r="M1827" s="49"/>
      <c r="N1827" s="139" t="str">
        <f t="shared" si="56"/>
        <v/>
      </c>
    </row>
    <row r="1828" spans="2:14" ht="14" hidden="1" x14ac:dyDescent="0.2">
      <c r="B1828">
        <f t="shared" si="57"/>
        <v>0</v>
      </c>
      <c r="C1828" s="47"/>
      <c r="D1828" s="48"/>
      <c r="E1828" s="47"/>
      <c r="F1828" s="47"/>
      <c r="G1828" s="50"/>
      <c r="H1828" s="9"/>
      <c r="I1828" s="47"/>
      <c r="J1828" s="49"/>
      <c r="K1828" s="9"/>
      <c r="L1828" s="9"/>
      <c r="M1828" s="49"/>
      <c r="N1828" s="139" t="str">
        <f t="shared" si="56"/>
        <v/>
      </c>
    </row>
    <row r="1829" spans="2:14" ht="14" hidden="1" x14ac:dyDescent="0.2">
      <c r="B1829">
        <f t="shared" si="57"/>
        <v>0</v>
      </c>
      <c r="C1829" s="47"/>
      <c r="D1829" s="48"/>
      <c r="E1829" s="47"/>
      <c r="F1829" s="47"/>
      <c r="G1829" s="50"/>
      <c r="H1829" s="9"/>
      <c r="I1829" s="47"/>
      <c r="J1829" s="49"/>
      <c r="K1829" s="9"/>
      <c r="L1829" s="9"/>
      <c r="M1829" s="49"/>
      <c r="N1829" s="139" t="str">
        <f t="shared" si="56"/>
        <v/>
      </c>
    </row>
    <row r="1830" spans="2:14" ht="14" hidden="1" x14ac:dyDescent="0.2">
      <c r="B1830">
        <f t="shared" si="57"/>
        <v>0</v>
      </c>
      <c r="C1830" s="47"/>
      <c r="D1830" s="48"/>
      <c r="E1830" s="47"/>
      <c r="F1830" s="47"/>
      <c r="G1830" s="50"/>
      <c r="H1830" s="9"/>
      <c r="I1830" s="47"/>
      <c r="J1830" s="49"/>
      <c r="K1830" s="9"/>
      <c r="L1830" s="9"/>
      <c r="M1830" s="49"/>
      <c r="N1830" s="139" t="str">
        <f t="shared" si="56"/>
        <v/>
      </c>
    </row>
    <row r="1831" spans="2:14" ht="14" hidden="1" x14ac:dyDescent="0.2">
      <c r="B1831">
        <f t="shared" si="57"/>
        <v>0</v>
      </c>
      <c r="C1831" s="47"/>
      <c r="D1831" s="48"/>
      <c r="E1831" s="47"/>
      <c r="F1831" s="47"/>
      <c r="G1831" s="50"/>
      <c r="H1831" s="9"/>
      <c r="I1831" s="47"/>
      <c r="J1831" s="49"/>
      <c r="K1831" s="9"/>
      <c r="L1831" s="9"/>
      <c r="M1831" s="49"/>
      <c r="N1831" s="139" t="str">
        <f t="shared" si="56"/>
        <v/>
      </c>
    </row>
    <row r="1832" spans="2:14" ht="14" hidden="1" x14ac:dyDescent="0.2">
      <c r="B1832">
        <f t="shared" si="57"/>
        <v>0</v>
      </c>
      <c r="C1832" s="47"/>
      <c r="D1832" s="48"/>
      <c r="E1832" s="47"/>
      <c r="F1832" s="47"/>
      <c r="G1832" s="51"/>
      <c r="H1832" s="9"/>
      <c r="I1832" s="47"/>
      <c r="J1832" s="49"/>
      <c r="K1832" s="9"/>
      <c r="L1832" s="9"/>
      <c r="M1832" s="49"/>
      <c r="N1832" s="139" t="str">
        <f t="shared" si="56"/>
        <v/>
      </c>
    </row>
    <row r="1833" spans="2:14" ht="14" hidden="1" x14ac:dyDescent="0.2">
      <c r="B1833">
        <f t="shared" si="57"/>
        <v>0</v>
      </c>
      <c r="C1833" s="47"/>
      <c r="D1833" s="48"/>
      <c r="E1833" s="47"/>
      <c r="F1833" s="47"/>
      <c r="G1833" s="50"/>
      <c r="H1833" s="9"/>
      <c r="I1833" s="47"/>
      <c r="J1833" s="49"/>
      <c r="K1833" s="9"/>
      <c r="L1833" s="9"/>
      <c r="M1833" s="49"/>
      <c r="N1833" s="139" t="str">
        <f t="shared" si="56"/>
        <v/>
      </c>
    </row>
    <row r="1834" spans="2:14" ht="14" hidden="1" x14ac:dyDescent="0.2">
      <c r="B1834">
        <f t="shared" si="57"/>
        <v>0</v>
      </c>
      <c r="C1834" s="47"/>
      <c r="D1834" s="48"/>
      <c r="E1834" s="47"/>
      <c r="F1834" s="47"/>
      <c r="G1834" s="50"/>
      <c r="H1834" s="9"/>
      <c r="I1834" s="47"/>
      <c r="J1834" s="49"/>
      <c r="K1834" s="9"/>
      <c r="L1834" s="9"/>
      <c r="M1834" s="49"/>
      <c r="N1834" s="139" t="str">
        <f t="shared" si="56"/>
        <v/>
      </c>
    </row>
    <row r="1835" spans="2:14" ht="14" hidden="1" x14ac:dyDescent="0.2">
      <c r="B1835">
        <f t="shared" si="57"/>
        <v>0</v>
      </c>
      <c r="C1835" s="47"/>
      <c r="D1835" s="49"/>
      <c r="E1835" s="47"/>
      <c r="F1835" s="47"/>
      <c r="G1835" s="50"/>
      <c r="H1835" s="9"/>
      <c r="I1835" s="47"/>
      <c r="J1835" s="49"/>
      <c r="K1835" s="9"/>
      <c r="L1835" s="9"/>
      <c r="M1835" s="49"/>
      <c r="N1835" s="139" t="str">
        <f t="shared" si="56"/>
        <v/>
      </c>
    </row>
    <row r="1836" spans="2:14" ht="14" hidden="1" x14ac:dyDescent="0.2">
      <c r="B1836">
        <f t="shared" si="57"/>
        <v>0</v>
      </c>
      <c r="C1836" s="47"/>
      <c r="D1836" s="48"/>
      <c r="E1836" s="47"/>
      <c r="F1836" s="47"/>
      <c r="G1836" s="50"/>
      <c r="H1836" s="9"/>
      <c r="I1836" s="47"/>
      <c r="J1836" s="49"/>
      <c r="K1836" s="9"/>
      <c r="L1836" s="9"/>
      <c r="M1836" s="49"/>
      <c r="N1836" s="139" t="str">
        <f t="shared" si="56"/>
        <v/>
      </c>
    </row>
    <row r="1837" spans="2:14" ht="14" hidden="1" x14ac:dyDescent="0.2">
      <c r="B1837">
        <f t="shared" si="57"/>
        <v>0</v>
      </c>
      <c r="C1837" s="47"/>
      <c r="D1837" s="49"/>
      <c r="E1837" s="47"/>
      <c r="F1837" s="47"/>
      <c r="G1837" s="50"/>
      <c r="H1837" s="9"/>
      <c r="I1837" s="47"/>
      <c r="J1837" s="49"/>
      <c r="K1837" s="9"/>
      <c r="L1837" s="9"/>
      <c r="M1837" s="49"/>
      <c r="N1837" s="139" t="str">
        <f t="shared" si="56"/>
        <v/>
      </c>
    </row>
    <row r="1838" spans="2:14" ht="14" hidden="1" x14ac:dyDescent="0.2">
      <c r="B1838">
        <f t="shared" si="57"/>
        <v>0</v>
      </c>
      <c r="C1838" s="47"/>
      <c r="D1838" s="49"/>
      <c r="E1838" s="47"/>
      <c r="F1838" s="47"/>
      <c r="G1838" s="50"/>
      <c r="H1838" s="9"/>
      <c r="I1838" s="47"/>
      <c r="J1838" s="49"/>
      <c r="K1838" s="9"/>
      <c r="L1838" s="9"/>
      <c r="M1838" s="49"/>
      <c r="N1838" s="139" t="str">
        <f t="shared" si="56"/>
        <v/>
      </c>
    </row>
    <row r="1839" spans="2:14" ht="14" hidden="1" x14ac:dyDescent="0.2">
      <c r="B1839">
        <f t="shared" si="57"/>
        <v>0</v>
      </c>
      <c r="C1839" s="47"/>
      <c r="D1839" s="49"/>
      <c r="E1839" s="47"/>
      <c r="F1839" s="47"/>
      <c r="G1839" s="51"/>
      <c r="H1839" s="9"/>
      <c r="I1839" s="47"/>
      <c r="J1839" s="49"/>
      <c r="K1839" s="9"/>
      <c r="L1839" s="9"/>
      <c r="M1839" s="49"/>
      <c r="N1839" s="139" t="str">
        <f t="shared" si="56"/>
        <v/>
      </c>
    </row>
    <row r="1840" spans="2:14" ht="14" hidden="1" x14ac:dyDescent="0.2">
      <c r="B1840">
        <f t="shared" si="57"/>
        <v>0</v>
      </c>
      <c r="C1840" s="47"/>
      <c r="D1840" s="49"/>
      <c r="E1840" s="47"/>
      <c r="F1840" s="47"/>
      <c r="G1840" s="50"/>
      <c r="H1840" s="9"/>
      <c r="I1840" s="47"/>
      <c r="J1840" s="49"/>
      <c r="K1840" s="9"/>
      <c r="L1840" s="9"/>
      <c r="M1840" s="49"/>
      <c r="N1840" s="139" t="str">
        <f t="shared" si="56"/>
        <v/>
      </c>
    </row>
    <row r="1841" spans="2:14" ht="14" hidden="1" x14ac:dyDescent="0.2">
      <c r="B1841">
        <f t="shared" si="57"/>
        <v>0</v>
      </c>
      <c r="C1841" s="47"/>
      <c r="D1841" s="48"/>
      <c r="E1841" s="47"/>
      <c r="F1841" s="47"/>
      <c r="G1841" s="50"/>
      <c r="H1841" s="9"/>
      <c r="I1841" s="47"/>
      <c r="J1841" s="49"/>
      <c r="K1841" s="9"/>
      <c r="L1841" s="9"/>
      <c r="M1841" s="49"/>
      <c r="N1841" s="139" t="str">
        <f t="shared" si="56"/>
        <v/>
      </c>
    </row>
    <row r="1842" spans="2:14" ht="14" hidden="1" x14ac:dyDescent="0.2">
      <c r="B1842">
        <f t="shared" si="57"/>
        <v>0</v>
      </c>
      <c r="C1842" s="47"/>
      <c r="D1842" s="48"/>
      <c r="E1842" s="47"/>
      <c r="F1842" s="47"/>
      <c r="G1842" s="50"/>
      <c r="H1842" s="9"/>
      <c r="I1842" s="47"/>
      <c r="J1842" s="49"/>
      <c r="K1842" s="9"/>
      <c r="L1842" s="9"/>
      <c r="M1842" s="49"/>
      <c r="N1842" s="139" t="str">
        <f t="shared" si="56"/>
        <v/>
      </c>
    </row>
    <row r="1843" spans="2:14" ht="14" hidden="1" x14ac:dyDescent="0.2">
      <c r="B1843">
        <f t="shared" si="57"/>
        <v>0</v>
      </c>
      <c r="C1843" s="47"/>
      <c r="D1843" s="9"/>
      <c r="E1843" s="47"/>
      <c r="F1843" s="47"/>
      <c r="G1843" s="50"/>
      <c r="H1843" s="9"/>
      <c r="I1843" s="47"/>
      <c r="J1843" s="49"/>
      <c r="K1843" s="9"/>
      <c r="L1843" s="9"/>
      <c r="M1843" s="49"/>
      <c r="N1843" s="139" t="str">
        <f t="shared" si="56"/>
        <v/>
      </c>
    </row>
    <row r="1844" spans="2:14" ht="14" hidden="1" x14ac:dyDescent="0.2">
      <c r="B1844">
        <f t="shared" si="57"/>
        <v>0</v>
      </c>
      <c r="C1844" s="47"/>
      <c r="D1844" s="9"/>
      <c r="E1844" s="47"/>
      <c r="F1844" s="47"/>
      <c r="G1844" s="50"/>
      <c r="H1844" s="9"/>
      <c r="I1844" s="47"/>
      <c r="J1844" s="49"/>
      <c r="K1844" s="9"/>
      <c r="L1844" s="9"/>
      <c r="M1844" s="49"/>
      <c r="N1844" s="139" t="str">
        <f t="shared" si="56"/>
        <v/>
      </c>
    </row>
    <row r="1845" spans="2:14" ht="14" hidden="1" x14ac:dyDescent="0.2">
      <c r="B1845">
        <f t="shared" si="57"/>
        <v>0</v>
      </c>
      <c r="C1845" s="9"/>
      <c r="D1845" s="43"/>
      <c r="E1845" s="9"/>
      <c r="F1845" s="9"/>
      <c r="G1845" s="7"/>
      <c r="H1845" s="9"/>
      <c r="I1845" s="9"/>
      <c r="J1845" s="7"/>
      <c r="K1845" s="9"/>
      <c r="L1845" s="9"/>
      <c r="M1845" s="35"/>
      <c r="N1845" s="139" t="str">
        <f t="shared" si="56"/>
        <v/>
      </c>
    </row>
    <row r="1846" spans="2:14" ht="14" hidden="1" x14ac:dyDescent="0.2">
      <c r="B1846">
        <f t="shared" si="57"/>
        <v>0</v>
      </c>
      <c r="C1846" s="9"/>
      <c r="D1846" s="7"/>
      <c r="E1846" s="9"/>
      <c r="F1846" s="9"/>
      <c r="G1846" s="7"/>
      <c r="H1846" s="9"/>
      <c r="I1846" s="9"/>
      <c r="J1846" s="7"/>
      <c r="K1846" s="9"/>
      <c r="L1846" s="9"/>
      <c r="M1846" s="35"/>
      <c r="N1846" s="139" t="str">
        <f t="shared" si="56"/>
        <v/>
      </c>
    </row>
    <row r="1847" spans="2:14" ht="14" hidden="1" x14ac:dyDescent="0.2">
      <c r="B1847">
        <f t="shared" si="57"/>
        <v>0</v>
      </c>
      <c r="C1847" s="9"/>
      <c r="D1847" s="7"/>
      <c r="E1847" s="9"/>
      <c r="F1847" s="9"/>
      <c r="G1847" s="7"/>
      <c r="H1847" s="9"/>
      <c r="I1847" s="9"/>
      <c r="J1847" s="7"/>
      <c r="K1847" s="9"/>
      <c r="L1847" s="9"/>
      <c r="M1847" s="35"/>
      <c r="N1847" s="139" t="str">
        <f t="shared" si="56"/>
        <v/>
      </c>
    </row>
    <row r="1848" spans="2:14" ht="15" hidden="1" x14ac:dyDescent="0.2">
      <c r="B1848">
        <f t="shared" si="57"/>
        <v>0</v>
      </c>
      <c r="C1848" s="45"/>
      <c r="D1848" s="79"/>
      <c r="E1848" s="45"/>
      <c r="F1848" s="45"/>
      <c r="G1848" s="45"/>
      <c r="H1848" s="80"/>
      <c r="I1848" s="45"/>
      <c r="J1848" s="81"/>
      <c r="K1848" s="82"/>
      <c r="L1848" s="45"/>
      <c r="M1848" s="45"/>
      <c r="N1848" s="139" t="str">
        <f t="shared" si="56"/>
        <v/>
      </c>
    </row>
    <row r="1849" spans="2:14" ht="15" hidden="1" x14ac:dyDescent="0.2">
      <c r="B1849">
        <f t="shared" si="57"/>
        <v>0</v>
      </c>
      <c r="C1849" s="45"/>
      <c r="D1849" s="79"/>
      <c r="E1849" s="45"/>
      <c r="F1849" s="45"/>
      <c r="G1849" s="45"/>
      <c r="H1849" s="80"/>
      <c r="I1849" s="45"/>
      <c r="J1849" s="81"/>
      <c r="K1849" s="82"/>
      <c r="L1849" s="45"/>
      <c r="M1849" s="45"/>
      <c r="N1849" s="139" t="str">
        <f t="shared" si="56"/>
        <v/>
      </c>
    </row>
    <row r="1850" spans="2:14" ht="15" hidden="1" x14ac:dyDescent="0.2">
      <c r="B1850">
        <f t="shared" si="57"/>
        <v>0</v>
      </c>
      <c r="C1850" s="45"/>
      <c r="D1850" s="79"/>
      <c r="E1850" s="45"/>
      <c r="F1850" s="45"/>
      <c r="G1850" s="45"/>
      <c r="H1850" s="80"/>
      <c r="I1850" s="45"/>
      <c r="J1850" s="81"/>
      <c r="K1850" s="82"/>
      <c r="L1850" s="45"/>
      <c r="M1850" s="45"/>
      <c r="N1850" s="139" t="str">
        <f t="shared" si="56"/>
        <v/>
      </c>
    </row>
    <row r="1851" spans="2:14" ht="15" hidden="1" x14ac:dyDescent="0.2">
      <c r="B1851">
        <f t="shared" si="57"/>
        <v>0</v>
      </c>
      <c r="C1851" s="83"/>
      <c r="D1851" s="79"/>
      <c r="E1851" s="45"/>
      <c r="F1851" s="45"/>
      <c r="G1851" s="45"/>
      <c r="H1851" s="80"/>
      <c r="I1851" s="45"/>
      <c r="J1851" s="81"/>
      <c r="K1851" s="82"/>
      <c r="L1851" s="45"/>
      <c r="M1851" s="45"/>
      <c r="N1851" s="139" t="str">
        <f t="shared" si="56"/>
        <v/>
      </c>
    </row>
    <row r="1852" spans="2:14" ht="15" hidden="1" x14ac:dyDescent="0.2">
      <c r="B1852">
        <f t="shared" si="57"/>
        <v>0</v>
      </c>
      <c r="C1852" s="83"/>
      <c r="D1852" s="79"/>
      <c r="E1852" s="45"/>
      <c r="F1852" s="45"/>
      <c r="G1852" s="45"/>
      <c r="H1852" s="80"/>
      <c r="I1852" s="45"/>
      <c r="J1852" s="81"/>
      <c r="K1852" s="82"/>
      <c r="L1852" s="45"/>
      <c r="M1852" s="45"/>
      <c r="N1852" s="139" t="str">
        <f t="shared" si="56"/>
        <v/>
      </c>
    </row>
    <row r="1853" spans="2:14" ht="15" hidden="1" x14ac:dyDescent="0.2">
      <c r="B1853">
        <f t="shared" si="57"/>
        <v>0</v>
      </c>
      <c r="C1853" s="84"/>
      <c r="D1853" s="79"/>
      <c r="E1853" s="45"/>
      <c r="F1853" s="45"/>
      <c r="G1853" s="45"/>
      <c r="H1853" s="80"/>
      <c r="I1853" s="45"/>
      <c r="J1853" s="81"/>
      <c r="K1853" s="82"/>
      <c r="L1853" s="45"/>
      <c r="M1853" s="45"/>
      <c r="N1853" s="139" t="str">
        <f t="shared" si="56"/>
        <v/>
      </c>
    </row>
    <row r="1854" spans="2:14" ht="15" hidden="1" x14ac:dyDescent="0.2">
      <c r="B1854">
        <f t="shared" si="57"/>
        <v>0</v>
      </c>
      <c r="C1854" s="84"/>
      <c r="D1854" s="79"/>
      <c r="E1854" s="45"/>
      <c r="F1854" s="45"/>
      <c r="G1854" s="45"/>
      <c r="H1854" s="80"/>
      <c r="I1854" s="45"/>
      <c r="J1854" s="81"/>
      <c r="K1854" s="82"/>
      <c r="L1854" s="45"/>
      <c r="M1854" s="45"/>
      <c r="N1854" s="139" t="str">
        <f t="shared" si="56"/>
        <v/>
      </c>
    </row>
    <row r="1855" spans="2:14" ht="15" hidden="1" x14ac:dyDescent="0.2">
      <c r="B1855">
        <f t="shared" si="57"/>
        <v>0</v>
      </c>
      <c r="C1855" s="84"/>
      <c r="D1855" s="79"/>
      <c r="E1855" s="45"/>
      <c r="F1855" s="45"/>
      <c r="G1855" s="45"/>
      <c r="H1855" s="80"/>
      <c r="I1855" s="45"/>
      <c r="J1855" s="81"/>
      <c r="K1855" s="82"/>
      <c r="L1855" s="45"/>
      <c r="M1855" s="45"/>
      <c r="N1855" s="139" t="str">
        <f t="shared" si="56"/>
        <v/>
      </c>
    </row>
    <row r="1856" spans="2:14" ht="15" hidden="1" x14ac:dyDescent="0.2">
      <c r="B1856">
        <f t="shared" si="57"/>
        <v>0</v>
      </c>
      <c r="C1856" s="84"/>
      <c r="D1856" s="79"/>
      <c r="E1856" s="45"/>
      <c r="F1856" s="45"/>
      <c r="G1856" s="45"/>
      <c r="H1856" s="80"/>
      <c r="I1856" s="45"/>
      <c r="J1856" s="81"/>
      <c r="K1856" s="82"/>
      <c r="L1856" s="45"/>
      <c r="M1856" s="45"/>
      <c r="N1856" s="139" t="str">
        <f t="shared" si="56"/>
        <v/>
      </c>
    </row>
    <row r="1857" spans="2:14" ht="15" hidden="1" x14ac:dyDescent="0.2">
      <c r="B1857">
        <f t="shared" si="57"/>
        <v>0</v>
      </c>
      <c r="C1857" s="84"/>
      <c r="D1857" s="79"/>
      <c r="E1857" s="45"/>
      <c r="F1857" s="45"/>
      <c r="G1857" s="45"/>
      <c r="H1857" s="80"/>
      <c r="I1857" s="45"/>
      <c r="J1857" s="81"/>
      <c r="K1857" s="82"/>
      <c r="L1857" s="45"/>
      <c r="M1857" s="45"/>
      <c r="N1857" s="139" t="str">
        <f t="shared" si="56"/>
        <v/>
      </c>
    </row>
    <row r="1858" spans="2:14" ht="15" hidden="1" x14ac:dyDescent="0.2">
      <c r="B1858">
        <f t="shared" si="57"/>
        <v>0</v>
      </c>
      <c r="C1858" s="84"/>
      <c r="D1858" s="79"/>
      <c r="E1858" s="45"/>
      <c r="F1858" s="45"/>
      <c r="G1858" s="45"/>
      <c r="H1858" s="80"/>
      <c r="I1858" s="45"/>
      <c r="J1858" s="81"/>
      <c r="K1858" s="82"/>
      <c r="L1858" s="45"/>
      <c r="M1858" s="45"/>
      <c r="N1858" s="139" t="str">
        <f t="shared" si="56"/>
        <v/>
      </c>
    </row>
    <row r="1859" spans="2:14" ht="15" hidden="1" x14ac:dyDescent="0.2">
      <c r="B1859">
        <f t="shared" si="57"/>
        <v>0</v>
      </c>
      <c r="C1859" s="84"/>
      <c r="D1859" s="85"/>
      <c r="E1859" s="45"/>
      <c r="F1859" s="45"/>
      <c r="G1859" s="45"/>
      <c r="H1859" s="80"/>
      <c r="I1859" s="45"/>
      <c r="J1859" s="81"/>
      <c r="K1859" s="82"/>
      <c r="L1859" s="45"/>
      <c r="M1859" s="45"/>
      <c r="N1859" s="139" t="str">
        <f t="shared" ref="N1859:N1922" si="58">UPPER(M1859)</f>
        <v/>
      </c>
    </row>
    <row r="1860" spans="2:14" ht="15" hidden="1" x14ac:dyDescent="0.2">
      <c r="B1860">
        <f t="shared" si="57"/>
        <v>0</v>
      </c>
      <c r="C1860" s="45"/>
      <c r="D1860" s="79"/>
      <c r="E1860" s="45"/>
      <c r="F1860" s="45"/>
      <c r="G1860" s="45"/>
      <c r="H1860" s="80"/>
      <c r="I1860" s="45"/>
      <c r="J1860" s="81"/>
      <c r="K1860" s="82"/>
      <c r="L1860" s="45"/>
      <c r="M1860" s="45"/>
      <c r="N1860" s="139" t="str">
        <f t="shared" si="58"/>
        <v/>
      </c>
    </row>
    <row r="1861" spans="2:14" ht="15" hidden="1" x14ac:dyDescent="0.2">
      <c r="B1861">
        <f t="shared" si="57"/>
        <v>0</v>
      </c>
      <c r="C1861" s="45"/>
      <c r="D1861" s="79"/>
      <c r="E1861" s="45"/>
      <c r="F1861" s="45"/>
      <c r="G1861" s="45"/>
      <c r="H1861" s="80"/>
      <c r="I1861" s="45"/>
      <c r="J1861" s="81"/>
      <c r="K1861" s="82"/>
      <c r="L1861" s="45"/>
      <c r="M1861" s="45"/>
      <c r="N1861" s="139" t="str">
        <f t="shared" si="58"/>
        <v/>
      </c>
    </row>
    <row r="1862" spans="2:14" ht="15" hidden="1" x14ac:dyDescent="0.2">
      <c r="B1862">
        <f t="shared" si="57"/>
        <v>0</v>
      </c>
      <c r="C1862" s="45"/>
      <c r="D1862" s="79"/>
      <c r="E1862" s="45"/>
      <c r="F1862" s="45"/>
      <c r="G1862" s="45"/>
      <c r="H1862" s="80"/>
      <c r="I1862" s="45"/>
      <c r="J1862" s="81"/>
      <c r="K1862" s="82"/>
      <c r="L1862" s="45"/>
      <c r="M1862" s="45"/>
      <c r="N1862" s="139" t="str">
        <f t="shared" si="58"/>
        <v/>
      </c>
    </row>
    <row r="1863" spans="2:14" ht="15" hidden="1" x14ac:dyDescent="0.2">
      <c r="B1863">
        <f t="shared" si="57"/>
        <v>0</v>
      </c>
      <c r="C1863" s="45"/>
      <c r="D1863" s="79"/>
      <c r="E1863" s="45"/>
      <c r="F1863" s="45"/>
      <c r="G1863" s="45"/>
      <c r="H1863" s="80"/>
      <c r="I1863" s="45"/>
      <c r="J1863" s="81"/>
      <c r="K1863" s="82"/>
      <c r="L1863" s="45"/>
      <c r="M1863" s="45"/>
      <c r="N1863" s="139" t="str">
        <f t="shared" si="58"/>
        <v/>
      </c>
    </row>
    <row r="1864" spans="2:14" ht="15" hidden="1" x14ac:dyDescent="0.2">
      <c r="B1864">
        <f t="shared" si="57"/>
        <v>0</v>
      </c>
      <c r="C1864" s="45"/>
      <c r="D1864" s="79"/>
      <c r="E1864" s="45"/>
      <c r="F1864" s="45"/>
      <c r="G1864" s="45"/>
      <c r="H1864" s="80"/>
      <c r="I1864" s="45"/>
      <c r="J1864" s="81"/>
      <c r="K1864" s="82"/>
      <c r="L1864" s="45"/>
      <c r="M1864" s="45"/>
      <c r="N1864" s="139" t="str">
        <f t="shared" si="58"/>
        <v/>
      </c>
    </row>
    <row r="1865" spans="2:14" ht="15" hidden="1" x14ac:dyDescent="0.2">
      <c r="B1865">
        <f t="shared" si="57"/>
        <v>0</v>
      </c>
      <c r="C1865" s="86"/>
      <c r="D1865" s="87"/>
      <c r="E1865" s="86"/>
      <c r="F1865" s="86"/>
      <c r="G1865" s="45"/>
      <c r="H1865" s="80"/>
      <c r="I1865" s="45"/>
      <c r="J1865" s="81"/>
      <c r="K1865" s="82"/>
      <c r="L1865" s="45"/>
      <c r="M1865" s="45"/>
      <c r="N1865" s="139" t="str">
        <f t="shared" si="58"/>
        <v/>
      </c>
    </row>
    <row r="1866" spans="2:14" ht="15" hidden="1" x14ac:dyDescent="0.2">
      <c r="B1866">
        <f t="shared" si="57"/>
        <v>0</v>
      </c>
      <c r="C1866" s="45"/>
      <c r="D1866" s="79"/>
      <c r="E1866" s="45"/>
      <c r="F1866" s="45"/>
      <c r="G1866" s="45"/>
      <c r="H1866" s="80"/>
      <c r="I1866" s="45"/>
      <c r="J1866" s="81"/>
      <c r="K1866" s="82"/>
      <c r="L1866" s="45"/>
      <c r="M1866" s="45"/>
      <c r="N1866" s="139" t="str">
        <f t="shared" si="58"/>
        <v/>
      </c>
    </row>
    <row r="1867" spans="2:14" ht="15" hidden="1" x14ac:dyDescent="0.2">
      <c r="B1867">
        <f t="shared" si="57"/>
        <v>0</v>
      </c>
      <c r="C1867" s="45"/>
      <c r="D1867" s="79"/>
      <c r="E1867" s="45"/>
      <c r="F1867" s="45"/>
      <c r="G1867" s="45"/>
      <c r="H1867" s="80"/>
      <c r="I1867" s="45"/>
      <c r="J1867" s="81"/>
      <c r="K1867" s="82"/>
      <c r="L1867" s="45"/>
      <c r="M1867" s="45"/>
      <c r="N1867" s="139" t="str">
        <f t="shared" si="58"/>
        <v/>
      </c>
    </row>
    <row r="1868" spans="2:14" ht="15" hidden="1" x14ac:dyDescent="0.2">
      <c r="B1868">
        <f t="shared" si="57"/>
        <v>0</v>
      </c>
      <c r="C1868" s="45"/>
      <c r="D1868" s="79"/>
      <c r="E1868" s="45"/>
      <c r="F1868" s="45"/>
      <c r="G1868" s="45"/>
      <c r="H1868" s="80"/>
      <c r="I1868" s="45"/>
      <c r="J1868" s="81"/>
      <c r="K1868" s="82"/>
      <c r="L1868" s="45"/>
      <c r="M1868" s="45"/>
      <c r="N1868" s="139" t="str">
        <f t="shared" si="58"/>
        <v/>
      </c>
    </row>
    <row r="1869" spans="2:14" ht="15" hidden="1" x14ac:dyDescent="0.2">
      <c r="B1869">
        <f t="shared" si="57"/>
        <v>0</v>
      </c>
      <c r="C1869" s="45"/>
      <c r="D1869" s="79"/>
      <c r="E1869" s="45"/>
      <c r="F1869" s="45"/>
      <c r="G1869" s="45"/>
      <c r="H1869" s="80"/>
      <c r="I1869" s="45"/>
      <c r="J1869" s="81"/>
      <c r="K1869" s="82"/>
      <c r="L1869" s="45"/>
      <c r="M1869" s="45"/>
      <c r="N1869" s="139" t="str">
        <f t="shared" si="58"/>
        <v/>
      </c>
    </row>
    <row r="1870" spans="2:14" ht="15" hidden="1" x14ac:dyDescent="0.2">
      <c r="B1870">
        <f t="shared" si="57"/>
        <v>0</v>
      </c>
      <c r="C1870" s="45"/>
      <c r="D1870" s="79"/>
      <c r="E1870" s="45"/>
      <c r="F1870" s="45"/>
      <c r="G1870" s="45"/>
      <c r="H1870" s="80"/>
      <c r="I1870" s="45"/>
      <c r="J1870" s="81"/>
      <c r="K1870" s="82"/>
      <c r="L1870" s="45"/>
      <c r="M1870" s="45"/>
      <c r="N1870" s="139" t="str">
        <f t="shared" si="58"/>
        <v/>
      </c>
    </row>
    <row r="1871" spans="2:14" ht="15" hidden="1" x14ac:dyDescent="0.2">
      <c r="B1871">
        <f t="shared" si="57"/>
        <v>0</v>
      </c>
      <c r="C1871" s="45"/>
      <c r="D1871" s="79"/>
      <c r="E1871" s="45"/>
      <c r="F1871" s="45"/>
      <c r="G1871" s="45"/>
      <c r="H1871" s="80"/>
      <c r="I1871" s="45"/>
      <c r="J1871" s="81"/>
      <c r="K1871" s="82"/>
      <c r="L1871" s="45"/>
      <c r="M1871" s="45"/>
      <c r="N1871" s="139" t="str">
        <f t="shared" si="58"/>
        <v/>
      </c>
    </row>
    <row r="1872" spans="2:14" ht="15" hidden="1" x14ac:dyDescent="0.2">
      <c r="B1872">
        <f t="shared" si="57"/>
        <v>0</v>
      </c>
      <c r="C1872" s="45"/>
      <c r="D1872" s="79"/>
      <c r="E1872" s="45"/>
      <c r="F1872" s="45"/>
      <c r="G1872" s="45"/>
      <c r="H1872" s="80"/>
      <c r="I1872" s="45"/>
      <c r="J1872" s="81"/>
      <c r="K1872" s="82"/>
      <c r="L1872" s="45"/>
      <c r="M1872" s="45"/>
      <c r="N1872" s="139" t="str">
        <f t="shared" si="58"/>
        <v/>
      </c>
    </row>
    <row r="1873" spans="2:14" ht="15" hidden="1" x14ac:dyDescent="0.2">
      <c r="B1873">
        <f t="shared" si="57"/>
        <v>0</v>
      </c>
      <c r="C1873" s="45"/>
      <c r="D1873" s="79"/>
      <c r="E1873" s="45"/>
      <c r="F1873" s="45"/>
      <c r="G1873" s="45"/>
      <c r="H1873" s="80"/>
      <c r="I1873" s="45"/>
      <c r="J1873" s="81"/>
      <c r="K1873" s="82"/>
      <c r="L1873" s="45"/>
      <c r="M1873" s="45"/>
      <c r="N1873" s="139" t="str">
        <f t="shared" si="58"/>
        <v/>
      </c>
    </row>
    <row r="1874" spans="2:14" ht="15" hidden="1" x14ac:dyDescent="0.2">
      <c r="B1874">
        <f t="shared" si="57"/>
        <v>0</v>
      </c>
      <c r="C1874" s="45"/>
      <c r="D1874" s="79"/>
      <c r="E1874" s="45"/>
      <c r="F1874" s="45"/>
      <c r="G1874" s="45"/>
      <c r="H1874" s="80"/>
      <c r="I1874" s="45"/>
      <c r="J1874" s="81"/>
      <c r="K1874" s="82"/>
      <c r="L1874" s="45"/>
      <c r="M1874" s="45"/>
      <c r="N1874" s="139" t="str">
        <f t="shared" si="58"/>
        <v/>
      </c>
    </row>
    <row r="1875" spans="2:14" ht="15" hidden="1" x14ac:dyDescent="0.2">
      <c r="B1875">
        <f t="shared" si="57"/>
        <v>0</v>
      </c>
      <c r="C1875" s="45"/>
      <c r="D1875" s="79"/>
      <c r="E1875" s="45"/>
      <c r="F1875" s="45"/>
      <c r="G1875" s="45"/>
      <c r="H1875" s="80"/>
      <c r="I1875" s="45"/>
      <c r="J1875" s="81"/>
      <c r="K1875" s="82"/>
      <c r="L1875" s="45"/>
      <c r="M1875" s="45"/>
      <c r="N1875" s="139" t="str">
        <f t="shared" si="58"/>
        <v/>
      </c>
    </row>
    <row r="1876" spans="2:14" ht="15" hidden="1" x14ac:dyDescent="0.2">
      <c r="B1876">
        <f t="shared" si="57"/>
        <v>0</v>
      </c>
      <c r="C1876" s="45"/>
      <c r="D1876" s="79"/>
      <c r="E1876" s="45"/>
      <c r="F1876" s="45"/>
      <c r="G1876" s="45"/>
      <c r="H1876" s="80"/>
      <c r="I1876" s="45"/>
      <c r="J1876" s="81"/>
      <c r="K1876" s="82"/>
      <c r="L1876" s="45"/>
      <c r="M1876" s="45"/>
      <c r="N1876" s="139" t="str">
        <f t="shared" si="58"/>
        <v/>
      </c>
    </row>
    <row r="1877" spans="2:14" ht="14" hidden="1" x14ac:dyDescent="0.2">
      <c r="B1877">
        <f t="shared" si="57"/>
        <v>0</v>
      </c>
      <c r="C1877" s="45"/>
      <c r="D1877" s="79"/>
      <c r="E1877" s="45"/>
      <c r="F1877" s="45"/>
      <c r="G1877" s="45"/>
      <c r="H1877" s="45"/>
      <c r="I1877" s="45"/>
      <c r="J1877" s="81"/>
      <c r="K1877" s="45"/>
      <c r="L1877" s="45"/>
      <c r="M1877" s="45"/>
      <c r="N1877" s="139" t="str">
        <f t="shared" si="58"/>
        <v/>
      </c>
    </row>
    <row r="1878" spans="2:14" ht="14" hidden="1" x14ac:dyDescent="0.2">
      <c r="B1878">
        <f t="shared" si="57"/>
        <v>0</v>
      </c>
      <c r="C1878" s="45"/>
      <c r="D1878" s="79"/>
      <c r="E1878" s="45"/>
      <c r="F1878" s="45"/>
      <c r="G1878" s="45"/>
      <c r="H1878" s="45"/>
      <c r="I1878" s="45"/>
      <c r="J1878" s="81"/>
      <c r="K1878" s="45"/>
      <c r="L1878" s="45"/>
      <c r="M1878" s="45"/>
      <c r="N1878" s="139" t="str">
        <f t="shared" si="58"/>
        <v/>
      </c>
    </row>
    <row r="1879" spans="2:14" ht="14" hidden="1" x14ac:dyDescent="0.2">
      <c r="B1879">
        <f t="shared" si="57"/>
        <v>0</v>
      </c>
      <c r="C1879" s="45"/>
      <c r="D1879" s="79"/>
      <c r="E1879" s="45"/>
      <c r="F1879" s="45"/>
      <c r="G1879" s="45"/>
      <c r="H1879" s="45"/>
      <c r="I1879" s="45"/>
      <c r="J1879" s="81"/>
      <c r="K1879" s="45"/>
      <c r="L1879" s="45"/>
      <c r="M1879" s="45"/>
      <c r="N1879" s="139" t="str">
        <f t="shared" si="58"/>
        <v/>
      </c>
    </row>
    <row r="1880" spans="2:14" ht="14" hidden="1" x14ac:dyDescent="0.2">
      <c r="B1880">
        <f t="shared" si="57"/>
        <v>0</v>
      </c>
      <c r="C1880" s="45"/>
      <c r="D1880" s="79"/>
      <c r="E1880" s="45"/>
      <c r="F1880" s="45"/>
      <c r="G1880" s="45"/>
      <c r="H1880" s="45"/>
      <c r="I1880" s="45"/>
      <c r="J1880" s="81"/>
      <c r="K1880" s="45"/>
      <c r="L1880" s="45"/>
      <c r="M1880" s="45"/>
      <c r="N1880" s="139" t="str">
        <f t="shared" si="58"/>
        <v/>
      </c>
    </row>
    <row r="1881" spans="2:14" ht="14" hidden="1" x14ac:dyDescent="0.2">
      <c r="B1881">
        <f t="shared" si="57"/>
        <v>0</v>
      </c>
      <c r="C1881" s="45"/>
      <c r="D1881" s="79"/>
      <c r="E1881" s="45"/>
      <c r="F1881" s="45"/>
      <c r="G1881" s="45"/>
      <c r="H1881" s="45"/>
      <c r="I1881" s="45"/>
      <c r="J1881" s="81"/>
      <c r="K1881" s="45"/>
      <c r="L1881" s="45"/>
      <c r="M1881" s="45"/>
      <c r="N1881" s="139" t="str">
        <f t="shared" si="58"/>
        <v/>
      </c>
    </row>
    <row r="1882" spans="2:14" ht="14" hidden="1" x14ac:dyDescent="0.2">
      <c r="B1882">
        <f t="shared" si="57"/>
        <v>0</v>
      </c>
      <c r="C1882" s="45"/>
      <c r="D1882" s="79"/>
      <c r="E1882" s="45"/>
      <c r="F1882" s="45"/>
      <c r="G1882" s="45"/>
      <c r="H1882" s="45"/>
      <c r="I1882" s="45"/>
      <c r="J1882" s="81"/>
      <c r="K1882" s="45"/>
      <c r="L1882" s="45"/>
      <c r="M1882" s="45"/>
      <c r="N1882" s="139" t="str">
        <f t="shared" si="58"/>
        <v/>
      </c>
    </row>
    <row r="1883" spans="2:14" ht="14" hidden="1" x14ac:dyDescent="0.2">
      <c r="B1883">
        <f t="shared" si="57"/>
        <v>0</v>
      </c>
      <c r="C1883" s="45"/>
      <c r="D1883" s="88"/>
      <c r="E1883" s="45"/>
      <c r="F1883" s="45"/>
      <c r="G1883" s="45"/>
      <c r="H1883" s="45"/>
      <c r="I1883" s="45"/>
      <c r="J1883" s="81"/>
      <c r="K1883" s="45"/>
      <c r="L1883" s="45"/>
      <c r="M1883" s="45"/>
      <c r="N1883" s="139" t="str">
        <f t="shared" si="58"/>
        <v/>
      </c>
    </row>
    <row r="1884" spans="2:14" ht="14" hidden="1" x14ac:dyDescent="0.2">
      <c r="B1884">
        <f t="shared" si="57"/>
        <v>0</v>
      </c>
      <c r="C1884" s="45"/>
      <c r="D1884" s="88"/>
      <c r="E1884" s="45"/>
      <c r="F1884" s="45"/>
      <c r="G1884" s="45"/>
      <c r="H1884" s="45"/>
      <c r="I1884" s="45"/>
      <c r="J1884" s="81"/>
      <c r="K1884" s="45"/>
      <c r="L1884" s="45"/>
      <c r="M1884" s="45"/>
      <c r="N1884" s="139" t="str">
        <f t="shared" si="58"/>
        <v/>
      </c>
    </row>
    <row r="1885" spans="2:14" ht="14" hidden="1" x14ac:dyDescent="0.2">
      <c r="B1885">
        <f t="shared" si="57"/>
        <v>0</v>
      </c>
      <c r="C1885" s="45"/>
      <c r="D1885" s="88"/>
      <c r="E1885" s="45"/>
      <c r="F1885" s="45"/>
      <c r="G1885" s="45"/>
      <c r="H1885" s="45"/>
      <c r="I1885" s="45"/>
      <c r="J1885" s="81"/>
      <c r="K1885" s="45"/>
      <c r="L1885" s="45"/>
      <c r="M1885" s="45"/>
      <c r="N1885" s="139" t="str">
        <f t="shared" si="58"/>
        <v/>
      </c>
    </row>
    <row r="1886" spans="2:14" ht="14" hidden="1" x14ac:dyDescent="0.2">
      <c r="B1886">
        <f t="shared" si="57"/>
        <v>0</v>
      </c>
      <c r="C1886" s="45"/>
      <c r="D1886" s="88"/>
      <c r="E1886" s="45"/>
      <c r="F1886" s="45"/>
      <c r="G1886" s="45"/>
      <c r="H1886" s="45"/>
      <c r="I1886" s="45"/>
      <c r="J1886" s="81"/>
      <c r="K1886" s="45"/>
      <c r="L1886" s="45"/>
      <c r="M1886" s="45"/>
      <c r="N1886" s="139" t="str">
        <f t="shared" si="58"/>
        <v/>
      </c>
    </row>
    <row r="1887" spans="2:14" ht="14" hidden="1" x14ac:dyDescent="0.2">
      <c r="B1887">
        <f t="shared" si="57"/>
        <v>0</v>
      </c>
      <c r="C1887" s="45"/>
      <c r="D1887" s="88"/>
      <c r="E1887" s="45"/>
      <c r="F1887" s="45"/>
      <c r="G1887" s="45"/>
      <c r="H1887" s="45"/>
      <c r="I1887" s="45"/>
      <c r="J1887" s="81"/>
      <c r="K1887" s="45"/>
      <c r="L1887" s="45"/>
      <c r="M1887" s="45"/>
      <c r="N1887" s="139" t="str">
        <f t="shared" si="58"/>
        <v/>
      </c>
    </row>
    <row r="1888" spans="2:14" ht="14" hidden="1" x14ac:dyDescent="0.2">
      <c r="B1888">
        <f t="shared" si="57"/>
        <v>0</v>
      </c>
      <c r="C1888" s="45"/>
      <c r="D1888" s="89"/>
      <c r="E1888" s="45"/>
      <c r="F1888" s="90"/>
      <c r="G1888" s="45"/>
      <c r="H1888" s="45"/>
      <c r="I1888" s="45"/>
      <c r="J1888" s="45"/>
      <c r="K1888" s="45"/>
      <c r="L1888" s="45"/>
      <c r="M1888" s="45"/>
      <c r="N1888" s="139" t="str">
        <f t="shared" si="58"/>
        <v/>
      </c>
    </row>
    <row r="1889" spans="2:14" ht="14" hidden="1" x14ac:dyDescent="0.2">
      <c r="B1889">
        <f t="shared" ref="B1889:B1952" si="59">(D1889)*1</f>
        <v>0</v>
      </c>
      <c r="C1889" s="45"/>
      <c r="D1889" s="89"/>
      <c r="E1889" s="45"/>
      <c r="F1889" s="90"/>
      <c r="G1889" s="45"/>
      <c r="H1889" s="45"/>
      <c r="I1889" s="45"/>
      <c r="J1889" s="45"/>
      <c r="K1889" s="45"/>
      <c r="L1889" s="45"/>
      <c r="M1889" s="45"/>
      <c r="N1889" s="139" t="str">
        <f t="shared" si="58"/>
        <v/>
      </c>
    </row>
    <row r="1890" spans="2:14" ht="14" hidden="1" x14ac:dyDescent="0.2">
      <c r="B1890">
        <f t="shared" si="59"/>
        <v>0</v>
      </c>
      <c r="C1890" s="45"/>
      <c r="D1890" s="89"/>
      <c r="E1890" s="45"/>
      <c r="F1890" s="90"/>
      <c r="G1890" s="45"/>
      <c r="H1890" s="45"/>
      <c r="I1890" s="45"/>
      <c r="J1890" s="45"/>
      <c r="K1890" s="45"/>
      <c r="L1890" s="45"/>
      <c r="M1890" s="45"/>
      <c r="N1890" s="139" t="str">
        <f t="shared" si="58"/>
        <v/>
      </c>
    </row>
    <row r="1891" spans="2:14" ht="14" hidden="1" x14ac:dyDescent="0.2">
      <c r="B1891">
        <f t="shared" si="59"/>
        <v>0</v>
      </c>
      <c r="C1891" s="45"/>
      <c r="D1891" s="89"/>
      <c r="E1891" s="45"/>
      <c r="F1891" s="90"/>
      <c r="G1891" s="45"/>
      <c r="H1891" s="45"/>
      <c r="I1891" s="45"/>
      <c r="J1891" s="45"/>
      <c r="K1891" s="45"/>
      <c r="L1891" s="45"/>
      <c r="M1891" s="45"/>
      <c r="N1891" s="139" t="str">
        <f t="shared" si="58"/>
        <v/>
      </c>
    </row>
    <row r="1892" spans="2:14" ht="14" hidden="1" x14ac:dyDescent="0.2">
      <c r="B1892">
        <f t="shared" si="59"/>
        <v>0</v>
      </c>
      <c r="C1892" s="45"/>
      <c r="D1892" s="89"/>
      <c r="E1892" s="45"/>
      <c r="F1892" s="90"/>
      <c r="G1892" s="45"/>
      <c r="H1892" s="45"/>
      <c r="I1892" s="45"/>
      <c r="J1892" s="45"/>
      <c r="K1892" s="45"/>
      <c r="L1892" s="45"/>
      <c r="M1892" s="45"/>
      <c r="N1892" s="139" t="str">
        <f t="shared" si="58"/>
        <v/>
      </c>
    </row>
    <row r="1893" spans="2:14" ht="14" hidden="1" x14ac:dyDescent="0.2">
      <c r="B1893">
        <f t="shared" si="59"/>
        <v>0</v>
      </c>
      <c r="C1893" s="45"/>
      <c r="D1893" s="91"/>
      <c r="E1893" s="45"/>
      <c r="F1893" s="90"/>
      <c r="G1893" s="45"/>
      <c r="H1893" s="31"/>
      <c r="I1893" s="45"/>
      <c r="J1893" s="45"/>
      <c r="K1893" s="31"/>
      <c r="L1893" s="45"/>
      <c r="M1893" s="45"/>
      <c r="N1893" s="139" t="str">
        <f t="shared" si="58"/>
        <v/>
      </c>
    </row>
    <row r="1894" spans="2:14" ht="14" hidden="1" x14ac:dyDescent="0.2">
      <c r="B1894">
        <f t="shared" si="59"/>
        <v>0</v>
      </c>
      <c r="C1894" s="45"/>
      <c r="D1894" s="92"/>
      <c r="E1894" s="45"/>
      <c r="F1894" s="90"/>
      <c r="G1894" s="45"/>
      <c r="H1894" s="31"/>
      <c r="I1894" s="45"/>
      <c r="J1894" s="45"/>
      <c r="K1894" s="31"/>
      <c r="L1894" s="45"/>
      <c r="M1894" s="45"/>
      <c r="N1894" s="139" t="str">
        <f t="shared" si="58"/>
        <v/>
      </c>
    </row>
    <row r="1895" spans="2:14" ht="14" hidden="1" x14ac:dyDescent="0.2">
      <c r="B1895">
        <f t="shared" si="59"/>
        <v>0</v>
      </c>
      <c r="C1895" s="93"/>
      <c r="D1895" s="92"/>
      <c r="E1895" s="45"/>
      <c r="F1895" s="93"/>
      <c r="G1895" s="45"/>
      <c r="H1895" s="31"/>
      <c r="I1895" s="45"/>
      <c r="J1895" s="45"/>
      <c r="K1895" s="31"/>
      <c r="L1895" s="45"/>
      <c r="M1895" s="86"/>
      <c r="N1895" s="139" t="str">
        <f t="shared" si="58"/>
        <v/>
      </c>
    </row>
    <row r="1896" spans="2:14" ht="14" hidden="1" x14ac:dyDescent="0.2">
      <c r="B1896">
        <f t="shared" si="59"/>
        <v>0</v>
      </c>
      <c r="C1896" s="94"/>
      <c r="D1896" s="92"/>
      <c r="E1896" s="45"/>
      <c r="F1896" s="93"/>
      <c r="G1896" s="45"/>
      <c r="H1896" s="31"/>
      <c r="I1896" s="45"/>
      <c r="J1896" s="45"/>
      <c r="K1896" s="31"/>
      <c r="L1896" s="45"/>
      <c r="M1896" s="86"/>
      <c r="N1896" s="139" t="str">
        <f t="shared" si="58"/>
        <v/>
      </c>
    </row>
    <row r="1897" spans="2:14" ht="14" hidden="1" x14ac:dyDescent="0.2">
      <c r="B1897">
        <f t="shared" si="59"/>
        <v>0</v>
      </c>
      <c r="C1897" s="93"/>
      <c r="D1897" s="92"/>
      <c r="E1897" s="45"/>
      <c r="F1897" s="93"/>
      <c r="G1897" s="45"/>
      <c r="H1897" s="31"/>
      <c r="I1897" s="45"/>
      <c r="J1897" s="45"/>
      <c r="K1897" s="31"/>
      <c r="L1897" s="45"/>
      <c r="M1897" s="86"/>
      <c r="N1897" s="139" t="str">
        <f t="shared" si="58"/>
        <v/>
      </c>
    </row>
    <row r="1898" spans="2:14" ht="14" hidden="1" x14ac:dyDescent="0.2">
      <c r="B1898">
        <f t="shared" si="59"/>
        <v>0</v>
      </c>
      <c r="C1898" s="93"/>
      <c r="D1898" s="92"/>
      <c r="E1898" s="45"/>
      <c r="F1898" s="93"/>
      <c r="G1898" s="45"/>
      <c r="H1898" s="31"/>
      <c r="I1898" s="45"/>
      <c r="J1898" s="45"/>
      <c r="K1898" s="31"/>
      <c r="L1898" s="45"/>
      <c r="M1898" s="86"/>
      <c r="N1898" s="139" t="str">
        <f t="shared" si="58"/>
        <v/>
      </c>
    </row>
    <row r="1899" spans="2:14" ht="14" hidden="1" x14ac:dyDescent="0.2">
      <c r="B1899">
        <f t="shared" si="59"/>
        <v>0</v>
      </c>
      <c r="C1899" s="93"/>
      <c r="D1899" s="92"/>
      <c r="E1899" s="45"/>
      <c r="F1899" s="93"/>
      <c r="G1899" s="45"/>
      <c r="H1899" s="31"/>
      <c r="I1899" s="45"/>
      <c r="J1899" s="45"/>
      <c r="K1899" s="31"/>
      <c r="L1899" s="45"/>
      <c r="M1899" s="86"/>
      <c r="N1899" s="139" t="str">
        <f t="shared" si="58"/>
        <v/>
      </c>
    </row>
    <row r="1900" spans="2:14" ht="14" hidden="1" x14ac:dyDescent="0.2">
      <c r="B1900">
        <f t="shared" si="59"/>
        <v>0</v>
      </c>
      <c r="C1900" s="93"/>
      <c r="D1900" s="92"/>
      <c r="E1900" s="45"/>
      <c r="F1900" s="93"/>
      <c r="G1900" s="45"/>
      <c r="H1900" s="31"/>
      <c r="I1900" s="45"/>
      <c r="J1900" s="45"/>
      <c r="K1900" s="31"/>
      <c r="L1900" s="45"/>
      <c r="M1900" s="86"/>
      <c r="N1900" s="139" t="str">
        <f t="shared" si="58"/>
        <v/>
      </c>
    </row>
    <row r="1901" spans="2:14" ht="14" hidden="1" x14ac:dyDescent="0.2">
      <c r="B1901">
        <f t="shared" si="59"/>
        <v>0</v>
      </c>
      <c r="C1901" s="93"/>
      <c r="D1901" s="92"/>
      <c r="E1901" s="45"/>
      <c r="F1901" s="93"/>
      <c r="G1901" s="45"/>
      <c r="H1901" s="31"/>
      <c r="I1901" s="45"/>
      <c r="J1901" s="45"/>
      <c r="K1901" s="31"/>
      <c r="L1901" s="45"/>
      <c r="M1901" s="86"/>
      <c r="N1901" s="139" t="str">
        <f t="shared" si="58"/>
        <v/>
      </c>
    </row>
    <row r="1902" spans="2:14" ht="14" hidden="1" x14ac:dyDescent="0.2">
      <c r="B1902">
        <f t="shared" si="59"/>
        <v>0</v>
      </c>
      <c r="C1902" s="93"/>
      <c r="D1902" s="92"/>
      <c r="E1902" s="45"/>
      <c r="F1902" s="93"/>
      <c r="G1902" s="45"/>
      <c r="H1902" s="31"/>
      <c r="I1902" s="45"/>
      <c r="J1902" s="45"/>
      <c r="K1902" s="31"/>
      <c r="L1902" s="45"/>
      <c r="M1902" s="86"/>
      <c r="N1902" s="139" t="str">
        <f t="shared" si="58"/>
        <v/>
      </c>
    </row>
    <row r="1903" spans="2:14" ht="14" hidden="1" x14ac:dyDescent="0.2">
      <c r="B1903">
        <f t="shared" si="59"/>
        <v>0</v>
      </c>
      <c r="C1903" s="93"/>
      <c r="D1903" s="92"/>
      <c r="E1903" s="45"/>
      <c r="F1903" s="93"/>
      <c r="G1903" s="45"/>
      <c r="H1903" s="31"/>
      <c r="I1903" s="45"/>
      <c r="J1903" s="45"/>
      <c r="K1903" s="31"/>
      <c r="L1903" s="45"/>
      <c r="M1903" s="86"/>
      <c r="N1903" s="139" t="str">
        <f t="shared" si="58"/>
        <v/>
      </c>
    </row>
    <row r="1904" spans="2:14" ht="14" hidden="1" x14ac:dyDescent="0.2">
      <c r="B1904">
        <f t="shared" si="59"/>
        <v>0</v>
      </c>
      <c r="C1904" s="93"/>
      <c r="D1904" s="92"/>
      <c r="E1904" s="45"/>
      <c r="F1904" s="93"/>
      <c r="G1904" s="45"/>
      <c r="H1904" s="31"/>
      <c r="I1904" s="45"/>
      <c r="J1904" s="45"/>
      <c r="K1904" s="31"/>
      <c r="L1904" s="45"/>
      <c r="M1904" s="86"/>
      <c r="N1904" s="139" t="str">
        <f t="shared" si="58"/>
        <v/>
      </c>
    </row>
    <row r="1905" spans="2:14" ht="14" hidden="1" x14ac:dyDescent="0.2">
      <c r="B1905">
        <f t="shared" si="59"/>
        <v>0</v>
      </c>
      <c r="C1905" s="93"/>
      <c r="D1905" s="92"/>
      <c r="E1905" s="45"/>
      <c r="F1905" s="93"/>
      <c r="G1905" s="45"/>
      <c r="H1905" s="31"/>
      <c r="I1905" s="45"/>
      <c r="J1905" s="45"/>
      <c r="K1905" s="31"/>
      <c r="L1905" s="45"/>
      <c r="M1905" s="86"/>
      <c r="N1905" s="139" t="str">
        <f t="shared" si="58"/>
        <v/>
      </c>
    </row>
    <row r="1906" spans="2:14" ht="14" hidden="1" x14ac:dyDescent="0.2">
      <c r="B1906">
        <f t="shared" si="59"/>
        <v>0</v>
      </c>
      <c r="C1906" s="93"/>
      <c r="D1906" s="92"/>
      <c r="E1906" s="45"/>
      <c r="F1906" s="93"/>
      <c r="G1906" s="45"/>
      <c r="H1906" s="31"/>
      <c r="I1906" s="45"/>
      <c r="J1906" s="45"/>
      <c r="K1906" s="31"/>
      <c r="L1906" s="45"/>
      <c r="M1906" s="86"/>
      <c r="N1906" s="139" t="str">
        <f t="shared" si="58"/>
        <v/>
      </c>
    </row>
    <row r="1907" spans="2:14" ht="14" hidden="1" x14ac:dyDescent="0.2">
      <c r="B1907">
        <f t="shared" si="59"/>
        <v>0</v>
      </c>
      <c r="C1907" s="93"/>
      <c r="D1907" s="92"/>
      <c r="E1907" s="45"/>
      <c r="F1907" s="93"/>
      <c r="G1907" s="45"/>
      <c r="H1907" s="31"/>
      <c r="I1907" s="45"/>
      <c r="J1907" s="45"/>
      <c r="K1907" s="31"/>
      <c r="L1907" s="45"/>
      <c r="M1907" s="86"/>
      <c r="N1907" s="139" t="str">
        <f t="shared" si="58"/>
        <v/>
      </c>
    </row>
    <row r="1908" spans="2:14" ht="14" hidden="1" x14ac:dyDescent="0.2">
      <c r="B1908">
        <f t="shared" si="59"/>
        <v>0</v>
      </c>
      <c r="C1908" s="93"/>
      <c r="D1908" s="92"/>
      <c r="E1908" s="45"/>
      <c r="F1908" s="93"/>
      <c r="G1908" s="45"/>
      <c r="H1908" s="31"/>
      <c r="I1908" s="45"/>
      <c r="J1908" s="45"/>
      <c r="K1908" s="31"/>
      <c r="L1908" s="45"/>
      <c r="M1908" s="86"/>
      <c r="N1908" s="139" t="str">
        <f t="shared" si="58"/>
        <v/>
      </c>
    </row>
    <row r="1909" spans="2:14" ht="14" hidden="1" x14ac:dyDescent="0.2">
      <c r="B1909">
        <f t="shared" si="59"/>
        <v>0</v>
      </c>
      <c r="C1909" s="94"/>
      <c r="D1909" s="92"/>
      <c r="E1909" s="45"/>
      <c r="F1909" s="93"/>
      <c r="G1909" s="45"/>
      <c r="H1909" s="31"/>
      <c r="I1909" s="45"/>
      <c r="J1909" s="45"/>
      <c r="K1909" s="31"/>
      <c r="L1909" s="45"/>
      <c r="M1909" s="86"/>
      <c r="N1909" s="139" t="str">
        <f t="shared" si="58"/>
        <v/>
      </c>
    </row>
    <row r="1910" spans="2:14" ht="14" hidden="1" x14ac:dyDescent="0.2">
      <c r="B1910">
        <f t="shared" si="59"/>
        <v>0</v>
      </c>
      <c r="C1910" s="93"/>
      <c r="D1910" s="92"/>
      <c r="E1910" s="45"/>
      <c r="F1910" s="93"/>
      <c r="G1910" s="45"/>
      <c r="H1910" s="31"/>
      <c r="I1910" s="45"/>
      <c r="J1910" s="45"/>
      <c r="K1910" s="31"/>
      <c r="L1910" s="45"/>
      <c r="M1910" s="86"/>
      <c r="N1910" s="139" t="str">
        <f t="shared" si="58"/>
        <v/>
      </c>
    </row>
    <row r="1911" spans="2:14" ht="14" hidden="1" x14ac:dyDescent="0.2">
      <c r="B1911">
        <f t="shared" si="59"/>
        <v>0</v>
      </c>
      <c r="C1911" s="93"/>
      <c r="D1911" s="92"/>
      <c r="E1911" s="45"/>
      <c r="F1911" s="93"/>
      <c r="G1911" s="45"/>
      <c r="H1911" s="31"/>
      <c r="I1911" s="45"/>
      <c r="J1911" s="45"/>
      <c r="K1911" s="31"/>
      <c r="L1911" s="45"/>
      <c r="M1911" s="86"/>
      <c r="N1911" s="139" t="str">
        <f t="shared" si="58"/>
        <v/>
      </c>
    </row>
    <row r="1912" spans="2:14" ht="14" hidden="1" x14ac:dyDescent="0.2">
      <c r="B1912">
        <f t="shared" si="59"/>
        <v>0</v>
      </c>
      <c r="C1912" s="93"/>
      <c r="D1912" s="92"/>
      <c r="E1912" s="45"/>
      <c r="F1912" s="93"/>
      <c r="G1912" s="45"/>
      <c r="H1912" s="31"/>
      <c r="I1912" s="45"/>
      <c r="J1912" s="45"/>
      <c r="K1912" s="31"/>
      <c r="L1912" s="45"/>
      <c r="M1912" s="86"/>
      <c r="N1912" s="139" t="str">
        <f t="shared" si="58"/>
        <v/>
      </c>
    </row>
    <row r="1913" spans="2:14" ht="14" hidden="1" x14ac:dyDescent="0.2">
      <c r="B1913">
        <f t="shared" si="59"/>
        <v>0</v>
      </c>
      <c r="C1913" s="93"/>
      <c r="D1913" s="92"/>
      <c r="E1913" s="45"/>
      <c r="F1913" s="93"/>
      <c r="G1913" s="45"/>
      <c r="H1913" s="31"/>
      <c r="I1913" s="45"/>
      <c r="J1913" s="45"/>
      <c r="K1913" s="31"/>
      <c r="L1913" s="45"/>
      <c r="M1913" s="86"/>
      <c r="N1913" s="139" t="str">
        <f t="shared" si="58"/>
        <v/>
      </c>
    </row>
    <row r="1914" spans="2:14" ht="14" hidden="1" x14ac:dyDescent="0.2">
      <c r="B1914">
        <f t="shared" si="59"/>
        <v>0</v>
      </c>
      <c r="C1914" s="93"/>
      <c r="D1914" s="92"/>
      <c r="E1914" s="45"/>
      <c r="F1914" s="93"/>
      <c r="G1914" s="45"/>
      <c r="H1914" s="31"/>
      <c r="I1914" s="45"/>
      <c r="J1914" s="45"/>
      <c r="K1914" s="31"/>
      <c r="L1914" s="45"/>
      <c r="M1914" s="86"/>
      <c r="N1914" s="139" t="str">
        <f t="shared" si="58"/>
        <v/>
      </c>
    </row>
    <row r="1915" spans="2:14" ht="14" hidden="1" x14ac:dyDescent="0.2">
      <c r="B1915">
        <f t="shared" si="59"/>
        <v>0</v>
      </c>
      <c r="C1915" s="93"/>
      <c r="D1915" s="92"/>
      <c r="E1915" s="45"/>
      <c r="F1915" s="93"/>
      <c r="G1915" s="45"/>
      <c r="H1915" s="31"/>
      <c r="I1915" s="45"/>
      <c r="J1915" s="45"/>
      <c r="K1915" s="31"/>
      <c r="L1915" s="45"/>
      <c r="M1915" s="86"/>
      <c r="N1915" s="139" t="str">
        <f t="shared" si="58"/>
        <v/>
      </c>
    </row>
    <row r="1916" spans="2:14" ht="14" hidden="1" x14ac:dyDescent="0.2">
      <c r="B1916">
        <f t="shared" si="59"/>
        <v>0</v>
      </c>
      <c r="C1916" s="95"/>
      <c r="D1916" s="92"/>
      <c r="E1916" s="45"/>
      <c r="F1916" s="93"/>
      <c r="G1916" s="45"/>
      <c r="H1916" s="31"/>
      <c r="I1916" s="45"/>
      <c r="J1916" s="45"/>
      <c r="K1916" s="31"/>
      <c r="L1916" s="45"/>
      <c r="M1916" s="86"/>
      <c r="N1916" s="139" t="str">
        <f t="shared" si="58"/>
        <v/>
      </c>
    </row>
    <row r="1917" spans="2:14" ht="14" hidden="1" x14ac:dyDescent="0.2">
      <c r="B1917">
        <f t="shared" si="59"/>
        <v>0</v>
      </c>
      <c r="C1917" s="96"/>
      <c r="D1917" s="92"/>
      <c r="E1917" s="45"/>
      <c r="F1917" s="93"/>
      <c r="G1917" s="45"/>
      <c r="H1917" s="31"/>
      <c r="I1917" s="45"/>
      <c r="J1917" s="45"/>
      <c r="K1917" s="31"/>
      <c r="L1917" s="45"/>
      <c r="M1917" s="86"/>
      <c r="N1917" s="139" t="str">
        <f t="shared" si="58"/>
        <v/>
      </c>
    </row>
    <row r="1918" spans="2:14" ht="14" hidden="1" x14ac:dyDescent="0.2">
      <c r="B1918">
        <f t="shared" si="59"/>
        <v>0</v>
      </c>
      <c r="C1918" s="93"/>
      <c r="D1918" s="92"/>
      <c r="E1918" s="45"/>
      <c r="F1918" s="93"/>
      <c r="G1918" s="45"/>
      <c r="H1918" s="31"/>
      <c r="I1918" s="45"/>
      <c r="J1918" s="45"/>
      <c r="K1918" s="31"/>
      <c r="L1918" s="45"/>
      <c r="M1918" s="86"/>
      <c r="N1918" s="139" t="str">
        <f t="shared" si="58"/>
        <v/>
      </c>
    </row>
    <row r="1919" spans="2:14" ht="14" hidden="1" x14ac:dyDescent="0.2">
      <c r="B1919">
        <f t="shared" si="59"/>
        <v>0</v>
      </c>
      <c r="C1919" s="93"/>
      <c r="D1919" s="92"/>
      <c r="E1919" s="45"/>
      <c r="F1919" s="93"/>
      <c r="G1919" s="45"/>
      <c r="H1919" s="31"/>
      <c r="I1919" s="45"/>
      <c r="J1919" s="45"/>
      <c r="K1919" s="31"/>
      <c r="L1919" s="45"/>
      <c r="M1919" s="86"/>
      <c r="N1919" s="139" t="str">
        <f t="shared" si="58"/>
        <v/>
      </c>
    </row>
    <row r="1920" spans="2:14" ht="14" hidden="1" x14ac:dyDescent="0.2">
      <c r="B1920">
        <f t="shared" si="59"/>
        <v>0</v>
      </c>
      <c r="C1920" s="93"/>
      <c r="D1920" s="92"/>
      <c r="E1920" s="45"/>
      <c r="F1920" s="93"/>
      <c r="G1920" s="45"/>
      <c r="H1920" s="31"/>
      <c r="I1920" s="45"/>
      <c r="J1920" s="45"/>
      <c r="K1920" s="31"/>
      <c r="L1920" s="45"/>
      <c r="M1920" s="86"/>
      <c r="N1920" s="139" t="str">
        <f t="shared" si="58"/>
        <v/>
      </c>
    </row>
    <row r="1921" spans="2:14" ht="14" hidden="1" x14ac:dyDescent="0.2">
      <c r="B1921">
        <f t="shared" si="59"/>
        <v>0</v>
      </c>
      <c r="C1921" s="93"/>
      <c r="D1921" s="92"/>
      <c r="E1921" s="45"/>
      <c r="F1921" s="93"/>
      <c r="G1921" s="45"/>
      <c r="H1921" s="31"/>
      <c r="I1921" s="45"/>
      <c r="J1921" s="45"/>
      <c r="K1921" s="31"/>
      <c r="L1921" s="45"/>
      <c r="M1921" s="86"/>
      <c r="N1921" s="139" t="str">
        <f t="shared" si="58"/>
        <v/>
      </c>
    </row>
    <row r="1922" spans="2:14" ht="14" hidden="1" x14ac:dyDescent="0.2">
      <c r="B1922">
        <f t="shared" si="59"/>
        <v>0</v>
      </c>
      <c r="C1922" s="93"/>
      <c r="D1922" s="88"/>
      <c r="E1922" s="45"/>
      <c r="F1922" s="93"/>
      <c r="G1922" s="45"/>
      <c r="H1922" s="45"/>
      <c r="I1922" s="45"/>
      <c r="J1922" s="45"/>
      <c r="K1922" s="45"/>
      <c r="L1922" s="45"/>
      <c r="M1922" s="86"/>
      <c r="N1922" s="139" t="str">
        <f t="shared" si="58"/>
        <v/>
      </c>
    </row>
    <row r="1923" spans="2:14" ht="14" hidden="1" x14ac:dyDescent="0.2">
      <c r="B1923">
        <f t="shared" si="59"/>
        <v>0</v>
      </c>
      <c r="C1923" s="93"/>
      <c r="D1923" s="88"/>
      <c r="E1923" s="45"/>
      <c r="F1923" s="93"/>
      <c r="G1923" s="45"/>
      <c r="H1923" s="45"/>
      <c r="I1923" s="45"/>
      <c r="J1923" s="45"/>
      <c r="K1923" s="45"/>
      <c r="L1923" s="45"/>
      <c r="M1923" s="86"/>
      <c r="N1923" s="139" t="str">
        <f t="shared" ref="N1923:N1986" si="60">UPPER(M1923)</f>
        <v/>
      </c>
    </row>
    <row r="1924" spans="2:14" ht="14" hidden="1" x14ac:dyDescent="0.2">
      <c r="B1924">
        <f t="shared" si="59"/>
        <v>0</v>
      </c>
      <c r="C1924" s="95"/>
      <c r="D1924" s="88"/>
      <c r="E1924" s="45"/>
      <c r="F1924" s="93"/>
      <c r="G1924" s="45"/>
      <c r="H1924" s="45"/>
      <c r="I1924" s="45"/>
      <c r="J1924" s="45"/>
      <c r="K1924" s="45"/>
      <c r="L1924" s="45"/>
      <c r="M1924" s="86"/>
      <c r="N1924" s="139" t="str">
        <f t="shared" si="60"/>
        <v/>
      </c>
    </row>
    <row r="1925" spans="2:14" ht="14" hidden="1" x14ac:dyDescent="0.2">
      <c r="B1925">
        <f t="shared" si="59"/>
        <v>0</v>
      </c>
      <c r="C1925" s="96"/>
      <c r="D1925" s="88"/>
      <c r="E1925" s="45"/>
      <c r="F1925" s="93"/>
      <c r="G1925" s="45"/>
      <c r="H1925" s="45"/>
      <c r="I1925" s="45"/>
      <c r="J1925" s="45"/>
      <c r="K1925" s="45"/>
      <c r="L1925" s="45"/>
      <c r="M1925" s="86"/>
      <c r="N1925" s="139" t="str">
        <f t="shared" si="60"/>
        <v/>
      </c>
    </row>
    <row r="1926" spans="2:14" ht="14" hidden="1" x14ac:dyDescent="0.2">
      <c r="B1926">
        <f t="shared" si="59"/>
        <v>0</v>
      </c>
      <c r="C1926" s="93"/>
      <c r="D1926" s="88"/>
      <c r="E1926" s="45"/>
      <c r="F1926" s="93"/>
      <c r="G1926" s="45"/>
      <c r="H1926" s="45"/>
      <c r="I1926" s="45"/>
      <c r="J1926" s="45"/>
      <c r="K1926" s="45"/>
      <c r="L1926" s="45"/>
      <c r="M1926" s="86"/>
      <c r="N1926" s="139" t="str">
        <f t="shared" si="60"/>
        <v/>
      </c>
    </row>
    <row r="1927" spans="2:14" ht="14" hidden="1" x14ac:dyDescent="0.2">
      <c r="B1927">
        <f t="shared" si="59"/>
        <v>0</v>
      </c>
      <c r="C1927" s="93"/>
      <c r="D1927" s="88"/>
      <c r="E1927" s="45"/>
      <c r="F1927" s="93"/>
      <c r="G1927" s="45"/>
      <c r="H1927" s="45"/>
      <c r="I1927" s="45"/>
      <c r="J1927" s="45"/>
      <c r="K1927" s="45"/>
      <c r="L1927" s="45"/>
      <c r="M1927" s="86"/>
      <c r="N1927" s="139" t="str">
        <f t="shared" si="60"/>
        <v/>
      </c>
    </row>
    <row r="1928" spans="2:14" ht="14" hidden="1" x14ac:dyDescent="0.2">
      <c r="B1928">
        <f t="shared" si="59"/>
        <v>0</v>
      </c>
      <c r="C1928" s="93"/>
      <c r="D1928" s="88"/>
      <c r="E1928" s="45"/>
      <c r="F1928" s="93"/>
      <c r="G1928" s="45"/>
      <c r="H1928" s="45"/>
      <c r="I1928" s="45"/>
      <c r="J1928" s="45"/>
      <c r="K1928" s="45"/>
      <c r="L1928" s="45"/>
      <c r="M1928" s="86"/>
      <c r="N1928" s="139" t="str">
        <f t="shared" si="60"/>
        <v/>
      </c>
    </row>
    <row r="1929" spans="2:14" ht="14" hidden="1" x14ac:dyDescent="0.2">
      <c r="B1929">
        <f t="shared" si="59"/>
        <v>0</v>
      </c>
      <c r="C1929" s="93"/>
      <c r="D1929" s="88"/>
      <c r="E1929" s="45"/>
      <c r="F1929" s="93"/>
      <c r="G1929" s="45"/>
      <c r="H1929" s="45"/>
      <c r="I1929" s="45"/>
      <c r="J1929" s="45"/>
      <c r="K1929" s="45"/>
      <c r="L1929" s="45"/>
      <c r="M1929" s="86"/>
      <c r="N1929" s="139" t="str">
        <f t="shared" si="60"/>
        <v/>
      </c>
    </row>
    <row r="1930" spans="2:14" ht="14" hidden="1" x14ac:dyDescent="0.2">
      <c r="B1930">
        <f t="shared" si="59"/>
        <v>0</v>
      </c>
      <c r="C1930" s="93"/>
      <c r="D1930" s="88"/>
      <c r="E1930" s="45"/>
      <c r="F1930" s="93"/>
      <c r="G1930" s="45"/>
      <c r="H1930" s="45"/>
      <c r="I1930" s="45"/>
      <c r="J1930" s="45"/>
      <c r="K1930" s="45"/>
      <c r="L1930" s="45"/>
      <c r="M1930" s="86"/>
      <c r="N1930" s="139" t="str">
        <f t="shared" si="60"/>
        <v/>
      </c>
    </row>
    <row r="1931" spans="2:14" ht="14" hidden="1" x14ac:dyDescent="0.2">
      <c r="B1931">
        <f t="shared" si="59"/>
        <v>0</v>
      </c>
      <c r="C1931" s="93"/>
      <c r="D1931" s="88"/>
      <c r="E1931" s="45"/>
      <c r="F1931" s="93"/>
      <c r="G1931" s="45"/>
      <c r="H1931" s="45"/>
      <c r="I1931" s="45"/>
      <c r="J1931" s="45"/>
      <c r="K1931" s="45"/>
      <c r="L1931" s="45"/>
      <c r="M1931" s="86"/>
      <c r="N1931" s="139" t="str">
        <f t="shared" si="60"/>
        <v/>
      </c>
    </row>
    <row r="1932" spans="2:14" ht="14" hidden="1" x14ac:dyDescent="0.2">
      <c r="B1932">
        <f t="shared" si="59"/>
        <v>0</v>
      </c>
      <c r="C1932" s="93"/>
      <c r="D1932" s="88"/>
      <c r="E1932" s="45"/>
      <c r="F1932" s="93"/>
      <c r="G1932" s="45"/>
      <c r="H1932" s="45"/>
      <c r="I1932" s="45"/>
      <c r="J1932" s="45"/>
      <c r="K1932" s="45"/>
      <c r="L1932" s="45"/>
      <c r="M1932" s="86"/>
      <c r="N1932" s="139" t="str">
        <f t="shared" si="60"/>
        <v/>
      </c>
    </row>
    <row r="1933" spans="2:14" ht="14" hidden="1" x14ac:dyDescent="0.2">
      <c r="B1933">
        <f t="shared" si="59"/>
        <v>0</v>
      </c>
      <c r="C1933" s="93"/>
      <c r="D1933" s="88"/>
      <c r="E1933" s="45"/>
      <c r="F1933" s="93"/>
      <c r="G1933" s="45"/>
      <c r="H1933" s="45"/>
      <c r="I1933" s="45"/>
      <c r="J1933" s="45"/>
      <c r="K1933" s="45"/>
      <c r="L1933" s="45"/>
      <c r="M1933" s="86"/>
      <c r="N1933" s="139" t="str">
        <f t="shared" si="60"/>
        <v/>
      </c>
    </row>
    <row r="1934" spans="2:14" ht="14" hidden="1" x14ac:dyDescent="0.2">
      <c r="B1934">
        <f t="shared" si="59"/>
        <v>0</v>
      </c>
      <c r="C1934" s="93"/>
      <c r="D1934" s="88"/>
      <c r="E1934" s="45"/>
      <c r="F1934" s="93"/>
      <c r="G1934" s="45"/>
      <c r="H1934" s="45"/>
      <c r="I1934" s="45"/>
      <c r="J1934" s="45"/>
      <c r="K1934" s="45"/>
      <c r="L1934" s="45"/>
      <c r="M1934" s="86"/>
      <c r="N1934" s="139" t="str">
        <f t="shared" si="60"/>
        <v/>
      </c>
    </row>
    <row r="1935" spans="2:14" ht="14" hidden="1" x14ac:dyDescent="0.2">
      <c r="B1935">
        <f t="shared" si="59"/>
        <v>0</v>
      </c>
      <c r="C1935" s="93"/>
      <c r="D1935" s="88"/>
      <c r="E1935" s="45"/>
      <c r="F1935" s="93"/>
      <c r="G1935" s="45"/>
      <c r="H1935" s="45"/>
      <c r="I1935" s="45"/>
      <c r="J1935" s="45"/>
      <c r="K1935" s="45"/>
      <c r="L1935" s="45"/>
      <c r="M1935" s="86"/>
      <c r="N1935" s="139" t="str">
        <f t="shared" si="60"/>
        <v/>
      </c>
    </row>
    <row r="1936" spans="2:14" ht="14" hidden="1" x14ac:dyDescent="0.2">
      <c r="B1936">
        <f t="shared" si="59"/>
        <v>0</v>
      </c>
      <c r="C1936" s="93"/>
      <c r="D1936" s="88"/>
      <c r="E1936" s="45"/>
      <c r="F1936" s="93"/>
      <c r="G1936" s="45"/>
      <c r="H1936" s="45"/>
      <c r="I1936" s="45"/>
      <c r="J1936" s="45"/>
      <c r="K1936" s="45"/>
      <c r="L1936" s="45"/>
      <c r="M1936" s="86"/>
      <c r="N1936" s="139" t="str">
        <f t="shared" si="60"/>
        <v/>
      </c>
    </row>
    <row r="1937" spans="2:14" ht="14" hidden="1" x14ac:dyDescent="0.2">
      <c r="B1937">
        <f t="shared" si="59"/>
        <v>0</v>
      </c>
      <c r="C1937" s="93"/>
      <c r="D1937" s="88"/>
      <c r="E1937" s="45"/>
      <c r="F1937" s="93"/>
      <c r="G1937" s="45"/>
      <c r="H1937" s="45"/>
      <c r="I1937" s="45"/>
      <c r="J1937" s="45"/>
      <c r="K1937" s="45"/>
      <c r="L1937" s="45"/>
      <c r="M1937" s="86"/>
      <c r="N1937" s="139" t="str">
        <f t="shared" si="60"/>
        <v/>
      </c>
    </row>
    <row r="1938" spans="2:14" ht="14" hidden="1" x14ac:dyDescent="0.2">
      <c r="B1938">
        <f t="shared" si="59"/>
        <v>0</v>
      </c>
      <c r="C1938" s="93"/>
      <c r="D1938" s="88"/>
      <c r="E1938" s="45"/>
      <c r="F1938" s="93"/>
      <c r="G1938" s="45"/>
      <c r="H1938" s="45"/>
      <c r="I1938" s="45"/>
      <c r="J1938" s="45"/>
      <c r="K1938" s="45"/>
      <c r="L1938" s="45"/>
      <c r="M1938" s="86"/>
      <c r="N1938" s="139" t="str">
        <f t="shared" si="60"/>
        <v/>
      </c>
    </row>
    <row r="1939" spans="2:14" ht="14" hidden="1" x14ac:dyDescent="0.2">
      <c r="B1939">
        <f t="shared" si="59"/>
        <v>0</v>
      </c>
      <c r="C1939" s="93"/>
      <c r="D1939" s="88"/>
      <c r="E1939" s="45"/>
      <c r="F1939" s="93"/>
      <c r="G1939" s="45"/>
      <c r="H1939" s="45"/>
      <c r="I1939" s="45"/>
      <c r="J1939" s="45"/>
      <c r="K1939" s="45"/>
      <c r="L1939" s="45"/>
      <c r="M1939" s="86"/>
      <c r="N1939" s="139" t="str">
        <f t="shared" si="60"/>
        <v/>
      </c>
    </row>
    <row r="1940" spans="2:14" ht="14" hidden="1" x14ac:dyDescent="0.2">
      <c r="B1940">
        <f t="shared" si="59"/>
        <v>0</v>
      </c>
      <c r="C1940" s="93"/>
      <c r="D1940" s="88"/>
      <c r="E1940" s="45"/>
      <c r="F1940" s="93"/>
      <c r="G1940" s="45"/>
      <c r="H1940" s="45"/>
      <c r="I1940" s="45"/>
      <c r="J1940" s="45"/>
      <c r="K1940" s="45"/>
      <c r="L1940" s="45"/>
      <c r="M1940" s="86"/>
      <c r="N1940" s="139" t="str">
        <f t="shared" si="60"/>
        <v/>
      </c>
    </row>
    <row r="1941" spans="2:14" ht="14" hidden="1" x14ac:dyDescent="0.2">
      <c r="B1941">
        <f t="shared" si="59"/>
        <v>0</v>
      </c>
      <c r="C1941" s="93"/>
      <c r="D1941" s="88"/>
      <c r="E1941" s="45"/>
      <c r="F1941" s="93"/>
      <c r="G1941" s="45"/>
      <c r="H1941" s="45"/>
      <c r="I1941" s="45"/>
      <c r="J1941" s="45"/>
      <c r="K1941" s="45"/>
      <c r="L1941" s="45"/>
      <c r="M1941" s="86"/>
      <c r="N1941" s="139" t="str">
        <f t="shared" si="60"/>
        <v/>
      </c>
    </row>
    <row r="1942" spans="2:14" ht="14" hidden="1" x14ac:dyDescent="0.2">
      <c r="B1942">
        <f t="shared" si="59"/>
        <v>0</v>
      </c>
      <c r="C1942" s="93"/>
      <c r="D1942" s="88"/>
      <c r="E1942" s="45"/>
      <c r="F1942" s="93"/>
      <c r="G1942" s="45"/>
      <c r="H1942" s="45"/>
      <c r="I1942" s="45"/>
      <c r="J1942" s="45"/>
      <c r="K1942" s="45"/>
      <c r="L1942" s="45"/>
      <c r="M1942" s="86"/>
      <c r="N1942" s="139" t="str">
        <f t="shared" si="60"/>
        <v/>
      </c>
    </row>
    <row r="1943" spans="2:14" ht="14" hidden="1" x14ac:dyDescent="0.2">
      <c r="B1943">
        <f t="shared" si="59"/>
        <v>0</v>
      </c>
      <c r="C1943" s="93"/>
      <c r="D1943" s="88"/>
      <c r="E1943" s="45"/>
      <c r="F1943" s="93"/>
      <c r="G1943" s="45"/>
      <c r="H1943" s="45"/>
      <c r="I1943" s="45"/>
      <c r="J1943" s="45"/>
      <c r="K1943" s="45"/>
      <c r="L1943" s="45"/>
      <c r="M1943" s="86"/>
      <c r="N1943" s="139" t="str">
        <f t="shared" si="60"/>
        <v/>
      </c>
    </row>
    <row r="1944" spans="2:14" ht="14" hidden="1" x14ac:dyDescent="0.2">
      <c r="B1944">
        <f t="shared" si="59"/>
        <v>0</v>
      </c>
      <c r="C1944" s="94"/>
      <c r="D1944" s="88"/>
      <c r="E1944" s="45"/>
      <c r="F1944" s="93"/>
      <c r="G1944" s="45"/>
      <c r="H1944" s="45"/>
      <c r="I1944" s="45"/>
      <c r="J1944" s="45"/>
      <c r="K1944" s="45"/>
      <c r="L1944" s="45"/>
      <c r="M1944" s="86"/>
      <c r="N1944" s="139" t="str">
        <f t="shared" si="60"/>
        <v/>
      </c>
    </row>
    <row r="1945" spans="2:14" ht="14" hidden="1" x14ac:dyDescent="0.2">
      <c r="B1945">
        <f t="shared" si="59"/>
        <v>0</v>
      </c>
      <c r="C1945" s="93"/>
      <c r="D1945" s="88"/>
      <c r="E1945" s="45"/>
      <c r="F1945" s="93"/>
      <c r="G1945" s="45"/>
      <c r="H1945" s="45"/>
      <c r="I1945" s="45"/>
      <c r="J1945" s="45"/>
      <c r="K1945" s="45"/>
      <c r="L1945" s="45"/>
      <c r="M1945" s="86"/>
      <c r="N1945" s="139" t="str">
        <f t="shared" si="60"/>
        <v/>
      </c>
    </row>
    <row r="1946" spans="2:14" ht="14" hidden="1" x14ac:dyDescent="0.2">
      <c r="B1946">
        <f t="shared" si="59"/>
        <v>0</v>
      </c>
      <c r="C1946" s="93"/>
      <c r="D1946" s="88"/>
      <c r="E1946" s="45"/>
      <c r="F1946" s="93"/>
      <c r="G1946" s="45"/>
      <c r="H1946" s="45"/>
      <c r="I1946" s="45"/>
      <c r="J1946" s="45"/>
      <c r="K1946" s="45"/>
      <c r="L1946" s="45"/>
      <c r="M1946" s="86"/>
      <c r="N1946" s="139" t="str">
        <f t="shared" si="60"/>
        <v/>
      </c>
    </row>
    <row r="1947" spans="2:14" ht="14" hidden="1" x14ac:dyDescent="0.2">
      <c r="B1947">
        <f t="shared" si="59"/>
        <v>0</v>
      </c>
      <c r="C1947" s="93"/>
      <c r="D1947" s="88"/>
      <c r="E1947" s="45"/>
      <c r="F1947" s="93"/>
      <c r="G1947" s="45"/>
      <c r="H1947" s="45"/>
      <c r="I1947" s="45"/>
      <c r="J1947" s="45"/>
      <c r="K1947" s="45"/>
      <c r="L1947" s="45"/>
      <c r="M1947" s="86"/>
      <c r="N1947" s="139" t="str">
        <f t="shared" si="60"/>
        <v/>
      </c>
    </row>
    <row r="1948" spans="2:14" ht="14" hidden="1" x14ac:dyDescent="0.2">
      <c r="B1948">
        <f t="shared" si="59"/>
        <v>0</v>
      </c>
      <c r="C1948" s="93"/>
      <c r="D1948" s="88"/>
      <c r="E1948" s="45"/>
      <c r="F1948" s="93"/>
      <c r="G1948" s="45"/>
      <c r="H1948" s="45"/>
      <c r="I1948" s="45"/>
      <c r="J1948" s="45"/>
      <c r="K1948" s="45"/>
      <c r="L1948" s="45"/>
      <c r="M1948" s="86"/>
      <c r="N1948" s="139" t="str">
        <f t="shared" si="60"/>
        <v/>
      </c>
    </row>
    <row r="1949" spans="2:14" ht="14" hidden="1" x14ac:dyDescent="0.2">
      <c r="B1949">
        <f t="shared" si="59"/>
        <v>0</v>
      </c>
      <c r="C1949" s="93"/>
      <c r="D1949" s="88"/>
      <c r="E1949" s="45"/>
      <c r="F1949" s="93"/>
      <c r="G1949" s="45"/>
      <c r="H1949" s="45"/>
      <c r="I1949" s="45"/>
      <c r="J1949" s="45"/>
      <c r="K1949" s="45"/>
      <c r="L1949" s="45"/>
      <c r="M1949" s="86"/>
      <c r="N1949" s="139" t="str">
        <f t="shared" si="60"/>
        <v/>
      </c>
    </row>
    <row r="1950" spans="2:14" ht="14" hidden="1" x14ac:dyDescent="0.2">
      <c r="B1950">
        <f t="shared" si="59"/>
        <v>0</v>
      </c>
      <c r="C1950" s="93"/>
      <c r="D1950" s="88"/>
      <c r="E1950" s="45"/>
      <c r="F1950" s="93"/>
      <c r="G1950" s="45"/>
      <c r="H1950" s="45"/>
      <c r="I1950" s="45"/>
      <c r="J1950" s="45"/>
      <c r="K1950" s="45"/>
      <c r="L1950" s="45"/>
      <c r="M1950" s="86"/>
      <c r="N1950" s="139" t="str">
        <f t="shared" si="60"/>
        <v/>
      </c>
    </row>
    <row r="1951" spans="2:14" ht="14" hidden="1" x14ac:dyDescent="0.2">
      <c r="B1951">
        <f t="shared" si="59"/>
        <v>0</v>
      </c>
      <c r="C1951" s="93"/>
      <c r="D1951" s="88"/>
      <c r="E1951" s="45"/>
      <c r="F1951" s="93"/>
      <c r="G1951" s="45"/>
      <c r="H1951" s="45"/>
      <c r="I1951" s="45"/>
      <c r="J1951" s="45"/>
      <c r="K1951" s="45"/>
      <c r="L1951" s="45"/>
      <c r="M1951" s="86"/>
      <c r="N1951" s="139" t="str">
        <f t="shared" si="60"/>
        <v/>
      </c>
    </row>
    <row r="1952" spans="2:14" ht="14" hidden="1" x14ac:dyDescent="0.2">
      <c r="B1952">
        <f t="shared" si="59"/>
        <v>0</v>
      </c>
      <c r="C1952" s="93"/>
      <c r="D1952" s="88"/>
      <c r="E1952" s="45"/>
      <c r="F1952" s="93"/>
      <c r="G1952" s="45"/>
      <c r="H1952" s="45"/>
      <c r="I1952" s="45"/>
      <c r="J1952" s="45"/>
      <c r="K1952" s="45"/>
      <c r="L1952" s="45"/>
      <c r="M1952" s="86"/>
      <c r="N1952" s="139" t="str">
        <f t="shared" si="60"/>
        <v/>
      </c>
    </row>
    <row r="1953" spans="2:14" ht="14" hidden="1" x14ac:dyDescent="0.2">
      <c r="B1953">
        <f t="shared" ref="B1953:B2016" si="61">(D1953)*1</f>
        <v>0</v>
      </c>
      <c r="C1953" s="93"/>
      <c r="D1953" s="88"/>
      <c r="E1953" s="45"/>
      <c r="F1953" s="93"/>
      <c r="G1953" s="45"/>
      <c r="H1953" s="45"/>
      <c r="I1953" s="45"/>
      <c r="J1953" s="45"/>
      <c r="K1953" s="45"/>
      <c r="L1953" s="45"/>
      <c r="M1953" s="86"/>
      <c r="N1953" s="139" t="str">
        <f t="shared" si="60"/>
        <v/>
      </c>
    </row>
    <row r="1954" spans="2:14" ht="14" hidden="1" x14ac:dyDescent="0.2">
      <c r="B1954">
        <f t="shared" si="61"/>
        <v>0</v>
      </c>
      <c r="C1954" s="93"/>
      <c r="D1954" s="88"/>
      <c r="E1954" s="45"/>
      <c r="F1954" s="93"/>
      <c r="G1954" s="45"/>
      <c r="H1954" s="45"/>
      <c r="I1954" s="45"/>
      <c r="J1954" s="45"/>
      <c r="K1954" s="45"/>
      <c r="L1954" s="45"/>
      <c r="M1954" s="86"/>
      <c r="N1954" s="139" t="str">
        <f t="shared" si="60"/>
        <v/>
      </c>
    </row>
    <row r="1955" spans="2:14" ht="14" hidden="1" x14ac:dyDescent="0.2">
      <c r="B1955">
        <f t="shared" si="61"/>
        <v>0</v>
      </c>
      <c r="C1955" s="93"/>
      <c r="D1955" s="88"/>
      <c r="E1955" s="45"/>
      <c r="F1955" s="93"/>
      <c r="G1955" s="45"/>
      <c r="H1955" s="45"/>
      <c r="I1955" s="45"/>
      <c r="J1955" s="45"/>
      <c r="K1955" s="45"/>
      <c r="L1955" s="45"/>
      <c r="M1955" s="86"/>
      <c r="N1955" s="139" t="str">
        <f t="shared" si="60"/>
        <v/>
      </c>
    </row>
    <row r="1956" spans="2:14" ht="14" hidden="1" x14ac:dyDescent="0.2">
      <c r="B1956">
        <f t="shared" si="61"/>
        <v>0</v>
      </c>
      <c r="C1956" s="93"/>
      <c r="D1956" s="88"/>
      <c r="E1956" s="45"/>
      <c r="F1956" s="93"/>
      <c r="G1956" s="45"/>
      <c r="H1956" s="45"/>
      <c r="I1956" s="45"/>
      <c r="J1956" s="45"/>
      <c r="K1956" s="45"/>
      <c r="L1956" s="45"/>
      <c r="M1956" s="86"/>
      <c r="N1956" s="139" t="str">
        <f t="shared" si="60"/>
        <v/>
      </c>
    </row>
    <row r="1957" spans="2:14" ht="14" hidden="1" x14ac:dyDescent="0.2">
      <c r="B1957">
        <f t="shared" si="61"/>
        <v>0</v>
      </c>
      <c r="C1957" s="93"/>
      <c r="D1957" s="88"/>
      <c r="E1957" s="45"/>
      <c r="F1957" s="93"/>
      <c r="G1957" s="45"/>
      <c r="H1957" s="45"/>
      <c r="I1957" s="45"/>
      <c r="J1957" s="45"/>
      <c r="K1957" s="45"/>
      <c r="L1957" s="45"/>
      <c r="M1957" s="86"/>
      <c r="N1957" s="139" t="str">
        <f t="shared" si="60"/>
        <v/>
      </c>
    </row>
    <row r="1958" spans="2:14" ht="14" hidden="1" x14ac:dyDescent="0.2">
      <c r="B1958">
        <f t="shared" si="61"/>
        <v>0</v>
      </c>
      <c r="C1958" s="93"/>
      <c r="D1958" s="88"/>
      <c r="E1958" s="45"/>
      <c r="F1958" s="93"/>
      <c r="G1958" s="45"/>
      <c r="H1958" s="45"/>
      <c r="I1958" s="45"/>
      <c r="J1958" s="45"/>
      <c r="K1958" s="45"/>
      <c r="L1958" s="45"/>
      <c r="M1958" s="86"/>
      <c r="N1958" s="139" t="str">
        <f t="shared" si="60"/>
        <v/>
      </c>
    </row>
    <row r="1959" spans="2:14" ht="14" hidden="1" x14ac:dyDescent="0.2">
      <c r="B1959">
        <f t="shared" si="61"/>
        <v>0</v>
      </c>
      <c r="C1959" s="93"/>
      <c r="D1959" s="88"/>
      <c r="E1959" s="45"/>
      <c r="F1959" s="93"/>
      <c r="G1959" s="45"/>
      <c r="H1959" s="45"/>
      <c r="I1959" s="45"/>
      <c r="J1959" s="45"/>
      <c r="K1959" s="45"/>
      <c r="L1959" s="45"/>
      <c r="M1959" s="86"/>
      <c r="N1959" s="139" t="str">
        <f t="shared" si="60"/>
        <v/>
      </c>
    </row>
    <row r="1960" spans="2:14" ht="14" hidden="1" x14ac:dyDescent="0.2">
      <c r="B1960">
        <f t="shared" si="61"/>
        <v>0</v>
      </c>
      <c r="C1960" s="93"/>
      <c r="D1960" s="88"/>
      <c r="E1960" s="45"/>
      <c r="F1960" s="93"/>
      <c r="G1960" s="45"/>
      <c r="H1960" s="45"/>
      <c r="I1960" s="45"/>
      <c r="J1960" s="45"/>
      <c r="K1960" s="45"/>
      <c r="L1960" s="45"/>
      <c r="M1960" s="86"/>
      <c r="N1960" s="139" t="str">
        <f t="shared" si="60"/>
        <v/>
      </c>
    </row>
    <row r="1961" spans="2:14" ht="14" hidden="1" x14ac:dyDescent="0.2">
      <c r="B1961">
        <f t="shared" si="61"/>
        <v>0</v>
      </c>
      <c r="C1961" s="93"/>
      <c r="D1961" s="88"/>
      <c r="E1961" s="45"/>
      <c r="F1961" s="93"/>
      <c r="G1961" s="45"/>
      <c r="H1961" s="45"/>
      <c r="I1961" s="45"/>
      <c r="J1961" s="45"/>
      <c r="K1961" s="45"/>
      <c r="L1961" s="45"/>
      <c r="M1961" s="86"/>
      <c r="N1961" s="139" t="str">
        <f t="shared" si="60"/>
        <v/>
      </c>
    </row>
    <row r="1962" spans="2:14" ht="14" hidden="1" x14ac:dyDescent="0.2">
      <c r="B1962">
        <f t="shared" si="61"/>
        <v>0</v>
      </c>
      <c r="C1962" s="93"/>
      <c r="D1962" s="88"/>
      <c r="E1962" s="45"/>
      <c r="F1962" s="93"/>
      <c r="G1962" s="45"/>
      <c r="H1962" s="45"/>
      <c r="I1962" s="45"/>
      <c r="J1962" s="45"/>
      <c r="K1962" s="45"/>
      <c r="L1962" s="45"/>
      <c r="M1962" s="86"/>
      <c r="N1962" s="139" t="str">
        <f t="shared" si="60"/>
        <v/>
      </c>
    </row>
    <row r="1963" spans="2:14" ht="14" hidden="1" x14ac:dyDescent="0.2">
      <c r="B1963">
        <f t="shared" si="61"/>
        <v>0</v>
      </c>
      <c r="C1963" s="94"/>
      <c r="D1963" s="97"/>
      <c r="E1963" s="45"/>
      <c r="F1963" s="93"/>
      <c r="G1963" s="45"/>
      <c r="H1963" s="45"/>
      <c r="I1963" s="45"/>
      <c r="J1963" s="45"/>
      <c r="K1963" s="45"/>
      <c r="L1963" s="45"/>
      <c r="M1963" s="86"/>
      <c r="N1963" s="139" t="str">
        <f t="shared" si="60"/>
        <v/>
      </c>
    </row>
    <row r="1964" spans="2:14" ht="14" hidden="1" x14ac:dyDescent="0.2">
      <c r="B1964">
        <f t="shared" si="61"/>
        <v>0</v>
      </c>
      <c r="C1964" s="94"/>
      <c r="D1964" s="97"/>
      <c r="E1964" s="45"/>
      <c r="F1964" s="93"/>
      <c r="G1964" s="45"/>
      <c r="H1964" s="45"/>
      <c r="I1964" s="45"/>
      <c r="J1964" s="45"/>
      <c r="K1964" s="45"/>
      <c r="L1964" s="45"/>
      <c r="M1964" s="86"/>
      <c r="N1964" s="139" t="str">
        <f t="shared" si="60"/>
        <v/>
      </c>
    </row>
    <row r="1965" spans="2:14" ht="14" hidden="1" x14ac:dyDescent="0.2">
      <c r="B1965">
        <f t="shared" si="61"/>
        <v>0</v>
      </c>
      <c r="C1965" s="93"/>
      <c r="D1965" s="98"/>
      <c r="E1965" s="45"/>
      <c r="F1965" s="9"/>
      <c r="G1965" s="45"/>
      <c r="H1965" s="45"/>
      <c r="I1965" s="45"/>
      <c r="J1965" s="45"/>
      <c r="K1965" s="45"/>
      <c r="L1965" s="45"/>
      <c r="M1965" s="86"/>
      <c r="N1965" s="139" t="str">
        <f t="shared" si="60"/>
        <v/>
      </c>
    </row>
    <row r="1966" spans="2:14" ht="14" hidden="1" x14ac:dyDescent="0.2">
      <c r="B1966">
        <f t="shared" si="61"/>
        <v>0</v>
      </c>
      <c r="C1966" s="93"/>
      <c r="D1966" s="98"/>
      <c r="E1966" s="45"/>
      <c r="F1966" s="9"/>
      <c r="G1966" s="45"/>
      <c r="H1966" s="45"/>
      <c r="I1966" s="45"/>
      <c r="J1966" s="45"/>
      <c r="K1966" s="45"/>
      <c r="L1966" s="45"/>
      <c r="M1966" s="86"/>
      <c r="N1966" s="139" t="str">
        <f t="shared" si="60"/>
        <v/>
      </c>
    </row>
    <row r="1967" spans="2:14" ht="14" hidden="1" x14ac:dyDescent="0.2">
      <c r="B1967">
        <f t="shared" si="61"/>
        <v>0</v>
      </c>
      <c r="C1967" s="93"/>
      <c r="D1967" s="98"/>
      <c r="E1967" s="45"/>
      <c r="F1967" s="9"/>
      <c r="G1967" s="45"/>
      <c r="H1967" s="45"/>
      <c r="I1967" s="45"/>
      <c r="J1967" s="45"/>
      <c r="K1967" s="45"/>
      <c r="L1967" s="45"/>
      <c r="M1967" s="86"/>
      <c r="N1967" s="139" t="str">
        <f t="shared" si="60"/>
        <v/>
      </c>
    </row>
    <row r="1968" spans="2:14" ht="14" hidden="1" x14ac:dyDescent="0.2">
      <c r="B1968">
        <f t="shared" si="61"/>
        <v>0</v>
      </c>
      <c r="C1968" s="93"/>
      <c r="D1968" s="98"/>
      <c r="E1968" s="45"/>
      <c r="F1968" s="9"/>
      <c r="G1968" s="45"/>
      <c r="H1968" s="45"/>
      <c r="I1968" s="45"/>
      <c r="J1968" s="45"/>
      <c r="K1968" s="45"/>
      <c r="L1968" s="45"/>
      <c r="M1968" s="86"/>
      <c r="N1968" s="139" t="str">
        <f t="shared" si="60"/>
        <v/>
      </c>
    </row>
    <row r="1969" spans="2:14" ht="14" hidden="1" x14ac:dyDescent="0.2">
      <c r="B1969">
        <f t="shared" si="61"/>
        <v>0</v>
      </c>
      <c r="C1969" s="94"/>
      <c r="D1969" s="98"/>
      <c r="E1969" s="45"/>
      <c r="F1969" s="9"/>
      <c r="G1969" s="45"/>
      <c r="H1969" s="45"/>
      <c r="I1969" s="45"/>
      <c r="J1969" s="45"/>
      <c r="K1969" s="45"/>
      <c r="L1969" s="45"/>
      <c r="M1969" s="86"/>
      <c r="N1969" s="139" t="str">
        <f t="shared" si="60"/>
        <v/>
      </c>
    </row>
    <row r="1970" spans="2:14" ht="14" hidden="1" x14ac:dyDescent="0.2">
      <c r="B1970">
        <f t="shared" si="61"/>
        <v>0</v>
      </c>
      <c r="C1970" s="93"/>
      <c r="D1970" s="98"/>
      <c r="E1970" s="45"/>
      <c r="F1970" s="9"/>
      <c r="G1970" s="45"/>
      <c r="H1970" s="45"/>
      <c r="I1970" s="45"/>
      <c r="J1970" s="45"/>
      <c r="K1970" s="45"/>
      <c r="L1970" s="45"/>
      <c r="M1970" s="86"/>
      <c r="N1970" s="139" t="str">
        <f t="shared" si="60"/>
        <v/>
      </c>
    </row>
    <row r="1971" spans="2:14" ht="14" hidden="1" x14ac:dyDescent="0.2">
      <c r="B1971">
        <f t="shared" si="61"/>
        <v>0</v>
      </c>
      <c r="C1971" s="93"/>
      <c r="D1971" s="97"/>
      <c r="E1971" s="45"/>
      <c r="F1971" s="93"/>
      <c r="G1971" s="45"/>
      <c r="H1971" s="45"/>
      <c r="I1971" s="45"/>
      <c r="J1971" s="45"/>
      <c r="K1971" s="45"/>
      <c r="L1971" s="45"/>
      <c r="M1971" s="86"/>
      <c r="N1971" s="139" t="str">
        <f t="shared" si="60"/>
        <v/>
      </c>
    </row>
    <row r="1972" spans="2:14" ht="14" hidden="1" x14ac:dyDescent="0.2">
      <c r="B1972">
        <f t="shared" si="61"/>
        <v>0</v>
      </c>
      <c r="C1972" s="93"/>
      <c r="D1972" s="97"/>
      <c r="E1972" s="45"/>
      <c r="F1972" s="93"/>
      <c r="G1972" s="45"/>
      <c r="H1972" s="45"/>
      <c r="I1972" s="45"/>
      <c r="J1972" s="45"/>
      <c r="K1972" s="45"/>
      <c r="L1972" s="45"/>
      <c r="M1972" s="86"/>
      <c r="N1972" s="139" t="str">
        <f t="shared" si="60"/>
        <v/>
      </c>
    </row>
    <row r="1973" spans="2:14" ht="14" hidden="1" x14ac:dyDescent="0.2">
      <c r="B1973">
        <f t="shared" si="61"/>
        <v>0</v>
      </c>
      <c r="C1973" s="93"/>
      <c r="D1973" s="97"/>
      <c r="E1973" s="45"/>
      <c r="F1973" s="93"/>
      <c r="G1973" s="45"/>
      <c r="H1973" s="45"/>
      <c r="I1973" s="45"/>
      <c r="J1973" s="45"/>
      <c r="K1973" s="45"/>
      <c r="L1973" s="45"/>
      <c r="M1973" s="86"/>
      <c r="N1973" s="139" t="str">
        <f t="shared" si="60"/>
        <v/>
      </c>
    </row>
    <row r="1974" spans="2:14" ht="14" hidden="1" x14ac:dyDescent="0.2">
      <c r="B1974">
        <f t="shared" si="61"/>
        <v>0</v>
      </c>
      <c r="C1974" s="93"/>
      <c r="D1974" s="97"/>
      <c r="E1974" s="45"/>
      <c r="F1974" s="93"/>
      <c r="G1974" s="45"/>
      <c r="H1974" s="45"/>
      <c r="I1974" s="45"/>
      <c r="J1974" s="45"/>
      <c r="K1974" s="45"/>
      <c r="L1974" s="45"/>
      <c r="M1974" s="86"/>
      <c r="N1974" s="139" t="str">
        <f t="shared" si="60"/>
        <v/>
      </c>
    </row>
    <row r="1975" spans="2:14" ht="14" hidden="1" x14ac:dyDescent="0.2">
      <c r="B1975">
        <f t="shared" si="61"/>
        <v>0</v>
      </c>
      <c r="C1975" s="93"/>
      <c r="D1975" s="98"/>
      <c r="E1975" s="45"/>
      <c r="F1975" s="93"/>
      <c r="G1975" s="45"/>
      <c r="H1975" s="45"/>
      <c r="I1975" s="45"/>
      <c r="J1975" s="45"/>
      <c r="K1975" s="45"/>
      <c r="L1975" s="45"/>
      <c r="M1975" s="86"/>
      <c r="N1975" s="139" t="str">
        <f t="shared" si="60"/>
        <v/>
      </c>
    </row>
    <row r="1976" spans="2:14" ht="14" hidden="1" x14ac:dyDescent="0.2">
      <c r="B1976">
        <f t="shared" si="61"/>
        <v>0</v>
      </c>
      <c r="C1976" s="93"/>
      <c r="D1976" s="98"/>
      <c r="E1976" s="45"/>
      <c r="F1976" s="93"/>
      <c r="G1976" s="45"/>
      <c r="H1976" s="45"/>
      <c r="I1976" s="45"/>
      <c r="J1976" s="45"/>
      <c r="K1976" s="45"/>
      <c r="L1976" s="45"/>
      <c r="M1976" s="86"/>
      <c r="N1976" s="139" t="str">
        <f t="shared" si="60"/>
        <v/>
      </c>
    </row>
    <row r="1977" spans="2:14" ht="14" hidden="1" x14ac:dyDescent="0.2">
      <c r="B1977">
        <f t="shared" si="61"/>
        <v>0</v>
      </c>
      <c r="C1977" s="93"/>
      <c r="D1977" s="99"/>
      <c r="E1977" s="45"/>
      <c r="F1977" s="45"/>
      <c r="G1977" s="45"/>
      <c r="H1977" s="45"/>
      <c r="I1977" s="45"/>
      <c r="J1977" s="45"/>
      <c r="K1977" s="45"/>
      <c r="L1977" s="45"/>
      <c r="M1977" s="100"/>
      <c r="N1977" s="139" t="str">
        <f t="shared" si="60"/>
        <v/>
      </c>
    </row>
    <row r="1978" spans="2:14" ht="14" hidden="1" x14ac:dyDescent="0.2">
      <c r="B1978">
        <f t="shared" si="61"/>
        <v>0</v>
      </c>
      <c r="C1978" s="93"/>
      <c r="D1978" s="99"/>
      <c r="E1978" s="45"/>
      <c r="F1978" s="45"/>
      <c r="G1978" s="45"/>
      <c r="H1978" s="45"/>
      <c r="I1978" s="45"/>
      <c r="J1978" s="45"/>
      <c r="K1978" s="45"/>
      <c r="L1978" s="45"/>
      <c r="M1978" s="100"/>
      <c r="N1978" s="139" t="str">
        <f t="shared" si="60"/>
        <v/>
      </c>
    </row>
    <row r="1979" spans="2:14" ht="14" hidden="1" x14ac:dyDescent="0.2">
      <c r="B1979">
        <f t="shared" si="61"/>
        <v>0</v>
      </c>
      <c r="C1979" s="93"/>
      <c r="D1979" s="99"/>
      <c r="E1979" s="45"/>
      <c r="F1979" s="45"/>
      <c r="G1979" s="45"/>
      <c r="H1979" s="45"/>
      <c r="I1979" s="45"/>
      <c r="J1979" s="45"/>
      <c r="K1979" s="45"/>
      <c r="L1979" s="45"/>
      <c r="M1979" s="100"/>
      <c r="N1979" s="139" t="str">
        <f t="shared" si="60"/>
        <v/>
      </c>
    </row>
    <row r="1980" spans="2:14" ht="14" hidden="1" x14ac:dyDescent="0.2">
      <c r="B1980">
        <f t="shared" si="61"/>
        <v>0</v>
      </c>
      <c r="C1980" s="93"/>
      <c r="D1980" s="99"/>
      <c r="E1980" s="45"/>
      <c r="F1980" s="45"/>
      <c r="G1980" s="45"/>
      <c r="H1980" s="45"/>
      <c r="I1980" s="45"/>
      <c r="J1980" s="45"/>
      <c r="K1980" s="45"/>
      <c r="L1980" s="45"/>
      <c r="M1980" s="100"/>
      <c r="N1980" s="139" t="str">
        <f t="shared" si="60"/>
        <v/>
      </c>
    </row>
    <row r="1981" spans="2:14" ht="14" hidden="1" x14ac:dyDescent="0.2">
      <c r="B1981">
        <f t="shared" si="61"/>
        <v>0</v>
      </c>
      <c r="C1981" s="93"/>
      <c r="D1981" s="101"/>
      <c r="E1981" s="45"/>
      <c r="F1981" s="45"/>
      <c r="G1981" s="45"/>
      <c r="H1981" s="45"/>
      <c r="I1981" s="45"/>
      <c r="J1981" s="45"/>
      <c r="K1981" s="45"/>
      <c r="L1981" s="45"/>
      <c r="M1981" s="100"/>
      <c r="N1981" s="139" t="str">
        <f t="shared" si="60"/>
        <v/>
      </c>
    </row>
    <row r="1982" spans="2:14" ht="14" hidden="1" x14ac:dyDescent="0.2">
      <c r="B1982">
        <f t="shared" si="61"/>
        <v>0</v>
      </c>
      <c r="C1982" s="93"/>
      <c r="D1982" s="101"/>
      <c r="E1982" s="45"/>
      <c r="F1982" s="45"/>
      <c r="G1982" s="45"/>
      <c r="H1982" s="45"/>
      <c r="I1982" s="45"/>
      <c r="J1982" s="45"/>
      <c r="K1982" s="45"/>
      <c r="L1982" s="45"/>
      <c r="M1982" s="100"/>
      <c r="N1982" s="139" t="str">
        <f t="shared" si="60"/>
        <v/>
      </c>
    </row>
    <row r="1983" spans="2:14" ht="14" hidden="1" x14ac:dyDescent="0.2">
      <c r="B1983">
        <f t="shared" si="61"/>
        <v>0</v>
      </c>
      <c r="C1983" s="93"/>
      <c r="D1983" s="101"/>
      <c r="E1983" s="45"/>
      <c r="F1983" s="45"/>
      <c r="G1983" s="45"/>
      <c r="H1983" s="45"/>
      <c r="I1983" s="45"/>
      <c r="J1983" s="45"/>
      <c r="K1983" s="45"/>
      <c r="L1983" s="45"/>
      <c r="M1983" s="100"/>
      <c r="N1983" s="139" t="str">
        <f t="shared" si="60"/>
        <v/>
      </c>
    </row>
    <row r="1984" spans="2:14" ht="14" hidden="1" x14ac:dyDescent="0.2">
      <c r="B1984">
        <f t="shared" si="61"/>
        <v>0</v>
      </c>
      <c r="C1984" s="93"/>
      <c r="D1984" s="101"/>
      <c r="E1984" s="45"/>
      <c r="F1984" s="45"/>
      <c r="G1984" s="45"/>
      <c r="H1984" s="45"/>
      <c r="I1984" s="45"/>
      <c r="J1984" s="45"/>
      <c r="K1984" s="45"/>
      <c r="L1984" s="45"/>
      <c r="M1984" s="100"/>
      <c r="N1984" s="139" t="str">
        <f t="shared" si="60"/>
        <v/>
      </c>
    </row>
    <row r="1985" spans="2:14" ht="14" hidden="1" x14ac:dyDescent="0.2">
      <c r="B1985">
        <f t="shared" si="61"/>
        <v>0</v>
      </c>
      <c r="C1985" s="93"/>
      <c r="D1985" s="101"/>
      <c r="E1985" s="45"/>
      <c r="F1985" s="45"/>
      <c r="G1985" s="45"/>
      <c r="H1985" s="45"/>
      <c r="I1985" s="45"/>
      <c r="J1985" s="45"/>
      <c r="K1985" s="45"/>
      <c r="L1985" s="45"/>
      <c r="M1985" s="100"/>
      <c r="N1985" s="139" t="str">
        <f t="shared" si="60"/>
        <v/>
      </c>
    </row>
    <row r="1986" spans="2:14" ht="14" hidden="1" x14ac:dyDescent="0.2">
      <c r="B1986">
        <f t="shared" si="61"/>
        <v>0</v>
      </c>
      <c r="C1986" s="93"/>
      <c r="D1986" s="101"/>
      <c r="E1986" s="45"/>
      <c r="F1986" s="45"/>
      <c r="G1986" s="45"/>
      <c r="H1986" s="45"/>
      <c r="I1986" s="45"/>
      <c r="J1986" s="45"/>
      <c r="K1986" s="45"/>
      <c r="L1986" s="45"/>
      <c r="M1986" s="100"/>
      <c r="N1986" s="139" t="str">
        <f t="shared" si="60"/>
        <v/>
      </c>
    </row>
    <row r="1987" spans="2:14" ht="14" hidden="1" x14ac:dyDescent="0.2">
      <c r="B1987">
        <f t="shared" si="61"/>
        <v>0</v>
      </c>
      <c r="C1987" s="93"/>
      <c r="D1987" s="101"/>
      <c r="E1987" s="45"/>
      <c r="F1987" s="45"/>
      <c r="G1987" s="45"/>
      <c r="H1987" s="45"/>
      <c r="I1987" s="45"/>
      <c r="J1987" s="45"/>
      <c r="K1987" s="45"/>
      <c r="L1987" s="45"/>
      <c r="M1987" s="100"/>
      <c r="N1987" s="139" t="str">
        <f t="shared" ref="N1987:N2050" si="62">UPPER(M1987)</f>
        <v/>
      </c>
    </row>
    <row r="1988" spans="2:14" ht="14" hidden="1" x14ac:dyDescent="0.2">
      <c r="B1988">
        <f t="shared" si="61"/>
        <v>0</v>
      </c>
      <c r="C1988" s="93"/>
      <c r="D1988" s="101"/>
      <c r="E1988" s="45"/>
      <c r="F1988" s="45"/>
      <c r="G1988" s="45"/>
      <c r="H1988" s="45"/>
      <c r="I1988" s="45"/>
      <c r="J1988" s="45"/>
      <c r="K1988" s="45"/>
      <c r="L1988" s="45"/>
      <c r="M1988" s="100"/>
      <c r="N1988" s="139" t="str">
        <f t="shared" si="62"/>
        <v/>
      </c>
    </row>
    <row r="1989" spans="2:14" ht="14" hidden="1" x14ac:dyDescent="0.2">
      <c r="B1989">
        <f t="shared" si="61"/>
        <v>0</v>
      </c>
      <c r="C1989" s="93"/>
      <c r="D1989" s="101"/>
      <c r="E1989" s="45"/>
      <c r="F1989" s="45"/>
      <c r="G1989" s="45"/>
      <c r="H1989" s="45"/>
      <c r="I1989" s="45"/>
      <c r="J1989" s="45"/>
      <c r="K1989" s="45"/>
      <c r="L1989" s="45"/>
      <c r="M1989" s="100"/>
      <c r="N1989" s="139" t="str">
        <f t="shared" si="62"/>
        <v/>
      </c>
    </row>
    <row r="1990" spans="2:14" ht="14" hidden="1" x14ac:dyDescent="0.2">
      <c r="B1990">
        <f t="shared" si="61"/>
        <v>0</v>
      </c>
      <c r="C1990" s="93"/>
      <c r="D1990" s="101"/>
      <c r="E1990" s="45"/>
      <c r="F1990" s="45"/>
      <c r="G1990" s="45"/>
      <c r="H1990" s="45"/>
      <c r="I1990" s="45"/>
      <c r="J1990" s="45"/>
      <c r="K1990" s="45"/>
      <c r="L1990" s="45"/>
      <c r="M1990" s="100"/>
      <c r="N1990" s="139" t="str">
        <f t="shared" si="62"/>
        <v/>
      </c>
    </row>
    <row r="1991" spans="2:14" ht="14" hidden="1" x14ac:dyDescent="0.2">
      <c r="B1991">
        <f t="shared" si="61"/>
        <v>0</v>
      </c>
      <c r="C1991" s="93"/>
      <c r="D1991" s="101"/>
      <c r="E1991" s="45"/>
      <c r="F1991" s="45"/>
      <c r="G1991" s="45"/>
      <c r="H1991" s="45"/>
      <c r="I1991" s="45"/>
      <c r="J1991" s="45"/>
      <c r="K1991" s="45"/>
      <c r="L1991" s="45"/>
      <c r="M1991" s="100"/>
      <c r="N1991" s="139" t="str">
        <f t="shared" si="62"/>
        <v/>
      </c>
    </row>
    <row r="1992" spans="2:14" ht="14" hidden="1" x14ac:dyDescent="0.2">
      <c r="B1992">
        <f t="shared" si="61"/>
        <v>0</v>
      </c>
      <c r="C1992" s="93"/>
      <c r="D1992" s="101"/>
      <c r="E1992" s="45"/>
      <c r="F1992" s="45"/>
      <c r="G1992" s="45"/>
      <c r="H1992" s="45"/>
      <c r="I1992" s="45"/>
      <c r="J1992" s="45"/>
      <c r="K1992" s="45"/>
      <c r="L1992" s="45"/>
      <c r="M1992" s="100"/>
      <c r="N1992" s="139" t="str">
        <f t="shared" si="62"/>
        <v/>
      </c>
    </row>
    <row r="1993" spans="2:14" ht="14" hidden="1" x14ac:dyDescent="0.2">
      <c r="B1993">
        <f t="shared" si="61"/>
        <v>0</v>
      </c>
      <c r="C1993" s="93"/>
      <c r="D1993" s="101"/>
      <c r="E1993" s="45"/>
      <c r="F1993" s="45"/>
      <c r="G1993" s="45"/>
      <c r="H1993" s="45"/>
      <c r="I1993" s="45"/>
      <c r="J1993" s="45"/>
      <c r="K1993" s="45"/>
      <c r="L1993" s="45"/>
      <c r="M1993" s="100"/>
      <c r="N1993" s="139" t="str">
        <f t="shared" si="62"/>
        <v/>
      </c>
    </row>
    <row r="1994" spans="2:14" ht="14" hidden="1" x14ac:dyDescent="0.2">
      <c r="B1994">
        <f t="shared" si="61"/>
        <v>0</v>
      </c>
      <c r="C1994" s="93"/>
      <c r="D1994" s="101"/>
      <c r="E1994" s="45"/>
      <c r="F1994" s="45"/>
      <c r="G1994" s="45"/>
      <c r="H1994" s="45"/>
      <c r="I1994" s="45"/>
      <c r="J1994" s="45"/>
      <c r="K1994" s="45"/>
      <c r="L1994" s="45"/>
      <c r="M1994" s="100"/>
      <c r="N1994" s="139" t="str">
        <f t="shared" si="62"/>
        <v/>
      </c>
    </row>
    <row r="1995" spans="2:14" ht="14" hidden="1" x14ac:dyDescent="0.2">
      <c r="B1995">
        <f t="shared" si="61"/>
        <v>0</v>
      </c>
      <c r="C1995" s="93"/>
      <c r="D1995" s="101"/>
      <c r="E1995" s="45"/>
      <c r="F1995" s="45"/>
      <c r="G1995" s="45"/>
      <c r="H1995" s="45"/>
      <c r="I1995" s="45"/>
      <c r="J1995" s="45"/>
      <c r="K1995" s="45"/>
      <c r="L1995" s="45"/>
      <c r="M1995" s="100"/>
      <c r="N1995" s="139" t="str">
        <f t="shared" si="62"/>
        <v/>
      </c>
    </row>
    <row r="1996" spans="2:14" ht="14" hidden="1" x14ac:dyDescent="0.2">
      <c r="B1996">
        <f t="shared" si="61"/>
        <v>0</v>
      </c>
      <c r="C1996" s="93"/>
      <c r="D1996" s="102"/>
      <c r="E1996" s="103"/>
      <c r="F1996" s="103"/>
      <c r="G1996" s="103"/>
      <c r="H1996" s="103"/>
      <c r="I1996" s="103"/>
      <c r="J1996" s="45"/>
      <c r="K1996" s="45"/>
      <c r="L1996" s="103"/>
      <c r="M1996" s="100"/>
      <c r="N1996" s="139" t="str">
        <f t="shared" si="62"/>
        <v/>
      </c>
    </row>
    <row r="1997" spans="2:14" ht="14" hidden="1" x14ac:dyDescent="0.2">
      <c r="B1997">
        <f t="shared" si="61"/>
        <v>0</v>
      </c>
      <c r="C1997" s="93"/>
      <c r="D1997" s="99"/>
      <c r="E1997" s="45"/>
      <c r="F1997" s="45"/>
      <c r="G1997" s="45"/>
      <c r="H1997" s="45"/>
      <c r="I1997" s="45"/>
      <c r="J1997" s="45"/>
      <c r="K1997" s="45"/>
      <c r="L1997" s="45"/>
      <c r="M1997" s="100"/>
      <c r="N1997" s="139" t="str">
        <f t="shared" si="62"/>
        <v/>
      </c>
    </row>
    <row r="1998" spans="2:14" ht="14" hidden="1" x14ac:dyDescent="0.2">
      <c r="B1998">
        <f t="shared" si="61"/>
        <v>0</v>
      </c>
      <c r="C1998" s="93"/>
      <c r="D1998" s="99"/>
      <c r="E1998" s="45"/>
      <c r="F1998" s="45"/>
      <c r="G1998" s="45"/>
      <c r="H1998" s="45"/>
      <c r="I1998" s="45"/>
      <c r="J1998" s="45"/>
      <c r="K1998" s="45"/>
      <c r="L1998" s="45"/>
      <c r="M1998" s="100"/>
      <c r="N1998" s="139" t="str">
        <f t="shared" si="62"/>
        <v/>
      </c>
    </row>
    <row r="1999" spans="2:14" ht="14" hidden="1" x14ac:dyDescent="0.2">
      <c r="B1999">
        <f t="shared" si="61"/>
        <v>0</v>
      </c>
      <c r="C1999" s="93"/>
      <c r="D1999" s="99"/>
      <c r="E1999" s="45"/>
      <c r="F1999" s="45"/>
      <c r="G1999" s="45"/>
      <c r="H1999" s="45"/>
      <c r="I1999" s="45"/>
      <c r="J1999" s="45"/>
      <c r="K1999" s="45"/>
      <c r="L1999" s="45"/>
      <c r="M1999" s="100"/>
      <c r="N1999" s="139" t="str">
        <f t="shared" si="62"/>
        <v/>
      </c>
    </row>
    <row r="2000" spans="2:14" ht="14" hidden="1" x14ac:dyDescent="0.2">
      <c r="B2000">
        <f t="shared" si="61"/>
        <v>0</v>
      </c>
      <c r="C2000" s="93"/>
      <c r="D2000" s="102"/>
      <c r="E2000" s="103"/>
      <c r="F2000" s="103"/>
      <c r="G2000" s="103"/>
      <c r="H2000" s="103"/>
      <c r="I2000" s="103"/>
      <c r="J2000" s="45"/>
      <c r="K2000" s="103"/>
      <c r="L2000" s="103"/>
      <c r="M2000" s="100"/>
      <c r="N2000" s="139" t="str">
        <f t="shared" si="62"/>
        <v/>
      </c>
    </row>
    <row r="2001" spans="2:14" ht="14" hidden="1" x14ac:dyDescent="0.2">
      <c r="B2001">
        <f t="shared" si="61"/>
        <v>0</v>
      </c>
      <c r="C2001" s="93"/>
      <c r="D2001" s="99"/>
      <c r="E2001" s="45"/>
      <c r="F2001" s="45"/>
      <c r="G2001" s="45"/>
      <c r="H2001" s="45"/>
      <c r="I2001" s="45"/>
      <c r="J2001" s="45"/>
      <c r="K2001" s="45"/>
      <c r="L2001" s="45"/>
      <c r="M2001" s="100"/>
      <c r="N2001" s="139" t="str">
        <f t="shared" si="62"/>
        <v/>
      </c>
    </row>
    <row r="2002" spans="2:14" ht="14" hidden="1" x14ac:dyDescent="0.2">
      <c r="B2002">
        <f t="shared" si="61"/>
        <v>0</v>
      </c>
      <c r="C2002" s="93"/>
      <c r="D2002" s="99"/>
      <c r="E2002" s="45"/>
      <c r="F2002" s="45"/>
      <c r="G2002" s="45"/>
      <c r="H2002" s="45"/>
      <c r="I2002" s="45"/>
      <c r="J2002" s="45"/>
      <c r="K2002" s="45"/>
      <c r="L2002" s="45"/>
      <c r="M2002" s="100"/>
      <c r="N2002" s="139" t="str">
        <f t="shared" si="62"/>
        <v/>
      </c>
    </row>
    <row r="2003" spans="2:14" ht="14" hidden="1" x14ac:dyDescent="0.2">
      <c r="B2003">
        <f t="shared" si="61"/>
        <v>0</v>
      </c>
      <c r="C2003" s="93"/>
      <c r="D2003" s="99"/>
      <c r="E2003" s="45"/>
      <c r="F2003" s="45"/>
      <c r="G2003" s="45"/>
      <c r="H2003" s="45"/>
      <c r="I2003" s="45"/>
      <c r="J2003" s="45"/>
      <c r="K2003" s="45"/>
      <c r="L2003" s="45"/>
      <c r="M2003" s="100"/>
      <c r="N2003" s="139" t="str">
        <f t="shared" si="62"/>
        <v/>
      </c>
    </row>
    <row r="2004" spans="2:14" ht="14" hidden="1" x14ac:dyDescent="0.2">
      <c r="B2004">
        <f t="shared" si="61"/>
        <v>0</v>
      </c>
      <c r="C2004" s="93"/>
      <c r="D2004" s="99"/>
      <c r="E2004" s="45"/>
      <c r="F2004" s="45"/>
      <c r="G2004" s="45"/>
      <c r="H2004" s="45"/>
      <c r="I2004" s="45"/>
      <c r="J2004" s="45"/>
      <c r="K2004" s="45"/>
      <c r="L2004" s="45"/>
      <c r="M2004" s="100"/>
      <c r="N2004" s="139" t="str">
        <f t="shared" si="62"/>
        <v/>
      </c>
    </row>
    <row r="2005" spans="2:14" ht="14" hidden="1" x14ac:dyDescent="0.2">
      <c r="B2005">
        <f t="shared" si="61"/>
        <v>0</v>
      </c>
      <c r="C2005" s="45"/>
      <c r="D2005" s="99"/>
      <c r="E2005" s="45"/>
      <c r="F2005" s="93"/>
      <c r="G2005" s="45"/>
      <c r="H2005" s="45"/>
      <c r="I2005" s="45"/>
      <c r="J2005" s="45"/>
      <c r="K2005" s="45"/>
      <c r="L2005" s="45"/>
      <c r="M2005" s="45"/>
      <c r="N2005" s="139" t="str">
        <f t="shared" si="62"/>
        <v/>
      </c>
    </row>
    <row r="2006" spans="2:14" ht="14" hidden="1" x14ac:dyDescent="0.2">
      <c r="B2006">
        <f t="shared" si="61"/>
        <v>0</v>
      </c>
      <c r="C2006" s="45"/>
      <c r="D2006" s="101"/>
      <c r="E2006" s="45"/>
      <c r="F2006" s="93"/>
      <c r="G2006" s="45"/>
      <c r="H2006" s="45"/>
      <c r="I2006" s="45"/>
      <c r="J2006" s="45"/>
      <c r="K2006" s="45"/>
      <c r="L2006" s="45"/>
      <c r="M2006" s="45"/>
      <c r="N2006" s="139" t="str">
        <f t="shared" si="62"/>
        <v/>
      </c>
    </row>
    <row r="2007" spans="2:14" ht="14" hidden="1" x14ac:dyDescent="0.2">
      <c r="B2007">
        <f t="shared" si="61"/>
        <v>0</v>
      </c>
      <c r="C2007" s="45"/>
      <c r="D2007" s="101"/>
      <c r="E2007" s="45"/>
      <c r="F2007" s="93"/>
      <c r="G2007" s="45"/>
      <c r="H2007" s="45"/>
      <c r="I2007" s="45"/>
      <c r="J2007" s="45"/>
      <c r="K2007" s="45"/>
      <c r="L2007" s="45"/>
      <c r="M2007" s="45"/>
      <c r="N2007" s="139" t="str">
        <f t="shared" si="62"/>
        <v/>
      </c>
    </row>
    <row r="2008" spans="2:14" ht="14" hidden="1" x14ac:dyDescent="0.2">
      <c r="B2008">
        <f t="shared" si="61"/>
        <v>0</v>
      </c>
      <c r="C2008" s="45"/>
      <c r="D2008" s="101"/>
      <c r="E2008" s="45"/>
      <c r="F2008" s="93"/>
      <c r="G2008" s="45"/>
      <c r="H2008" s="45"/>
      <c r="I2008" s="45"/>
      <c r="J2008" s="45"/>
      <c r="K2008" s="45"/>
      <c r="L2008" s="45"/>
      <c r="M2008" s="45"/>
      <c r="N2008" s="139" t="str">
        <f t="shared" si="62"/>
        <v/>
      </c>
    </row>
    <row r="2009" spans="2:14" ht="14" hidden="1" x14ac:dyDescent="0.2">
      <c r="B2009">
        <f t="shared" si="61"/>
        <v>0</v>
      </c>
      <c r="C2009" s="45"/>
      <c r="D2009" s="99"/>
      <c r="E2009" s="45"/>
      <c r="F2009" s="93"/>
      <c r="G2009" s="45"/>
      <c r="H2009" s="45"/>
      <c r="I2009" s="45"/>
      <c r="J2009" s="45"/>
      <c r="K2009" s="45"/>
      <c r="L2009" s="45"/>
      <c r="M2009" s="45"/>
      <c r="N2009" s="139" t="str">
        <f t="shared" si="62"/>
        <v/>
      </c>
    </row>
    <row r="2010" spans="2:14" ht="14" hidden="1" x14ac:dyDescent="0.2">
      <c r="B2010">
        <f t="shared" si="61"/>
        <v>0</v>
      </c>
      <c r="C2010" s="45"/>
      <c r="D2010" s="99"/>
      <c r="E2010" s="45"/>
      <c r="F2010" s="93"/>
      <c r="G2010" s="45"/>
      <c r="H2010" s="45"/>
      <c r="I2010" s="45"/>
      <c r="J2010" s="45"/>
      <c r="K2010" s="45"/>
      <c r="L2010" s="45"/>
      <c r="M2010" s="45"/>
      <c r="N2010" s="139" t="str">
        <f t="shared" si="62"/>
        <v/>
      </c>
    </row>
    <row r="2011" spans="2:14" ht="14" hidden="1" x14ac:dyDescent="0.2">
      <c r="B2011">
        <f t="shared" si="61"/>
        <v>0</v>
      </c>
      <c r="C2011" s="45"/>
      <c r="D2011" s="99"/>
      <c r="E2011" s="45"/>
      <c r="F2011" s="93"/>
      <c r="G2011" s="45"/>
      <c r="H2011" s="45"/>
      <c r="I2011" s="45"/>
      <c r="J2011" s="45"/>
      <c r="K2011" s="45"/>
      <c r="L2011" s="45"/>
      <c r="M2011" s="45"/>
      <c r="N2011" s="139" t="str">
        <f t="shared" si="62"/>
        <v/>
      </c>
    </row>
    <row r="2012" spans="2:14" ht="14" hidden="1" x14ac:dyDescent="0.2">
      <c r="B2012">
        <f t="shared" si="61"/>
        <v>0</v>
      </c>
      <c r="C2012" s="45"/>
      <c r="D2012" s="101"/>
      <c r="E2012" s="45"/>
      <c r="F2012" s="93"/>
      <c r="G2012" s="45"/>
      <c r="H2012" s="45"/>
      <c r="I2012" s="45"/>
      <c r="J2012" s="45"/>
      <c r="K2012" s="45"/>
      <c r="L2012" s="45"/>
      <c r="M2012" s="45"/>
      <c r="N2012" s="139" t="str">
        <f t="shared" si="62"/>
        <v/>
      </c>
    </row>
    <row r="2013" spans="2:14" ht="14" hidden="1" x14ac:dyDescent="0.2">
      <c r="B2013">
        <f t="shared" si="61"/>
        <v>0</v>
      </c>
      <c r="C2013" s="45"/>
      <c r="D2013" s="101"/>
      <c r="E2013" s="45"/>
      <c r="F2013" s="93"/>
      <c r="G2013" s="45"/>
      <c r="H2013" s="45"/>
      <c r="I2013" s="45"/>
      <c r="J2013" s="45"/>
      <c r="K2013" s="45"/>
      <c r="L2013" s="45"/>
      <c r="M2013" s="45"/>
      <c r="N2013" s="139" t="str">
        <f t="shared" si="62"/>
        <v/>
      </c>
    </row>
    <row r="2014" spans="2:14" ht="14" hidden="1" x14ac:dyDescent="0.2">
      <c r="B2014">
        <f t="shared" si="61"/>
        <v>0</v>
      </c>
      <c r="C2014" s="45"/>
      <c r="D2014" s="101"/>
      <c r="E2014" s="45"/>
      <c r="F2014" s="93"/>
      <c r="G2014" s="45"/>
      <c r="H2014" s="45"/>
      <c r="I2014" s="45"/>
      <c r="J2014" s="45"/>
      <c r="K2014" s="45"/>
      <c r="L2014" s="45"/>
      <c r="M2014" s="45"/>
      <c r="N2014" s="139" t="str">
        <f t="shared" si="62"/>
        <v/>
      </c>
    </row>
    <row r="2015" spans="2:14" ht="14" hidden="1" x14ac:dyDescent="0.2">
      <c r="B2015">
        <f t="shared" si="61"/>
        <v>0</v>
      </c>
      <c r="C2015" s="100"/>
      <c r="D2015" s="101"/>
      <c r="E2015" s="45"/>
      <c r="F2015" s="45"/>
      <c r="G2015" s="45"/>
      <c r="H2015" s="45"/>
      <c r="I2015" s="45"/>
      <c r="J2015" s="45"/>
      <c r="K2015" s="45"/>
      <c r="L2015" s="45"/>
      <c r="M2015" s="104"/>
      <c r="N2015" s="139" t="str">
        <f t="shared" si="62"/>
        <v/>
      </c>
    </row>
    <row r="2016" spans="2:14" ht="14" hidden="1" x14ac:dyDescent="0.2">
      <c r="B2016">
        <f t="shared" si="61"/>
        <v>0</v>
      </c>
      <c r="C2016" s="100"/>
      <c r="D2016" s="101"/>
      <c r="E2016" s="45"/>
      <c r="F2016" s="45"/>
      <c r="G2016" s="45"/>
      <c r="H2016" s="45"/>
      <c r="I2016" s="45"/>
      <c r="J2016" s="45"/>
      <c r="K2016" s="45"/>
      <c r="L2016" s="45"/>
      <c r="M2016" s="104"/>
      <c r="N2016" s="139" t="str">
        <f t="shared" si="62"/>
        <v/>
      </c>
    </row>
    <row r="2017" spans="2:14" ht="14" hidden="1" x14ac:dyDescent="0.2">
      <c r="B2017">
        <f t="shared" ref="B2017:B2080" si="63">(D2017)*1</f>
        <v>0</v>
      </c>
      <c r="C2017" s="100"/>
      <c r="D2017" s="101"/>
      <c r="E2017" s="45"/>
      <c r="F2017" s="45"/>
      <c r="G2017" s="45"/>
      <c r="H2017" s="45"/>
      <c r="I2017" s="45"/>
      <c r="J2017" s="45"/>
      <c r="K2017" s="45"/>
      <c r="L2017" s="45"/>
      <c r="M2017" s="104"/>
      <c r="N2017" s="139" t="str">
        <f t="shared" si="62"/>
        <v/>
      </c>
    </row>
    <row r="2018" spans="2:14" ht="14" hidden="1" x14ac:dyDescent="0.2">
      <c r="B2018">
        <f t="shared" si="63"/>
        <v>0</v>
      </c>
      <c r="C2018" s="100"/>
      <c r="D2018" s="101"/>
      <c r="E2018" s="45"/>
      <c r="F2018" s="45"/>
      <c r="G2018" s="45"/>
      <c r="H2018" s="45"/>
      <c r="I2018" s="45"/>
      <c r="J2018" s="45"/>
      <c r="K2018" s="45"/>
      <c r="L2018" s="45"/>
      <c r="M2018" s="104"/>
      <c r="N2018" s="139" t="str">
        <f t="shared" si="62"/>
        <v/>
      </c>
    </row>
    <row r="2019" spans="2:14" ht="14" hidden="1" x14ac:dyDescent="0.2">
      <c r="B2019">
        <f t="shared" si="63"/>
        <v>0</v>
      </c>
      <c r="C2019" s="100"/>
      <c r="D2019" s="101"/>
      <c r="E2019" s="45"/>
      <c r="F2019" s="45"/>
      <c r="G2019" s="45"/>
      <c r="H2019" s="45"/>
      <c r="I2019" s="45"/>
      <c r="J2019" s="45"/>
      <c r="K2019" s="45"/>
      <c r="L2019" s="45"/>
      <c r="M2019" s="104"/>
      <c r="N2019" s="139" t="str">
        <f t="shared" si="62"/>
        <v/>
      </c>
    </row>
    <row r="2020" spans="2:14" ht="14" hidden="1" x14ac:dyDescent="0.2">
      <c r="B2020">
        <f t="shared" si="63"/>
        <v>0</v>
      </c>
      <c r="C2020" s="100"/>
      <c r="D2020" s="101"/>
      <c r="E2020" s="45"/>
      <c r="F2020" s="45"/>
      <c r="G2020" s="45"/>
      <c r="H2020" s="45"/>
      <c r="I2020" s="45"/>
      <c r="J2020" s="45"/>
      <c r="K2020" s="45"/>
      <c r="L2020" s="45"/>
      <c r="M2020" s="104"/>
      <c r="N2020" s="139" t="str">
        <f t="shared" si="62"/>
        <v/>
      </c>
    </row>
    <row r="2021" spans="2:14" ht="14" hidden="1" x14ac:dyDescent="0.2">
      <c r="B2021">
        <f t="shared" si="63"/>
        <v>0</v>
      </c>
      <c r="C2021" s="100"/>
      <c r="D2021" s="101"/>
      <c r="E2021" s="45"/>
      <c r="F2021" s="45"/>
      <c r="G2021" s="45"/>
      <c r="H2021" s="45"/>
      <c r="I2021" s="45"/>
      <c r="J2021" s="45"/>
      <c r="K2021" s="45"/>
      <c r="L2021" s="45"/>
      <c r="M2021" s="104"/>
      <c r="N2021" s="139" t="str">
        <f t="shared" si="62"/>
        <v/>
      </c>
    </row>
    <row r="2022" spans="2:14" ht="14" hidden="1" x14ac:dyDescent="0.2">
      <c r="B2022">
        <f t="shared" si="63"/>
        <v>0</v>
      </c>
      <c r="C2022" s="100"/>
      <c r="D2022" s="101"/>
      <c r="E2022" s="45"/>
      <c r="F2022" s="45"/>
      <c r="G2022" s="45"/>
      <c r="H2022" s="45"/>
      <c r="I2022" s="45"/>
      <c r="J2022" s="45"/>
      <c r="K2022" s="45"/>
      <c r="L2022" s="45"/>
      <c r="M2022" s="104"/>
      <c r="N2022" s="139" t="str">
        <f t="shared" si="62"/>
        <v/>
      </c>
    </row>
    <row r="2023" spans="2:14" ht="14" hidden="1" x14ac:dyDescent="0.2">
      <c r="B2023">
        <f t="shared" si="63"/>
        <v>0</v>
      </c>
      <c r="C2023" s="100"/>
      <c r="D2023" s="101"/>
      <c r="E2023" s="45"/>
      <c r="F2023" s="45"/>
      <c r="G2023" s="45"/>
      <c r="H2023" s="45"/>
      <c r="I2023" s="45"/>
      <c r="J2023" s="45"/>
      <c r="K2023" s="45"/>
      <c r="L2023" s="45"/>
      <c r="M2023" s="104"/>
      <c r="N2023" s="139" t="str">
        <f t="shared" si="62"/>
        <v/>
      </c>
    </row>
    <row r="2024" spans="2:14" ht="14" hidden="1" x14ac:dyDescent="0.2">
      <c r="B2024">
        <f t="shared" si="63"/>
        <v>0</v>
      </c>
      <c r="C2024" s="100"/>
      <c r="D2024" s="101"/>
      <c r="E2024" s="45"/>
      <c r="F2024" s="45"/>
      <c r="G2024" s="45"/>
      <c r="H2024" s="45"/>
      <c r="I2024" s="45"/>
      <c r="J2024" s="45"/>
      <c r="K2024" s="45"/>
      <c r="L2024" s="45"/>
      <c r="M2024" s="104"/>
      <c r="N2024" s="139" t="str">
        <f t="shared" si="62"/>
        <v/>
      </c>
    </row>
    <row r="2025" spans="2:14" ht="14" hidden="1" x14ac:dyDescent="0.2">
      <c r="B2025">
        <f t="shared" si="63"/>
        <v>0</v>
      </c>
      <c r="C2025" s="100"/>
      <c r="D2025" s="101"/>
      <c r="E2025" s="45"/>
      <c r="F2025" s="45"/>
      <c r="G2025" s="45"/>
      <c r="H2025" s="45"/>
      <c r="I2025" s="45"/>
      <c r="J2025" s="45"/>
      <c r="K2025" s="45"/>
      <c r="L2025" s="45"/>
      <c r="M2025" s="104"/>
      <c r="N2025" s="139" t="str">
        <f t="shared" si="62"/>
        <v/>
      </c>
    </row>
    <row r="2026" spans="2:14" ht="14" hidden="1" x14ac:dyDescent="0.2">
      <c r="B2026">
        <f t="shared" si="63"/>
        <v>0</v>
      </c>
      <c r="C2026" s="100"/>
      <c r="D2026" s="101"/>
      <c r="E2026" s="45"/>
      <c r="F2026" s="45"/>
      <c r="G2026" s="45"/>
      <c r="H2026" s="45"/>
      <c r="I2026" s="45"/>
      <c r="J2026" s="45"/>
      <c r="K2026" s="45"/>
      <c r="L2026" s="45"/>
      <c r="M2026" s="104"/>
      <c r="N2026" s="139" t="str">
        <f t="shared" si="62"/>
        <v/>
      </c>
    </row>
    <row r="2027" spans="2:14" ht="14" hidden="1" x14ac:dyDescent="0.2">
      <c r="B2027">
        <f t="shared" si="63"/>
        <v>0</v>
      </c>
      <c r="C2027" s="100"/>
      <c r="D2027" s="101"/>
      <c r="E2027" s="45"/>
      <c r="F2027" s="45"/>
      <c r="G2027" s="45"/>
      <c r="H2027" s="45"/>
      <c r="I2027" s="45"/>
      <c r="J2027" s="45"/>
      <c r="K2027" s="45"/>
      <c r="L2027" s="45"/>
      <c r="M2027" s="104"/>
      <c r="N2027" s="139" t="str">
        <f t="shared" si="62"/>
        <v/>
      </c>
    </row>
    <row r="2028" spans="2:14" ht="14" hidden="1" x14ac:dyDescent="0.2">
      <c r="B2028">
        <f t="shared" si="63"/>
        <v>0</v>
      </c>
      <c r="C2028" s="100"/>
      <c r="D2028" s="101"/>
      <c r="E2028" s="45"/>
      <c r="F2028" s="45"/>
      <c r="G2028" s="45"/>
      <c r="H2028" s="45"/>
      <c r="I2028" s="45"/>
      <c r="J2028" s="45"/>
      <c r="K2028" s="45"/>
      <c r="L2028" s="45"/>
      <c r="M2028" s="104"/>
      <c r="N2028" s="139" t="str">
        <f t="shared" si="62"/>
        <v/>
      </c>
    </row>
    <row r="2029" spans="2:14" ht="14" hidden="1" x14ac:dyDescent="0.2">
      <c r="B2029">
        <f t="shared" si="63"/>
        <v>0</v>
      </c>
      <c r="C2029" s="100"/>
      <c r="D2029" s="101"/>
      <c r="E2029" s="45"/>
      <c r="F2029" s="45"/>
      <c r="G2029" s="45"/>
      <c r="H2029" s="45"/>
      <c r="I2029" s="45"/>
      <c r="J2029" s="45"/>
      <c r="K2029" s="45"/>
      <c r="L2029" s="45"/>
      <c r="M2029" s="104"/>
      <c r="N2029" s="139" t="str">
        <f t="shared" si="62"/>
        <v/>
      </c>
    </row>
    <row r="2030" spans="2:14" ht="14" hidden="1" x14ac:dyDescent="0.2">
      <c r="B2030">
        <f t="shared" si="63"/>
        <v>0</v>
      </c>
      <c r="C2030" s="100"/>
      <c r="D2030" s="101"/>
      <c r="E2030" s="45"/>
      <c r="F2030" s="45"/>
      <c r="G2030" s="45"/>
      <c r="H2030" s="45"/>
      <c r="I2030" s="45"/>
      <c r="J2030" s="45"/>
      <c r="K2030" s="45"/>
      <c r="L2030" s="45"/>
      <c r="M2030" s="104"/>
      <c r="N2030" s="139" t="str">
        <f t="shared" si="62"/>
        <v/>
      </c>
    </row>
    <row r="2031" spans="2:14" ht="14" hidden="1" x14ac:dyDescent="0.2">
      <c r="B2031">
        <f t="shared" si="63"/>
        <v>0</v>
      </c>
      <c r="C2031" s="105"/>
      <c r="D2031" s="101"/>
      <c r="E2031" s="45"/>
      <c r="F2031" s="45"/>
      <c r="G2031" s="45"/>
      <c r="H2031" s="45"/>
      <c r="I2031" s="45"/>
      <c r="J2031" s="45"/>
      <c r="K2031" s="45"/>
      <c r="L2031" s="45"/>
      <c r="M2031" s="104"/>
      <c r="N2031" s="139" t="str">
        <f t="shared" si="62"/>
        <v/>
      </c>
    </row>
    <row r="2032" spans="2:14" ht="14" hidden="1" x14ac:dyDescent="0.2">
      <c r="B2032">
        <f t="shared" si="63"/>
        <v>0</v>
      </c>
      <c r="C2032" s="100"/>
      <c r="D2032" s="101"/>
      <c r="E2032" s="45"/>
      <c r="F2032" s="45"/>
      <c r="G2032" s="45"/>
      <c r="H2032" s="45"/>
      <c r="I2032" s="45"/>
      <c r="J2032" s="45"/>
      <c r="K2032" s="45"/>
      <c r="L2032" s="45"/>
      <c r="M2032" s="104"/>
      <c r="N2032" s="139" t="str">
        <f t="shared" si="62"/>
        <v/>
      </c>
    </row>
    <row r="2033" spans="2:14" ht="14" hidden="1" x14ac:dyDescent="0.2">
      <c r="B2033">
        <f t="shared" si="63"/>
        <v>0</v>
      </c>
      <c r="C2033" s="100"/>
      <c r="D2033" s="101"/>
      <c r="E2033" s="45"/>
      <c r="F2033" s="45"/>
      <c r="G2033" s="45"/>
      <c r="H2033" s="45"/>
      <c r="I2033" s="45"/>
      <c r="J2033" s="45"/>
      <c r="K2033" s="45"/>
      <c r="L2033" s="45"/>
      <c r="M2033" s="104"/>
      <c r="N2033" s="139" t="str">
        <f t="shared" si="62"/>
        <v/>
      </c>
    </row>
    <row r="2034" spans="2:14" ht="14" hidden="1" x14ac:dyDescent="0.2">
      <c r="B2034">
        <f t="shared" si="63"/>
        <v>0</v>
      </c>
      <c r="C2034" s="100"/>
      <c r="D2034" s="101"/>
      <c r="E2034" s="45"/>
      <c r="F2034" s="45"/>
      <c r="G2034" s="45"/>
      <c r="H2034" s="45"/>
      <c r="I2034" s="45"/>
      <c r="J2034" s="45"/>
      <c r="K2034" s="45"/>
      <c r="L2034" s="45"/>
      <c r="M2034" s="104"/>
      <c r="N2034" s="139" t="str">
        <f t="shared" si="62"/>
        <v/>
      </c>
    </row>
    <row r="2035" spans="2:14" ht="14" hidden="1" x14ac:dyDescent="0.2">
      <c r="B2035">
        <f t="shared" si="63"/>
        <v>0</v>
      </c>
      <c r="C2035" s="100"/>
      <c r="D2035" s="101"/>
      <c r="E2035" s="45"/>
      <c r="F2035" s="45"/>
      <c r="G2035" s="45"/>
      <c r="H2035" s="45"/>
      <c r="I2035" s="45"/>
      <c r="J2035" s="45"/>
      <c r="K2035" s="45"/>
      <c r="L2035" s="45"/>
      <c r="M2035" s="104"/>
      <c r="N2035" s="139" t="str">
        <f t="shared" si="62"/>
        <v/>
      </c>
    </row>
    <row r="2036" spans="2:14" ht="14" hidden="1" x14ac:dyDescent="0.2">
      <c r="B2036">
        <f t="shared" si="63"/>
        <v>0</v>
      </c>
      <c r="C2036" s="106"/>
      <c r="D2036" s="99"/>
      <c r="E2036" s="45"/>
      <c r="F2036" s="31"/>
      <c r="G2036" s="45"/>
      <c r="H2036" s="45"/>
      <c r="I2036" s="45"/>
      <c r="J2036" s="45"/>
      <c r="K2036" s="45"/>
      <c r="L2036" s="45"/>
      <c r="M2036" s="104"/>
      <c r="N2036" s="139" t="str">
        <f t="shared" si="62"/>
        <v/>
      </c>
    </row>
    <row r="2037" spans="2:14" ht="14" hidden="1" x14ac:dyDescent="0.2">
      <c r="B2037">
        <f t="shared" si="63"/>
        <v>0</v>
      </c>
      <c r="C2037" s="106"/>
      <c r="D2037" s="99"/>
      <c r="E2037" s="45"/>
      <c r="F2037" s="31"/>
      <c r="G2037" s="45"/>
      <c r="H2037" s="45"/>
      <c r="I2037" s="45"/>
      <c r="J2037" s="45"/>
      <c r="K2037" s="45"/>
      <c r="L2037" s="45"/>
      <c r="M2037" s="104"/>
      <c r="N2037" s="139" t="str">
        <f t="shared" si="62"/>
        <v/>
      </c>
    </row>
    <row r="2038" spans="2:14" ht="14" hidden="1" x14ac:dyDescent="0.2">
      <c r="B2038">
        <f t="shared" si="63"/>
        <v>0</v>
      </c>
      <c r="C2038" s="106"/>
      <c r="D2038" s="99"/>
      <c r="E2038" s="45"/>
      <c r="F2038" s="31"/>
      <c r="G2038" s="45"/>
      <c r="H2038" s="45"/>
      <c r="I2038" s="45"/>
      <c r="J2038" s="45"/>
      <c r="K2038" s="45"/>
      <c r="L2038" s="45"/>
      <c r="M2038" s="104"/>
      <c r="N2038" s="139" t="str">
        <f t="shared" si="62"/>
        <v/>
      </c>
    </row>
    <row r="2039" spans="2:14" ht="14" hidden="1" x14ac:dyDescent="0.2">
      <c r="B2039">
        <f t="shared" si="63"/>
        <v>0</v>
      </c>
      <c r="C2039" s="100"/>
      <c r="D2039" s="101"/>
      <c r="E2039" s="45"/>
      <c r="F2039" s="45"/>
      <c r="G2039" s="45"/>
      <c r="H2039" s="45"/>
      <c r="I2039" s="45"/>
      <c r="J2039" s="45"/>
      <c r="K2039" s="45"/>
      <c r="L2039" s="45"/>
      <c r="M2039" s="104"/>
      <c r="N2039" s="139" t="str">
        <f t="shared" si="62"/>
        <v/>
      </c>
    </row>
    <row r="2040" spans="2:14" ht="14" hidden="1" x14ac:dyDescent="0.2">
      <c r="B2040">
        <f t="shared" si="63"/>
        <v>0</v>
      </c>
      <c r="C2040" s="100"/>
      <c r="D2040" s="101"/>
      <c r="E2040" s="45"/>
      <c r="F2040" s="45"/>
      <c r="G2040" s="45"/>
      <c r="H2040" s="45"/>
      <c r="I2040" s="45"/>
      <c r="J2040" s="45"/>
      <c r="K2040" s="45"/>
      <c r="L2040" s="45"/>
      <c r="M2040" s="104"/>
      <c r="N2040" s="139" t="str">
        <f t="shared" si="62"/>
        <v/>
      </c>
    </row>
    <row r="2041" spans="2:14" ht="14" hidden="1" x14ac:dyDescent="0.2">
      <c r="B2041">
        <f t="shared" si="63"/>
        <v>0</v>
      </c>
      <c r="C2041" s="100"/>
      <c r="D2041" s="101"/>
      <c r="E2041" s="45"/>
      <c r="F2041" s="45"/>
      <c r="G2041" s="45"/>
      <c r="H2041" s="45"/>
      <c r="I2041" s="45"/>
      <c r="J2041" s="45"/>
      <c r="K2041" s="45"/>
      <c r="L2041" s="45"/>
      <c r="M2041" s="104"/>
      <c r="N2041" s="139" t="str">
        <f t="shared" si="62"/>
        <v/>
      </c>
    </row>
    <row r="2042" spans="2:14" ht="14" hidden="1" x14ac:dyDescent="0.2">
      <c r="B2042">
        <f t="shared" si="63"/>
        <v>0</v>
      </c>
      <c r="C2042" s="100"/>
      <c r="D2042" s="101"/>
      <c r="E2042" s="45"/>
      <c r="F2042" s="45"/>
      <c r="G2042" s="45"/>
      <c r="H2042" s="45"/>
      <c r="I2042" s="45"/>
      <c r="J2042" s="45"/>
      <c r="K2042" s="45"/>
      <c r="L2042" s="45"/>
      <c r="M2042" s="104"/>
      <c r="N2042" s="139" t="str">
        <f t="shared" si="62"/>
        <v/>
      </c>
    </row>
    <row r="2043" spans="2:14" ht="14" hidden="1" x14ac:dyDescent="0.2">
      <c r="B2043">
        <f t="shared" si="63"/>
        <v>0</v>
      </c>
      <c r="C2043" s="100"/>
      <c r="D2043" s="101"/>
      <c r="E2043" s="45"/>
      <c r="F2043" s="45"/>
      <c r="G2043" s="45"/>
      <c r="H2043" s="45"/>
      <c r="I2043" s="45"/>
      <c r="J2043" s="45"/>
      <c r="K2043" s="45"/>
      <c r="L2043" s="45"/>
      <c r="M2043" s="104"/>
      <c r="N2043" s="139" t="str">
        <f t="shared" si="62"/>
        <v/>
      </c>
    </row>
    <row r="2044" spans="2:14" ht="14" hidden="1" x14ac:dyDescent="0.2">
      <c r="B2044">
        <f t="shared" si="63"/>
        <v>0</v>
      </c>
      <c r="C2044" s="100"/>
      <c r="D2044" s="101"/>
      <c r="E2044" s="45"/>
      <c r="F2044" s="45"/>
      <c r="G2044" s="45"/>
      <c r="H2044" s="45"/>
      <c r="I2044" s="45"/>
      <c r="J2044" s="45"/>
      <c r="K2044" s="45"/>
      <c r="L2044" s="45"/>
      <c r="M2044" s="104"/>
      <c r="N2044" s="139" t="str">
        <f t="shared" si="62"/>
        <v/>
      </c>
    </row>
    <row r="2045" spans="2:14" ht="14" hidden="1" x14ac:dyDescent="0.2">
      <c r="B2045">
        <f t="shared" si="63"/>
        <v>0</v>
      </c>
      <c r="C2045" s="100"/>
      <c r="D2045" s="101"/>
      <c r="E2045" s="45"/>
      <c r="F2045" s="45"/>
      <c r="G2045" s="45"/>
      <c r="H2045" s="45"/>
      <c r="I2045" s="45"/>
      <c r="J2045" s="45"/>
      <c r="K2045" s="45"/>
      <c r="L2045" s="45"/>
      <c r="M2045" s="104"/>
      <c r="N2045" s="139" t="str">
        <f t="shared" si="62"/>
        <v/>
      </c>
    </row>
    <row r="2046" spans="2:14" ht="14" hidden="1" x14ac:dyDescent="0.2">
      <c r="B2046">
        <f t="shared" si="63"/>
        <v>0</v>
      </c>
      <c r="C2046" s="100"/>
      <c r="D2046" s="101"/>
      <c r="E2046" s="45"/>
      <c r="F2046" s="45"/>
      <c r="G2046" s="45"/>
      <c r="H2046" s="45"/>
      <c r="I2046" s="45"/>
      <c r="J2046" s="45"/>
      <c r="K2046" s="45"/>
      <c r="L2046" s="45"/>
      <c r="M2046" s="104"/>
      <c r="N2046" s="139" t="str">
        <f t="shared" si="62"/>
        <v/>
      </c>
    </row>
    <row r="2047" spans="2:14" ht="14" hidden="1" x14ac:dyDescent="0.2">
      <c r="B2047">
        <f t="shared" si="63"/>
        <v>0</v>
      </c>
      <c r="C2047" s="100"/>
      <c r="D2047" s="101"/>
      <c r="E2047" s="45"/>
      <c r="F2047" s="45"/>
      <c r="G2047" s="45"/>
      <c r="H2047" s="45"/>
      <c r="I2047" s="45"/>
      <c r="J2047" s="45"/>
      <c r="K2047" s="45"/>
      <c r="L2047" s="45"/>
      <c r="M2047" s="104"/>
      <c r="N2047" s="139" t="str">
        <f t="shared" si="62"/>
        <v/>
      </c>
    </row>
    <row r="2048" spans="2:14" ht="14" hidden="1" x14ac:dyDescent="0.2">
      <c r="B2048">
        <f t="shared" si="63"/>
        <v>0</v>
      </c>
      <c r="C2048" s="100"/>
      <c r="D2048" s="101"/>
      <c r="E2048" s="45"/>
      <c r="F2048" s="45"/>
      <c r="G2048" s="45"/>
      <c r="H2048" s="45"/>
      <c r="I2048" s="45"/>
      <c r="J2048" s="45"/>
      <c r="K2048" s="45"/>
      <c r="L2048" s="45"/>
      <c r="M2048" s="104"/>
      <c r="N2048" s="139" t="str">
        <f t="shared" si="62"/>
        <v/>
      </c>
    </row>
    <row r="2049" spans="2:14" ht="14" hidden="1" x14ac:dyDescent="0.2">
      <c r="B2049">
        <f t="shared" si="63"/>
        <v>0</v>
      </c>
      <c r="C2049" s="100"/>
      <c r="D2049" s="101"/>
      <c r="E2049" s="45"/>
      <c r="F2049" s="45"/>
      <c r="G2049" s="45"/>
      <c r="H2049" s="45"/>
      <c r="I2049" s="45"/>
      <c r="J2049" s="45"/>
      <c r="K2049" s="45"/>
      <c r="L2049" s="45"/>
      <c r="M2049" s="104"/>
      <c r="N2049" s="139" t="str">
        <f t="shared" si="62"/>
        <v/>
      </c>
    </row>
    <row r="2050" spans="2:14" ht="14" hidden="1" x14ac:dyDescent="0.2">
      <c r="B2050">
        <f t="shared" si="63"/>
        <v>0</v>
      </c>
      <c r="C2050" s="100"/>
      <c r="D2050" s="101"/>
      <c r="E2050" s="45"/>
      <c r="F2050" s="45"/>
      <c r="G2050" s="45"/>
      <c r="H2050" s="45"/>
      <c r="I2050" s="45"/>
      <c r="J2050" s="45"/>
      <c r="K2050" s="45"/>
      <c r="L2050" s="45"/>
      <c r="M2050" s="104"/>
      <c r="N2050" s="139" t="str">
        <f t="shared" si="62"/>
        <v/>
      </c>
    </row>
    <row r="2051" spans="2:14" ht="14" hidden="1" x14ac:dyDescent="0.2">
      <c r="B2051">
        <f t="shared" si="63"/>
        <v>0</v>
      </c>
      <c r="C2051" s="100"/>
      <c r="D2051" s="101"/>
      <c r="E2051" s="45"/>
      <c r="F2051" s="45"/>
      <c r="G2051" s="45"/>
      <c r="H2051" s="45"/>
      <c r="I2051" s="45"/>
      <c r="J2051" s="45"/>
      <c r="K2051" s="45"/>
      <c r="L2051" s="45"/>
      <c r="M2051" s="104"/>
      <c r="N2051" s="139" t="str">
        <f t="shared" ref="N2051:N2114" si="64">UPPER(M2051)</f>
        <v/>
      </c>
    </row>
    <row r="2052" spans="2:14" ht="14" hidden="1" x14ac:dyDescent="0.2">
      <c r="B2052">
        <f t="shared" si="63"/>
        <v>0</v>
      </c>
      <c r="C2052" s="100"/>
      <c r="D2052" s="101"/>
      <c r="E2052" s="45"/>
      <c r="F2052" s="45"/>
      <c r="G2052" s="45"/>
      <c r="H2052" s="45"/>
      <c r="I2052" s="45"/>
      <c r="J2052" s="45"/>
      <c r="K2052" s="45"/>
      <c r="L2052" s="45"/>
      <c r="M2052" s="104"/>
      <c r="N2052" s="139" t="str">
        <f t="shared" si="64"/>
        <v/>
      </c>
    </row>
    <row r="2053" spans="2:14" ht="14" hidden="1" x14ac:dyDescent="0.2">
      <c r="B2053">
        <f t="shared" si="63"/>
        <v>0</v>
      </c>
      <c r="C2053" s="100"/>
      <c r="D2053" s="101"/>
      <c r="E2053" s="45"/>
      <c r="F2053" s="45"/>
      <c r="G2053" s="45"/>
      <c r="H2053" s="45"/>
      <c r="I2053" s="45"/>
      <c r="J2053" s="45"/>
      <c r="K2053" s="45"/>
      <c r="L2053" s="45"/>
      <c r="M2053" s="104"/>
      <c r="N2053" s="139" t="str">
        <f t="shared" si="64"/>
        <v/>
      </c>
    </row>
    <row r="2054" spans="2:14" ht="14" hidden="1" x14ac:dyDescent="0.2">
      <c r="B2054">
        <f t="shared" si="63"/>
        <v>0</v>
      </c>
      <c r="C2054" s="93"/>
      <c r="D2054" s="88"/>
      <c r="E2054" s="45"/>
      <c r="F2054" s="45"/>
      <c r="G2054" s="45"/>
      <c r="H2054" s="45"/>
      <c r="I2054" s="45"/>
      <c r="J2054" s="45"/>
      <c r="K2054" s="45"/>
      <c r="L2054" s="45"/>
      <c r="M2054" s="86"/>
      <c r="N2054" s="139" t="str">
        <f t="shared" si="64"/>
        <v/>
      </c>
    </row>
    <row r="2055" spans="2:14" ht="14" hidden="1" x14ac:dyDescent="0.2">
      <c r="B2055">
        <f t="shared" si="63"/>
        <v>0</v>
      </c>
      <c r="C2055" s="9"/>
      <c r="D2055" s="92"/>
      <c r="E2055" s="45"/>
      <c r="F2055" s="31"/>
      <c r="G2055" s="45"/>
      <c r="H2055" s="45"/>
      <c r="I2055" s="45"/>
      <c r="J2055" s="45"/>
      <c r="K2055" s="45"/>
      <c r="L2055" s="45"/>
      <c r="M2055" s="86"/>
      <c r="N2055" s="139" t="str">
        <f t="shared" si="64"/>
        <v/>
      </c>
    </row>
    <row r="2056" spans="2:14" ht="14" hidden="1" x14ac:dyDescent="0.2">
      <c r="B2056">
        <f t="shared" si="63"/>
        <v>0</v>
      </c>
      <c r="C2056" s="9"/>
      <c r="D2056" s="92"/>
      <c r="E2056" s="45"/>
      <c r="F2056" s="31"/>
      <c r="G2056" s="45"/>
      <c r="H2056" s="45"/>
      <c r="I2056" s="45"/>
      <c r="J2056" s="45"/>
      <c r="K2056" s="45"/>
      <c r="L2056" s="45"/>
      <c r="M2056" s="86"/>
      <c r="N2056" s="139" t="str">
        <f t="shared" si="64"/>
        <v/>
      </c>
    </row>
    <row r="2057" spans="2:14" ht="14" hidden="1" x14ac:dyDescent="0.2">
      <c r="B2057">
        <f t="shared" si="63"/>
        <v>0</v>
      </c>
      <c r="C2057" s="9"/>
      <c r="D2057" s="92"/>
      <c r="E2057" s="45"/>
      <c r="F2057" s="31"/>
      <c r="G2057" s="45"/>
      <c r="H2057" s="45"/>
      <c r="I2057" s="45"/>
      <c r="J2057" s="45"/>
      <c r="K2057" s="45"/>
      <c r="L2057" s="45"/>
      <c r="M2057" s="86"/>
      <c r="N2057" s="139" t="str">
        <f t="shared" si="64"/>
        <v/>
      </c>
    </row>
    <row r="2058" spans="2:14" ht="14" hidden="1" x14ac:dyDescent="0.2">
      <c r="B2058">
        <f t="shared" si="63"/>
        <v>0</v>
      </c>
      <c r="C2058" s="9"/>
      <c r="D2058" s="92"/>
      <c r="E2058" s="45"/>
      <c r="F2058" s="31"/>
      <c r="G2058" s="45"/>
      <c r="H2058" s="45"/>
      <c r="I2058" s="45"/>
      <c r="J2058" s="45"/>
      <c r="K2058" s="45"/>
      <c r="L2058" s="45"/>
      <c r="M2058" s="86"/>
      <c r="N2058" s="139" t="str">
        <f t="shared" si="64"/>
        <v/>
      </c>
    </row>
    <row r="2059" spans="2:14" ht="14" hidden="1" x14ac:dyDescent="0.2">
      <c r="B2059">
        <f t="shared" si="63"/>
        <v>0</v>
      </c>
      <c r="C2059" s="93"/>
      <c r="D2059" s="88"/>
      <c r="E2059" s="45"/>
      <c r="F2059" s="45"/>
      <c r="G2059" s="45"/>
      <c r="H2059" s="45"/>
      <c r="I2059" s="45"/>
      <c r="J2059" s="45"/>
      <c r="K2059" s="45"/>
      <c r="L2059" s="45"/>
      <c r="M2059" s="86"/>
      <c r="N2059" s="139" t="str">
        <f t="shared" si="64"/>
        <v/>
      </c>
    </row>
    <row r="2060" spans="2:14" ht="14" hidden="1" x14ac:dyDescent="0.2">
      <c r="B2060">
        <f t="shared" si="63"/>
        <v>0</v>
      </c>
      <c r="C2060" s="93"/>
      <c r="D2060" s="88"/>
      <c r="E2060" s="45"/>
      <c r="F2060" s="45"/>
      <c r="G2060" s="45"/>
      <c r="H2060" s="45"/>
      <c r="I2060" s="45"/>
      <c r="J2060" s="45"/>
      <c r="K2060" s="45"/>
      <c r="L2060" s="45"/>
      <c r="M2060" s="86"/>
      <c r="N2060" s="139" t="str">
        <f t="shared" si="64"/>
        <v/>
      </c>
    </row>
    <row r="2061" spans="2:14" ht="14" hidden="1" x14ac:dyDescent="0.2">
      <c r="B2061">
        <f t="shared" si="63"/>
        <v>0</v>
      </c>
      <c r="C2061" s="93"/>
      <c r="D2061" s="88"/>
      <c r="E2061" s="45"/>
      <c r="F2061" s="45"/>
      <c r="G2061" s="45"/>
      <c r="H2061" s="45"/>
      <c r="I2061" s="45"/>
      <c r="J2061" s="45"/>
      <c r="K2061" s="45"/>
      <c r="L2061" s="45"/>
      <c r="M2061" s="86"/>
      <c r="N2061" s="139" t="str">
        <f t="shared" si="64"/>
        <v/>
      </c>
    </row>
    <row r="2062" spans="2:14" ht="14" hidden="1" x14ac:dyDescent="0.2">
      <c r="B2062">
        <f t="shared" si="63"/>
        <v>0</v>
      </c>
      <c r="C2062" s="93"/>
      <c r="D2062" s="88"/>
      <c r="E2062" s="45"/>
      <c r="F2062" s="45"/>
      <c r="G2062" s="45"/>
      <c r="H2062" s="45"/>
      <c r="I2062" s="45"/>
      <c r="J2062" s="45"/>
      <c r="K2062" s="45"/>
      <c r="L2062" s="45"/>
      <c r="M2062" s="86"/>
      <c r="N2062" s="139" t="str">
        <f t="shared" si="64"/>
        <v/>
      </c>
    </row>
    <row r="2063" spans="2:14" ht="14" hidden="1" x14ac:dyDescent="0.2">
      <c r="B2063">
        <f t="shared" si="63"/>
        <v>0</v>
      </c>
      <c r="C2063" s="93"/>
      <c r="D2063" s="88"/>
      <c r="E2063" s="45"/>
      <c r="F2063" s="45"/>
      <c r="G2063" s="45"/>
      <c r="H2063" s="45"/>
      <c r="I2063" s="45"/>
      <c r="J2063" s="45"/>
      <c r="K2063" s="45"/>
      <c r="L2063" s="45"/>
      <c r="M2063" s="86"/>
      <c r="N2063" s="139" t="str">
        <f t="shared" si="64"/>
        <v/>
      </c>
    </row>
    <row r="2064" spans="2:14" ht="14" hidden="1" x14ac:dyDescent="0.2">
      <c r="B2064">
        <f t="shared" si="63"/>
        <v>0</v>
      </c>
      <c r="C2064" s="93"/>
      <c r="D2064" s="88"/>
      <c r="E2064" s="45"/>
      <c r="F2064" s="45"/>
      <c r="G2064" s="45"/>
      <c r="H2064" s="45"/>
      <c r="I2064" s="45"/>
      <c r="J2064" s="45"/>
      <c r="K2064" s="45"/>
      <c r="L2064" s="45"/>
      <c r="M2064" s="86"/>
      <c r="N2064" s="139" t="str">
        <f t="shared" si="64"/>
        <v/>
      </c>
    </row>
    <row r="2065" spans="2:14" ht="14" hidden="1" x14ac:dyDescent="0.2">
      <c r="B2065">
        <f t="shared" si="63"/>
        <v>0</v>
      </c>
      <c r="C2065" s="93"/>
      <c r="D2065" s="88"/>
      <c r="E2065" s="45"/>
      <c r="F2065" s="45"/>
      <c r="G2065" s="45"/>
      <c r="H2065" s="45"/>
      <c r="I2065" s="45"/>
      <c r="J2065" s="45"/>
      <c r="K2065" s="45"/>
      <c r="L2065" s="45"/>
      <c r="M2065" s="86"/>
      <c r="N2065" s="139" t="str">
        <f t="shared" si="64"/>
        <v/>
      </c>
    </row>
    <row r="2066" spans="2:14" ht="14" hidden="1" x14ac:dyDescent="0.2">
      <c r="B2066">
        <f t="shared" si="63"/>
        <v>0</v>
      </c>
      <c r="C2066" s="93"/>
      <c r="D2066" s="88"/>
      <c r="E2066" s="45"/>
      <c r="F2066" s="45"/>
      <c r="G2066" s="45"/>
      <c r="H2066" s="45"/>
      <c r="I2066" s="45"/>
      <c r="J2066" s="45"/>
      <c r="K2066" s="45"/>
      <c r="L2066" s="45"/>
      <c r="M2066" s="86"/>
      <c r="N2066" s="139" t="str">
        <f t="shared" si="64"/>
        <v/>
      </c>
    </row>
    <row r="2067" spans="2:14" ht="14" hidden="1" x14ac:dyDescent="0.2">
      <c r="B2067">
        <f t="shared" si="63"/>
        <v>0</v>
      </c>
      <c r="C2067" s="93"/>
      <c r="D2067" s="88"/>
      <c r="E2067" s="45"/>
      <c r="F2067" s="45"/>
      <c r="G2067" s="45"/>
      <c r="H2067" s="45"/>
      <c r="I2067" s="45"/>
      <c r="J2067" s="45"/>
      <c r="K2067" s="45"/>
      <c r="L2067" s="45"/>
      <c r="M2067" s="86"/>
      <c r="N2067" s="139" t="str">
        <f t="shared" si="64"/>
        <v/>
      </c>
    </row>
    <row r="2068" spans="2:14" ht="14" hidden="1" x14ac:dyDescent="0.2">
      <c r="B2068">
        <f t="shared" si="63"/>
        <v>0</v>
      </c>
      <c r="C2068" s="93"/>
      <c r="D2068" s="88"/>
      <c r="E2068" s="45"/>
      <c r="F2068" s="45"/>
      <c r="G2068" s="45"/>
      <c r="H2068" s="45"/>
      <c r="I2068" s="45"/>
      <c r="J2068" s="45"/>
      <c r="K2068" s="45"/>
      <c r="L2068" s="45"/>
      <c r="M2068" s="86"/>
      <c r="N2068" s="139" t="str">
        <f t="shared" si="64"/>
        <v/>
      </c>
    </row>
    <row r="2069" spans="2:14" ht="14" hidden="1" x14ac:dyDescent="0.2">
      <c r="B2069">
        <f t="shared" si="63"/>
        <v>0</v>
      </c>
      <c r="C2069" s="93"/>
      <c r="D2069" s="88"/>
      <c r="E2069" s="45"/>
      <c r="F2069" s="45"/>
      <c r="G2069" s="45"/>
      <c r="H2069" s="45"/>
      <c r="I2069" s="45"/>
      <c r="J2069" s="45"/>
      <c r="K2069" s="45"/>
      <c r="L2069" s="45"/>
      <c r="M2069" s="86"/>
      <c r="N2069" s="139" t="str">
        <f t="shared" si="64"/>
        <v/>
      </c>
    </row>
    <row r="2070" spans="2:14" ht="14" hidden="1" x14ac:dyDescent="0.2">
      <c r="B2070">
        <f t="shared" si="63"/>
        <v>0</v>
      </c>
      <c r="C2070" s="93"/>
      <c r="D2070" s="88"/>
      <c r="E2070" s="45"/>
      <c r="F2070" s="45"/>
      <c r="G2070" s="45"/>
      <c r="H2070" s="45"/>
      <c r="I2070" s="45"/>
      <c r="J2070" s="45"/>
      <c r="K2070" s="45"/>
      <c r="L2070" s="45"/>
      <c r="M2070" s="86"/>
      <c r="N2070" s="139" t="str">
        <f t="shared" si="64"/>
        <v/>
      </c>
    </row>
    <row r="2071" spans="2:14" ht="14" hidden="1" x14ac:dyDescent="0.2">
      <c r="B2071">
        <f t="shared" si="63"/>
        <v>0</v>
      </c>
      <c r="C2071" s="93"/>
      <c r="D2071" s="88"/>
      <c r="E2071" s="45"/>
      <c r="F2071" s="45"/>
      <c r="G2071" s="45"/>
      <c r="H2071" s="45"/>
      <c r="I2071" s="45"/>
      <c r="J2071" s="45"/>
      <c r="K2071" s="45"/>
      <c r="L2071" s="45"/>
      <c r="M2071" s="86"/>
      <c r="N2071" s="139" t="str">
        <f t="shared" si="64"/>
        <v/>
      </c>
    </row>
    <row r="2072" spans="2:14" ht="14" hidden="1" x14ac:dyDescent="0.2">
      <c r="B2072">
        <f t="shared" si="63"/>
        <v>0</v>
      </c>
      <c r="C2072" s="93"/>
      <c r="D2072" s="88"/>
      <c r="E2072" s="45"/>
      <c r="F2072" s="45"/>
      <c r="G2072" s="45"/>
      <c r="H2072" s="45"/>
      <c r="I2072" s="45"/>
      <c r="J2072" s="45"/>
      <c r="K2072" s="45"/>
      <c r="L2072" s="45"/>
      <c r="M2072" s="86"/>
      <c r="N2072" s="139" t="str">
        <f t="shared" si="64"/>
        <v/>
      </c>
    </row>
    <row r="2073" spans="2:14" ht="14" hidden="1" x14ac:dyDescent="0.2">
      <c r="B2073">
        <f t="shared" si="63"/>
        <v>0</v>
      </c>
      <c r="C2073" s="93"/>
      <c r="D2073" s="88"/>
      <c r="E2073" s="45"/>
      <c r="F2073" s="45"/>
      <c r="G2073" s="45"/>
      <c r="H2073" s="45"/>
      <c r="I2073" s="45"/>
      <c r="J2073" s="45"/>
      <c r="K2073" s="45"/>
      <c r="L2073" s="45"/>
      <c r="M2073" s="86"/>
      <c r="N2073" s="139" t="str">
        <f t="shared" si="64"/>
        <v/>
      </c>
    </row>
    <row r="2074" spans="2:14" ht="14" hidden="1" x14ac:dyDescent="0.2">
      <c r="B2074">
        <f t="shared" si="63"/>
        <v>0</v>
      </c>
      <c r="C2074" s="93"/>
      <c r="D2074" s="88"/>
      <c r="E2074" s="45"/>
      <c r="F2074" s="45"/>
      <c r="G2074" s="45"/>
      <c r="H2074" s="45"/>
      <c r="I2074" s="45"/>
      <c r="J2074" s="45"/>
      <c r="K2074" s="45"/>
      <c r="L2074" s="45"/>
      <c r="M2074" s="86"/>
      <c r="N2074" s="139" t="str">
        <f t="shared" si="64"/>
        <v/>
      </c>
    </row>
    <row r="2075" spans="2:14" ht="14" hidden="1" x14ac:dyDescent="0.2">
      <c r="B2075">
        <f t="shared" si="63"/>
        <v>0</v>
      </c>
      <c r="C2075" s="93"/>
      <c r="D2075" s="92"/>
      <c r="E2075" s="45"/>
      <c r="F2075" s="45"/>
      <c r="G2075" s="45"/>
      <c r="H2075" s="45"/>
      <c r="I2075" s="45"/>
      <c r="J2075" s="45"/>
      <c r="K2075" s="45"/>
      <c r="L2075" s="45"/>
      <c r="M2075" s="86"/>
      <c r="N2075" s="139" t="str">
        <f t="shared" si="64"/>
        <v/>
      </c>
    </row>
    <row r="2076" spans="2:14" ht="14" hidden="1" x14ac:dyDescent="0.2">
      <c r="B2076">
        <f t="shared" si="63"/>
        <v>0</v>
      </c>
      <c r="C2076" s="93"/>
      <c r="D2076" s="92"/>
      <c r="E2076" s="45"/>
      <c r="F2076" s="45"/>
      <c r="G2076" s="45"/>
      <c r="H2076" s="45"/>
      <c r="I2076" s="45"/>
      <c r="J2076" s="45"/>
      <c r="K2076" s="45"/>
      <c r="L2076" s="45"/>
      <c r="M2076" s="86"/>
      <c r="N2076" s="139" t="str">
        <f t="shared" si="64"/>
        <v/>
      </c>
    </row>
    <row r="2077" spans="2:14" ht="14" hidden="1" x14ac:dyDescent="0.2">
      <c r="B2077">
        <f t="shared" si="63"/>
        <v>0</v>
      </c>
      <c r="C2077" s="93"/>
      <c r="D2077" s="92"/>
      <c r="E2077" s="45"/>
      <c r="F2077" s="45"/>
      <c r="G2077" s="45"/>
      <c r="H2077" s="45"/>
      <c r="I2077" s="45"/>
      <c r="J2077" s="45"/>
      <c r="K2077" s="45"/>
      <c r="L2077" s="45"/>
      <c r="M2077" s="86"/>
      <c r="N2077" s="139" t="str">
        <f t="shared" si="64"/>
        <v/>
      </c>
    </row>
    <row r="2078" spans="2:14" ht="14" hidden="1" x14ac:dyDescent="0.2">
      <c r="B2078">
        <f t="shared" si="63"/>
        <v>0</v>
      </c>
      <c r="C2078" s="93"/>
      <c r="D2078" s="92"/>
      <c r="E2078" s="45"/>
      <c r="F2078" s="45"/>
      <c r="G2078" s="45"/>
      <c r="H2078" s="45"/>
      <c r="I2078" s="45"/>
      <c r="J2078" s="45"/>
      <c r="K2078" s="45"/>
      <c r="L2078" s="45"/>
      <c r="M2078" s="86"/>
      <c r="N2078" s="139" t="str">
        <f t="shared" si="64"/>
        <v/>
      </c>
    </row>
    <row r="2079" spans="2:14" ht="14" hidden="1" x14ac:dyDescent="0.2">
      <c r="B2079">
        <f t="shared" si="63"/>
        <v>0</v>
      </c>
      <c r="C2079" s="93"/>
      <c r="D2079" s="88"/>
      <c r="E2079" s="45"/>
      <c r="F2079" s="45"/>
      <c r="G2079" s="45"/>
      <c r="H2079" s="45"/>
      <c r="I2079" s="45"/>
      <c r="J2079" s="45"/>
      <c r="K2079" s="45"/>
      <c r="L2079" s="45"/>
      <c r="M2079" s="86"/>
      <c r="N2079" s="139" t="str">
        <f t="shared" si="64"/>
        <v/>
      </c>
    </row>
    <row r="2080" spans="2:14" ht="14" hidden="1" x14ac:dyDescent="0.2">
      <c r="B2080">
        <f t="shared" si="63"/>
        <v>0</v>
      </c>
      <c r="C2080" s="93"/>
      <c r="D2080" s="88"/>
      <c r="E2080" s="45"/>
      <c r="F2080" s="45"/>
      <c r="G2080" s="45"/>
      <c r="H2080" s="45"/>
      <c r="I2080" s="45"/>
      <c r="J2080" s="45"/>
      <c r="K2080" s="45"/>
      <c r="L2080" s="45"/>
      <c r="M2080" s="86"/>
      <c r="N2080" s="139" t="str">
        <f t="shared" si="64"/>
        <v/>
      </c>
    </row>
    <row r="2081" spans="2:14" ht="14" hidden="1" x14ac:dyDescent="0.2">
      <c r="B2081">
        <f t="shared" ref="B2081:B2144" si="65">(D2081)*1</f>
        <v>0</v>
      </c>
      <c r="C2081" s="93"/>
      <c r="D2081" s="88"/>
      <c r="E2081" s="45"/>
      <c r="F2081" s="45"/>
      <c r="G2081" s="45"/>
      <c r="H2081" s="45"/>
      <c r="I2081" s="45"/>
      <c r="J2081" s="45"/>
      <c r="K2081" s="45"/>
      <c r="L2081" s="45"/>
      <c r="M2081" s="86"/>
      <c r="N2081" s="139" t="str">
        <f t="shared" si="64"/>
        <v/>
      </c>
    </row>
    <row r="2082" spans="2:14" ht="14" hidden="1" x14ac:dyDescent="0.2">
      <c r="B2082">
        <f t="shared" si="65"/>
        <v>0</v>
      </c>
      <c r="C2082" s="93"/>
      <c r="D2082" s="88"/>
      <c r="E2082" s="45"/>
      <c r="F2082" s="31"/>
      <c r="G2082" s="45"/>
      <c r="H2082" s="45"/>
      <c r="I2082" s="45"/>
      <c r="J2082" s="45"/>
      <c r="K2082" s="45"/>
      <c r="L2082" s="45"/>
      <c r="M2082" s="86"/>
      <c r="N2082" s="139" t="str">
        <f t="shared" si="64"/>
        <v/>
      </c>
    </row>
    <row r="2083" spans="2:14" ht="14" hidden="1" x14ac:dyDescent="0.2">
      <c r="B2083">
        <f t="shared" si="65"/>
        <v>0</v>
      </c>
      <c r="C2083" s="93"/>
      <c r="D2083" s="88"/>
      <c r="E2083" s="45"/>
      <c r="F2083" s="31"/>
      <c r="G2083" s="45"/>
      <c r="H2083" s="45"/>
      <c r="I2083" s="45"/>
      <c r="J2083" s="45"/>
      <c r="K2083" s="45"/>
      <c r="L2083" s="45"/>
      <c r="M2083" s="86"/>
      <c r="N2083" s="139" t="str">
        <f t="shared" si="64"/>
        <v/>
      </c>
    </row>
    <row r="2084" spans="2:14" ht="14" hidden="1" x14ac:dyDescent="0.2">
      <c r="B2084">
        <f t="shared" si="65"/>
        <v>0</v>
      </c>
      <c r="C2084" s="93"/>
      <c r="D2084" s="88"/>
      <c r="E2084" s="45"/>
      <c r="F2084" s="31"/>
      <c r="G2084" s="45"/>
      <c r="H2084" s="45"/>
      <c r="I2084" s="45"/>
      <c r="J2084" s="45"/>
      <c r="K2084" s="45"/>
      <c r="L2084" s="45"/>
      <c r="M2084" s="86"/>
      <c r="N2084" s="139" t="str">
        <f t="shared" si="64"/>
        <v/>
      </c>
    </row>
    <row r="2085" spans="2:14" ht="14" hidden="1" x14ac:dyDescent="0.2">
      <c r="B2085">
        <f t="shared" si="65"/>
        <v>0</v>
      </c>
      <c r="C2085" s="93"/>
      <c r="D2085" s="92"/>
      <c r="E2085" s="45"/>
      <c r="F2085" s="31"/>
      <c r="G2085" s="45"/>
      <c r="H2085" s="45"/>
      <c r="I2085" s="45"/>
      <c r="J2085" s="45"/>
      <c r="K2085" s="45"/>
      <c r="L2085" s="45"/>
      <c r="M2085" s="86"/>
      <c r="N2085" s="139" t="str">
        <f t="shared" si="64"/>
        <v/>
      </c>
    </row>
    <row r="2086" spans="2:14" ht="14" hidden="1" x14ac:dyDescent="0.2">
      <c r="B2086">
        <f t="shared" si="65"/>
        <v>0</v>
      </c>
      <c r="C2086" s="93"/>
      <c r="D2086" s="88"/>
      <c r="E2086" s="45"/>
      <c r="F2086" s="31"/>
      <c r="G2086" s="45"/>
      <c r="H2086" s="45"/>
      <c r="I2086" s="45"/>
      <c r="J2086" s="45"/>
      <c r="K2086" s="45"/>
      <c r="L2086" s="45"/>
      <c r="M2086" s="86"/>
      <c r="N2086" s="139" t="str">
        <f t="shared" si="64"/>
        <v/>
      </c>
    </row>
    <row r="2087" spans="2:14" ht="14" hidden="1" x14ac:dyDescent="0.2">
      <c r="B2087">
        <f t="shared" si="65"/>
        <v>0</v>
      </c>
      <c r="C2087" s="93"/>
      <c r="D2087" s="88"/>
      <c r="E2087" s="45"/>
      <c r="F2087" s="45"/>
      <c r="G2087" s="45"/>
      <c r="H2087" s="45"/>
      <c r="I2087" s="45"/>
      <c r="J2087" s="45"/>
      <c r="K2087" s="45"/>
      <c r="L2087" s="45"/>
      <c r="M2087" s="86"/>
      <c r="N2087" s="139" t="str">
        <f t="shared" si="64"/>
        <v/>
      </c>
    </row>
    <row r="2088" spans="2:14" ht="14" hidden="1" x14ac:dyDescent="0.2">
      <c r="B2088">
        <f t="shared" si="65"/>
        <v>0</v>
      </c>
      <c r="C2088" s="93"/>
      <c r="D2088" s="88"/>
      <c r="E2088" s="45"/>
      <c r="F2088" s="45"/>
      <c r="G2088" s="45"/>
      <c r="H2088" s="45"/>
      <c r="I2088" s="45"/>
      <c r="J2088" s="45"/>
      <c r="K2088" s="45"/>
      <c r="L2088" s="45"/>
      <c r="M2088" s="86"/>
      <c r="N2088" s="139" t="str">
        <f t="shared" si="64"/>
        <v/>
      </c>
    </row>
    <row r="2089" spans="2:14" ht="14" hidden="1" x14ac:dyDescent="0.2">
      <c r="B2089">
        <f t="shared" si="65"/>
        <v>0</v>
      </c>
      <c r="C2089" s="93"/>
      <c r="D2089" s="88"/>
      <c r="E2089" s="45"/>
      <c r="F2089" s="45"/>
      <c r="G2089" s="45"/>
      <c r="H2089" s="45"/>
      <c r="I2089" s="45"/>
      <c r="J2089" s="45"/>
      <c r="K2089" s="45"/>
      <c r="L2089" s="45"/>
      <c r="M2089" s="86"/>
      <c r="N2089" s="139" t="str">
        <f t="shared" si="64"/>
        <v/>
      </c>
    </row>
    <row r="2090" spans="2:14" ht="14" hidden="1" x14ac:dyDescent="0.2">
      <c r="B2090">
        <f t="shared" si="65"/>
        <v>0</v>
      </c>
      <c r="C2090" s="93"/>
      <c r="D2090" s="88"/>
      <c r="E2090" s="45"/>
      <c r="F2090" s="45"/>
      <c r="G2090" s="45"/>
      <c r="H2090" s="45"/>
      <c r="I2090" s="45"/>
      <c r="J2090" s="45"/>
      <c r="K2090" s="45"/>
      <c r="L2090" s="45"/>
      <c r="M2090" s="86"/>
      <c r="N2090" s="139" t="str">
        <f t="shared" si="64"/>
        <v/>
      </c>
    </row>
    <row r="2091" spans="2:14" ht="14" hidden="1" x14ac:dyDescent="0.2">
      <c r="B2091">
        <f t="shared" si="65"/>
        <v>0</v>
      </c>
      <c r="C2091" s="93"/>
      <c r="D2091" s="88"/>
      <c r="E2091" s="45"/>
      <c r="F2091" s="45"/>
      <c r="G2091" s="45"/>
      <c r="H2091" s="45"/>
      <c r="I2091" s="45"/>
      <c r="J2091" s="45"/>
      <c r="K2091" s="45"/>
      <c r="L2091" s="45"/>
      <c r="M2091" s="86"/>
      <c r="N2091" s="139" t="str">
        <f t="shared" si="64"/>
        <v/>
      </c>
    </row>
    <row r="2092" spans="2:14" ht="14" hidden="1" x14ac:dyDescent="0.2">
      <c r="B2092">
        <f t="shared" si="65"/>
        <v>0</v>
      </c>
      <c r="C2092" s="93"/>
      <c r="D2092" s="88"/>
      <c r="E2092" s="45"/>
      <c r="F2092" s="45"/>
      <c r="G2092" s="45"/>
      <c r="H2092" s="45"/>
      <c r="I2092" s="45"/>
      <c r="J2092" s="45"/>
      <c r="K2092" s="45"/>
      <c r="L2092" s="45"/>
      <c r="M2092" s="86"/>
      <c r="N2092" s="139" t="str">
        <f t="shared" si="64"/>
        <v/>
      </c>
    </row>
    <row r="2093" spans="2:14" ht="14" hidden="1" x14ac:dyDescent="0.2">
      <c r="B2093">
        <f t="shared" si="65"/>
        <v>0</v>
      </c>
      <c r="C2093" s="93"/>
      <c r="D2093" s="88"/>
      <c r="E2093" s="45"/>
      <c r="F2093" s="45"/>
      <c r="G2093" s="45"/>
      <c r="H2093" s="45"/>
      <c r="I2093" s="45"/>
      <c r="J2093" s="45"/>
      <c r="K2093" s="45"/>
      <c r="L2093" s="45"/>
      <c r="M2093" s="86"/>
      <c r="N2093" s="139" t="str">
        <f t="shared" si="64"/>
        <v/>
      </c>
    </row>
    <row r="2094" spans="2:14" ht="14" hidden="1" x14ac:dyDescent="0.2">
      <c r="B2094">
        <f t="shared" si="65"/>
        <v>0</v>
      </c>
      <c r="C2094" s="93"/>
      <c r="D2094" s="88"/>
      <c r="E2094" s="45"/>
      <c r="F2094" s="45"/>
      <c r="G2094" s="45"/>
      <c r="H2094" s="45"/>
      <c r="I2094" s="45"/>
      <c r="J2094" s="45"/>
      <c r="K2094" s="45"/>
      <c r="L2094" s="45"/>
      <c r="M2094" s="86"/>
      <c r="N2094" s="139" t="str">
        <f t="shared" si="64"/>
        <v/>
      </c>
    </row>
    <row r="2095" spans="2:14" ht="14" hidden="1" x14ac:dyDescent="0.2">
      <c r="B2095">
        <f t="shared" si="65"/>
        <v>0</v>
      </c>
      <c r="C2095" s="93"/>
      <c r="D2095" s="88"/>
      <c r="E2095" s="45"/>
      <c r="F2095" s="45"/>
      <c r="G2095" s="45"/>
      <c r="H2095" s="45"/>
      <c r="I2095" s="45"/>
      <c r="J2095" s="45"/>
      <c r="K2095" s="45"/>
      <c r="L2095" s="45"/>
      <c r="M2095" s="86"/>
      <c r="N2095" s="139" t="str">
        <f t="shared" si="64"/>
        <v/>
      </c>
    </row>
    <row r="2096" spans="2:14" ht="14" hidden="1" x14ac:dyDescent="0.2">
      <c r="B2096">
        <f t="shared" si="65"/>
        <v>0</v>
      </c>
      <c r="C2096" s="93"/>
      <c r="D2096" s="88"/>
      <c r="E2096" s="45"/>
      <c r="F2096" s="31"/>
      <c r="G2096" s="45"/>
      <c r="H2096" s="45"/>
      <c r="I2096" s="45"/>
      <c r="J2096" s="45"/>
      <c r="K2096" s="45"/>
      <c r="L2096" s="45"/>
      <c r="M2096" s="86"/>
      <c r="N2096" s="139" t="str">
        <f t="shared" si="64"/>
        <v/>
      </c>
    </row>
    <row r="2097" spans="2:14" ht="14" hidden="1" x14ac:dyDescent="0.2">
      <c r="B2097">
        <f t="shared" si="65"/>
        <v>0</v>
      </c>
      <c r="C2097" s="93"/>
      <c r="D2097" s="88"/>
      <c r="E2097" s="45"/>
      <c r="F2097" s="31"/>
      <c r="G2097" s="45"/>
      <c r="H2097" s="45"/>
      <c r="I2097" s="45"/>
      <c r="J2097" s="45"/>
      <c r="K2097" s="45"/>
      <c r="L2097" s="45"/>
      <c r="M2097" s="86"/>
      <c r="N2097" s="139" t="str">
        <f t="shared" si="64"/>
        <v/>
      </c>
    </row>
    <row r="2098" spans="2:14" ht="14" hidden="1" x14ac:dyDescent="0.2">
      <c r="B2098">
        <f t="shared" si="65"/>
        <v>0</v>
      </c>
      <c r="C2098" s="93"/>
      <c r="D2098" s="88"/>
      <c r="E2098" s="45"/>
      <c r="F2098" s="31"/>
      <c r="G2098" s="45"/>
      <c r="H2098" s="45"/>
      <c r="I2098" s="45"/>
      <c r="J2098" s="45"/>
      <c r="K2098" s="45"/>
      <c r="L2098" s="45"/>
      <c r="M2098" s="86"/>
      <c r="N2098" s="139" t="str">
        <f t="shared" si="64"/>
        <v/>
      </c>
    </row>
    <row r="2099" spans="2:14" ht="14" hidden="1" x14ac:dyDescent="0.2">
      <c r="B2099">
        <f t="shared" si="65"/>
        <v>0</v>
      </c>
      <c r="C2099" s="93"/>
      <c r="D2099" s="88"/>
      <c r="E2099" s="45"/>
      <c r="F2099" s="31"/>
      <c r="G2099" s="45"/>
      <c r="H2099" s="45"/>
      <c r="I2099" s="45"/>
      <c r="J2099" s="45"/>
      <c r="K2099" s="45"/>
      <c r="L2099" s="45"/>
      <c r="M2099" s="86"/>
      <c r="N2099" s="139" t="str">
        <f t="shared" si="64"/>
        <v/>
      </c>
    </row>
    <row r="2100" spans="2:14" ht="14" hidden="1" x14ac:dyDescent="0.2">
      <c r="B2100">
        <f t="shared" si="65"/>
        <v>0</v>
      </c>
      <c r="C2100" s="93"/>
      <c r="D2100" s="88"/>
      <c r="E2100" s="45"/>
      <c r="F2100" s="31"/>
      <c r="G2100" s="45"/>
      <c r="H2100" s="45"/>
      <c r="I2100" s="45"/>
      <c r="J2100" s="45"/>
      <c r="K2100" s="45"/>
      <c r="L2100" s="45"/>
      <c r="M2100" s="86"/>
      <c r="N2100" s="139" t="str">
        <f t="shared" si="64"/>
        <v/>
      </c>
    </row>
    <row r="2101" spans="2:14" ht="14" hidden="1" x14ac:dyDescent="0.2">
      <c r="B2101">
        <f t="shared" si="65"/>
        <v>0</v>
      </c>
      <c r="C2101" s="93"/>
      <c r="D2101" s="88"/>
      <c r="E2101" s="45"/>
      <c r="F2101" s="31"/>
      <c r="G2101" s="45"/>
      <c r="H2101" s="45"/>
      <c r="I2101" s="45"/>
      <c r="J2101" s="45"/>
      <c r="K2101" s="45"/>
      <c r="L2101" s="45"/>
      <c r="M2101" s="86"/>
      <c r="N2101" s="139" t="str">
        <f t="shared" si="64"/>
        <v/>
      </c>
    </row>
    <row r="2102" spans="2:14" ht="14" hidden="1" x14ac:dyDescent="0.2">
      <c r="B2102">
        <f t="shared" si="65"/>
        <v>0</v>
      </c>
      <c r="C2102" s="9"/>
      <c r="D2102" s="88"/>
      <c r="E2102" s="45"/>
      <c r="F2102" s="31"/>
      <c r="G2102" s="45"/>
      <c r="H2102" s="45"/>
      <c r="I2102" s="45"/>
      <c r="J2102" s="45"/>
      <c r="K2102" s="45"/>
      <c r="L2102" s="45"/>
      <c r="M2102" s="86"/>
      <c r="N2102" s="139" t="str">
        <f t="shared" si="64"/>
        <v/>
      </c>
    </row>
    <row r="2103" spans="2:14" ht="14" hidden="1" x14ac:dyDescent="0.2">
      <c r="B2103">
        <f t="shared" si="65"/>
        <v>0</v>
      </c>
      <c r="C2103" s="9"/>
      <c r="D2103" s="88"/>
      <c r="E2103" s="45"/>
      <c r="F2103" s="31"/>
      <c r="G2103" s="45"/>
      <c r="H2103" s="45"/>
      <c r="I2103" s="45"/>
      <c r="J2103" s="45"/>
      <c r="K2103" s="45"/>
      <c r="L2103" s="45"/>
      <c r="M2103" s="86"/>
      <c r="N2103" s="139" t="str">
        <f t="shared" si="64"/>
        <v/>
      </c>
    </row>
    <row r="2104" spans="2:14" ht="14" hidden="1" x14ac:dyDescent="0.2">
      <c r="B2104">
        <f t="shared" si="65"/>
        <v>0</v>
      </c>
      <c r="C2104" s="9"/>
      <c r="D2104" s="88"/>
      <c r="E2104" s="45"/>
      <c r="F2104" s="31"/>
      <c r="G2104" s="45"/>
      <c r="H2104" s="45"/>
      <c r="I2104" s="45"/>
      <c r="J2104" s="45"/>
      <c r="K2104" s="45"/>
      <c r="L2104" s="45"/>
      <c r="M2104" s="86"/>
      <c r="N2104" s="139" t="str">
        <f t="shared" si="64"/>
        <v/>
      </c>
    </row>
    <row r="2105" spans="2:14" ht="14" hidden="1" x14ac:dyDescent="0.2">
      <c r="B2105">
        <f t="shared" si="65"/>
        <v>0</v>
      </c>
      <c r="C2105" s="9"/>
      <c r="D2105" s="88"/>
      <c r="E2105" s="45"/>
      <c r="F2105" s="31"/>
      <c r="G2105" s="45"/>
      <c r="H2105" s="45"/>
      <c r="I2105" s="45"/>
      <c r="J2105" s="45"/>
      <c r="K2105" s="45"/>
      <c r="L2105" s="45"/>
      <c r="M2105" s="86"/>
      <c r="N2105" s="139" t="str">
        <f t="shared" si="64"/>
        <v/>
      </c>
    </row>
    <row r="2106" spans="2:14" ht="14" hidden="1" x14ac:dyDescent="0.2">
      <c r="B2106">
        <f t="shared" si="65"/>
        <v>0</v>
      </c>
      <c r="C2106" s="9"/>
      <c r="D2106" s="88"/>
      <c r="E2106" s="45"/>
      <c r="F2106" s="31"/>
      <c r="G2106" s="45"/>
      <c r="H2106" s="45"/>
      <c r="I2106" s="45"/>
      <c r="J2106" s="45"/>
      <c r="K2106" s="45"/>
      <c r="L2106" s="45"/>
      <c r="M2106" s="86"/>
      <c r="N2106" s="139" t="str">
        <f t="shared" si="64"/>
        <v/>
      </c>
    </row>
    <row r="2107" spans="2:14" ht="14" hidden="1" x14ac:dyDescent="0.2">
      <c r="B2107">
        <f t="shared" si="65"/>
        <v>0</v>
      </c>
      <c r="C2107" s="9"/>
      <c r="D2107" s="88"/>
      <c r="E2107" s="45"/>
      <c r="F2107" s="31"/>
      <c r="G2107" s="45"/>
      <c r="H2107" s="45"/>
      <c r="I2107" s="45"/>
      <c r="J2107" s="45"/>
      <c r="K2107" s="45"/>
      <c r="L2107" s="45"/>
      <c r="M2107" s="86"/>
      <c r="N2107" s="139" t="str">
        <f t="shared" si="64"/>
        <v/>
      </c>
    </row>
    <row r="2108" spans="2:14" ht="14" hidden="1" x14ac:dyDescent="0.2">
      <c r="B2108">
        <f t="shared" si="65"/>
        <v>0</v>
      </c>
      <c r="C2108" s="9"/>
      <c r="D2108" s="88"/>
      <c r="E2108" s="45"/>
      <c r="F2108" s="31"/>
      <c r="G2108" s="45"/>
      <c r="H2108" s="45"/>
      <c r="I2108" s="45"/>
      <c r="J2108" s="45"/>
      <c r="K2108" s="45"/>
      <c r="L2108" s="45"/>
      <c r="M2108" s="86"/>
      <c r="N2108" s="139" t="str">
        <f t="shared" si="64"/>
        <v/>
      </c>
    </row>
    <row r="2109" spans="2:14" ht="14" hidden="1" x14ac:dyDescent="0.2">
      <c r="B2109">
        <f t="shared" si="65"/>
        <v>0</v>
      </c>
      <c r="C2109" s="9"/>
      <c r="D2109" s="88"/>
      <c r="E2109" s="45"/>
      <c r="F2109" s="31"/>
      <c r="G2109" s="45"/>
      <c r="H2109" s="45"/>
      <c r="I2109" s="45"/>
      <c r="J2109" s="45"/>
      <c r="K2109" s="45"/>
      <c r="L2109" s="45"/>
      <c r="M2109" s="86"/>
      <c r="N2109" s="139" t="str">
        <f t="shared" si="64"/>
        <v/>
      </c>
    </row>
    <row r="2110" spans="2:14" ht="14" hidden="1" x14ac:dyDescent="0.2">
      <c r="B2110">
        <f t="shared" si="65"/>
        <v>0</v>
      </c>
      <c r="C2110" s="9"/>
      <c r="D2110" s="88"/>
      <c r="E2110" s="45"/>
      <c r="F2110" s="31"/>
      <c r="G2110" s="45"/>
      <c r="H2110" s="45"/>
      <c r="I2110" s="45"/>
      <c r="J2110" s="45"/>
      <c r="K2110" s="45"/>
      <c r="L2110" s="45"/>
      <c r="M2110" s="86"/>
      <c r="N2110" s="139" t="str">
        <f t="shared" si="64"/>
        <v/>
      </c>
    </row>
    <row r="2111" spans="2:14" ht="14" hidden="1" x14ac:dyDescent="0.2">
      <c r="B2111">
        <f t="shared" si="65"/>
        <v>0</v>
      </c>
      <c r="C2111" s="9"/>
      <c r="D2111" s="88"/>
      <c r="E2111" s="45"/>
      <c r="F2111" s="31"/>
      <c r="G2111" s="45"/>
      <c r="H2111" s="45"/>
      <c r="I2111" s="45"/>
      <c r="J2111" s="45"/>
      <c r="K2111" s="45"/>
      <c r="L2111" s="45"/>
      <c r="M2111" s="86"/>
      <c r="N2111" s="139" t="str">
        <f t="shared" si="64"/>
        <v/>
      </c>
    </row>
    <row r="2112" spans="2:14" ht="14" hidden="1" x14ac:dyDescent="0.2">
      <c r="B2112">
        <f t="shared" si="65"/>
        <v>0</v>
      </c>
      <c r="C2112" s="9"/>
      <c r="D2112" s="88"/>
      <c r="E2112" s="45"/>
      <c r="F2112" s="31"/>
      <c r="G2112" s="45"/>
      <c r="H2112" s="45"/>
      <c r="I2112" s="45"/>
      <c r="J2112" s="45"/>
      <c r="K2112" s="45"/>
      <c r="L2112" s="45"/>
      <c r="M2112" s="86"/>
      <c r="N2112" s="139" t="str">
        <f t="shared" si="64"/>
        <v/>
      </c>
    </row>
    <row r="2113" spans="2:14" ht="14" hidden="1" x14ac:dyDescent="0.2">
      <c r="B2113">
        <f t="shared" si="65"/>
        <v>0</v>
      </c>
      <c r="C2113" s="9"/>
      <c r="D2113" s="88"/>
      <c r="E2113" s="45"/>
      <c r="F2113" s="31"/>
      <c r="G2113" s="45"/>
      <c r="H2113" s="45"/>
      <c r="I2113" s="45"/>
      <c r="J2113" s="45"/>
      <c r="K2113" s="45"/>
      <c r="L2113" s="45"/>
      <c r="M2113" s="86"/>
      <c r="N2113" s="139" t="str">
        <f t="shared" si="64"/>
        <v/>
      </c>
    </row>
    <row r="2114" spans="2:14" ht="14" hidden="1" x14ac:dyDescent="0.2">
      <c r="B2114">
        <f t="shared" si="65"/>
        <v>0</v>
      </c>
      <c r="C2114" s="9"/>
      <c r="D2114" s="88"/>
      <c r="E2114" s="45"/>
      <c r="F2114" s="31"/>
      <c r="G2114" s="45"/>
      <c r="H2114" s="45"/>
      <c r="I2114" s="45"/>
      <c r="J2114" s="45"/>
      <c r="K2114" s="45"/>
      <c r="L2114" s="45"/>
      <c r="M2114" s="86"/>
      <c r="N2114" s="139" t="str">
        <f t="shared" si="64"/>
        <v/>
      </c>
    </row>
    <row r="2115" spans="2:14" ht="14" hidden="1" x14ac:dyDescent="0.2">
      <c r="B2115">
        <f t="shared" si="65"/>
        <v>0</v>
      </c>
      <c r="C2115" s="9"/>
      <c r="D2115" s="88"/>
      <c r="E2115" s="45"/>
      <c r="F2115" s="31"/>
      <c r="G2115" s="45"/>
      <c r="H2115" s="45"/>
      <c r="I2115" s="45"/>
      <c r="J2115" s="45"/>
      <c r="K2115" s="45"/>
      <c r="L2115" s="45"/>
      <c r="M2115" s="86"/>
      <c r="N2115" s="139" t="str">
        <f t="shared" ref="N2115:N2178" si="66">UPPER(M2115)</f>
        <v/>
      </c>
    </row>
    <row r="2116" spans="2:14" ht="14" hidden="1" x14ac:dyDescent="0.2">
      <c r="B2116">
        <f t="shared" si="65"/>
        <v>0</v>
      </c>
      <c r="C2116" s="9"/>
      <c r="D2116" s="88"/>
      <c r="E2116" s="45"/>
      <c r="F2116" s="31"/>
      <c r="G2116" s="45"/>
      <c r="H2116" s="45"/>
      <c r="I2116" s="45"/>
      <c r="J2116" s="45"/>
      <c r="K2116" s="45"/>
      <c r="L2116" s="45"/>
      <c r="M2116" s="86"/>
      <c r="N2116" s="139" t="str">
        <f t="shared" si="66"/>
        <v/>
      </c>
    </row>
    <row r="2117" spans="2:14" ht="14" hidden="1" x14ac:dyDescent="0.2">
      <c r="B2117">
        <f t="shared" si="65"/>
        <v>0</v>
      </c>
      <c r="C2117" s="9"/>
      <c r="D2117" s="88"/>
      <c r="E2117" s="45"/>
      <c r="F2117" s="31"/>
      <c r="G2117" s="45"/>
      <c r="H2117" s="45"/>
      <c r="I2117" s="45"/>
      <c r="J2117" s="45"/>
      <c r="K2117" s="45"/>
      <c r="L2117" s="45"/>
      <c r="M2117" s="86"/>
      <c r="N2117" s="139" t="str">
        <f t="shared" si="66"/>
        <v/>
      </c>
    </row>
    <row r="2118" spans="2:14" ht="14" hidden="1" x14ac:dyDescent="0.2">
      <c r="B2118">
        <f t="shared" si="65"/>
        <v>0</v>
      </c>
      <c r="C2118" s="9"/>
      <c r="D2118" s="88"/>
      <c r="E2118" s="45"/>
      <c r="F2118" s="31"/>
      <c r="G2118" s="45"/>
      <c r="H2118" s="45"/>
      <c r="I2118" s="45"/>
      <c r="J2118" s="45"/>
      <c r="K2118" s="45"/>
      <c r="L2118" s="45"/>
      <c r="M2118" s="86"/>
      <c r="N2118" s="139" t="str">
        <f t="shared" si="66"/>
        <v/>
      </c>
    </row>
    <row r="2119" spans="2:14" ht="14" hidden="1" x14ac:dyDescent="0.2">
      <c r="B2119">
        <f t="shared" si="65"/>
        <v>0</v>
      </c>
      <c r="C2119" s="9"/>
      <c r="D2119" s="88"/>
      <c r="E2119" s="45"/>
      <c r="F2119" s="31"/>
      <c r="G2119" s="45"/>
      <c r="H2119" s="45"/>
      <c r="I2119" s="45"/>
      <c r="J2119" s="45"/>
      <c r="K2119" s="45"/>
      <c r="L2119" s="45"/>
      <c r="M2119" s="86"/>
      <c r="N2119" s="139" t="str">
        <f t="shared" si="66"/>
        <v/>
      </c>
    </row>
    <row r="2120" spans="2:14" ht="14" hidden="1" x14ac:dyDescent="0.2">
      <c r="B2120">
        <f t="shared" si="65"/>
        <v>0</v>
      </c>
      <c r="C2120" s="9"/>
      <c r="D2120" s="89"/>
      <c r="E2120" s="45"/>
      <c r="F2120" s="31"/>
      <c r="G2120" s="45"/>
      <c r="H2120" s="45"/>
      <c r="I2120" s="45"/>
      <c r="J2120" s="45"/>
      <c r="K2120" s="45"/>
      <c r="L2120" s="45"/>
      <c r="M2120" s="86"/>
      <c r="N2120" s="139" t="str">
        <f t="shared" si="66"/>
        <v/>
      </c>
    </row>
    <row r="2121" spans="2:14" ht="14" hidden="1" x14ac:dyDescent="0.2">
      <c r="B2121">
        <f t="shared" si="65"/>
        <v>0</v>
      </c>
      <c r="C2121" s="107"/>
      <c r="D2121" s="89"/>
      <c r="E2121" s="45"/>
      <c r="F2121" s="31"/>
      <c r="G2121" s="45"/>
      <c r="H2121" s="45"/>
      <c r="I2121" s="45"/>
      <c r="J2121" s="45"/>
      <c r="K2121" s="45"/>
      <c r="L2121" s="45"/>
      <c r="M2121" s="86"/>
      <c r="N2121" s="139" t="str">
        <f t="shared" si="66"/>
        <v/>
      </c>
    </row>
    <row r="2122" spans="2:14" ht="14" hidden="1" x14ac:dyDescent="0.2">
      <c r="B2122">
        <f t="shared" si="65"/>
        <v>0</v>
      </c>
      <c r="C2122" s="107"/>
      <c r="D2122" s="89"/>
      <c r="E2122" s="45"/>
      <c r="F2122" s="31"/>
      <c r="G2122" s="45"/>
      <c r="H2122" s="45"/>
      <c r="I2122" s="45"/>
      <c r="J2122" s="45"/>
      <c r="K2122" s="45"/>
      <c r="L2122" s="45"/>
      <c r="M2122" s="86"/>
      <c r="N2122" s="139" t="str">
        <f t="shared" si="66"/>
        <v/>
      </c>
    </row>
    <row r="2123" spans="2:14" ht="14" hidden="1" x14ac:dyDescent="0.2">
      <c r="B2123">
        <f t="shared" si="65"/>
        <v>0</v>
      </c>
      <c r="C2123" s="31"/>
      <c r="D2123" s="88"/>
      <c r="E2123" s="45"/>
      <c r="F2123" s="31"/>
      <c r="G2123" s="45"/>
      <c r="H2123" s="45"/>
      <c r="I2123" s="45"/>
      <c r="J2123" s="45"/>
      <c r="K2123" s="45"/>
      <c r="L2123" s="45"/>
      <c r="M2123" s="86"/>
      <c r="N2123" s="139" t="str">
        <f t="shared" si="66"/>
        <v/>
      </c>
    </row>
    <row r="2124" spans="2:14" ht="14" hidden="1" x14ac:dyDescent="0.2">
      <c r="B2124">
        <f t="shared" si="65"/>
        <v>0</v>
      </c>
      <c r="C2124" s="31"/>
      <c r="D2124" s="88"/>
      <c r="E2124" s="45"/>
      <c r="F2124" s="31"/>
      <c r="G2124" s="45"/>
      <c r="H2124" s="45"/>
      <c r="I2124" s="45"/>
      <c r="J2124" s="45"/>
      <c r="K2124" s="45"/>
      <c r="L2124" s="45"/>
      <c r="M2124" s="86"/>
      <c r="N2124" s="139" t="str">
        <f t="shared" si="66"/>
        <v/>
      </c>
    </row>
    <row r="2125" spans="2:14" ht="14" hidden="1" x14ac:dyDescent="0.2">
      <c r="B2125">
        <f t="shared" si="65"/>
        <v>0</v>
      </c>
      <c r="C2125" s="31"/>
      <c r="D2125" s="88"/>
      <c r="E2125" s="45"/>
      <c r="F2125" s="31"/>
      <c r="G2125" s="45"/>
      <c r="H2125" s="45"/>
      <c r="I2125" s="45"/>
      <c r="J2125" s="45"/>
      <c r="K2125" s="45"/>
      <c r="L2125" s="45"/>
      <c r="M2125" s="86"/>
      <c r="N2125" s="139" t="str">
        <f t="shared" si="66"/>
        <v/>
      </c>
    </row>
    <row r="2126" spans="2:14" ht="14" hidden="1" x14ac:dyDescent="0.2">
      <c r="B2126">
        <f t="shared" si="65"/>
        <v>0</v>
      </c>
      <c r="C2126" s="31"/>
      <c r="D2126" s="88"/>
      <c r="E2126" s="45"/>
      <c r="F2126" s="31"/>
      <c r="G2126" s="45"/>
      <c r="H2126" s="45"/>
      <c r="I2126" s="45"/>
      <c r="J2126" s="45"/>
      <c r="K2126" s="45"/>
      <c r="L2126" s="45"/>
      <c r="M2126" s="86"/>
      <c r="N2126" s="139" t="str">
        <f t="shared" si="66"/>
        <v/>
      </c>
    </row>
    <row r="2127" spans="2:14" ht="14" hidden="1" x14ac:dyDescent="0.2">
      <c r="B2127">
        <f t="shared" si="65"/>
        <v>0</v>
      </c>
      <c r="C2127" s="31"/>
      <c r="D2127" s="88"/>
      <c r="E2127" s="45"/>
      <c r="F2127" s="31"/>
      <c r="G2127" s="45"/>
      <c r="H2127" s="45"/>
      <c r="I2127" s="45"/>
      <c r="J2127" s="45"/>
      <c r="K2127" s="45"/>
      <c r="L2127" s="45"/>
      <c r="M2127" s="86"/>
      <c r="N2127" s="139" t="str">
        <f t="shared" si="66"/>
        <v/>
      </c>
    </row>
    <row r="2128" spans="2:14" ht="14" hidden="1" x14ac:dyDescent="0.2">
      <c r="B2128">
        <f t="shared" si="65"/>
        <v>0</v>
      </c>
      <c r="C2128" s="31"/>
      <c r="D2128" s="88"/>
      <c r="E2128" s="45"/>
      <c r="F2128" s="31"/>
      <c r="G2128" s="45"/>
      <c r="H2128" s="45"/>
      <c r="I2128" s="45"/>
      <c r="J2128" s="45"/>
      <c r="K2128" s="45"/>
      <c r="L2128" s="45"/>
      <c r="M2128" s="86"/>
      <c r="N2128" s="139" t="str">
        <f t="shared" si="66"/>
        <v/>
      </c>
    </row>
    <row r="2129" spans="2:14" ht="14" hidden="1" x14ac:dyDescent="0.2">
      <c r="B2129">
        <f t="shared" si="65"/>
        <v>0</v>
      </c>
      <c r="C2129" s="31"/>
      <c r="D2129" s="88"/>
      <c r="E2129" s="45"/>
      <c r="F2129" s="31"/>
      <c r="G2129" s="45"/>
      <c r="H2129" s="45"/>
      <c r="I2129" s="45"/>
      <c r="J2129" s="45"/>
      <c r="K2129" s="45"/>
      <c r="L2129" s="45"/>
      <c r="M2129" s="86"/>
      <c r="N2129" s="139" t="str">
        <f t="shared" si="66"/>
        <v/>
      </c>
    </row>
    <row r="2130" spans="2:14" ht="14" hidden="1" x14ac:dyDescent="0.2">
      <c r="B2130">
        <f t="shared" si="65"/>
        <v>0</v>
      </c>
      <c r="C2130" s="31"/>
      <c r="D2130" s="88"/>
      <c r="E2130" s="45"/>
      <c r="F2130" s="31"/>
      <c r="G2130" s="45"/>
      <c r="H2130" s="45"/>
      <c r="I2130" s="45"/>
      <c r="J2130" s="45"/>
      <c r="K2130" s="45"/>
      <c r="L2130" s="45"/>
      <c r="M2130" s="86"/>
      <c r="N2130" s="139" t="str">
        <f t="shared" si="66"/>
        <v/>
      </c>
    </row>
    <row r="2131" spans="2:14" ht="14" hidden="1" x14ac:dyDescent="0.2">
      <c r="B2131">
        <f t="shared" si="65"/>
        <v>0</v>
      </c>
      <c r="C2131" s="31"/>
      <c r="D2131" s="88"/>
      <c r="E2131" s="45"/>
      <c r="F2131" s="31"/>
      <c r="G2131" s="45"/>
      <c r="H2131" s="45"/>
      <c r="I2131" s="45"/>
      <c r="J2131" s="45"/>
      <c r="K2131" s="45"/>
      <c r="L2131" s="45"/>
      <c r="M2131" s="86"/>
      <c r="N2131" s="139" t="str">
        <f t="shared" si="66"/>
        <v/>
      </c>
    </row>
    <row r="2132" spans="2:14" ht="14" hidden="1" x14ac:dyDescent="0.2">
      <c r="B2132">
        <f t="shared" si="65"/>
        <v>0</v>
      </c>
      <c r="C2132" s="31"/>
      <c r="D2132" s="88"/>
      <c r="E2132" s="45"/>
      <c r="F2132" s="31"/>
      <c r="G2132" s="45"/>
      <c r="H2132" s="45"/>
      <c r="I2132" s="45"/>
      <c r="J2132" s="45"/>
      <c r="K2132" s="45"/>
      <c r="L2132" s="45"/>
      <c r="M2132" s="86"/>
      <c r="N2132" s="139" t="str">
        <f t="shared" si="66"/>
        <v/>
      </c>
    </row>
    <row r="2133" spans="2:14" ht="14" hidden="1" x14ac:dyDescent="0.2">
      <c r="B2133">
        <f t="shared" si="65"/>
        <v>0</v>
      </c>
      <c r="C2133" s="108"/>
      <c r="D2133" s="88"/>
      <c r="E2133" s="45"/>
      <c r="F2133" s="31"/>
      <c r="G2133" s="45"/>
      <c r="H2133" s="45"/>
      <c r="I2133" s="45"/>
      <c r="J2133" s="45"/>
      <c r="K2133" s="45"/>
      <c r="L2133" s="45"/>
      <c r="M2133" s="86"/>
      <c r="N2133" s="139" t="str">
        <f t="shared" si="66"/>
        <v/>
      </c>
    </row>
    <row r="2134" spans="2:14" ht="14" hidden="1" x14ac:dyDescent="0.2">
      <c r="B2134">
        <f t="shared" si="65"/>
        <v>0</v>
      </c>
      <c r="C2134" s="108"/>
      <c r="D2134" s="88"/>
      <c r="E2134" s="45"/>
      <c r="F2134" s="31"/>
      <c r="G2134" s="45"/>
      <c r="H2134" s="45"/>
      <c r="I2134" s="45"/>
      <c r="J2134" s="45"/>
      <c r="K2134" s="45"/>
      <c r="L2134" s="45"/>
      <c r="M2134" s="86"/>
      <c r="N2134" s="139" t="str">
        <f t="shared" si="66"/>
        <v/>
      </c>
    </row>
    <row r="2135" spans="2:14" ht="14" hidden="1" x14ac:dyDescent="0.2">
      <c r="B2135">
        <f t="shared" si="65"/>
        <v>0</v>
      </c>
      <c r="C2135" s="31"/>
      <c r="D2135" s="88"/>
      <c r="E2135" s="45"/>
      <c r="F2135" s="31"/>
      <c r="G2135" s="45"/>
      <c r="H2135" s="45"/>
      <c r="I2135" s="45"/>
      <c r="J2135" s="45"/>
      <c r="K2135" s="45"/>
      <c r="L2135" s="45"/>
      <c r="M2135" s="86"/>
      <c r="N2135" s="139" t="str">
        <f t="shared" si="66"/>
        <v/>
      </c>
    </row>
    <row r="2136" spans="2:14" ht="14" hidden="1" x14ac:dyDescent="0.2">
      <c r="B2136">
        <f t="shared" si="65"/>
        <v>0</v>
      </c>
      <c r="C2136" s="31"/>
      <c r="D2136" s="88"/>
      <c r="E2136" s="45"/>
      <c r="F2136" s="31"/>
      <c r="G2136" s="45"/>
      <c r="H2136" s="45"/>
      <c r="I2136" s="45"/>
      <c r="J2136" s="45"/>
      <c r="K2136" s="45"/>
      <c r="L2136" s="45"/>
      <c r="M2136" s="86"/>
      <c r="N2136" s="139" t="str">
        <f t="shared" si="66"/>
        <v/>
      </c>
    </row>
    <row r="2137" spans="2:14" ht="14" hidden="1" x14ac:dyDescent="0.2">
      <c r="B2137">
        <f t="shared" si="65"/>
        <v>0</v>
      </c>
      <c r="C2137" s="31"/>
      <c r="D2137" s="88"/>
      <c r="E2137" s="45"/>
      <c r="F2137" s="31"/>
      <c r="G2137" s="45"/>
      <c r="H2137" s="45"/>
      <c r="I2137" s="45"/>
      <c r="J2137" s="45"/>
      <c r="K2137" s="45"/>
      <c r="L2137" s="45"/>
      <c r="M2137" s="45"/>
      <c r="N2137" s="139" t="str">
        <f t="shared" si="66"/>
        <v/>
      </c>
    </row>
    <row r="2138" spans="2:14" ht="14" hidden="1" x14ac:dyDescent="0.2">
      <c r="B2138">
        <f t="shared" si="65"/>
        <v>0</v>
      </c>
      <c r="C2138" s="109"/>
      <c r="D2138" s="88"/>
      <c r="E2138" s="45"/>
      <c r="F2138" s="31"/>
      <c r="G2138" s="45"/>
      <c r="H2138" s="45"/>
      <c r="I2138" s="45"/>
      <c r="J2138" s="45"/>
      <c r="K2138" s="45"/>
      <c r="L2138" s="45"/>
      <c r="M2138" s="45"/>
      <c r="N2138" s="139" t="str">
        <f t="shared" si="66"/>
        <v/>
      </c>
    </row>
    <row r="2139" spans="2:14" ht="14" hidden="1" x14ac:dyDescent="0.2">
      <c r="B2139">
        <f t="shared" si="65"/>
        <v>0</v>
      </c>
      <c r="C2139" s="109"/>
      <c r="D2139" s="88"/>
      <c r="E2139" s="45"/>
      <c r="F2139" s="31"/>
      <c r="G2139" s="45"/>
      <c r="H2139" s="45"/>
      <c r="I2139" s="45"/>
      <c r="J2139" s="45"/>
      <c r="K2139" s="45"/>
      <c r="L2139" s="45"/>
      <c r="M2139" s="45"/>
      <c r="N2139" s="139" t="str">
        <f t="shared" si="66"/>
        <v/>
      </c>
    </row>
    <row r="2140" spans="2:14" ht="14" hidden="1" x14ac:dyDescent="0.2">
      <c r="B2140">
        <f t="shared" si="65"/>
        <v>0</v>
      </c>
      <c r="C2140" s="31"/>
      <c r="D2140" s="88"/>
      <c r="E2140" s="45"/>
      <c r="F2140" s="31"/>
      <c r="G2140" s="45"/>
      <c r="H2140" s="45"/>
      <c r="I2140" s="45"/>
      <c r="J2140" s="45"/>
      <c r="K2140" s="45"/>
      <c r="L2140" s="45"/>
      <c r="M2140" s="45"/>
      <c r="N2140" s="139" t="str">
        <f t="shared" si="66"/>
        <v/>
      </c>
    </row>
    <row r="2141" spans="2:14" ht="14" hidden="1" x14ac:dyDescent="0.2">
      <c r="B2141">
        <f t="shared" si="65"/>
        <v>0</v>
      </c>
      <c r="C2141" s="31"/>
      <c r="D2141" s="88"/>
      <c r="E2141" s="45"/>
      <c r="F2141" s="31"/>
      <c r="G2141" s="45"/>
      <c r="H2141" s="45"/>
      <c r="I2141" s="45"/>
      <c r="J2141" s="45"/>
      <c r="K2141" s="45"/>
      <c r="L2141" s="45"/>
      <c r="M2141" s="45"/>
      <c r="N2141" s="139" t="str">
        <f t="shared" si="66"/>
        <v/>
      </c>
    </row>
    <row r="2142" spans="2:14" ht="14" hidden="1" x14ac:dyDescent="0.2">
      <c r="B2142">
        <f t="shared" si="65"/>
        <v>0</v>
      </c>
      <c r="C2142" s="109"/>
      <c r="D2142" s="88"/>
      <c r="E2142" s="45"/>
      <c r="F2142" s="31"/>
      <c r="G2142" s="45"/>
      <c r="H2142" s="45"/>
      <c r="I2142" s="45"/>
      <c r="J2142" s="45"/>
      <c r="K2142" s="45"/>
      <c r="L2142" s="45"/>
      <c r="M2142" s="45"/>
      <c r="N2142" s="139" t="str">
        <f t="shared" si="66"/>
        <v/>
      </c>
    </row>
    <row r="2143" spans="2:14" ht="14" hidden="1" x14ac:dyDescent="0.2">
      <c r="B2143">
        <f t="shared" si="65"/>
        <v>0</v>
      </c>
      <c r="C2143" s="31"/>
      <c r="D2143" s="88"/>
      <c r="E2143" s="45"/>
      <c r="F2143" s="31"/>
      <c r="G2143" s="45"/>
      <c r="H2143" s="45"/>
      <c r="I2143" s="45"/>
      <c r="J2143" s="45"/>
      <c r="K2143" s="45"/>
      <c r="L2143" s="45"/>
      <c r="M2143" s="45"/>
      <c r="N2143" s="139" t="str">
        <f t="shared" si="66"/>
        <v/>
      </c>
    </row>
    <row r="2144" spans="2:14" ht="14" hidden="1" x14ac:dyDescent="0.2">
      <c r="B2144">
        <f t="shared" si="65"/>
        <v>0</v>
      </c>
      <c r="C2144" s="31"/>
      <c r="D2144" s="88"/>
      <c r="E2144" s="45"/>
      <c r="F2144" s="31"/>
      <c r="G2144" s="45"/>
      <c r="H2144" s="45"/>
      <c r="I2144" s="45"/>
      <c r="J2144" s="45"/>
      <c r="K2144" s="45"/>
      <c r="L2144" s="45"/>
      <c r="M2144" s="45"/>
      <c r="N2144" s="139" t="str">
        <f t="shared" si="66"/>
        <v/>
      </c>
    </row>
    <row r="2145" spans="2:14" ht="14" hidden="1" x14ac:dyDescent="0.2">
      <c r="B2145">
        <f t="shared" ref="B2145:B2208" si="67">(D2145)*1</f>
        <v>0</v>
      </c>
      <c r="C2145" s="109"/>
      <c r="D2145" s="88"/>
      <c r="E2145" s="45"/>
      <c r="F2145" s="31"/>
      <c r="G2145" s="45"/>
      <c r="H2145" s="45"/>
      <c r="I2145" s="45"/>
      <c r="J2145" s="45"/>
      <c r="K2145" s="45"/>
      <c r="L2145" s="45"/>
      <c r="M2145" s="45"/>
      <c r="N2145" s="139" t="str">
        <f t="shared" si="66"/>
        <v/>
      </c>
    </row>
    <row r="2146" spans="2:14" ht="14" hidden="1" x14ac:dyDescent="0.2">
      <c r="B2146">
        <f t="shared" si="67"/>
        <v>0</v>
      </c>
      <c r="C2146" s="31"/>
      <c r="D2146" s="88"/>
      <c r="E2146" s="45"/>
      <c r="F2146" s="31"/>
      <c r="G2146" s="45"/>
      <c r="H2146" s="45"/>
      <c r="I2146" s="45"/>
      <c r="J2146" s="45"/>
      <c r="K2146" s="45"/>
      <c r="L2146" s="45"/>
      <c r="M2146" s="45"/>
      <c r="N2146" s="139" t="str">
        <f t="shared" si="66"/>
        <v/>
      </c>
    </row>
    <row r="2147" spans="2:14" ht="14" hidden="1" x14ac:dyDescent="0.2">
      <c r="B2147">
        <f t="shared" si="67"/>
        <v>0</v>
      </c>
      <c r="C2147" s="109"/>
      <c r="D2147" s="88"/>
      <c r="E2147" s="45"/>
      <c r="F2147" s="31"/>
      <c r="G2147" s="45"/>
      <c r="H2147" s="45"/>
      <c r="I2147" s="45"/>
      <c r="J2147" s="45"/>
      <c r="K2147" s="45"/>
      <c r="L2147" s="45"/>
      <c r="M2147" s="45"/>
      <c r="N2147" s="139" t="str">
        <f t="shared" si="66"/>
        <v/>
      </c>
    </row>
    <row r="2148" spans="2:14" ht="14" hidden="1" x14ac:dyDescent="0.2">
      <c r="B2148">
        <f t="shared" si="67"/>
        <v>0</v>
      </c>
      <c r="C2148" s="109"/>
      <c r="D2148" s="88"/>
      <c r="E2148" s="45"/>
      <c r="F2148" s="31"/>
      <c r="G2148" s="45"/>
      <c r="H2148" s="45"/>
      <c r="I2148" s="45"/>
      <c r="J2148" s="45"/>
      <c r="K2148" s="45"/>
      <c r="L2148" s="45"/>
      <c r="M2148" s="45"/>
      <c r="N2148" s="139" t="str">
        <f t="shared" si="66"/>
        <v/>
      </c>
    </row>
    <row r="2149" spans="2:14" ht="14" hidden="1" x14ac:dyDescent="0.2">
      <c r="B2149">
        <f t="shared" si="67"/>
        <v>0</v>
      </c>
      <c r="C2149" s="109"/>
      <c r="D2149" s="88"/>
      <c r="E2149" s="45"/>
      <c r="F2149" s="31"/>
      <c r="G2149" s="45"/>
      <c r="H2149" s="45"/>
      <c r="I2149" s="45"/>
      <c r="J2149" s="45"/>
      <c r="K2149" s="45"/>
      <c r="L2149" s="45"/>
      <c r="M2149" s="45"/>
      <c r="N2149" s="139" t="str">
        <f t="shared" si="66"/>
        <v/>
      </c>
    </row>
    <row r="2150" spans="2:14" ht="14" hidden="1" x14ac:dyDescent="0.2">
      <c r="B2150">
        <f t="shared" si="67"/>
        <v>0</v>
      </c>
      <c r="C2150" s="109"/>
      <c r="D2150" s="88"/>
      <c r="E2150" s="45"/>
      <c r="F2150" s="31"/>
      <c r="G2150" s="45"/>
      <c r="H2150" s="45"/>
      <c r="I2150" s="45"/>
      <c r="J2150" s="45"/>
      <c r="K2150" s="45"/>
      <c r="L2150" s="45"/>
      <c r="M2150" s="45"/>
      <c r="N2150" s="139" t="str">
        <f t="shared" si="66"/>
        <v/>
      </c>
    </row>
    <row r="2151" spans="2:14" ht="14" hidden="1" x14ac:dyDescent="0.2">
      <c r="B2151">
        <f t="shared" si="67"/>
        <v>0</v>
      </c>
      <c r="C2151" s="109"/>
      <c r="D2151" s="88"/>
      <c r="E2151" s="45"/>
      <c r="F2151" s="31"/>
      <c r="G2151" s="45"/>
      <c r="H2151" s="45"/>
      <c r="I2151" s="45"/>
      <c r="J2151" s="45"/>
      <c r="K2151" s="45"/>
      <c r="L2151" s="45"/>
      <c r="M2151" s="45"/>
      <c r="N2151" s="139" t="str">
        <f t="shared" si="66"/>
        <v/>
      </c>
    </row>
    <row r="2152" spans="2:14" ht="14" hidden="1" x14ac:dyDescent="0.2">
      <c r="B2152">
        <f t="shared" si="67"/>
        <v>0</v>
      </c>
      <c r="C2152" s="109"/>
      <c r="D2152" s="88"/>
      <c r="E2152" s="45"/>
      <c r="F2152" s="31"/>
      <c r="G2152" s="45"/>
      <c r="H2152" s="45"/>
      <c r="I2152" s="45"/>
      <c r="J2152" s="45"/>
      <c r="K2152" s="45"/>
      <c r="L2152" s="45"/>
      <c r="M2152" s="45"/>
      <c r="N2152" s="139" t="str">
        <f t="shared" si="66"/>
        <v/>
      </c>
    </row>
    <row r="2153" spans="2:14" ht="14" hidden="1" x14ac:dyDescent="0.2">
      <c r="B2153">
        <f t="shared" si="67"/>
        <v>0</v>
      </c>
      <c r="C2153" s="109"/>
      <c r="D2153" s="88"/>
      <c r="E2153" s="45"/>
      <c r="F2153" s="31"/>
      <c r="G2153" s="45"/>
      <c r="H2153" s="45"/>
      <c r="I2153" s="45"/>
      <c r="J2153" s="45"/>
      <c r="K2153" s="45"/>
      <c r="L2153" s="45"/>
      <c r="M2153" s="45"/>
      <c r="N2153" s="139" t="str">
        <f t="shared" si="66"/>
        <v/>
      </c>
    </row>
    <row r="2154" spans="2:14" ht="14" hidden="1" x14ac:dyDescent="0.2">
      <c r="B2154">
        <f t="shared" si="67"/>
        <v>0</v>
      </c>
      <c r="C2154" s="109"/>
      <c r="D2154" s="88"/>
      <c r="E2154" s="45"/>
      <c r="F2154" s="31"/>
      <c r="G2154" s="45"/>
      <c r="H2154" s="45"/>
      <c r="I2154" s="45"/>
      <c r="J2154" s="45"/>
      <c r="K2154" s="45"/>
      <c r="L2154" s="45"/>
      <c r="M2154" s="45"/>
      <c r="N2154" s="139" t="str">
        <f t="shared" si="66"/>
        <v/>
      </c>
    </row>
    <row r="2155" spans="2:14" ht="14" hidden="1" x14ac:dyDescent="0.2">
      <c r="B2155">
        <f t="shared" si="67"/>
        <v>0</v>
      </c>
      <c r="C2155" s="109"/>
      <c r="D2155" s="88"/>
      <c r="E2155" s="45"/>
      <c r="F2155" s="31"/>
      <c r="G2155" s="45"/>
      <c r="H2155" s="45"/>
      <c r="I2155" s="45"/>
      <c r="J2155" s="45"/>
      <c r="K2155" s="45"/>
      <c r="L2155" s="45"/>
      <c r="M2155" s="45"/>
      <c r="N2155" s="139" t="str">
        <f t="shared" si="66"/>
        <v/>
      </c>
    </row>
    <row r="2156" spans="2:14" ht="14" hidden="1" x14ac:dyDescent="0.2">
      <c r="B2156">
        <f t="shared" si="67"/>
        <v>0</v>
      </c>
      <c r="C2156" s="109"/>
      <c r="D2156" s="88"/>
      <c r="E2156" s="45"/>
      <c r="F2156" s="31"/>
      <c r="G2156" s="45"/>
      <c r="H2156" s="45"/>
      <c r="I2156" s="45"/>
      <c r="J2156" s="45"/>
      <c r="K2156" s="45"/>
      <c r="L2156" s="45"/>
      <c r="M2156" s="45"/>
      <c r="N2156" s="139" t="str">
        <f t="shared" si="66"/>
        <v/>
      </c>
    </row>
    <row r="2157" spans="2:14" ht="14" hidden="1" x14ac:dyDescent="0.2">
      <c r="B2157">
        <f t="shared" si="67"/>
        <v>0</v>
      </c>
      <c r="C2157" s="31"/>
      <c r="D2157" s="88"/>
      <c r="E2157" s="45"/>
      <c r="F2157" s="31"/>
      <c r="G2157" s="45"/>
      <c r="H2157" s="45"/>
      <c r="I2157" s="45"/>
      <c r="J2157" s="45"/>
      <c r="K2157" s="45"/>
      <c r="L2157" s="45"/>
      <c r="M2157" s="45"/>
      <c r="N2157" s="139" t="str">
        <f t="shared" si="66"/>
        <v/>
      </c>
    </row>
    <row r="2158" spans="2:14" ht="14" hidden="1" x14ac:dyDescent="0.2">
      <c r="B2158">
        <f t="shared" si="67"/>
        <v>0</v>
      </c>
      <c r="C2158" s="31"/>
      <c r="D2158" s="88"/>
      <c r="E2158" s="45"/>
      <c r="F2158" s="31"/>
      <c r="G2158" s="45"/>
      <c r="H2158" s="45"/>
      <c r="I2158" s="45"/>
      <c r="J2158" s="45"/>
      <c r="K2158" s="45"/>
      <c r="L2158" s="45"/>
      <c r="M2158" s="45"/>
      <c r="N2158" s="139" t="str">
        <f t="shared" si="66"/>
        <v/>
      </c>
    </row>
    <row r="2159" spans="2:14" ht="14" hidden="1" x14ac:dyDescent="0.2">
      <c r="B2159">
        <f t="shared" si="67"/>
        <v>0</v>
      </c>
      <c r="C2159" s="31"/>
      <c r="D2159" s="89"/>
      <c r="E2159" s="45"/>
      <c r="F2159" s="9"/>
      <c r="G2159" s="45"/>
      <c r="H2159" s="45"/>
      <c r="I2159" s="45"/>
      <c r="J2159" s="45"/>
      <c r="K2159" s="45"/>
      <c r="L2159" s="45"/>
      <c r="M2159" s="45"/>
      <c r="N2159" s="139" t="str">
        <f t="shared" si="66"/>
        <v/>
      </c>
    </row>
    <row r="2160" spans="2:14" ht="14" hidden="1" x14ac:dyDescent="0.2">
      <c r="B2160">
        <f t="shared" si="67"/>
        <v>0</v>
      </c>
      <c r="C2160" s="31"/>
      <c r="D2160" s="89"/>
      <c r="E2160" s="45"/>
      <c r="F2160" s="9"/>
      <c r="G2160" s="45"/>
      <c r="H2160" s="45"/>
      <c r="I2160" s="45"/>
      <c r="J2160" s="45"/>
      <c r="K2160" s="45"/>
      <c r="L2160" s="45"/>
      <c r="M2160" s="45"/>
      <c r="N2160" s="139" t="str">
        <f t="shared" si="66"/>
        <v/>
      </c>
    </row>
    <row r="2161" spans="2:14" ht="15" hidden="1" x14ac:dyDescent="0.2">
      <c r="B2161">
        <f t="shared" si="67"/>
        <v>0</v>
      </c>
      <c r="C2161" s="9"/>
      <c r="D2161" s="89"/>
      <c r="E2161" s="45"/>
      <c r="F2161" s="9"/>
      <c r="G2161" s="45"/>
      <c r="H2161" s="45"/>
      <c r="I2161" s="45"/>
      <c r="J2161" s="45"/>
      <c r="K2161" s="110"/>
      <c r="L2161" s="45"/>
      <c r="M2161" s="86"/>
      <c r="N2161" s="139" t="str">
        <f t="shared" si="66"/>
        <v/>
      </c>
    </row>
    <row r="2162" spans="2:14" ht="15" hidden="1" x14ac:dyDescent="0.2">
      <c r="B2162">
        <f t="shared" si="67"/>
        <v>0</v>
      </c>
      <c r="C2162" s="9"/>
      <c r="D2162" s="89"/>
      <c r="E2162" s="45"/>
      <c r="F2162" s="9"/>
      <c r="G2162" s="45"/>
      <c r="H2162" s="45"/>
      <c r="I2162" s="45"/>
      <c r="J2162" s="45"/>
      <c r="K2162" s="110"/>
      <c r="L2162" s="45"/>
      <c r="M2162" s="86"/>
      <c r="N2162" s="139" t="str">
        <f t="shared" si="66"/>
        <v/>
      </c>
    </row>
    <row r="2163" spans="2:14" ht="15" hidden="1" x14ac:dyDescent="0.2">
      <c r="B2163">
        <f t="shared" si="67"/>
        <v>0</v>
      </c>
      <c r="C2163" s="9"/>
      <c r="D2163" s="89"/>
      <c r="E2163" s="45"/>
      <c r="F2163" s="9"/>
      <c r="G2163" s="45"/>
      <c r="H2163" s="45"/>
      <c r="I2163" s="45"/>
      <c r="J2163" s="45"/>
      <c r="K2163" s="110"/>
      <c r="L2163" s="45"/>
      <c r="M2163" s="86"/>
      <c r="N2163" s="139" t="str">
        <f t="shared" si="66"/>
        <v/>
      </c>
    </row>
    <row r="2164" spans="2:14" ht="15" hidden="1" x14ac:dyDescent="0.2">
      <c r="B2164">
        <f t="shared" si="67"/>
        <v>0</v>
      </c>
      <c r="C2164" s="9"/>
      <c r="D2164" s="89"/>
      <c r="E2164" s="45"/>
      <c r="F2164" s="9"/>
      <c r="G2164" s="45"/>
      <c r="H2164" s="45"/>
      <c r="I2164" s="45"/>
      <c r="J2164" s="45"/>
      <c r="K2164" s="110"/>
      <c r="L2164" s="45"/>
      <c r="M2164" s="86"/>
      <c r="N2164" s="139" t="str">
        <f t="shared" si="66"/>
        <v/>
      </c>
    </row>
    <row r="2165" spans="2:14" ht="15" hidden="1" x14ac:dyDescent="0.2">
      <c r="B2165">
        <f t="shared" si="67"/>
        <v>0</v>
      </c>
      <c r="C2165" s="9"/>
      <c r="D2165" s="89"/>
      <c r="E2165" s="45"/>
      <c r="F2165" s="9"/>
      <c r="G2165" s="45"/>
      <c r="H2165" s="45"/>
      <c r="I2165" s="45"/>
      <c r="J2165" s="45"/>
      <c r="K2165" s="110"/>
      <c r="L2165" s="45"/>
      <c r="M2165" s="86"/>
      <c r="N2165" s="139" t="str">
        <f t="shared" si="66"/>
        <v/>
      </c>
    </row>
    <row r="2166" spans="2:14" ht="15" hidden="1" x14ac:dyDescent="0.2">
      <c r="B2166">
        <f t="shared" si="67"/>
        <v>0</v>
      </c>
      <c r="C2166" s="9"/>
      <c r="D2166" s="89"/>
      <c r="E2166" s="45"/>
      <c r="F2166" s="9"/>
      <c r="G2166" s="45"/>
      <c r="H2166" s="45"/>
      <c r="I2166" s="45"/>
      <c r="J2166" s="45"/>
      <c r="K2166" s="110"/>
      <c r="L2166" s="45"/>
      <c r="M2166" s="86"/>
      <c r="N2166" s="139" t="str">
        <f t="shared" si="66"/>
        <v/>
      </c>
    </row>
    <row r="2167" spans="2:14" ht="15" hidden="1" x14ac:dyDescent="0.2">
      <c r="B2167">
        <f t="shared" si="67"/>
        <v>0</v>
      </c>
      <c r="C2167" s="9"/>
      <c r="D2167" s="89"/>
      <c r="E2167" s="45"/>
      <c r="F2167" s="9"/>
      <c r="G2167" s="45"/>
      <c r="H2167" s="45"/>
      <c r="I2167" s="45"/>
      <c r="J2167" s="45"/>
      <c r="K2167" s="110"/>
      <c r="L2167" s="45"/>
      <c r="M2167" s="86"/>
      <c r="N2167" s="139" t="str">
        <f t="shared" si="66"/>
        <v/>
      </c>
    </row>
    <row r="2168" spans="2:14" ht="15" hidden="1" x14ac:dyDescent="0.2">
      <c r="B2168">
        <f t="shared" si="67"/>
        <v>0</v>
      </c>
      <c r="C2168" s="9"/>
      <c r="D2168" s="89"/>
      <c r="E2168" s="45"/>
      <c r="F2168" s="9"/>
      <c r="G2168" s="45"/>
      <c r="H2168" s="45"/>
      <c r="I2168" s="45"/>
      <c r="J2168" s="45"/>
      <c r="K2168" s="110"/>
      <c r="L2168" s="45"/>
      <c r="M2168" s="86"/>
      <c r="N2168" s="139" t="str">
        <f t="shared" si="66"/>
        <v/>
      </c>
    </row>
    <row r="2169" spans="2:14" ht="15" hidden="1" x14ac:dyDescent="0.2">
      <c r="B2169">
        <f t="shared" si="67"/>
        <v>0</v>
      </c>
      <c r="C2169" s="9"/>
      <c r="D2169" s="89"/>
      <c r="E2169" s="45"/>
      <c r="F2169" s="9"/>
      <c r="G2169" s="45"/>
      <c r="H2169" s="45"/>
      <c r="I2169" s="45"/>
      <c r="J2169" s="45"/>
      <c r="K2169" s="110"/>
      <c r="L2169" s="45"/>
      <c r="M2169" s="86"/>
      <c r="N2169" s="139" t="str">
        <f t="shared" si="66"/>
        <v/>
      </c>
    </row>
    <row r="2170" spans="2:14" ht="15" hidden="1" x14ac:dyDescent="0.2">
      <c r="B2170">
        <f t="shared" si="67"/>
        <v>0</v>
      </c>
      <c r="C2170" s="9"/>
      <c r="D2170" s="89"/>
      <c r="E2170" s="45"/>
      <c r="F2170" s="9"/>
      <c r="G2170" s="45"/>
      <c r="H2170" s="45"/>
      <c r="I2170" s="45"/>
      <c r="J2170" s="45"/>
      <c r="K2170" s="110"/>
      <c r="L2170" s="45"/>
      <c r="M2170" s="86"/>
      <c r="N2170" s="139" t="str">
        <f t="shared" si="66"/>
        <v/>
      </c>
    </row>
    <row r="2171" spans="2:14" ht="15" hidden="1" x14ac:dyDescent="0.2">
      <c r="B2171">
        <f t="shared" si="67"/>
        <v>0</v>
      </c>
      <c r="C2171" s="9"/>
      <c r="D2171" s="91"/>
      <c r="E2171" s="45"/>
      <c r="F2171" s="9"/>
      <c r="G2171" s="45"/>
      <c r="H2171" s="45"/>
      <c r="I2171" s="45"/>
      <c r="J2171" s="45"/>
      <c r="K2171" s="110"/>
      <c r="L2171" s="45"/>
      <c r="M2171" s="86"/>
      <c r="N2171" s="139" t="str">
        <f t="shared" si="66"/>
        <v/>
      </c>
    </row>
    <row r="2172" spans="2:14" ht="15" hidden="1" x14ac:dyDescent="0.2">
      <c r="B2172">
        <f t="shared" si="67"/>
        <v>0</v>
      </c>
      <c r="C2172" s="9"/>
      <c r="D2172" s="91"/>
      <c r="E2172" s="45"/>
      <c r="F2172" s="9"/>
      <c r="G2172" s="45"/>
      <c r="H2172" s="45"/>
      <c r="I2172" s="45"/>
      <c r="J2172" s="45"/>
      <c r="K2172" s="110"/>
      <c r="L2172" s="45"/>
      <c r="M2172" s="86"/>
      <c r="N2172" s="139" t="str">
        <f t="shared" si="66"/>
        <v/>
      </c>
    </row>
    <row r="2173" spans="2:14" ht="15" hidden="1" x14ac:dyDescent="0.2">
      <c r="B2173">
        <f t="shared" si="67"/>
        <v>0</v>
      </c>
      <c r="C2173" s="111"/>
      <c r="D2173" s="91"/>
      <c r="E2173" s="45"/>
      <c r="F2173" s="9"/>
      <c r="G2173" s="45"/>
      <c r="H2173" s="45"/>
      <c r="I2173" s="45"/>
      <c r="J2173" s="45"/>
      <c r="K2173" s="110"/>
      <c r="L2173" s="45"/>
      <c r="M2173" s="86"/>
      <c r="N2173" s="139" t="str">
        <f t="shared" si="66"/>
        <v/>
      </c>
    </row>
    <row r="2174" spans="2:14" ht="15" hidden="1" x14ac:dyDescent="0.2">
      <c r="B2174">
        <f t="shared" si="67"/>
        <v>0</v>
      </c>
      <c r="C2174" s="9"/>
      <c r="D2174" s="91"/>
      <c r="E2174" s="45"/>
      <c r="F2174" s="9"/>
      <c r="G2174" s="45"/>
      <c r="H2174" s="45"/>
      <c r="I2174" s="45"/>
      <c r="J2174" s="45"/>
      <c r="K2174" s="110"/>
      <c r="L2174" s="45"/>
      <c r="M2174" s="86"/>
      <c r="N2174" s="139" t="str">
        <f t="shared" si="66"/>
        <v/>
      </c>
    </row>
    <row r="2175" spans="2:14" ht="15" hidden="1" x14ac:dyDescent="0.2">
      <c r="B2175">
        <f t="shared" si="67"/>
        <v>0</v>
      </c>
      <c r="C2175" s="9"/>
      <c r="D2175" s="91"/>
      <c r="E2175" s="45"/>
      <c r="F2175" s="9"/>
      <c r="G2175" s="45"/>
      <c r="H2175" s="45"/>
      <c r="I2175" s="45"/>
      <c r="J2175" s="45"/>
      <c r="K2175" s="110"/>
      <c r="L2175" s="45"/>
      <c r="M2175" s="86"/>
      <c r="N2175" s="139" t="str">
        <f t="shared" si="66"/>
        <v/>
      </c>
    </row>
    <row r="2176" spans="2:14" ht="15" hidden="1" x14ac:dyDescent="0.2">
      <c r="B2176">
        <f t="shared" si="67"/>
        <v>0</v>
      </c>
      <c r="C2176" s="9"/>
      <c r="D2176" s="91"/>
      <c r="E2176" s="45"/>
      <c r="F2176" s="9"/>
      <c r="G2176" s="45"/>
      <c r="H2176" s="45"/>
      <c r="I2176" s="45"/>
      <c r="J2176" s="45"/>
      <c r="K2176" s="110"/>
      <c r="L2176" s="45"/>
      <c r="M2176" s="86"/>
      <c r="N2176" s="139" t="str">
        <f t="shared" si="66"/>
        <v/>
      </c>
    </row>
    <row r="2177" spans="2:14" ht="15" hidden="1" x14ac:dyDescent="0.2">
      <c r="B2177">
        <f t="shared" si="67"/>
        <v>0</v>
      </c>
      <c r="C2177" s="9"/>
      <c r="D2177" s="91"/>
      <c r="E2177" s="45"/>
      <c r="F2177" s="9"/>
      <c r="G2177" s="45"/>
      <c r="H2177" s="45"/>
      <c r="I2177" s="45"/>
      <c r="J2177" s="45"/>
      <c r="K2177" s="110"/>
      <c r="L2177" s="45"/>
      <c r="M2177" s="86"/>
      <c r="N2177" s="139" t="str">
        <f t="shared" si="66"/>
        <v/>
      </c>
    </row>
    <row r="2178" spans="2:14" ht="15" hidden="1" x14ac:dyDescent="0.2">
      <c r="B2178">
        <f t="shared" si="67"/>
        <v>0</v>
      </c>
      <c r="C2178" s="9"/>
      <c r="D2178" s="91"/>
      <c r="E2178" s="45"/>
      <c r="F2178" s="9"/>
      <c r="G2178" s="45"/>
      <c r="H2178" s="45"/>
      <c r="I2178" s="45"/>
      <c r="J2178" s="45"/>
      <c r="K2178" s="110"/>
      <c r="L2178" s="45"/>
      <c r="M2178" s="86"/>
      <c r="N2178" s="139" t="str">
        <f t="shared" si="66"/>
        <v/>
      </c>
    </row>
    <row r="2179" spans="2:14" ht="15" hidden="1" x14ac:dyDescent="0.2">
      <c r="B2179">
        <f t="shared" si="67"/>
        <v>0</v>
      </c>
      <c r="C2179" s="9"/>
      <c r="D2179" s="91"/>
      <c r="E2179" s="45"/>
      <c r="F2179" s="9"/>
      <c r="G2179" s="45"/>
      <c r="H2179" s="45"/>
      <c r="I2179" s="45"/>
      <c r="J2179" s="45"/>
      <c r="K2179" s="110"/>
      <c r="L2179" s="45"/>
      <c r="M2179" s="86"/>
      <c r="N2179" s="139" t="str">
        <f t="shared" ref="N2179:N2242" si="68">UPPER(M2179)</f>
        <v/>
      </c>
    </row>
    <row r="2180" spans="2:14" ht="15" hidden="1" x14ac:dyDescent="0.2">
      <c r="B2180">
        <f t="shared" si="67"/>
        <v>0</v>
      </c>
      <c r="C2180" s="9"/>
      <c r="D2180" s="91"/>
      <c r="E2180" s="45"/>
      <c r="F2180" s="9"/>
      <c r="G2180" s="45"/>
      <c r="H2180" s="45"/>
      <c r="I2180" s="45"/>
      <c r="J2180" s="45"/>
      <c r="K2180" s="110"/>
      <c r="L2180" s="45"/>
      <c r="M2180" s="86"/>
      <c r="N2180" s="139" t="str">
        <f t="shared" si="68"/>
        <v/>
      </c>
    </row>
    <row r="2181" spans="2:14" ht="15" hidden="1" x14ac:dyDescent="0.2">
      <c r="B2181">
        <f t="shared" si="67"/>
        <v>0</v>
      </c>
      <c r="C2181" s="9"/>
      <c r="D2181" s="91"/>
      <c r="E2181" s="45"/>
      <c r="F2181" s="9"/>
      <c r="G2181" s="45"/>
      <c r="H2181" s="45"/>
      <c r="I2181" s="45"/>
      <c r="J2181" s="45"/>
      <c r="K2181" s="110"/>
      <c r="L2181" s="45"/>
      <c r="M2181" s="86"/>
      <c r="N2181" s="139" t="str">
        <f t="shared" si="68"/>
        <v/>
      </c>
    </row>
    <row r="2182" spans="2:14" ht="15" hidden="1" x14ac:dyDescent="0.2">
      <c r="B2182">
        <f t="shared" si="67"/>
        <v>0</v>
      </c>
      <c r="C2182" s="9"/>
      <c r="D2182" s="91"/>
      <c r="E2182" s="45"/>
      <c r="F2182" s="9"/>
      <c r="G2182" s="45"/>
      <c r="H2182" s="45"/>
      <c r="I2182" s="45"/>
      <c r="J2182" s="45"/>
      <c r="K2182" s="110"/>
      <c r="L2182" s="45"/>
      <c r="M2182" s="86"/>
      <c r="N2182" s="139" t="str">
        <f t="shared" si="68"/>
        <v/>
      </c>
    </row>
    <row r="2183" spans="2:14" ht="15" hidden="1" x14ac:dyDescent="0.2">
      <c r="B2183">
        <f t="shared" si="67"/>
        <v>0</v>
      </c>
      <c r="C2183" s="9"/>
      <c r="D2183" s="91"/>
      <c r="E2183" s="45"/>
      <c r="F2183" s="9"/>
      <c r="G2183" s="45"/>
      <c r="H2183" s="45"/>
      <c r="I2183" s="45"/>
      <c r="J2183" s="45"/>
      <c r="K2183" s="110"/>
      <c r="L2183" s="45"/>
      <c r="M2183" s="86"/>
      <c r="N2183" s="139" t="str">
        <f t="shared" si="68"/>
        <v/>
      </c>
    </row>
    <row r="2184" spans="2:14" ht="15" hidden="1" x14ac:dyDescent="0.2">
      <c r="B2184">
        <f t="shared" si="67"/>
        <v>0</v>
      </c>
      <c r="C2184" s="9"/>
      <c r="D2184" s="91"/>
      <c r="E2184" s="45"/>
      <c r="F2184" s="9"/>
      <c r="G2184" s="45"/>
      <c r="H2184" s="45"/>
      <c r="I2184" s="45"/>
      <c r="J2184" s="45"/>
      <c r="K2184" s="110"/>
      <c r="L2184" s="45"/>
      <c r="M2184" s="86"/>
      <c r="N2184" s="139" t="str">
        <f t="shared" si="68"/>
        <v/>
      </c>
    </row>
    <row r="2185" spans="2:14" ht="15" hidden="1" x14ac:dyDescent="0.2">
      <c r="B2185">
        <f t="shared" si="67"/>
        <v>0</v>
      </c>
      <c r="C2185" s="9"/>
      <c r="D2185" s="89"/>
      <c r="E2185" s="45"/>
      <c r="F2185" s="93"/>
      <c r="G2185" s="45"/>
      <c r="H2185" s="45"/>
      <c r="I2185" s="45"/>
      <c r="J2185" s="45"/>
      <c r="K2185" s="110"/>
      <c r="L2185" s="45"/>
      <c r="M2185" s="86"/>
      <c r="N2185" s="139" t="str">
        <f t="shared" si="68"/>
        <v/>
      </c>
    </row>
    <row r="2186" spans="2:14" ht="15" hidden="1" x14ac:dyDescent="0.2">
      <c r="B2186">
        <f t="shared" si="67"/>
        <v>0</v>
      </c>
      <c r="C2186" s="111"/>
      <c r="D2186" s="89"/>
      <c r="E2186" s="45"/>
      <c r="F2186" s="93"/>
      <c r="G2186" s="45"/>
      <c r="H2186" s="45"/>
      <c r="I2186" s="45"/>
      <c r="J2186" s="45"/>
      <c r="K2186" s="110"/>
      <c r="L2186" s="45"/>
      <c r="M2186" s="86"/>
      <c r="N2186" s="139" t="str">
        <f t="shared" si="68"/>
        <v/>
      </c>
    </row>
    <row r="2187" spans="2:14" ht="15" hidden="1" x14ac:dyDescent="0.2">
      <c r="B2187">
        <f t="shared" si="67"/>
        <v>0</v>
      </c>
      <c r="C2187" s="9"/>
      <c r="D2187" s="89"/>
      <c r="E2187" s="45"/>
      <c r="F2187" s="93"/>
      <c r="G2187" s="45"/>
      <c r="H2187" s="45"/>
      <c r="I2187" s="45"/>
      <c r="J2187" s="45"/>
      <c r="K2187" s="110"/>
      <c r="L2187" s="45"/>
      <c r="M2187" s="86"/>
      <c r="N2187" s="139" t="str">
        <f t="shared" si="68"/>
        <v/>
      </c>
    </row>
    <row r="2188" spans="2:14" ht="15" hidden="1" x14ac:dyDescent="0.2">
      <c r="B2188">
        <f t="shared" si="67"/>
        <v>0</v>
      </c>
      <c r="C2188" s="9"/>
      <c r="D2188" s="89"/>
      <c r="E2188" s="45"/>
      <c r="F2188" s="93"/>
      <c r="G2188" s="45"/>
      <c r="H2188" s="45"/>
      <c r="I2188" s="45"/>
      <c r="J2188" s="45"/>
      <c r="K2188" s="110"/>
      <c r="L2188" s="45"/>
      <c r="M2188" s="86"/>
      <c r="N2188" s="139" t="str">
        <f t="shared" si="68"/>
        <v/>
      </c>
    </row>
    <row r="2189" spans="2:14" ht="15" hidden="1" x14ac:dyDescent="0.2">
      <c r="B2189">
        <f t="shared" si="67"/>
        <v>0</v>
      </c>
      <c r="C2189" s="9"/>
      <c r="D2189" s="89"/>
      <c r="E2189" s="45"/>
      <c r="F2189" s="93"/>
      <c r="G2189" s="45"/>
      <c r="H2189" s="45"/>
      <c r="I2189" s="45"/>
      <c r="J2189" s="45"/>
      <c r="K2189" s="110"/>
      <c r="L2189" s="45"/>
      <c r="M2189" s="86"/>
      <c r="N2189" s="139" t="str">
        <f t="shared" si="68"/>
        <v/>
      </c>
    </row>
    <row r="2190" spans="2:14" ht="15" hidden="1" x14ac:dyDescent="0.2">
      <c r="B2190">
        <f t="shared" si="67"/>
        <v>0</v>
      </c>
      <c r="C2190" s="9"/>
      <c r="D2190" s="89"/>
      <c r="E2190" s="45"/>
      <c r="F2190" s="93"/>
      <c r="G2190" s="45"/>
      <c r="H2190" s="45"/>
      <c r="I2190" s="45"/>
      <c r="J2190" s="45"/>
      <c r="K2190" s="110"/>
      <c r="L2190" s="45"/>
      <c r="M2190" s="86"/>
      <c r="N2190" s="139" t="str">
        <f t="shared" si="68"/>
        <v/>
      </c>
    </row>
    <row r="2191" spans="2:14" ht="15" hidden="1" x14ac:dyDescent="0.2">
      <c r="B2191">
        <f t="shared" si="67"/>
        <v>0</v>
      </c>
      <c r="C2191" s="9"/>
      <c r="D2191" s="89"/>
      <c r="E2191" s="45"/>
      <c r="F2191" s="93"/>
      <c r="G2191" s="45"/>
      <c r="H2191" s="45"/>
      <c r="I2191" s="45"/>
      <c r="J2191" s="45"/>
      <c r="K2191" s="110"/>
      <c r="L2191" s="45"/>
      <c r="M2191" s="86"/>
      <c r="N2191" s="139" t="str">
        <f t="shared" si="68"/>
        <v/>
      </c>
    </row>
    <row r="2192" spans="2:14" ht="15" hidden="1" x14ac:dyDescent="0.2">
      <c r="B2192">
        <f t="shared" si="67"/>
        <v>0</v>
      </c>
      <c r="C2192" s="9"/>
      <c r="D2192" s="89"/>
      <c r="E2192" s="45"/>
      <c r="F2192" s="93"/>
      <c r="G2192" s="45"/>
      <c r="H2192" s="45"/>
      <c r="I2192" s="45"/>
      <c r="J2192" s="45"/>
      <c r="K2192" s="110"/>
      <c r="L2192" s="45"/>
      <c r="M2192" s="86"/>
      <c r="N2192" s="139" t="str">
        <f t="shared" si="68"/>
        <v/>
      </c>
    </row>
    <row r="2193" spans="2:14" ht="15" hidden="1" x14ac:dyDescent="0.2">
      <c r="B2193">
        <f t="shared" si="67"/>
        <v>0</v>
      </c>
      <c r="C2193" s="9"/>
      <c r="D2193" s="89"/>
      <c r="E2193" s="45"/>
      <c r="F2193" s="93"/>
      <c r="G2193" s="45"/>
      <c r="H2193" s="45"/>
      <c r="I2193" s="45"/>
      <c r="J2193" s="45"/>
      <c r="K2193" s="110"/>
      <c r="L2193" s="45"/>
      <c r="M2193" s="86"/>
      <c r="N2193" s="139" t="str">
        <f t="shared" si="68"/>
        <v/>
      </c>
    </row>
    <row r="2194" spans="2:14" ht="15" hidden="1" x14ac:dyDescent="0.2">
      <c r="B2194">
        <f t="shared" si="67"/>
        <v>0</v>
      </c>
      <c r="C2194" s="9"/>
      <c r="D2194" s="89"/>
      <c r="E2194" s="45"/>
      <c r="F2194" s="93"/>
      <c r="G2194" s="45"/>
      <c r="H2194" s="45"/>
      <c r="I2194" s="45"/>
      <c r="J2194" s="45"/>
      <c r="K2194" s="110"/>
      <c r="L2194" s="45"/>
      <c r="M2194" s="86"/>
      <c r="N2194" s="139" t="str">
        <f t="shared" si="68"/>
        <v/>
      </c>
    </row>
    <row r="2195" spans="2:14" ht="15" hidden="1" x14ac:dyDescent="0.2">
      <c r="B2195">
        <f t="shared" si="67"/>
        <v>0</v>
      </c>
      <c r="C2195" s="9"/>
      <c r="D2195" s="89"/>
      <c r="E2195" s="45"/>
      <c r="F2195" s="93"/>
      <c r="G2195" s="45"/>
      <c r="H2195" s="45"/>
      <c r="I2195" s="45"/>
      <c r="J2195" s="45"/>
      <c r="K2195" s="110"/>
      <c r="L2195" s="45"/>
      <c r="M2195" s="86"/>
      <c r="N2195" s="139" t="str">
        <f t="shared" si="68"/>
        <v/>
      </c>
    </row>
    <row r="2196" spans="2:14" ht="15" hidden="1" x14ac:dyDescent="0.2">
      <c r="B2196">
        <f t="shared" si="67"/>
        <v>0</v>
      </c>
      <c r="C2196" s="9"/>
      <c r="D2196" s="89"/>
      <c r="E2196" s="45"/>
      <c r="F2196" s="93"/>
      <c r="G2196" s="45"/>
      <c r="H2196" s="45"/>
      <c r="I2196" s="45"/>
      <c r="J2196" s="45"/>
      <c r="K2196" s="110"/>
      <c r="L2196" s="45"/>
      <c r="M2196" s="86"/>
      <c r="N2196" s="139" t="str">
        <f t="shared" si="68"/>
        <v/>
      </c>
    </row>
    <row r="2197" spans="2:14" ht="15" hidden="1" x14ac:dyDescent="0.2">
      <c r="B2197">
        <f t="shared" si="67"/>
        <v>0</v>
      </c>
      <c r="C2197" s="9"/>
      <c r="D2197" s="89"/>
      <c r="E2197" s="45"/>
      <c r="F2197" s="93"/>
      <c r="G2197" s="45"/>
      <c r="H2197" s="45"/>
      <c r="I2197" s="45"/>
      <c r="J2197" s="45"/>
      <c r="K2197" s="110"/>
      <c r="L2197" s="45"/>
      <c r="M2197" s="86"/>
      <c r="N2197" s="139" t="str">
        <f t="shared" si="68"/>
        <v/>
      </c>
    </row>
    <row r="2198" spans="2:14" ht="15" hidden="1" x14ac:dyDescent="0.2">
      <c r="B2198">
        <f t="shared" si="67"/>
        <v>0</v>
      </c>
      <c r="C2198" s="9"/>
      <c r="D2198" s="89"/>
      <c r="E2198" s="45"/>
      <c r="F2198" s="93"/>
      <c r="G2198" s="45"/>
      <c r="H2198" s="45"/>
      <c r="I2198" s="45"/>
      <c r="J2198" s="45"/>
      <c r="K2198" s="110"/>
      <c r="L2198" s="45"/>
      <c r="M2198" s="86"/>
      <c r="N2198" s="139" t="str">
        <f t="shared" si="68"/>
        <v/>
      </c>
    </row>
    <row r="2199" spans="2:14" ht="15" hidden="1" x14ac:dyDescent="0.2">
      <c r="B2199">
        <f t="shared" si="67"/>
        <v>0</v>
      </c>
      <c r="C2199" s="9"/>
      <c r="D2199" s="89"/>
      <c r="E2199" s="45"/>
      <c r="F2199" s="93"/>
      <c r="G2199" s="45"/>
      <c r="H2199" s="45"/>
      <c r="I2199" s="45"/>
      <c r="J2199" s="45"/>
      <c r="K2199" s="110"/>
      <c r="L2199" s="45"/>
      <c r="M2199" s="86"/>
      <c r="N2199" s="139" t="str">
        <f t="shared" si="68"/>
        <v/>
      </c>
    </row>
    <row r="2200" spans="2:14" ht="15" hidden="1" x14ac:dyDescent="0.2">
      <c r="B2200">
        <f t="shared" si="67"/>
        <v>0</v>
      </c>
      <c r="C2200" s="9"/>
      <c r="D2200" s="89"/>
      <c r="E2200" s="45"/>
      <c r="F2200" s="93"/>
      <c r="G2200" s="45"/>
      <c r="H2200" s="45"/>
      <c r="I2200" s="45"/>
      <c r="J2200" s="45"/>
      <c r="K2200" s="110"/>
      <c r="L2200" s="45"/>
      <c r="M2200" s="86"/>
      <c r="N2200" s="139" t="str">
        <f t="shared" si="68"/>
        <v/>
      </c>
    </row>
    <row r="2201" spans="2:14" ht="15" hidden="1" x14ac:dyDescent="0.2">
      <c r="B2201">
        <f t="shared" si="67"/>
        <v>0</v>
      </c>
      <c r="C2201" s="9"/>
      <c r="D2201" s="89"/>
      <c r="E2201" s="45"/>
      <c r="F2201" s="93"/>
      <c r="G2201" s="45"/>
      <c r="H2201" s="45"/>
      <c r="I2201" s="45"/>
      <c r="J2201" s="45"/>
      <c r="K2201" s="110"/>
      <c r="L2201" s="45"/>
      <c r="M2201" s="86"/>
      <c r="N2201" s="139" t="str">
        <f t="shared" si="68"/>
        <v/>
      </c>
    </row>
    <row r="2202" spans="2:14" ht="15" hidden="1" x14ac:dyDescent="0.2">
      <c r="B2202">
        <f t="shared" si="67"/>
        <v>0</v>
      </c>
      <c r="C2202" s="9"/>
      <c r="D2202" s="89"/>
      <c r="E2202" s="45"/>
      <c r="F2202" s="93"/>
      <c r="G2202" s="45"/>
      <c r="H2202" s="45"/>
      <c r="I2202" s="45"/>
      <c r="J2202" s="45"/>
      <c r="K2202" s="110"/>
      <c r="L2202" s="45"/>
      <c r="M2202" s="86"/>
      <c r="N2202" s="139" t="str">
        <f t="shared" si="68"/>
        <v/>
      </c>
    </row>
    <row r="2203" spans="2:14" ht="15" hidden="1" x14ac:dyDescent="0.2">
      <c r="B2203">
        <f t="shared" si="67"/>
        <v>0</v>
      </c>
      <c r="C2203" s="9"/>
      <c r="D2203" s="89"/>
      <c r="E2203" s="45"/>
      <c r="F2203" s="93"/>
      <c r="G2203" s="45"/>
      <c r="H2203" s="45"/>
      <c r="I2203" s="45"/>
      <c r="J2203" s="45"/>
      <c r="K2203" s="110"/>
      <c r="L2203" s="45"/>
      <c r="M2203" s="86"/>
      <c r="N2203" s="139" t="str">
        <f t="shared" si="68"/>
        <v/>
      </c>
    </row>
    <row r="2204" spans="2:14" ht="15" hidden="1" x14ac:dyDescent="0.2">
      <c r="B2204">
        <f t="shared" si="67"/>
        <v>0</v>
      </c>
      <c r="C2204" s="9"/>
      <c r="D2204" s="89"/>
      <c r="E2204" s="45"/>
      <c r="F2204" s="93"/>
      <c r="G2204" s="45"/>
      <c r="H2204" s="45"/>
      <c r="I2204" s="45"/>
      <c r="J2204" s="45"/>
      <c r="K2204" s="110"/>
      <c r="L2204" s="45"/>
      <c r="M2204" s="86"/>
      <c r="N2204" s="139" t="str">
        <f t="shared" si="68"/>
        <v/>
      </c>
    </row>
    <row r="2205" spans="2:14" ht="15" hidden="1" x14ac:dyDescent="0.2">
      <c r="B2205">
        <f t="shared" si="67"/>
        <v>0</v>
      </c>
      <c r="C2205" s="9"/>
      <c r="D2205" s="89"/>
      <c r="E2205" s="45"/>
      <c r="F2205" s="93"/>
      <c r="G2205" s="45"/>
      <c r="H2205" s="45"/>
      <c r="I2205" s="45"/>
      <c r="J2205" s="45"/>
      <c r="K2205" s="110"/>
      <c r="L2205" s="45"/>
      <c r="M2205" s="86"/>
      <c r="N2205" s="139" t="str">
        <f t="shared" si="68"/>
        <v/>
      </c>
    </row>
    <row r="2206" spans="2:14" ht="15" hidden="1" x14ac:dyDescent="0.2">
      <c r="B2206">
        <f t="shared" si="67"/>
        <v>0</v>
      </c>
      <c r="C2206" s="9"/>
      <c r="D2206" s="89"/>
      <c r="E2206" s="45"/>
      <c r="F2206" s="93"/>
      <c r="G2206" s="45"/>
      <c r="H2206" s="45"/>
      <c r="I2206" s="45"/>
      <c r="J2206" s="45"/>
      <c r="K2206" s="110"/>
      <c r="L2206" s="45"/>
      <c r="M2206" s="86"/>
      <c r="N2206" s="139" t="str">
        <f t="shared" si="68"/>
        <v/>
      </c>
    </row>
    <row r="2207" spans="2:14" ht="15" hidden="1" x14ac:dyDescent="0.2">
      <c r="B2207">
        <f t="shared" si="67"/>
        <v>0</v>
      </c>
      <c r="C2207" s="9"/>
      <c r="D2207" s="89"/>
      <c r="E2207" s="45"/>
      <c r="F2207" s="93"/>
      <c r="G2207" s="45"/>
      <c r="H2207" s="45"/>
      <c r="I2207" s="45"/>
      <c r="J2207" s="45"/>
      <c r="K2207" s="110"/>
      <c r="L2207" s="45"/>
      <c r="M2207" s="86"/>
      <c r="N2207" s="139" t="str">
        <f t="shared" si="68"/>
        <v/>
      </c>
    </row>
    <row r="2208" spans="2:14" ht="15" hidden="1" x14ac:dyDescent="0.2">
      <c r="B2208">
        <f t="shared" si="67"/>
        <v>0</v>
      </c>
      <c r="C2208" s="9"/>
      <c r="D2208" s="89"/>
      <c r="E2208" s="45"/>
      <c r="F2208" s="93"/>
      <c r="G2208" s="45"/>
      <c r="H2208" s="45"/>
      <c r="I2208" s="45"/>
      <c r="J2208" s="45"/>
      <c r="K2208" s="110"/>
      <c r="L2208" s="45"/>
      <c r="M2208" s="86"/>
      <c r="N2208" s="139" t="str">
        <f t="shared" si="68"/>
        <v/>
      </c>
    </row>
    <row r="2209" spans="2:14" ht="15" hidden="1" x14ac:dyDescent="0.2">
      <c r="B2209">
        <f t="shared" ref="B2209:B2272" si="69">(D2209)*1</f>
        <v>0</v>
      </c>
      <c r="C2209" s="9"/>
      <c r="D2209" s="89"/>
      <c r="E2209" s="45"/>
      <c r="F2209" s="93"/>
      <c r="G2209" s="45"/>
      <c r="H2209" s="45"/>
      <c r="I2209" s="45"/>
      <c r="J2209" s="45"/>
      <c r="K2209" s="110"/>
      <c r="L2209" s="45"/>
      <c r="M2209" s="86"/>
      <c r="N2209" s="139" t="str">
        <f t="shared" si="68"/>
        <v/>
      </c>
    </row>
    <row r="2210" spans="2:14" ht="15" hidden="1" x14ac:dyDescent="0.2">
      <c r="B2210">
        <f t="shared" si="69"/>
        <v>0</v>
      </c>
      <c r="C2210" s="9"/>
      <c r="D2210" s="89"/>
      <c r="E2210" s="45"/>
      <c r="F2210" s="93"/>
      <c r="G2210" s="45"/>
      <c r="H2210" s="45"/>
      <c r="I2210" s="45"/>
      <c r="J2210" s="45"/>
      <c r="K2210" s="110"/>
      <c r="L2210" s="45"/>
      <c r="M2210" s="86"/>
      <c r="N2210" s="139" t="str">
        <f t="shared" si="68"/>
        <v/>
      </c>
    </row>
    <row r="2211" spans="2:14" ht="15" hidden="1" x14ac:dyDescent="0.2">
      <c r="B2211">
        <f t="shared" si="69"/>
        <v>0</v>
      </c>
      <c r="C2211" s="9"/>
      <c r="D2211" s="89"/>
      <c r="E2211" s="45"/>
      <c r="F2211" s="93"/>
      <c r="G2211" s="45"/>
      <c r="H2211" s="45"/>
      <c r="I2211" s="45"/>
      <c r="J2211" s="45"/>
      <c r="K2211" s="110"/>
      <c r="L2211" s="45"/>
      <c r="M2211" s="86"/>
      <c r="N2211" s="139" t="str">
        <f t="shared" si="68"/>
        <v/>
      </c>
    </row>
    <row r="2212" spans="2:14" ht="15" hidden="1" x14ac:dyDescent="0.2">
      <c r="B2212">
        <f t="shared" si="69"/>
        <v>0</v>
      </c>
      <c r="C2212" s="9"/>
      <c r="D2212" s="89"/>
      <c r="E2212" s="45"/>
      <c r="F2212" s="93"/>
      <c r="G2212" s="45"/>
      <c r="H2212" s="45"/>
      <c r="I2212" s="45"/>
      <c r="J2212" s="45"/>
      <c r="K2212" s="110"/>
      <c r="L2212" s="45"/>
      <c r="M2212" s="86"/>
      <c r="N2212" s="139" t="str">
        <f t="shared" si="68"/>
        <v/>
      </c>
    </row>
    <row r="2213" spans="2:14" ht="15" hidden="1" x14ac:dyDescent="0.2">
      <c r="B2213">
        <f t="shared" si="69"/>
        <v>0</v>
      </c>
      <c r="C2213" s="9"/>
      <c r="D2213" s="89"/>
      <c r="E2213" s="45"/>
      <c r="F2213" s="9"/>
      <c r="G2213" s="45"/>
      <c r="H2213" s="45"/>
      <c r="I2213" s="45"/>
      <c r="J2213" s="45"/>
      <c r="K2213" s="110"/>
      <c r="L2213" s="45"/>
      <c r="M2213" s="86"/>
      <c r="N2213" s="139" t="str">
        <f t="shared" si="68"/>
        <v/>
      </c>
    </row>
    <row r="2214" spans="2:14" ht="15" hidden="1" x14ac:dyDescent="0.2">
      <c r="B2214">
        <f t="shared" si="69"/>
        <v>0</v>
      </c>
      <c r="C2214" s="9"/>
      <c r="D2214" s="89"/>
      <c r="E2214" s="45"/>
      <c r="F2214" s="9"/>
      <c r="G2214" s="45"/>
      <c r="H2214" s="45"/>
      <c r="I2214" s="45"/>
      <c r="J2214" s="45"/>
      <c r="K2214" s="110"/>
      <c r="L2214" s="45"/>
      <c r="M2214" s="86"/>
      <c r="N2214" s="139" t="str">
        <f t="shared" si="68"/>
        <v/>
      </c>
    </row>
    <row r="2215" spans="2:14" ht="15" hidden="1" x14ac:dyDescent="0.2">
      <c r="B2215">
        <f t="shared" si="69"/>
        <v>0</v>
      </c>
      <c r="C2215" s="9"/>
      <c r="D2215" s="89"/>
      <c r="E2215" s="45"/>
      <c r="F2215" s="9"/>
      <c r="G2215" s="45"/>
      <c r="H2215" s="45"/>
      <c r="I2215" s="45"/>
      <c r="J2215" s="45"/>
      <c r="K2215" s="110"/>
      <c r="L2215" s="45"/>
      <c r="M2215" s="86"/>
      <c r="N2215" s="139" t="str">
        <f t="shared" si="68"/>
        <v/>
      </c>
    </row>
    <row r="2216" spans="2:14" ht="15" hidden="1" x14ac:dyDescent="0.2">
      <c r="B2216">
        <f t="shared" si="69"/>
        <v>0</v>
      </c>
      <c r="C2216" s="9"/>
      <c r="D2216" s="89"/>
      <c r="E2216" s="45"/>
      <c r="F2216" s="9"/>
      <c r="G2216" s="45"/>
      <c r="H2216" s="45"/>
      <c r="I2216" s="45"/>
      <c r="J2216" s="45"/>
      <c r="K2216" s="110"/>
      <c r="L2216" s="45"/>
      <c r="M2216" s="86"/>
      <c r="N2216" s="139" t="str">
        <f t="shared" si="68"/>
        <v/>
      </c>
    </row>
    <row r="2217" spans="2:14" ht="15" hidden="1" x14ac:dyDescent="0.2">
      <c r="B2217">
        <f t="shared" si="69"/>
        <v>0</v>
      </c>
      <c r="C2217" s="9"/>
      <c r="D2217" s="89"/>
      <c r="E2217" s="45"/>
      <c r="F2217" s="9"/>
      <c r="G2217" s="45"/>
      <c r="H2217" s="45"/>
      <c r="I2217" s="45"/>
      <c r="J2217" s="45"/>
      <c r="K2217" s="110"/>
      <c r="L2217" s="45"/>
      <c r="M2217" s="86"/>
      <c r="N2217" s="139" t="str">
        <f t="shared" si="68"/>
        <v/>
      </c>
    </row>
    <row r="2218" spans="2:14" ht="15" hidden="1" x14ac:dyDescent="0.2">
      <c r="B2218">
        <f t="shared" si="69"/>
        <v>0</v>
      </c>
      <c r="C2218" s="9"/>
      <c r="D2218" s="89"/>
      <c r="E2218" s="45"/>
      <c r="F2218" s="9"/>
      <c r="G2218" s="45"/>
      <c r="H2218" s="45"/>
      <c r="I2218" s="45"/>
      <c r="J2218" s="45"/>
      <c r="K2218" s="110"/>
      <c r="L2218" s="45"/>
      <c r="M2218" s="86"/>
      <c r="N2218" s="139" t="str">
        <f t="shared" si="68"/>
        <v/>
      </c>
    </row>
    <row r="2219" spans="2:14" ht="15" hidden="1" x14ac:dyDescent="0.2">
      <c r="B2219">
        <f t="shared" si="69"/>
        <v>0</v>
      </c>
      <c r="C2219" s="9"/>
      <c r="D2219" s="89"/>
      <c r="E2219" s="45"/>
      <c r="F2219" s="9"/>
      <c r="G2219" s="45"/>
      <c r="H2219" s="45"/>
      <c r="I2219" s="45"/>
      <c r="J2219" s="45"/>
      <c r="K2219" s="110"/>
      <c r="L2219" s="45"/>
      <c r="M2219" s="86"/>
      <c r="N2219" s="139" t="str">
        <f t="shared" si="68"/>
        <v/>
      </c>
    </row>
    <row r="2220" spans="2:14" ht="15" hidden="1" x14ac:dyDescent="0.2">
      <c r="B2220">
        <f t="shared" si="69"/>
        <v>0</v>
      </c>
      <c r="C2220" s="112"/>
      <c r="D2220" s="113"/>
      <c r="E2220" s="45"/>
      <c r="F2220" s="9"/>
      <c r="G2220" s="45"/>
      <c r="H2220" s="45"/>
      <c r="I2220" s="45"/>
      <c r="J2220" s="45"/>
      <c r="K2220" s="110"/>
      <c r="L2220" s="45"/>
      <c r="M2220" s="86"/>
      <c r="N2220" s="139" t="str">
        <f t="shared" si="68"/>
        <v/>
      </c>
    </row>
    <row r="2221" spans="2:14" ht="15" hidden="1" x14ac:dyDescent="0.2">
      <c r="B2221">
        <f t="shared" si="69"/>
        <v>0</v>
      </c>
      <c r="C2221" s="9"/>
      <c r="D2221" s="89"/>
      <c r="E2221" s="45"/>
      <c r="F2221" s="9"/>
      <c r="G2221" s="45"/>
      <c r="H2221" s="45"/>
      <c r="I2221" s="45"/>
      <c r="J2221" s="45"/>
      <c r="K2221" s="110"/>
      <c r="L2221" s="45"/>
      <c r="M2221" s="86"/>
      <c r="N2221" s="139" t="str">
        <f t="shared" si="68"/>
        <v/>
      </c>
    </row>
    <row r="2222" spans="2:14" ht="15" hidden="1" x14ac:dyDescent="0.2">
      <c r="B2222">
        <f t="shared" si="69"/>
        <v>0</v>
      </c>
      <c r="C2222" s="9"/>
      <c r="D2222" s="89"/>
      <c r="E2222" s="45"/>
      <c r="F2222" s="9"/>
      <c r="G2222" s="45"/>
      <c r="H2222" s="45"/>
      <c r="I2222" s="45"/>
      <c r="J2222" s="45"/>
      <c r="K2222" s="110"/>
      <c r="L2222" s="45"/>
      <c r="M2222" s="86"/>
      <c r="N2222" s="139" t="str">
        <f t="shared" si="68"/>
        <v/>
      </c>
    </row>
    <row r="2223" spans="2:14" ht="14" hidden="1" x14ac:dyDescent="0.2">
      <c r="B2223">
        <f t="shared" si="69"/>
        <v>0</v>
      </c>
      <c r="C2223" s="114"/>
      <c r="D2223" s="115"/>
      <c r="E2223" s="114"/>
      <c r="F2223" s="116"/>
      <c r="G2223" s="114"/>
      <c r="H2223" s="114"/>
      <c r="I2223" s="114"/>
      <c r="J2223" s="114"/>
      <c r="K2223" s="114"/>
      <c r="L2223" s="114"/>
      <c r="M2223" s="117"/>
      <c r="N2223" s="139" t="str">
        <f t="shared" si="68"/>
        <v/>
      </c>
    </row>
    <row r="2224" spans="2:14" ht="14" hidden="1" x14ac:dyDescent="0.2">
      <c r="B2224">
        <f t="shared" si="69"/>
        <v>0</v>
      </c>
      <c r="C2224" s="114"/>
      <c r="D2224" s="115"/>
      <c r="E2224" s="114"/>
      <c r="F2224" s="116"/>
      <c r="G2224" s="114"/>
      <c r="H2224" s="114"/>
      <c r="I2224" s="114"/>
      <c r="J2224" s="114"/>
      <c r="K2224" s="114"/>
      <c r="L2224" s="114"/>
      <c r="M2224" s="117"/>
      <c r="N2224" s="139" t="str">
        <f t="shared" si="68"/>
        <v/>
      </c>
    </row>
    <row r="2225" spans="2:14" ht="14" hidden="1" x14ac:dyDescent="0.2">
      <c r="B2225">
        <f t="shared" si="69"/>
        <v>0</v>
      </c>
      <c r="C2225" s="114"/>
      <c r="D2225" s="115"/>
      <c r="E2225" s="114"/>
      <c r="F2225" s="116"/>
      <c r="G2225" s="114"/>
      <c r="H2225" s="114"/>
      <c r="I2225" s="114"/>
      <c r="J2225" s="114"/>
      <c r="K2225" s="114"/>
      <c r="L2225" s="114"/>
      <c r="M2225" s="117"/>
      <c r="N2225" s="139" t="str">
        <f t="shared" si="68"/>
        <v/>
      </c>
    </row>
    <row r="2226" spans="2:14" ht="14" hidden="1" x14ac:dyDescent="0.2">
      <c r="B2226">
        <f t="shared" si="69"/>
        <v>0</v>
      </c>
      <c r="C2226" s="89"/>
      <c r="D2226" s="88"/>
      <c r="E2226" s="45"/>
      <c r="F2226" s="45"/>
      <c r="G2226" s="45"/>
      <c r="H2226" s="45"/>
      <c r="I2226" s="45"/>
      <c r="J2226" s="45"/>
      <c r="K2226" s="45"/>
      <c r="L2226" s="45"/>
      <c r="M2226" s="31"/>
      <c r="N2226" s="139" t="str">
        <f t="shared" si="68"/>
        <v/>
      </c>
    </row>
    <row r="2227" spans="2:14" ht="14" hidden="1" x14ac:dyDescent="0.2">
      <c r="B2227">
        <f t="shared" si="69"/>
        <v>0</v>
      </c>
      <c r="C2227" s="89"/>
      <c r="D2227" s="88"/>
      <c r="E2227" s="45"/>
      <c r="F2227" s="45"/>
      <c r="G2227" s="45"/>
      <c r="H2227" s="45"/>
      <c r="I2227" s="45"/>
      <c r="J2227" s="45"/>
      <c r="K2227" s="45"/>
      <c r="L2227" s="45"/>
      <c r="M2227" s="31"/>
      <c r="N2227" s="139" t="str">
        <f t="shared" si="68"/>
        <v/>
      </c>
    </row>
    <row r="2228" spans="2:14" ht="14" hidden="1" x14ac:dyDescent="0.2">
      <c r="B2228">
        <f t="shared" si="69"/>
        <v>0</v>
      </c>
      <c r="C2228" s="89"/>
      <c r="D2228" s="88"/>
      <c r="E2228" s="45"/>
      <c r="F2228" s="45"/>
      <c r="G2228" s="45"/>
      <c r="H2228" s="45"/>
      <c r="I2228" s="45"/>
      <c r="J2228" s="45"/>
      <c r="K2228" s="45"/>
      <c r="L2228" s="45"/>
      <c r="M2228" s="31"/>
      <c r="N2228" s="139" t="str">
        <f t="shared" si="68"/>
        <v/>
      </c>
    </row>
    <row r="2229" spans="2:14" ht="14" hidden="1" x14ac:dyDescent="0.2">
      <c r="B2229">
        <f t="shared" si="69"/>
        <v>0</v>
      </c>
      <c r="C2229" s="89"/>
      <c r="D2229" s="88"/>
      <c r="E2229" s="45"/>
      <c r="F2229" s="45"/>
      <c r="G2229" s="45"/>
      <c r="H2229" s="45"/>
      <c r="I2229" s="45"/>
      <c r="J2229" s="45"/>
      <c r="K2229" s="45"/>
      <c r="L2229" s="45"/>
      <c r="M2229" s="31"/>
      <c r="N2229" s="139" t="str">
        <f t="shared" si="68"/>
        <v/>
      </c>
    </row>
    <row r="2230" spans="2:14" ht="14" hidden="1" x14ac:dyDescent="0.2">
      <c r="B2230">
        <f t="shared" si="69"/>
        <v>0</v>
      </c>
      <c r="C2230" s="89"/>
      <c r="D2230" s="88"/>
      <c r="E2230" s="45"/>
      <c r="F2230" s="45"/>
      <c r="G2230" s="45"/>
      <c r="H2230" s="45"/>
      <c r="I2230" s="45"/>
      <c r="J2230" s="45"/>
      <c r="K2230" s="45"/>
      <c r="L2230" s="45"/>
      <c r="M2230" s="31"/>
      <c r="N2230" s="139" t="str">
        <f t="shared" si="68"/>
        <v/>
      </c>
    </row>
    <row r="2231" spans="2:14" ht="14" hidden="1" x14ac:dyDescent="0.2">
      <c r="B2231">
        <f t="shared" si="69"/>
        <v>0</v>
      </c>
      <c r="C2231" s="89"/>
      <c r="D2231" s="88"/>
      <c r="E2231" s="45"/>
      <c r="F2231" s="45"/>
      <c r="G2231" s="45"/>
      <c r="H2231" s="45"/>
      <c r="I2231" s="45"/>
      <c r="J2231" s="45"/>
      <c r="K2231" s="45"/>
      <c r="L2231" s="45"/>
      <c r="M2231" s="31"/>
      <c r="N2231" s="139" t="str">
        <f t="shared" si="68"/>
        <v/>
      </c>
    </row>
    <row r="2232" spans="2:14" ht="14" hidden="1" x14ac:dyDescent="0.2">
      <c r="B2232">
        <f t="shared" si="69"/>
        <v>0</v>
      </c>
      <c r="C2232" s="89"/>
      <c r="D2232" s="88"/>
      <c r="E2232" s="45"/>
      <c r="F2232" s="45"/>
      <c r="G2232" s="45"/>
      <c r="H2232" s="45"/>
      <c r="I2232" s="45"/>
      <c r="J2232" s="45"/>
      <c r="K2232" s="45"/>
      <c r="L2232" s="45"/>
      <c r="M2232" s="31"/>
      <c r="N2232" s="139" t="str">
        <f t="shared" si="68"/>
        <v/>
      </c>
    </row>
    <row r="2233" spans="2:14" ht="14" hidden="1" x14ac:dyDescent="0.2">
      <c r="B2233">
        <f t="shared" si="69"/>
        <v>0</v>
      </c>
      <c r="C2233" s="45"/>
      <c r="D2233" s="118"/>
      <c r="E2233" s="45"/>
      <c r="F2233" s="45"/>
      <c r="G2233" s="45"/>
      <c r="H2233" s="45"/>
      <c r="I2233" s="45"/>
      <c r="J2233" s="45"/>
      <c r="K2233" s="45"/>
      <c r="L2233" s="45"/>
      <c r="M2233" s="31"/>
      <c r="N2233" s="139" t="str">
        <f t="shared" si="68"/>
        <v/>
      </c>
    </row>
    <row r="2234" spans="2:14" ht="14" hidden="1" x14ac:dyDescent="0.2">
      <c r="B2234">
        <f t="shared" si="69"/>
        <v>0</v>
      </c>
      <c r="C2234" s="45"/>
      <c r="D2234" s="118"/>
      <c r="E2234" s="45"/>
      <c r="F2234" s="45"/>
      <c r="G2234" s="45"/>
      <c r="H2234" s="45"/>
      <c r="I2234" s="45"/>
      <c r="J2234" s="45"/>
      <c r="K2234" s="45"/>
      <c r="L2234" s="45"/>
      <c r="M2234" s="31"/>
      <c r="N2234" s="139" t="str">
        <f t="shared" si="68"/>
        <v/>
      </c>
    </row>
    <row r="2235" spans="2:14" ht="14" hidden="1" x14ac:dyDescent="0.2">
      <c r="B2235">
        <f t="shared" si="69"/>
        <v>0</v>
      </c>
      <c r="C2235" s="45"/>
      <c r="D2235" s="119"/>
      <c r="E2235" s="45"/>
      <c r="F2235" s="45"/>
      <c r="G2235" s="45"/>
      <c r="H2235" s="45"/>
      <c r="I2235" s="45"/>
      <c r="J2235" s="45"/>
      <c r="K2235" s="45"/>
      <c r="L2235" s="45"/>
      <c r="M2235" s="31"/>
      <c r="N2235" s="139" t="str">
        <f t="shared" si="68"/>
        <v/>
      </c>
    </row>
    <row r="2236" spans="2:14" ht="14" hidden="1" x14ac:dyDescent="0.2">
      <c r="B2236">
        <f t="shared" si="69"/>
        <v>0</v>
      </c>
      <c r="C2236" s="45"/>
      <c r="D2236" s="119"/>
      <c r="E2236" s="45"/>
      <c r="F2236" s="45"/>
      <c r="G2236" s="45"/>
      <c r="H2236" s="45"/>
      <c r="I2236" s="45"/>
      <c r="J2236" s="45"/>
      <c r="K2236" s="45"/>
      <c r="L2236" s="45"/>
      <c r="M2236" s="31"/>
      <c r="N2236" s="139" t="str">
        <f t="shared" si="68"/>
        <v/>
      </c>
    </row>
    <row r="2237" spans="2:14" ht="14" hidden="1" x14ac:dyDescent="0.2">
      <c r="B2237">
        <f t="shared" si="69"/>
        <v>0</v>
      </c>
      <c r="C2237" s="45"/>
      <c r="D2237" s="119"/>
      <c r="E2237" s="45"/>
      <c r="F2237" s="45"/>
      <c r="G2237" s="45"/>
      <c r="H2237" s="45"/>
      <c r="I2237" s="45"/>
      <c r="J2237" s="45"/>
      <c r="K2237" s="45"/>
      <c r="L2237" s="45"/>
      <c r="M2237" s="31"/>
      <c r="N2237" s="139" t="str">
        <f t="shared" si="68"/>
        <v/>
      </c>
    </row>
    <row r="2238" spans="2:14" ht="14" hidden="1" x14ac:dyDescent="0.2">
      <c r="B2238">
        <f t="shared" si="69"/>
        <v>0</v>
      </c>
      <c r="C2238" s="45"/>
      <c r="D2238" s="118"/>
      <c r="E2238" s="45"/>
      <c r="F2238" s="45"/>
      <c r="G2238" s="45"/>
      <c r="H2238" s="45"/>
      <c r="I2238" s="45"/>
      <c r="J2238" s="45"/>
      <c r="K2238" s="45"/>
      <c r="L2238" s="45"/>
      <c r="M2238" s="31"/>
      <c r="N2238" s="139" t="str">
        <f t="shared" si="68"/>
        <v/>
      </c>
    </row>
    <row r="2239" spans="2:14" ht="14" hidden="1" x14ac:dyDescent="0.2">
      <c r="B2239">
        <f t="shared" si="69"/>
        <v>0</v>
      </c>
      <c r="C2239" s="89"/>
      <c r="D2239" s="88"/>
      <c r="E2239" s="45"/>
      <c r="F2239" s="45"/>
      <c r="G2239" s="45"/>
      <c r="H2239" s="45"/>
      <c r="I2239" s="45"/>
      <c r="J2239" s="45"/>
      <c r="K2239" s="45"/>
      <c r="L2239" s="45"/>
      <c r="M2239" s="31"/>
      <c r="N2239" s="139" t="str">
        <f t="shared" si="68"/>
        <v/>
      </c>
    </row>
    <row r="2240" spans="2:14" ht="14" hidden="1" x14ac:dyDescent="0.2">
      <c r="B2240">
        <f t="shared" si="69"/>
        <v>0</v>
      </c>
      <c r="C2240" s="89"/>
      <c r="D2240" s="88"/>
      <c r="E2240" s="45"/>
      <c r="F2240" s="45"/>
      <c r="G2240" s="45"/>
      <c r="H2240" s="45"/>
      <c r="I2240" s="45"/>
      <c r="J2240" s="45"/>
      <c r="K2240" s="45"/>
      <c r="L2240" s="45"/>
      <c r="M2240" s="31"/>
      <c r="N2240" s="139" t="str">
        <f t="shared" si="68"/>
        <v/>
      </c>
    </row>
    <row r="2241" spans="2:14" ht="14" hidden="1" x14ac:dyDescent="0.2">
      <c r="B2241">
        <f t="shared" si="69"/>
        <v>0</v>
      </c>
      <c r="C2241" s="45"/>
      <c r="D2241" s="88"/>
      <c r="E2241" s="45"/>
      <c r="F2241" s="45"/>
      <c r="G2241" s="45"/>
      <c r="H2241" s="45"/>
      <c r="I2241" s="45"/>
      <c r="J2241" s="45"/>
      <c r="K2241" s="45"/>
      <c r="L2241" s="45"/>
      <c r="M2241" s="31"/>
      <c r="N2241" s="139" t="str">
        <f t="shared" si="68"/>
        <v/>
      </c>
    </row>
    <row r="2242" spans="2:14" ht="14" hidden="1" x14ac:dyDescent="0.2">
      <c r="B2242">
        <f t="shared" si="69"/>
        <v>0</v>
      </c>
      <c r="C2242" s="45"/>
      <c r="D2242" s="88"/>
      <c r="E2242" s="45"/>
      <c r="F2242" s="45"/>
      <c r="G2242" s="45"/>
      <c r="H2242" s="45"/>
      <c r="I2242" s="45"/>
      <c r="J2242" s="45"/>
      <c r="K2242" s="45"/>
      <c r="L2242" s="45"/>
      <c r="M2242" s="31"/>
      <c r="N2242" s="139" t="str">
        <f t="shared" si="68"/>
        <v/>
      </c>
    </row>
    <row r="2243" spans="2:14" ht="14" hidden="1" x14ac:dyDescent="0.2">
      <c r="B2243">
        <f t="shared" si="69"/>
        <v>0</v>
      </c>
      <c r="C2243" s="45"/>
      <c r="D2243" s="88"/>
      <c r="E2243" s="45"/>
      <c r="F2243" s="45"/>
      <c r="G2243" s="45"/>
      <c r="H2243" s="45"/>
      <c r="I2243" s="45"/>
      <c r="J2243" s="45"/>
      <c r="K2243" s="45"/>
      <c r="L2243" s="45"/>
      <c r="M2243" s="31"/>
      <c r="N2243" s="139" t="str">
        <f t="shared" ref="N2243:N2306" si="70">UPPER(M2243)</f>
        <v/>
      </c>
    </row>
    <row r="2244" spans="2:14" ht="14" hidden="1" x14ac:dyDescent="0.2">
      <c r="B2244">
        <f t="shared" si="69"/>
        <v>0</v>
      </c>
      <c r="C2244" s="45"/>
      <c r="D2244" s="88"/>
      <c r="E2244" s="45"/>
      <c r="F2244" s="45"/>
      <c r="G2244" s="45"/>
      <c r="H2244" s="45"/>
      <c r="I2244" s="45"/>
      <c r="J2244" s="45"/>
      <c r="K2244" s="45"/>
      <c r="L2244" s="45"/>
      <c r="M2244" s="31"/>
      <c r="N2244" s="139" t="str">
        <f t="shared" si="70"/>
        <v/>
      </c>
    </row>
    <row r="2245" spans="2:14" ht="14" hidden="1" x14ac:dyDescent="0.2">
      <c r="B2245">
        <f t="shared" si="69"/>
        <v>0</v>
      </c>
      <c r="C2245" s="45"/>
      <c r="D2245" s="88"/>
      <c r="E2245" s="45"/>
      <c r="F2245" s="45"/>
      <c r="G2245" s="45"/>
      <c r="H2245" s="45"/>
      <c r="I2245" s="45"/>
      <c r="J2245" s="45"/>
      <c r="K2245" s="45"/>
      <c r="L2245" s="45"/>
      <c r="M2245" s="31"/>
      <c r="N2245" s="139" t="str">
        <f t="shared" si="70"/>
        <v/>
      </c>
    </row>
    <row r="2246" spans="2:14" ht="14" hidden="1" x14ac:dyDescent="0.2">
      <c r="B2246">
        <f t="shared" si="69"/>
        <v>0</v>
      </c>
      <c r="C2246" s="89"/>
      <c r="D2246" s="88"/>
      <c r="E2246" s="45"/>
      <c r="F2246" s="45"/>
      <c r="G2246" s="45"/>
      <c r="H2246" s="45"/>
      <c r="I2246" s="45"/>
      <c r="J2246" s="45"/>
      <c r="K2246" s="45"/>
      <c r="L2246" s="45"/>
      <c r="M2246" s="31"/>
      <c r="N2246" s="139" t="str">
        <f t="shared" si="70"/>
        <v/>
      </c>
    </row>
    <row r="2247" spans="2:14" ht="14" hidden="1" x14ac:dyDescent="0.2">
      <c r="B2247">
        <f t="shared" si="69"/>
        <v>0</v>
      </c>
      <c r="C2247" s="89"/>
      <c r="D2247" s="88"/>
      <c r="E2247" s="45"/>
      <c r="F2247" s="45"/>
      <c r="G2247" s="45"/>
      <c r="H2247" s="45"/>
      <c r="I2247" s="45"/>
      <c r="J2247" s="45"/>
      <c r="K2247" s="45"/>
      <c r="L2247" s="45"/>
      <c r="M2247" s="31"/>
      <c r="N2247" s="139" t="str">
        <f t="shared" si="70"/>
        <v/>
      </c>
    </row>
    <row r="2248" spans="2:14" ht="14" hidden="1" x14ac:dyDescent="0.2">
      <c r="B2248">
        <f t="shared" si="69"/>
        <v>0</v>
      </c>
      <c r="C2248" s="45"/>
      <c r="D2248" s="120"/>
      <c r="E2248" s="45"/>
      <c r="F2248" s="45"/>
      <c r="G2248" s="45"/>
      <c r="H2248" s="45"/>
      <c r="I2248" s="45"/>
      <c r="J2248" s="45"/>
      <c r="K2248" s="45"/>
      <c r="L2248" s="45"/>
      <c r="M2248" s="31"/>
      <c r="N2248" s="139" t="str">
        <f t="shared" si="70"/>
        <v/>
      </c>
    </row>
    <row r="2249" spans="2:14" ht="14" hidden="1" x14ac:dyDescent="0.2">
      <c r="B2249">
        <f t="shared" si="69"/>
        <v>0</v>
      </c>
      <c r="C2249" s="45"/>
      <c r="D2249" s="120"/>
      <c r="E2249" s="45"/>
      <c r="F2249" s="45"/>
      <c r="G2249" s="45"/>
      <c r="H2249" s="45"/>
      <c r="I2249" s="45"/>
      <c r="J2249" s="45"/>
      <c r="K2249" s="45"/>
      <c r="L2249" s="45"/>
      <c r="M2249" s="31"/>
      <c r="N2249" s="139" t="str">
        <f t="shared" si="70"/>
        <v/>
      </c>
    </row>
    <row r="2250" spans="2:14" ht="14" hidden="1" x14ac:dyDescent="0.2">
      <c r="B2250">
        <f t="shared" si="69"/>
        <v>0</v>
      </c>
      <c r="C2250" s="45"/>
      <c r="D2250" s="120"/>
      <c r="E2250" s="45"/>
      <c r="F2250" s="45"/>
      <c r="G2250" s="45"/>
      <c r="H2250" s="45"/>
      <c r="I2250" s="45"/>
      <c r="J2250" s="45"/>
      <c r="K2250" s="45"/>
      <c r="L2250" s="45"/>
      <c r="M2250" s="31"/>
      <c r="N2250" s="139" t="str">
        <f t="shared" si="70"/>
        <v/>
      </c>
    </row>
    <row r="2251" spans="2:14" ht="14" hidden="1" x14ac:dyDescent="0.2">
      <c r="B2251">
        <f t="shared" si="69"/>
        <v>0</v>
      </c>
      <c r="C2251" s="45"/>
      <c r="D2251" s="120"/>
      <c r="E2251" s="45"/>
      <c r="F2251" s="45"/>
      <c r="G2251" s="45"/>
      <c r="H2251" s="45"/>
      <c r="I2251" s="45"/>
      <c r="J2251" s="45"/>
      <c r="K2251" s="45"/>
      <c r="L2251" s="45"/>
      <c r="M2251" s="31"/>
      <c r="N2251" s="139" t="str">
        <f t="shared" si="70"/>
        <v/>
      </c>
    </row>
    <row r="2252" spans="2:14" ht="14" hidden="1" x14ac:dyDescent="0.2">
      <c r="B2252">
        <f t="shared" si="69"/>
        <v>0</v>
      </c>
      <c r="C2252" s="89"/>
      <c r="D2252" s="88"/>
      <c r="E2252" s="45"/>
      <c r="F2252" s="45"/>
      <c r="G2252" s="45"/>
      <c r="H2252" s="45"/>
      <c r="I2252" s="45"/>
      <c r="J2252" s="45"/>
      <c r="K2252" s="45"/>
      <c r="L2252" s="45"/>
      <c r="M2252" s="31"/>
      <c r="N2252" s="139" t="str">
        <f t="shared" si="70"/>
        <v/>
      </c>
    </row>
    <row r="2253" spans="2:14" ht="14" hidden="1" x14ac:dyDescent="0.2">
      <c r="B2253">
        <f t="shared" si="69"/>
        <v>0</v>
      </c>
      <c r="C2253" s="89"/>
      <c r="D2253" s="88"/>
      <c r="E2253" s="45"/>
      <c r="F2253" s="45"/>
      <c r="G2253" s="45"/>
      <c r="H2253" s="45"/>
      <c r="I2253" s="45"/>
      <c r="J2253" s="45"/>
      <c r="K2253" s="45"/>
      <c r="L2253" s="45"/>
      <c r="M2253" s="31"/>
      <c r="N2253" s="139" t="str">
        <f t="shared" si="70"/>
        <v/>
      </c>
    </row>
    <row r="2254" spans="2:14" ht="14" hidden="1" x14ac:dyDescent="0.2">
      <c r="B2254">
        <f t="shared" si="69"/>
        <v>0</v>
      </c>
      <c r="C2254" s="89"/>
      <c r="D2254" s="88"/>
      <c r="E2254" s="45"/>
      <c r="F2254" s="45"/>
      <c r="G2254" s="45"/>
      <c r="H2254" s="45"/>
      <c r="I2254" s="45"/>
      <c r="J2254" s="45"/>
      <c r="K2254" s="45"/>
      <c r="L2254" s="45"/>
      <c r="M2254" s="31"/>
      <c r="N2254" s="139" t="str">
        <f t="shared" si="70"/>
        <v/>
      </c>
    </row>
    <row r="2255" spans="2:14" ht="14" hidden="1" x14ac:dyDescent="0.2">
      <c r="B2255">
        <f t="shared" si="69"/>
        <v>0</v>
      </c>
      <c r="C2255" s="90"/>
      <c r="D2255" s="118"/>
      <c r="E2255" s="45"/>
      <c r="F2255" s="90"/>
      <c r="G2255" s="45"/>
      <c r="H2255" s="45"/>
      <c r="I2255" s="45"/>
      <c r="J2255" s="45"/>
      <c r="K2255" s="45"/>
      <c r="L2255" s="45"/>
      <c r="M2255" s="31"/>
      <c r="N2255" s="139" t="str">
        <f t="shared" si="70"/>
        <v/>
      </c>
    </row>
    <row r="2256" spans="2:14" ht="14" hidden="1" x14ac:dyDescent="0.2">
      <c r="B2256">
        <f t="shared" si="69"/>
        <v>0</v>
      </c>
      <c r="C2256" s="90"/>
      <c r="D2256" s="118"/>
      <c r="E2256" s="45"/>
      <c r="F2256" s="90"/>
      <c r="G2256" s="45"/>
      <c r="H2256" s="45"/>
      <c r="I2256" s="45"/>
      <c r="J2256" s="45"/>
      <c r="K2256" s="45"/>
      <c r="L2256" s="45"/>
      <c r="M2256" s="31"/>
      <c r="N2256" s="139" t="str">
        <f t="shared" si="70"/>
        <v/>
      </c>
    </row>
    <row r="2257" spans="2:14" ht="14" hidden="1" x14ac:dyDescent="0.2">
      <c r="B2257">
        <f t="shared" si="69"/>
        <v>0</v>
      </c>
      <c r="C2257" s="45"/>
      <c r="D2257" s="88"/>
      <c r="E2257" s="45"/>
      <c r="F2257" s="90"/>
      <c r="G2257" s="45"/>
      <c r="H2257" s="45"/>
      <c r="I2257" s="45"/>
      <c r="J2257" s="45"/>
      <c r="K2257" s="45"/>
      <c r="L2257" s="45"/>
      <c r="M2257" s="31"/>
      <c r="N2257" s="139" t="str">
        <f t="shared" si="70"/>
        <v/>
      </c>
    </row>
    <row r="2258" spans="2:14" ht="14" hidden="1" x14ac:dyDescent="0.2">
      <c r="B2258">
        <f t="shared" si="69"/>
        <v>0</v>
      </c>
      <c r="C2258" s="45"/>
      <c r="D2258" s="88"/>
      <c r="E2258" s="45"/>
      <c r="F2258" s="90"/>
      <c r="G2258" s="45"/>
      <c r="H2258" s="45"/>
      <c r="I2258" s="45"/>
      <c r="J2258" s="45"/>
      <c r="K2258" s="45"/>
      <c r="L2258" s="45"/>
      <c r="M2258" s="31"/>
      <c r="N2258" s="139" t="str">
        <f t="shared" si="70"/>
        <v/>
      </c>
    </row>
    <row r="2259" spans="2:14" ht="14" hidden="1" x14ac:dyDescent="0.2">
      <c r="B2259">
        <f t="shared" si="69"/>
        <v>0</v>
      </c>
      <c r="C2259" s="45"/>
      <c r="D2259" s="88"/>
      <c r="E2259" s="45"/>
      <c r="F2259" s="90"/>
      <c r="G2259" s="45"/>
      <c r="H2259" s="45"/>
      <c r="I2259" s="45"/>
      <c r="J2259" s="45"/>
      <c r="K2259" s="45"/>
      <c r="L2259" s="45"/>
      <c r="M2259" s="31"/>
      <c r="N2259" s="139" t="str">
        <f t="shared" si="70"/>
        <v/>
      </c>
    </row>
    <row r="2260" spans="2:14" ht="14" hidden="1" x14ac:dyDescent="0.2">
      <c r="B2260">
        <f t="shared" si="69"/>
        <v>0</v>
      </c>
      <c r="C2260" s="89"/>
      <c r="D2260" s="118"/>
      <c r="E2260" s="45"/>
      <c r="F2260" s="45"/>
      <c r="G2260" s="45"/>
      <c r="H2260" s="45"/>
      <c r="I2260" s="45"/>
      <c r="J2260" s="45"/>
      <c r="K2260" s="45"/>
      <c r="L2260" s="45"/>
      <c r="M2260" s="31"/>
      <c r="N2260" s="139" t="str">
        <f t="shared" si="70"/>
        <v/>
      </c>
    </row>
    <row r="2261" spans="2:14" ht="14" hidden="1" x14ac:dyDescent="0.2">
      <c r="B2261">
        <f t="shared" si="69"/>
        <v>0</v>
      </c>
      <c r="C2261" s="89"/>
      <c r="D2261" s="118"/>
      <c r="E2261" s="45"/>
      <c r="F2261" s="45"/>
      <c r="G2261" s="45"/>
      <c r="H2261" s="45"/>
      <c r="I2261" s="45"/>
      <c r="J2261" s="45"/>
      <c r="K2261" s="45"/>
      <c r="L2261" s="45"/>
      <c r="M2261" s="31"/>
      <c r="N2261" s="139" t="str">
        <f t="shared" si="70"/>
        <v/>
      </c>
    </row>
    <row r="2262" spans="2:14" ht="14" hidden="1" x14ac:dyDescent="0.2">
      <c r="B2262">
        <f t="shared" si="69"/>
        <v>0</v>
      </c>
      <c r="C2262" s="91"/>
      <c r="D2262" s="118"/>
      <c r="E2262" s="45"/>
      <c r="F2262" s="45"/>
      <c r="G2262" s="45"/>
      <c r="H2262" s="45"/>
      <c r="I2262" s="45"/>
      <c r="J2262" s="45"/>
      <c r="K2262" s="45"/>
      <c r="L2262" s="45"/>
      <c r="M2262" s="45"/>
      <c r="N2262" s="139" t="str">
        <f t="shared" si="70"/>
        <v/>
      </c>
    </row>
    <row r="2263" spans="2:14" ht="14" hidden="1" x14ac:dyDescent="0.2">
      <c r="B2263">
        <f t="shared" si="69"/>
        <v>0</v>
      </c>
      <c r="C2263" s="91"/>
      <c r="D2263" s="118"/>
      <c r="E2263" s="45"/>
      <c r="F2263" s="45"/>
      <c r="G2263" s="45"/>
      <c r="H2263" s="45"/>
      <c r="I2263" s="45"/>
      <c r="J2263" s="45"/>
      <c r="K2263" s="45"/>
      <c r="L2263" s="45"/>
      <c r="M2263" s="45"/>
      <c r="N2263" s="139" t="str">
        <f t="shared" si="70"/>
        <v/>
      </c>
    </row>
    <row r="2264" spans="2:14" ht="14" hidden="1" x14ac:dyDescent="0.2">
      <c r="B2264">
        <f t="shared" si="69"/>
        <v>0</v>
      </c>
      <c r="C2264" s="91"/>
      <c r="D2264" s="118"/>
      <c r="E2264" s="45"/>
      <c r="F2264" s="45"/>
      <c r="G2264" s="45"/>
      <c r="H2264" s="45"/>
      <c r="I2264" s="45"/>
      <c r="J2264" s="45"/>
      <c r="K2264" s="45"/>
      <c r="L2264" s="45"/>
      <c r="M2264" s="45"/>
      <c r="N2264" s="139" t="str">
        <f t="shared" si="70"/>
        <v/>
      </c>
    </row>
    <row r="2265" spans="2:14" ht="14" hidden="1" x14ac:dyDescent="0.2">
      <c r="B2265">
        <f t="shared" si="69"/>
        <v>0</v>
      </c>
      <c r="C2265" s="31"/>
      <c r="D2265" s="88"/>
      <c r="E2265" s="45"/>
      <c r="F2265" s="45"/>
      <c r="G2265" s="45"/>
      <c r="H2265" s="45"/>
      <c r="I2265" s="45"/>
      <c r="J2265" s="45"/>
      <c r="K2265" s="45"/>
      <c r="L2265" s="45"/>
      <c r="M2265" s="45"/>
      <c r="N2265" s="139" t="str">
        <f t="shared" si="70"/>
        <v/>
      </c>
    </row>
    <row r="2266" spans="2:14" ht="14" hidden="1" x14ac:dyDescent="0.2">
      <c r="B2266">
        <f t="shared" si="69"/>
        <v>0</v>
      </c>
      <c r="C2266" s="31"/>
      <c r="D2266" s="88"/>
      <c r="E2266" s="45"/>
      <c r="F2266" s="45"/>
      <c r="G2266" s="45"/>
      <c r="H2266" s="45"/>
      <c r="I2266" s="45"/>
      <c r="J2266" s="45"/>
      <c r="K2266" s="45"/>
      <c r="L2266" s="45"/>
      <c r="M2266" s="45"/>
      <c r="N2266" s="139" t="str">
        <f t="shared" si="70"/>
        <v/>
      </c>
    </row>
    <row r="2267" spans="2:14" ht="14" hidden="1" x14ac:dyDescent="0.2">
      <c r="B2267">
        <f t="shared" si="69"/>
        <v>0</v>
      </c>
      <c r="C2267" s="31"/>
      <c r="D2267" s="88"/>
      <c r="E2267" s="45"/>
      <c r="F2267" s="45"/>
      <c r="G2267" s="45"/>
      <c r="H2267" s="45"/>
      <c r="I2267" s="45"/>
      <c r="J2267" s="45"/>
      <c r="K2267" s="45"/>
      <c r="L2267" s="45"/>
      <c r="M2267" s="45"/>
      <c r="N2267" s="139" t="str">
        <f t="shared" si="70"/>
        <v/>
      </c>
    </row>
    <row r="2268" spans="2:14" ht="14" hidden="1" x14ac:dyDescent="0.2">
      <c r="B2268">
        <f t="shared" si="69"/>
        <v>0</v>
      </c>
      <c r="C2268" s="31"/>
      <c r="D2268" s="88"/>
      <c r="E2268" s="45"/>
      <c r="F2268" s="45"/>
      <c r="G2268" s="45"/>
      <c r="H2268" s="45"/>
      <c r="I2268" s="45"/>
      <c r="J2268" s="45"/>
      <c r="K2268" s="45"/>
      <c r="L2268" s="45"/>
      <c r="M2268" s="45"/>
      <c r="N2268" s="139" t="str">
        <f t="shared" si="70"/>
        <v/>
      </c>
    </row>
    <row r="2269" spans="2:14" ht="14" hidden="1" x14ac:dyDescent="0.2">
      <c r="B2269">
        <f t="shared" si="69"/>
        <v>0</v>
      </c>
      <c r="C2269" s="31"/>
      <c r="D2269" s="88"/>
      <c r="E2269" s="45"/>
      <c r="F2269" s="45"/>
      <c r="G2269" s="45"/>
      <c r="H2269" s="45"/>
      <c r="I2269" s="45"/>
      <c r="J2269" s="45"/>
      <c r="K2269" s="45"/>
      <c r="L2269" s="45"/>
      <c r="M2269" s="45"/>
      <c r="N2269" s="139" t="str">
        <f t="shared" si="70"/>
        <v/>
      </c>
    </row>
    <row r="2270" spans="2:14" ht="14" hidden="1" x14ac:dyDescent="0.2">
      <c r="B2270">
        <f t="shared" si="69"/>
        <v>0</v>
      </c>
      <c r="C2270" s="31"/>
      <c r="D2270" s="88"/>
      <c r="E2270" s="45"/>
      <c r="F2270" s="45"/>
      <c r="G2270" s="45"/>
      <c r="H2270" s="45"/>
      <c r="I2270" s="45"/>
      <c r="J2270" s="45"/>
      <c r="K2270" s="45"/>
      <c r="L2270" s="45"/>
      <c r="M2270" s="45"/>
      <c r="N2270" s="139" t="str">
        <f t="shared" si="70"/>
        <v/>
      </c>
    </row>
    <row r="2271" spans="2:14" ht="14" hidden="1" x14ac:dyDescent="0.2">
      <c r="B2271">
        <f t="shared" si="69"/>
        <v>0</v>
      </c>
      <c r="C2271" s="31"/>
      <c r="D2271" s="88"/>
      <c r="E2271" s="45"/>
      <c r="F2271" s="45"/>
      <c r="G2271" s="45"/>
      <c r="H2271" s="45"/>
      <c r="I2271" s="45"/>
      <c r="J2271" s="45"/>
      <c r="K2271" s="45"/>
      <c r="L2271" s="45"/>
      <c r="M2271" s="45"/>
      <c r="N2271" s="139" t="str">
        <f t="shared" si="70"/>
        <v/>
      </c>
    </row>
    <row r="2272" spans="2:14" ht="14" hidden="1" x14ac:dyDescent="0.2">
      <c r="B2272">
        <f t="shared" si="69"/>
        <v>0</v>
      </c>
      <c r="C2272" s="31"/>
      <c r="D2272" s="88"/>
      <c r="E2272" s="45"/>
      <c r="F2272" s="45"/>
      <c r="G2272" s="45"/>
      <c r="H2272" s="45"/>
      <c r="I2272" s="45"/>
      <c r="J2272" s="45"/>
      <c r="K2272" s="45"/>
      <c r="L2272" s="45"/>
      <c r="M2272" s="45"/>
      <c r="N2272" s="139" t="str">
        <f t="shared" si="70"/>
        <v/>
      </c>
    </row>
    <row r="2273" spans="2:14" ht="14" hidden="1" x14ac:dyDescent="0.2">
      <c r="B2273">
        <f t="shared" ref="B2273:B2336" si="71">(D2273)*1</f>
        <v>0</v>
      </c>
      <c r="C2273" s="31"/>
      <c r="D2273" s="88"/>
      <c r="E2273" s="45"/>
      <c r="F2273" s="45"/>
      <c r="G2273" s="45"/>
      <c r="H2273" s="45"/>
      <c r="I2273" s="45"/>
      <c r="J2273" s="45"/>
      <c r="K2273" s="45"/>
      <c r="L2273" s="45"/>
      <c r="M2273" s="45"/>
      <c r="N2273" s="139" t="str">
        <f t="shared" si="70"/>
        <v/>
      </c>
    </row>
    <row r="2274" spans="2:14" ht="14" hidden="1" x14ac:dyDescent="0.2">
      <c r="B2274">
        <f t="shared" si="71"/>
        <v>0</v>
      </c>
      <c r="C2274" s="31"/>
      <c r="D2274" s="88"/>
      <c r="E2274" s="45"/>
      <c r="F2274" s="45"/>
      <c r="G2274" s="45"/>
      <c r="H2274" s="45"/>
      <c r="I2274" s="45"/>
      <c r="J2274" s="45"/>
      <c r="K2274" s="45"/>
      <c r="L2274" s="45"/>
      <c r="M2274" s="45"/>
      <c r="N2274" s="139" t="str">
        <f t="shared" si="70"/>
        <v/>
      </c>
    </row>
    <row r="2275" spans="2:14" ht="14" hidden="1" x14ac:dyDescent="0.2">
      <c r="B2275">
        <f t="shared" si="71"/>
        <v>0</v>
      </c>
      <c r="C2275" s="31"/>
      <c r="D2275" s="88"/>
      <c r="E2275" s="45"/>
      <c r="F2275" s="45"/>
      <c r="G2275" s="45"/>
      <c r="H2275" s="45"/>
      <c r="I2275" s="45"/>
      <c r="J2275" s="45"/>
      <c r="K2275" s="45"/>
      <c r="L2275" s="45"/>
      <c r="M2275" s="45"/>
      <c r="N2275" s="139" t="str">
        <f t="shared" si="70"/>
        <v/>
      </c>
    </row>
    <row r="2276" spans="2:14" ht="14" hidden="1" x14ac:dyDescent="0.2">
      <c r="B2276">
        <f t="shared" si="71"/>
        <v>0</v>
      </c>
      <c r="C2276" s="31"/>
      <c r="D2276" s="88"/>
      <c r="E2276" s="45"/>
      <c r="F2276" s="45"/>
      <c r="G2276" s="45"/>
      <c r="H2276" s="45"/>
      <c r="I2276" s="45"/>
      <c r="J2276" s="45"/>
      <c r="K2276" s="45"/>
      <c r="L2276" s="45"/>
      <c r="M2276" s="45"/>
      <c r="N2276" s="139" t="str">
        <f t="shared" si="70"/>
        <v/>
      </c>
    </row>
    <row r="2277" spans="2:14" ht="14" hidden="1" x14ac:dyDescent="0.2">
      <c r="B2277">
        <f t="shared" si="71"/>
        <v>0</v>
      </c>
      <c r="C2277" s="31"/>
      <c r="D2277" s="88"/>
      <c r="E2277" s="45"/>
      <c r="F2277" s="45"/>
      <c r="G2277" s="45"/>
      <c r="H2277" s="45"/>
      <c r="I2277" s="45"/>
      <c r="J2277" s="45"/>
      <c r="K2277" s="45"/>
      <c r="L2277" s="45"/>
      <c r="M2277" s="45"/>
      <c r="N2277" s="139" t="str">
        <f t="shared" si="70"/>
        <v/>
      </c>
    </row>
    <row r="2278" spans="2:14" ht="14" hidden="1" x14ac:dyDescent="0.2">
      <c r="B2278">
        <f t="shared" si="71"/>
        <v>0</v>
      </c>
      <c r="C2278" s="31"/>
      <c r="D2278" s="88"/>
      <c r="E2278" s="45"/>
      <c r="F2278" s="45"/>
      <c r="G2278" s="45"/>
      <c r="H2278" s="45"/>
      <c r="I2278" s="45"/>
      <c r="J2278" s="45"/>
      <c r="K2278" s="45"/>
      <c r="L2278" s="45"/>
      <c r="M2278" s="45"/>
      <c r="N2278" s="139" t="str">
        <f t="shared" si="70"/>
        <v/>
      </c>
    </row>
    <row r="2279" spans="2:14" ht="14" hidden="1" x14ac:dyDescent="0.2">
      <c r="B2279">
        <f t="shared" si="71"/>
        <v>0</v>
      </c>
      <c r="C2279" s="31"/>
      <c r="D2279" s="88"/>
      <c r="E2279" s="45"/>
      <c r="F2279" s="45"/>
      <c r="G2279" s="45"/>
      <c r="H2279" s="45"/>
      <c r="I2279" s="45"/>
      <c r="J2279" s="45"/>
      <c r="K2279" s="45"/>
      <c r="L2279" s="45"/>
      <c r="M2279" s="45"/>
      <c r="N2279" s="139" t="str">
        <f t="shared" si="70"/>
        <v/>
      </c>
    </row>
    <row r="2280" spans="2:14" ht="14" hidden="1" x14ac:dyDescent="0.2">
      <c r="B2280">
        <f t="shared" si="71"/>
        <v>0</v>
      </c>
      <c r="C2280" s="31"/>
      <c r="D2280" s="88"/>
      <c r="E2280" s="45"/>
      <c r="F2280" s="45"/>
      <c r="G2280" s="45"/>
      <c r="H2280" s="45"/>
      <c r="I2280" s="45"/>
      <c r="J2280" s="45"/>
      <c r="K2280" s="45"/>
      <c r="L2280" s="45"/>
      <c r="M2280" s="45"/>
      <c r="N2280" s="139" t="str">
        <f t="shared" si="70"/>
        <v/>
      </c>
    </row>
    <row r="2281" spans="2:14" ht="14" hidden="1" x14ac:dyDescent="0.2">
      <c r="B2281">
        <f t="shared" si="71"/>
        <v>0</v>
      </c>
      <c r="C2281" s="31"/>
      <c r="D2281" s="88"/>
      <c r="E2281" s="45"/>
      <c r="F2281" s="45"/>
      <c r="G2281" s="45"/>
      <c r="H2281" s="45"/>
      <c r="I2281" s="45"/>
      <c r="J2281" s="45"/>
      <c r="K2281" s="45"/>
      <c r="L2281" s="45"/>
      <c r="M2281" s="45"/>
      <c r="N2281" s="139" t="str">
        <f t="shared" si="70"/>
        <v/>
      </c>
    </row>
    <row r="2282" spans="2:14" ht="14" hidden="1" x14ac:dyDescent="0.2">
      <c r="B2282">
        <f t="shared" si="71"/>
        <v>0</v>
      </c>
      <c r="C2282" s="31"/>
      <c r="D2282" s="88"/>
      <c r="E2282" s="45"/>
      <c r="F2282" s="45"/>
      <c r="G2282" s="45"/>
      <c r="H2282" s="45"/>
      <c r="I2282" s="45"/>
      <c r="J2282" s="45"/>
      <c r="K2282" s="45"/>
      <c r="L2282" s="45"/>
      <c r="M2282" s="45"/>
      <c r="N2282" s="139" t="str">
        <f t="shared" si="70"/>
        <v/>
      </c>
    </row>
    <row r="2283" spans="2:14" ht="14" hidden="1" x14ac:dyDescent="0.2">
      <c r="B2283">
        <f t="shared" si="71"/>
        <v>0</v>
      </c>
      <c r="C2283" s="91"/>
      <c r="D2283" s="88"/>
      <c r="E2283" s="45"/>
      <c r="F2283" s="45"/>
      <c r="G2283" s="45"/>
      <c r="H2283" s="45"/>
      <c r="I2283" s="45"/>
      <c r="J2283" s="45"/>
      <c r="K2283" s="45"/>
      <c r="L2283" s="45"/>
      <c r="M2283" s="45"/>
      <c r="N2283" s="139" t="str">
        <f t="shared" si="70"/>
        <v/>
      </c>
    </row>
    <row r="2284" spans="2:14" ht="14" hidden="1" x14ac:dyDescent="0.2">
      <c r="B2284">
        <f t="shared" si="71"/>
        <v>0</v>
      </c>
      <c r="C2284" s="91"/>
      <c r="D2284" s="88"/>
      <c r="E2284" s="45"/>
      <c r="F2284" s="45"/>
      <c r="G2284" s="45"/>
      <c r="H2284" s="45"/>
      <c r="I2284" s="45"/>
      <c r="J2284" s="45"/>
      <c r="K2284" s="45"/>
      <c r="L2284" s="45"/>
      <c r="M2284" s="45"/>
      <c r="N2284" s="139" t="str">
        <f t="shared" si="70"/>
        <v/>
      </c>
    </row>
    <row r="2285" spans="2:14" ht="14" hidden="1" x14ac:dyDescent="0.2">
      <c r="B2285">
        <f t="shared" si="71"/>
        <v>0</v>
      </c>
      <c r="C2285" s="91"/>
      <c r="D2285" s="88"/>
      <c r="E2285" s="45"/>
      <c r="F2285" s="45"/>
      <c r="G2285" s="45"/>
      <c r="H2285" s="45"/>
      <c r="I2285" s="45"/>
      <c r="J2285" s="45"/>
      <c r="K2285" s="45"/>
      <c r="L2285" s="45"/>
      <c r="M2285" s="45"/>
      <c r="N2285" s="139" t="str">
        <f t="shared" si="70"/>
        <v/>
      </c>
    </row>
    <row r="2286" spans="2:14" ht="14" hidden="1" x14ac:dyDescent="0.2">
      <c r="B2286">
        <f t="shared" si="71"/>
        <v>0</v>
      </c>
      <c r="C2286" s="108"/>
      <c r="D2286" s="118"/>
      <c r="E2286" s="45"/>
      <c r="F2286" s="90"/>
      <c r="G2286" s="45"/>
      <c r="H2286" s="45"/>
      <c r="I2286" s="45"/>
      <c r="J2286" s="45"/>
      <c r="K2286" s="45"/>
      <c r="L2286" s="45"/>
      <c r="M2286" s="45"/>
      <c r="N2286" s="139" t="str">
        <f t="shared" si="70"/>
        <v/>
      </c>
    </row>
    <row r="2287" spans="2:14" ht="14" hidden="1" x14ac:dyDescent="0.2">
      <c r="B2287">
        <f t="shared" si="71"/>
        <v>0</v>
      </c>
      <c r="C2287" s="108"/>
      <c r="D2287" s="118"/>
      <c r="E2287" s="45"/>
      <c r="F2287" s="90"/>
      <c r="G2287" s="45"/>
      <c r="H2287" s="45"/>
      <c r="I2287" s="45"/>
      <c r="J2287" s="45"/>
      <c r="K2287" s="45"/>
      <c r="L2287" s="45"/>
      <c r="M2287" s="45"/>
      <c r="N2287" s="139" t="str">
        <f t="shared" si="70"/>
        <v/>
      </c>
    </row>
    <row r="2288" spans="2:14" ht="14" hidden="1" x14ac:dyDescent="0.2">
      <c r="B2288">
        <f t="shared" si="71"/>
        <v>0</v>
      </c>
      <c r="C2288" s="31"/>
      <c r="D2288" s="121"/>
      <c r="E2288" s="45"/>
      <c r="F2288" s="45"/>
      <c r="G2288" s="45"/>
      <c r="H2288" s="45"/>
      <c r="I2288" s="45"/>
      <c r="J2288" s="45"/>
      <c r="K2288" s="45"/>
      <c r="L2288" s="45"/>
      <c r="M2288" s="45"/>
      <c r="N2288" s="139" t="str">
        <f t="shared" si="70"/>
        <v/>
      </c>
    </row>
    <row r="2289" spans="2:14" ht="14" hidden="1" x14ac:dyDescent="0.2">
      <c r="B2289">
        <f t="shared" si="71"/>
        <v>0</v>
      </c>
      <c r="C2289" s="31"/>
      <c r="D2289" s="88"/>
      <c r="E2289" s="45"/>
      <c r="F2289" s="45"/>
      <c r="G2289" s="45"/>
      <c r="H2289" s="45"/>
      <c r="I2289" s="45"/>
      <c r="J2289" s="45"/>
      <c r="K2289" s="45"/>
      <c r="L2289" s="45"/>
      <c r="M2289" s="45"/>
      <c r="N2289" s="139" t="str">
        <f t="shared" si="70"/>
        <v/>
      </c>
    </row>
    <row r="2290" spans="2:14" ht="14" hidden="1" x14ac:dyDescent="0.2">
      <c r="B2290">
        <f t="shared" si="71"/>
        <v>0</v>
      </c>
      <c r="C2290" s="31"/>
      <c r="D2290" s="88"/>
      <c r="E2290" s="45"/>
      <c r="F2290" s="45"/>
      <c r="G2290" s="45"/>
      <c r="H2290" s="45"/>
      <c r="I2290" s="45"/>
      <c r="J2290" s="45"/>
      <c r="K2290" s="45"/>
      <c r="L2290" s="45"/>
      <c r="M2290" s="45"/>
      <c r="N2290" s="139" t="str">
        <f t="shared" si="70"/>
        <v/>
      </c>
    </row>
    <row r="2291" spans="2:14" ht="14" hidden="1" x14ac:dyDescent="0.2">
      <c r="B2291">
        <f t="shared" si="71"/>
        <v>0</v>
      </c>
      <c r="C2291" s="31"/>
      <c r="D2291" s="88"/>
      <c r="E2291" s="45"/>
      <c r="F2291" s="45"/>
      <c r="G2291" s="45"/>
      <c r="H2291" s="45"/>
      <c r="I2291" s="45"/>
      <c r="J2291" s="45"/>
      <c r="K2291" s="45"/>
      <c r="L2291" s="45"/>
      <c r="M2291" s="45"/>
      <c r="N2291" s="139" t="str">
        <f t="shared" si="70"/>
        <v/>
      </c>
    </row>
    <row r="2292" spans="2:14" ht="14" hidden="1" x14ac:dyDescent="0.2">
      <c r="B2292">
        <f t="shared" si="71"/>
        <v>0</v>
      </c>
      <c r="C2292" s="31"/>
      <c r="D2292" s="88"/>
      <c r="E2292" s="45"/>
      <c r="F2292" s="45"/>
      <c r="G2292" s="45"/>
      <c r="H2292" s="45"/>
      <c r="I2292" s="45"/>
      <c r="J2292" s="45"/>
      <c r="K2292" s="45"/>
      <c r="L2292" s="45"/>
      <c r="M2292" s="45"/>
      <c r="N2292" s="139" t="str">
        <f t="shared" si="70"/>
        <v/>
      </c>
    </row>
    <row r="2293" spans="2:14" ht="14" hidden="1" x14ac:dyDescent="0.2">
      <c r="B2293">
        <f t="shared" si="71"/>
        <v>0</v>
      </c>
      <c r="C2293" s="31"/>
      <c r="D2293" s="120"/>
      <c r="E2293" s="45"/>
      <c r="F2293" s="45"/>
      <c r="G2293" s="45"/>
      <c r="H2293" s="45"/>
      <c r="I2293" s="45"/>
      <c r="J2293" s="45"/>
      <c r="K2293" s="45"/>
      <c r="L2293" s="45"/>
      <c r="M2293" s="45"/>
      <c r="N2293" s="139" t="str">
        <f t="shared" si="70"/>
        <v/>
      </c>
    </row>
    <row r="2294" spans="2:14" ht="14" hidden="1" x14ac:dyDescent="0.2">
      <c r="B2294">
        <f t="shared" si="71"/>
        <v>0</v>
      </c>
      <c r="C2294" s="31"/>
      <c r="D2294" s="88"/>
      <c r="E2294" s="45"/>
      <c r="F2294" s="45"/>
      <c r="G2294" s="45"/>
      <c r="H2294" s="45"/>
      <c r="I2294" s="45"/>
      <c r="J2294" s="45"/>
      <c r="K2294" s="45"/>
      <c r="L2294" s="45"/>
      <c r="M2294" s="45"/>
      <c r="N2294" s="139" t="str">
        <f t="shared" si="70"/>
        <v/>
      </c>
    </row>
    <row r="2295" spans="2:14" ht="14" hidden="1" x14ac:dyDescent="0.2">
      <c r="B2295">
        <f t="shared" si="71"/>
        <v>0</v>
      </c>
      <c r="C2295" s="31"/>
      <c r="D2295" s="88"/>
      <c r="E2295" s="45"/>
      <c r="F2295" s="45"/>
      <c r="G2295" s="45"/>
      <c r="H2295" s="45"/>
      <c r="I2295" s="45"/>
      <c r="J2295" s="45"/>
      <c r="K2295" s="45"/>
      <c r="L2295" s="45"/>
      <c r="M2295" s="45"/>
      <c r="N2295" s="139" t="str">
        <f t="shared" si="70"/>
        <v/>
      </c>
    </row>
    <row r="2296" spans="2:14" ht="14" hidden="1" x14ac:dyDescent="0.2">
      <c r="B2296">
        <f t="shared" si="71"/>
        <v>0</v>
      </c>
      <c r="C2296" s="31"/>
      <c r="D2296" s="121"/>
      <c r="E2296" s="45"/>
      <c r="F2296" s="45"/>
      <c r="G2296" s="45"/>
      <c r="H2296" s="45"/>
      <c r="I2296" s="45"/>
      <c r="J2296" s="45"/>
      <c r="K2296" s="45"/>
      <c r="L2296" s="45"/>
      <c r="M2296" s="45"/>
      <c r="N2296" s="139" t="str">
        <f t="shared" si="70"/>
        <v/>
      </c>
    </row>
    <row r="2297" spans="2:14" ht="14" hidden="1" x14ac:dyDescent="0.2">
      <c r="B2297">
        <f t="shared" si="71"/>
        <v>0</v>
      </c>
      <c r="C2297" s="31"/>
      <c r="D2297" s="88"/>
      <c r="E2297" s="45"/>
      <c r="F2297" s="45"/>
      <c r="G2297" s="45"/>
      <c r="H2297" s="45"/>
      <c r="I2297" s="45"/>
      <c r="J2297" s="45"/>
      <c r="K2297" s="45"/>
      <c r="L2297" s="45"/>
      <c r="M2297" s="45"/>
      <c r="N2297" s="139" t="str">
        <f t="shared" si="70"/>
        <v/>
      </c>
    </row>
    <row r="2298" spans="2:14" ht="14" hidden="1" x14ac:dyDescent="0.2">
      <c r="B2298">
        <f t="shared" si="71"/>
        <v>0</v>
      </c>
      <c r="C2298" s="31"/>
      <c r="D2298" s="88"/>
      <c r="E2298" s="45"/>
      <c r="F2298" s="45"/>
      <c r="G2298" s="45"/>
      <c r="H2298" s="45"/>
      <c r="I2298" s="45"/>
      <c r="J2298" s="45"/>
      <c r="K2298" s="45"/>
      <c r="L2298" s="45"/>
      <c r="M2298" s="45"/>
      <c r="N2298" s="139" t="str">
        <f t="shared" si="70"/>
        <v/>
      </c>
    </row>
    <row r="2299" spans="2:14" ht="14" hidden="1" x14ac:dyDescent="0.2">
      <c r="B2299">
        <f t="shared" si="71"/>
        <v>0</v>
      </c>
      <c r="C2299" s="31"/>
      <c r="D2299" s="88"/>
      <c r="E2299" s="45"/>
      <c r="F2299" s="45"/>
      <c r="G2299" s="45"/>
      <c r="H2299" s="45"/>
      <c r="I2299" s="45"/>
      <c r="J2299" s="45"/>
      <c r="K2299" s="45"/>
      <c r="L2299" s="45"/>
      <c r="M2299" s="45"/>
      <c r="N2299" s="139" t="str">
        <f t="shared" si="70"/>
        <v/>
      </c>
    </row>
    <row r="2300" spans="2:14" ht="14" hidden="1" x14ac:dyDescent="0.2">
      <c r="B2300">
        <f t="shared" si="71"/>
        <v>0</v>
      </c>
      <c r="C2300" s="31"/>
      <c r="D2300" s="118"/>
      <c r="E2300" s="45"/>
      <c r="F2300" s="45"/>
      <c r="G2300" s="45"/>
      <c r="H2300" s="45"/>
      <c r="I2300" s="45"/>
      <c r="J2300" s="45"/>
      <c r="K2300" s="45"/>
      <c r="L2300" s="45"/>
      <c r="M2300" s="45"/>
      <c r="N2300" s="139" t="str">
        <f t="shared" si="70"/>
        <v/>
      </c>
    </row>
    <row r="2301" spans="2:14" ht="14" hidden="1" x14ac:dyDescent="0.2">
      <c r="B2301">
        <f t="shared" si="71"/>
        <v>0</v>
      </c>
      <c r="C2301" s="31"/>
      <c r="D2301" s="118"/>
      <c r="E2301" s="45"/>
      <c r="F2301" s="45"/>
      <c r="G2301" s="45"/>
      <c r="H2301" s="45"/>
      <c r="I2301" s="45"/>
      <c r="J2301" s="45"/>
      <c r="K2301" s="45"/>
      <c r="L2301" s="45"/>
      <c r="M2301" s="45"/>
      <c r="N2301" s="139" t="str">
        <f t="shared" si="70"/>
        <v/>
      </c>
    </row>
    <row r="2302" spans="2:14" ht="14" hidden="1" x14ac:dyDescent="0.2">
      <c r="B2302">
        <f t="shared" si="71"/>
        <v>0</v>
      </c>
      <c r="C2302" s="31"/>
      <c r="D2302" s="118"/>
      <c r="E2302" s="45"/>
      <c r="F2302" s="45"/>
      <c r="G2302" s="45"/>
      <c r="H2302" s="45"/>
      <c r="I2302" s="45"/>
      <c r="J2302" s="45"/>
      <c r="K2302" s="45"/>
      <c r="L2302" s="45"/>
      <c r="M2302" s="45"/>
      <c r="N2302" s="139" t="str">
        <f t="shared" si="70"/>
        <v/>
      </c>
    </row>
    <row r="2303" spans="2:14" ht="14" hidden="1" x14ac:dyDescent="0.2">
      <c r="B2303">
        <f t="shared" si="71"/>
        <v>0</v>
      </c>
      <c r="C2303" s="31"/>
      <c r="D2303" s="118"/>
      <c r="E2303" s="45"/>
      <c r="F2303" s="45"/>
      <c r="G2303" s="45"/>
      <c r="H2303" s="45"/>
      <c r="I2303" s="45"/>
      <c r="J2303" s="45"/>
      <c r="K2303" s="45"/>
      <c r="L2303" s="45"/>
      <c r="M2303" s="45"/>
      <c r="N2303" s="139" t="str">
        <f t="shared" si="70"/>
        <v/>
      </c>
    </row>
    <row r="2304" spans="2:14" ht="14" hidden="1" x14ac:dyDescent="0.2">
      <c r="B2304">
        <f t="shared" si="71"/>
        <v>0</v>
      </c>
      <c r="C2304" s="31"/>
      <c r="D2304" s="118"/>
      <c r="E2304" s="45"/>
      <c r="F2304" s="45"/>
      <c r="G2304" s="45"/>
      <c r="H2304" s="45"/>
      <c r="I2304" s="45"/>
      <c r="J2304" s="45"/>
      <c r="K2304" s="45"/>
      <c r="L2304" s="45"/>
      <c r="M2304" s="45"/>
      <c r="N2304" s="139" t="str">
        <f t="shared" si="70"/>
        <v/>
      </c>
    </row>
    <row r="2305" spans="2:14" ht="14" hidden="1" x14ac:dyDescent="0.2">
      <c r="B2305">
        <f t="shared" si="71"/>
        <v>0</v>
      </c>
      <c r="C2305" s="31"/>
      <c r="D2305" s="122"/>
      <c r="E2305" s="45"/>
      <c r="F2305" s="45"/>
      <c r="G2305" s="45"/>
      <c r="H2305" s="45"/>
      <c r="I2305" s="45"/>
      <c r="J2305" s="45"/>
      <c r="K2305" s="45"/>
      <c r="L2305" s="45"/>
      <c r="M2305" s="45"/>
      <c r="N2305" s="139" t="str">
        <f t="shared" si="70"/>
        <v/>
      </c>
    </row>
    <row r="2306" spans="2:14" ht="14" hidden="1" x14ac:dyDescent="0.2">
      <c r="B2306">
        <f t="shared" si="71"/>
        <v>0</v>
      </c>
      <c r="C2306" s="31"/>
      <c r="D2306" s="122"/>
      <c r="E2306" s="45"/>
      <c r="F2306" s="45"/>
      <c r="G2306" s="45"/>
      <c r="H2306" s="45"/>
      <c r="I2306" s="45"/>
      <c r="J2306" s="45"/>
      <c r="K2306" s="45"/>
      <c r="L2306" s="45"/>
      <c r="M2306" s="45"/>
      <c r="N2306" s="139" t="str">
        <f t="shared" si="70"/>
        <v/>
      </c>
    </row>
    <row r="2307" spans="2:14" ht="14" hidden="1" x14ac:dyDescent="0.2">
      <c r="B2307">
        <f t="shared" si="71"/>
        <v>0</v>
      </c>
      <c r="C2307" s="31"/>
      <c r="D2307" s="88"/>
      <c r="E2307" s="45"/>
      <c r="F2307" s="45"/>
      <c r="G2307" s="45"/>
      <c r="H2307" s="45"/>
      <c r="I2307" s="45"/>
      <c r="J2307" s="45"/>
      <c r="K2307" s="45"/>
      <c r="L2307" s="45"/>
      <c r="M2307" s="45"/>
      <c r="N2307" s="139" t="str">
        <f t="shared" ref="N2307:N2370" si="72">UPPER(M2307)</f>
        <v/>
      </c>
    </row>
    <row r="2308" spans="2:14" ht="14" hidden="1" x14ac:dyDescent="0.2">
      <c r="B2308">
        <f t="shared" si="71"/>
        <v>0</v>
      </c>
      <c r="C2308" s="31"/>
      <c r="D2308" s="88"/>
      <c r="E2308" s="45"/>
      <c r="F2308" s="45"/>
      <c r="G2308" s="45"/>
      <c r="H2308" s="45"/>
      <c r="I2308" s="45"/>
      <c r="J2308" s="45"/>
      <c r="K2308" s="45"/>
      <c r="L2308" s="45"/>
      <c r="M2308" s="45"/>
      <c r="N2308" s="139" t="str">
        <f t="shared" si="72"/>
        <v/>
      </c>
    </row>
    <row r="2309" spans="2:14" ht="14" hidden="1" x14ac:dyDescent="0.2">
      <c r="B2309">
        <f t="shared" si="71"/>
        <v>0</v>
      </c>
      <c r="C2309" s="31"/>
      <c r="D2309" s="88"/>
      <c r="E2309" s="45"/>
      <c r="F2309" s="45"/>
      <c r="G2309" s="45"/>
      <c r="H2309" s="45"/>
      <c r="I2309" s="45"/>
      <c r="J2309" s="45"/>
      <c r="K2309" s="45"/>
      <c r="L2309" s="45"/>
      <c r="M2309" s="45"/>
      <c r="N2309" s="139" t="str">
        <f t="shared" si="72"/>
        <v/>
      </c>
    </row>
    <row r="2310" spans="2:14" ht="14" hidden="1" x14ac:dyDescent="0.2">
      <c r="B2310">
        <f t="shared" si="71"/>
        <v>0</v>
      </c>
      <c r="C2310" s="31"/>
      <c r="D2310" s="118"/>
      <c r="E2310" s="45"/>
      <c r="F2310" s="90"/>
      <c r="G2310" s="45"/>
      <c r="H2310" s="45"/>
      <c r="I2310" s="45"/>
      <c r="J2310" s="45"/>
      <c r="K2310" s="45"/>
      <c r="L2310" s="45"/>
      <c r="M2310" s="45"/>
      <c r="N2310" s="139" t="str">
        <f t="shared" si="72"/>
        <v/>
      </c>
    </row>
    <row r="2311" spans="2:14" ht="14" hidden="1" x14ac:dyDescent="0.2">
      <c r="B2311">
        <f t="shared" si="71"/>
        <v>0</v>
      </c>
      <c r="C2311" s="31"/>
      <c r="D2311" s="118"/>
      <c r="E2311" s="45"/>
      <c r="F2311" s="90"/>
      <c r="G2311" s="45"/>
      <c r="H2311" s="45"/>
      <c r="I2311" s="45"/>
      <c r="J2311" s="45"/>
      <c r="K2311" s="45"/>
      <c r="L2311" s="45"/>
      <c r="M2311" s="45"/>
      <c r="N2311" s="139" t="str">
        <f t="shared" si="72"/>
        <v/>
      </c>
    </row>
    <row r="2312" spans="2:14" ht="14" hidden="1" x14ac:dyDescent="0.2">
      <c r="B2312">
        <f t="shared" si="71"/>
        <v>0</v>
      </c>
      <c r="C2312" s="31"/>
      <c r="D2312" s="88"/>
      <c r="E2312" s="45"/>
      <c r="F2312" s="90"/>
      <c r="G2312" s="45"/>
      <c r="H2312" s="45"/>
      <c r="I2312" s="45"/>
      <c r="J2312" s="45"/>
      <c r="K2312" s="45"/>
      <c r="L2312" s="45"/>
      <c r="M2312" s="45"/>
      <c r="N2312" s="139" t="str">
        <f t="shared" si="72"/>
        <v/>
      </c>
    </row>
    <row r="2313" spans="2:14" ht="14" hidden="1" x14ac:dyDescent="0.2">
      <c r="B2313">
        <f t="shared" si="71"/>
        <v>0</v>
      </c>
      <c r="C2313" s="31"/>
      <c r="D2313" s="88"/>
      <c r="E2313" s="45"/>
      <c r="F2313" s="90"/>
      <c r="G2313" s="45"/>
      <c r="H2313" s="45"/>
      <c r="I2313" s="45"/>
      <c r="J2313" s="45"/>
      <c r="K2313" s="45"/>
      <c r="L2313" s="45"/>
      <c r="M2313" s="45"/>
      <c r="N2313" s="139" t="str">
        <f t="shared" si="72"/>
        <v/>
      </c>
    </row>
    <row r="2314" spans="2:14" ht="14" hidden="1" x14ac:dyDescent="0.2">
      <c r="B2314">
        <f t="shared" si="71"/>
        <v>0</v>
      </c>
      <c r="C2314" s="31"/>
      <c r="D2314" s="88"/>
      <c r="E2314" s="45"/>
      <c r="F2314" s="45"/>
      <c r="G2314" s="45"/>
      <c r="H2314" s="45"/>
      <c r="I2314" s="45"/>
      <c r="J2314" s="45"/>
      <c r="K2314" s="45"/>
      <c r="L2314" s="45"/>
      <c r="M2314" s="45"/>
      <c r="N2314" s="139" t="str">
        <f t="shared" si="72"/>
        <v/>
      </c>
    </row>
    <row r="2315" spans="2:14" ht="14" hidden="1" x14ac:dyDescent="0.2">
      <c r="B2315">
        <f t="shared" si="71"/>
        <v>0</v>
      </c>
      <c r="C2315" s="31"/>
      <c r="D2315" s="88"/>
      <c r="E2315" s="45"/>
      <c r="F2315" s="45"/>
      <c r="G2315" s="45"/>
      <c r="H2315" s="45"/>
      <c r="I2315" s="45"/>
      <c r="J2315" s="45"/>
      <c r="K2315" s="45"/>
      <c r="L2315" s="45"/>
      <c r="M2315" s="45"/>
      <c r="N2315" s="139" t="str">
        <f t="shared" si="72"/>
        <v/>
      </c>
    </row>
    <row r="2316" spans="2:14" ht="14" hidden="1" x14ac:dyDescent="0.2">
      <c r="B2316">
        <f t="shared" si="71"/>
        <v>0</v>
      </c>
      <c r="C2316" s="31"/>
      <c r="D2316" s="88"/>
      <c r="E2316" s="45"/>
      <c r="F2316" s="45"/>
      <c r="G2316" s="45"/>
      <c r="H2316" s="45"/>
      <c r="I2316" s="45"/>
      <c r="J2316" s="45"/>
      <c r="K2316" s="45"/>
      <c r="L2316" s="45"/>
      <c r="M2316" s="45"/>
      <c r="N2316" s="139" t="str">
        <f t="shared" si="72"/>
        <v/>
      </c>
    </row>
    <row r="2317" spans="2:14" ht="14" hidden="1" x14ac:dyDescent="0.2">
      <c r="B2317">
        <f t="shared" si="71"/>
        <v>0</v>
      </c>
      <c r="C2317" s="31"/>
      <c r="D2317" s="88"/>
      <c r="E2317" s="45"/>
      <c r="F2317" s="45"/>
      <c r="G2317" s="45"/>
      <c r="H2317" s="45"/>
      <c r="I2317" s="45"/>
      <c r="J2317" s="45"/>
      <c r="K2317" s="45"/>
      <c r="L2317" s="45"/>
      <c r="M2317" s="45"/>
      <c r="N2317" s="139" t="str">
        <f t="shared" si="72"/>
        <v/>
      </c>
    </row>
    <row r="2318" spans="2:14" ht="14" hidden="1" x14ac:dyDescent="0.2">
      <c r="B2318">
        <f t="shared" si="71"/>
        <v>0</v>
      </c>
      <c r="C2318" s="31"/>
      <c r="D2318" s="88"/>
      <c r="E2318" s="45"/>
      <c r="F2318" s="45"/>
      <c r="G2318" s="45"/>
      <c r="H2318" s="45"/>
      <c r="I2318" s="45"/>
      <c r="J2318" s="45"/>
      <c r="K2318" s="45"/>
      <c r="L2318" s="45"/>
      <c r="M2318" s="45"/>
      <c r="N2318" s="139" t="str">
        <f t="shared" si="72"/>
        <v/>
      </c>
    </row>
    <row r="2319" spans="2:14" ht="14" hidden="1" x14ac:dyDescent="0.2">
      <c r="B2319">
        <f t="shared" si="71"/>
        <v>0</v>
      </c>
      <c r="C2319" s="31"/>
      <c r="D2319" s="88"/>
      <c r="E2319" s="45"/>
      <c r="F2319" s="45"/>
      <c r="G2319" s="45"/>
      <c r="H2319" s="45"/>
      <c r="I2319" s="45"/>
      <c r="J2319" s="45"/>
      <c r="K2319" s="45"/>
      <c r="L2319" s="45"/>
      <c r="M2319" s="45"/>
      <c r="N2319" s="139" t="str">
        <f t="shared" si="72"/>
        <v/>
      </c>
    </row>
    <row r="2320" spans="2:14" ht="14" hidden="1" x14ac:dyDescent="0.2">
      <c r="B2320">
        <f t="shared" si="71"/>
        <v>0</v>
      </c>
      <c r="C2320" s="31"/>
      <c r="D2320" s="88"/>
      <c r="E2320" s="45"/>
      <c r="F2320" s="45"/>
      <c r="G2320" s="45"/>
      <c r="H2320" s="45"/>
      <c r="I2320" s="45"/>
      <c r="J2320" s="45"/>
      <c r="K2320" s="45"/>
      <c r="L2320" s="45"/>
      <c r="M2320" s="45"/>
      <c r="N2320" s="139" t="str">
        <f t="shared" si="72"/>
        <v/>
      </c>
    </row>
    <row r="2321" spans="2:14" ht="14" hidden="1" x14ac:dyDescent="0.2">
      <c r="B2321">
        <f t="shared" si="71"/>
        <v>0</v>
      </c>
      <c r="C2321" s="31"/>
      <c r="D2321" s="88"/>
      <c r="E2321" s="45"/>
      <c r="F2321" s="45"/>
      <c r="G2321" s="45"/>
      <c r="H2321" s="45"/>
      <c r="I2321" s="45"/>
      <c r="J2321" s="45"/>
      <c r="K2321" s="45"/>
      <c r="L2321" s="45"/>
      <c r="M2321" s="45"/>
      <c r="N2321" s="139" t="str">
        <f t="shared" si="72"/>
        <v/>
      </c>
    </row>
    <row r="2322" spans="2:14" ht="14" hidden="1" x14ac:dyDescent="0.2">
      <c r="B2322">
        <f t="shared" si="71"/>
        <v>0</v>
      </c>
      <c r="C2322" s="31"/>
      <c r="D2322" s="88"/>
      <c r="E2322" s="45"/>
      <c r="F2322" s="45"/>
      <c r="G2322" s="45"/>
      <c r="H2322" s="45"/>
      <c r="I2322" s="45"/>
      <c r="J2322" s="45"/>
      <c r="K2322" s="45"/>
      <c r="L2322" s="45"/>
      <c r="M2322" s="45"/>
      <c r="N2322" s="139" t="str">
        <f t="shared" si="72"/>
        <v/>
      </c>
    </row>
    <row r="2323" spans="2:14" ht="14" hidden="1" x14ac:dyDescent="0.2">
      <c r="B2323">
        <f t="shared" si="71"/>
        <v>0</v>
      </c>
      <c r="C2323" s="31"/>
      <c r="D2323" s="88"/>
      <c r="E2323" s="45"/>
      <c r="F2323" s="45"/>
      <c r="G2323" s="45"/>
      <c r="H2323" s="45"/>
      <c r="I2323" s="45"/>
      <c r="J2323" s="45"/>
      <c r="K2323" s="45"/>
      <c r="L2323" s="45"/>
      <c r="M2323" s="45"/>
      <c r="N2323" s="139" t="str">
        <f t="shared" si="72"/>
        <v/>
      </c>
    </row>
    <row r="2324" spans="2:14" ht="14" hidden="1" x14ac:dyDescent="0.2">
      <c r="B2324">
        <f t="shared" si="71"/>
        <v>0</v>
      </c>
      <c r="C2324" s="31"/>
      <c r="D2324" s="88"/>
      <c r="E2324" s="45"/>
      <c r="F2324" s="45"/>
      <c r="G2324" s="45"/>
      <c r="H2324" s="45"/>
      <c r="I2324" s="45"/>
      <c r="J2324" s="45"/>
      <c r="K2324" s="45"/>
      <c r="L2324" s="45"/>
      <c r="M2324" s="45"/>
      <c r="N2324" s="139" t="str">
        <f t="shared" si="72"/>
        <v/>
      </c>
    </row>
    <row r="2325" spans="2:14" ht="14" hidden="1" x14ac:dyDescent="0.2">
      <c r="B2325">
        <f t="shared" si="71"/>
        <v>0</v>
      </c>
      <c r="C2325" s="31"/>
      <c r="D2325" s="88"/>
      <c r="E2325" s="45"/>
      <c r="F2325" s="45"/>
      <c r="G2325" s="45"/>
      <c r="H2325" s="45"/>
      <c r="I2325" s="45"/>
      <c r="J2325" s="45"/>
      <c r="K2325" s="45"/>
      <c r="L2325" s="45"/>
      <c r="M2325" s="45"/>
      <c r="N2325" s="139" t="str">
        <f t="shared" si="72"/>
        <v/>
      </c>
    </row>
    <row r="2326" spans="2:14" ht="14" hidden="1" x14ac:dyDescent="0.2">
      <c r="B2326">
        <f t="shared" si="71"/>
        <v>0</v>
      </c>
      <c r="C2326" s="31"/>
      <c r="D2326" s="88"/>
      <c r="E2326" s="45"/>
      <c r="F2326" s="45"/>
      <c r="G2326" s="45"/>
      <c r="H2326" s="45"/>
      <c r="I2326" s="45"/>
      <c r="J2326" s="45"/>
      <c r="K2326" s="45"/>
      <c r="L2326" s="45"/>
      <c r="M2326" s="45"/>
      <c r="N2326" s="139" t="str">
        <f t="shared" si="72"/>
        <v/>
      </c>
    </row>
    <row r="2327" spans="2:14" ht="14" hidden="1" x14ac:dyDescent="0.2">
      <c r="B2327">
        <f t="shared" si="71"/>
        <v>0</v>
      </c>
      <c r="C2327" s="31"/>
      <c r="D2327" s="88"/>
      <c r="E2327" s="45"/>
      <c r="F2327" s="45"/>
      <c r="G2327" s="45"/>
      <c r="H2327" s="45"/>
      <c r="I2327" s="45"/>
      <c r="J2327" s="45"/>
      <c r="K2327" s="45"/>
      <c r="L2327" s="45"/>
      <c r="M2327" s="45"/>
      <c r="N2327" s="139" t="str">
        <f t="shared" si="72"/>
        <v/>
      </c>
    </row>
    <row r="2328" spans="2:14" ht="14" hidden="1" x14ac:dyDescent="0.2">
      <c r="B2328">
        <f t="shared" si="71"/>
        <v>0</v>
      </c>
      <c r="C2328" s="31"/>
      <c r="D2328" s="88"/>
      <c r="E2328" s="45"/>
      <c r="F2328" s="45"/>
      <c r="G2328" s="45"/>
      <c r="H2328" s="45"/>
      <c r="I2328" s="45"/>
      <c r="J2328" s="45"/>
      <c r="K2328" s="45"/>
      <c r="L2328" s="45"/>
      <c r="M2328" s="45"/>
      <c r="N2328" s="139" t="str">
        <f t="shared" si="72"/>
        <v/>
      </c>
    </row>
    <row r="2329" spans="2:14" ht="14" hidden="1" x14ac:dyDescent="0.2">
      <c r="B2329">
        <f t="shared" si="71"/>
        <v>0</v>
      </c>
      <c r="C2329" s="31"/>
      <c r="D2329" s="88"/>
      <c r="E2329" s="45"/>
      <c r="F2329" s="45"/>
      <c r="G2329" s="45"/>
      <c r="H2329" s="45"/>
      <c r="I2329" s="45"/>
      <c r="J2329" s="45"/>
      <c r="K2329" s="45"/>
      <c r="L2329" s="45"/>
      <c r="M2329" s="45"/>
      <c r="N2329" s="139" t="str">
        <f t="shared" si="72"/>
        <v/>
      </c>
    </row>
    <row r="2330" spans="2:14" ht="14" hidden="1" x14ac:dyDescent="0.2">
      <c r="B2330">
        <f t="shared" si="71"/>
        <v>0</v>
      </c>
      <c r="C2330" s="31"/>
      <c r="D2330" s="88"/>
      <c r="E2330" s="45"/>
      <c r="F2330" s="45"/>
      <c r="G2330" s="45"/>
      <c r="H2330" s="45"/>
      <c r="I2330" s="45"/>
      <c r="J2330" s="45"/>
      <c r="K2330" s="45"/>
      <c r="L2330" s="45"/>
      <c r="M2330" s="45"/>
      <c r="N2330" s="139" t="str">
        <f t="shared" si="72"/>
        <v/>
      </c>
    </row>
    <row r="2331" spans="2:14" ht="14" hidden="1" x14ac:dyDescent="0.2">
      <c r="B2331">
        <f t="shared" si="71"/>
        <v>0</v>
      </c>
      <c r="C2331" s="31"/>
      <c r="D2331" s="88"/>
      <c r="E2331" s="45"/>
      <c r="F2331" s="45"/>
      <c r="G2331" s="45"/>
      <c r="H2331" s="45"/>
      <c r="I2331" s="45"/>
      <c r="J2331" s="45"/>
      <c r="K2331" s="45"/>
      <c r="L2331" s="45"/>
      <c r="M2331" s="45"/>
      <c r="N2331" s="139" t="str">
        <f t="shared" si="72"/>
        <v/>
      </c>
    </row>
    <row r="2332" spans="2:14" ht="14" hidden="1" x14ac:dyDescent="0.2">
      <c r="B2332">
        <f t="shared" si="71"/>
        <v>0</v>
      </c>
      <c r="C2332" s="31"/>
      <c r="D2332" s="118"/>
      <c r="E2332" s="45"/>
      <c r="F2332" s="90"/>
      <c r="G2332" s="45"/>
      <c r="H2332" s="45"/>
      <c r="I2332" s="45"/>
      <c r="J2332" s="45"/>
      <c r="K2332" s="45"/>
      <c r="L2332" s="45"/>
      <c r="M2332" s="45"/>
      <c r="N2332" s="139" t="str">
        <f t="shared" si="72"/>
        <v/>
      </c>
    </row>
    <row r="2333" spans="2:14" ht="14" hidden="1" x14ac:dyDescent="0.2">
      <c r="B2333">
        <f t="shared" si="71"/>
        <v>0</v>
      </c>
      <c r="C2333" s="31"/>
      <c r="D2333" s="118"/>
      <c r="E2333" s="45"/>
      <c r="F2333" s="45"/>
      <c r="G2333" s="45"/>
      <c r="H2333" s="45"/>
      <c r="I2333" s="45"/>
      <c r="J2333" s="45"/>
      <c r="K2333" s="45"/>
      <c r="L2333" s="45"/>
      <c r="M2333" s="45"/>
      <c r="N2333" s="139" t="str">
        <f t="shared" si="72"/>
        <v/>
      </c>
    </row>
    <row r="2334" spans="2:14" ht="14" hidden="1" x14ac:dyDescent="0.2">
      <c r="B2334">
        <f t="shared" si="71"/>
        <v>0</v>
      </c>
      <c r="C2334" s="31"/>
      <c r="D2334" s="118"/>
      <c r="E2334" s="45"/>
      <c r="F2334" s="45"/>
      <c r="G2334" s="45"/>
      <c r="H2334" s="45"/>
      <c r="I2334" s="45"/>
      <c r="J2334" s="45"/>
      <c r="K2334" s="45"/>
      <c r="L2334" s="45"/>
      <c r="M2334" s="45"/>
      <c r="N2334" s="139" t="str">
        <f t="shared" si="72"/>
        <v/>
      </c>
    </row>
    <row r="2335" spans="2:14" ht="14" hidden="1" x14ac:dyDescent="0.2">
      <c r="B2335">
        <f t="shared" si="71"/>
        <v>0</v>
      </c>
      <c r="C2335" s="31"/>
      <c r="D2335" s="118"/>
      <c r="E2335" s="45"/>
      <c r="F2335" s="45"/>
      <c r="G2335" s="45"/>
      <c r="H2335" s="45"/>
      <c r="I2335" s="45"/>
      <c r="J2335" s="45"/>
      <c r="K2335" s="45"/>
      <c r="L2335" s="45"/>
      <c r="M2335" s="45"/>
      <c r="N2335" s="139" t="str">
        <f t="shared" si="72"/>
        <v/>
      </c>
    </row>
    <row r="2336" spans="2:14" ht="14" hidden="1" x14ac:dyDescent="0.2">
      <c r="B2336">
        <f t="shared" si="71"/>
        <v>0</v>
      </c>
      <c r="C2336" s="31"/>
      <c r="D2336" s="118"/>
      <c r="E2336" s="45"/>
      <c r="F2336" s="45"/>
      <c r="G2336" s="45"/>
      <c r="H2336" s="45"/>
      <c r="I2336" s="45"/>
      <c r="J2336" s="45"/>
      <c r="K2336" s="45"/>
      <c r="L2336" s="45"/>
      <c r="M2336" s="45"/>
      <c r="N2336" s="139" t="str">
        <f t="shared" si="72"/>
        <v/>
      </c>
    </row>
    <row r="2337" spans="2:14" ht="14" hidden="1" x14ac:dyDescent="0.2">
      <c r="B2337">
        <f t="shared" ref="B2337:B2400" si="73">(D2337)*1</f>
        <v>0</v>
      </c>
      <c r="C2337" s="31"/>
      <c r="D2337" s="118"/>
      <c r="E2337" s="45"/>
      <c r="F2337" s="45"/>
      <c r="G2337" s="45"/>
      <c r="H2337" s="45"/>
      <c r="I2337" s="45"/>
      <c r="J2337" s="45"/>
      <c r="K2337" s="45"/>
      <c r="L2337" s="45"/>
      <c r="M2337" s="45"/>
      <c r="N2337" s="139" t="str">
        <f t="shared" si="72"/>
        <v/>
      </c>
    </row>
    <row r="2338" spans="2:14" ht="14" hidden="1" x14ac:dyDescent="0.2">
      <c r="B2338">
        <f t="shared" si="73"/>
        <v>0</v>
      </c>
      <c r="C2338" s="31"/>
      <c r="D2338" s="98"/>
      <c r="E2338" s="45"/>
      <c r="F2338" s="108"/>
      <c r="G2338" s="45"/>
      <c r="H2338" s="45"/>
      <c r="I2338" s="45"/>
      <c r="J2338" s="45"/>
      <c r="K2338" s="45"/>
      <c r="L2338" s="45"/>
      <c r="M2338" s="45"/>
      <c r="N2338" s="139" t="str">
        <f t="shared" si="72"/>
        <v/>
      </c>
    </row>
    <row r="2339" spans="2:14" ht="14" hidden="1" x14ac:dyDescent="0.2">
      <c r="B2339">
        <f t="shared" si="73"/>
        <v>0</v>
      </c>
      <c r="C2339" s="31"/>
      <c r="D2339" s="9"/>
      <c r="E2339" s="45"/>
      <c r="F2339" s="108"/>
      <c r="G2339" s="45"/>
      <c r="H2339" s="45"/>
      <c r="I2339" s="45"/>
      <c r="J2339" s="45"/>
      <c r="K2339" s="45"/>
      <c r="L2339" s="45"/>
      <c r="M2339" s="45"/>
      <c r="N2339" s="139" t="str">
        <f t="shared" si="72"/>
        <v/>
      </c>
    </row>
    <row r="2340" spans="2:14" ht="14" hidden="1" x14ac:dyDescent="0.2">
      <c r="B2340">
        <f t="shared" si="73"/>
        <v>0</v>
      </c>
      <c r="C2340" s="31"/>
      <c r="D2340" s="9"/>
      <c r="E2340" s="45"/>
      <c r="F2340" s="108"/>
      <c r="G2340" s="45"/>
      <c r="H2340" s="45"/>
      <c r="I2340" s="45"/>
      <c r="J2340" s="45"/>
      <c r="K2340" s="45"/>
      <c r="L2340" s="45"/>
      <c r="M2340" s="45"/>
      <c r="N2340" s="139" t="str">
        <f t="shared" si="72"/>
        <v/>
      </c>
    </row>
    <row r="2341" spans="2:14" ht="14" hidden="1" x14ac:dyDescent="0.2">
      <c r="B2341">
        <f t="shared" si="73"/>
        <v>0</v>
      </c>
      <c r="C2341" s="31"/>
      <c r="D2341" s="9"/>
      <c r="E2341" s="45"/>
      <c r="F2341" s="108"/>
      <c r="G2341" s="45"/>
      <c r="H2341" s="45"/>
      <c r="I2341" s="45"/>
      <c r="J2341" s="45"/>
      <c r="K2341" s="45"/>
      <c r="L2341" s="45"/>
      <c r="M2341" s="45"/>
      <c r="N2341" s="139" t="str">
        <f t="shared" si="72"/>
        <v/>
      </c>
    </row>
    <row r="2342" spans="2:14" ht="14" hidden="1" x14ac:dyDescent="0.2">
      <c r="B2342">
        <f t="shared" si="73"/>
        <v>0</v>
      </c>
      <c r="C2342" s="31"/>
      <c r="D2342" s="9"/>
      <c r="E2342" s="45"/>
      <c r="F2342" s="108"/>
      <c r="G2342" s="45"/>
      <c r="H2342" s="45"/>
      <c r="I2342" s="45"/>
      <c r="J2342" s="45"/>
      <c r="K2342" s="45"/>
      <c r="L2342" s="45"/>
      <c r="M2342" s="45"/>
      <c r="N2342" s="139" t="str">
        <f t="shared" si="72"/>
        <v/>
      </c>
    </row>
    <row r="2343" spans="2:14" ht="14" hidden="1" x14ac:dyDescent="0.2">
      <c r="B2343">
        <f t="shared" si="73"/>
        <v>0</v>
      </c>
      <c r="C2343" s="31"/>
      <c r="D2343" s="9"/>
      <c r="E2343" s="45"/>
      <c r="F2343" s="108"/>
      <c r="G2343" s="45"/>
      <c r="H2343" s="45"/>
      <c r="I2343" s="45"/>
      <c r="J2343" s="45"/>
      <c r="K2343" s="45"/>
      <c r="L2343" s="45"/>
      <c r="M2343" s="45"/>
      <c r="N2343" s="139" t="str">
        <f t="shared" si="72"/>
        <v/>
      </c>
    </row>
    <row r="2344" spans="2:14" ht="14" hidden="1" x14ac:dyDescent="0.2">
      <c r="B2344">
        <f t="shared" si="73"/>
        <v>0</v>
      </c>
      <c r="C2344" s="31"/>
      <c r="D2344" s="9"/>
      <c r="E2344" s="45"/>
      <c r="F2344" s="108"/>
      <c r="G2344" s="45"/>
      <c r="H2344" s="45"/>
      <c r="I2344" s="45"/>
      <c r="J2344" s="45"/>
      <c r="K2344" s="45"/>
      <c r="L2344" s="45"/>
      <c r="M2344" s="45"/>
      <c r="N2344" s="139" t="str">
        <f t="shared" si="72"/>
        <v/>
      </c>
    </row>
    <row r="2345" spans="2:14" ht="14" hidden="1" x14ac:dyDescent="0.2">
      <c r="B2345">
        <f t="shared" si="73"/>
        <v>0</v>
      </c>
      <c r="C2345" s="31"/>
      <c r="D2345" s="9"/>
      <c r="E2345" s="45"/>
      <c r="F2345" s="108"/>
      <c r="G2345" s="45"/>
      <c r="H2345" s="45"/>
      <c r="I2345" s="45"/>
      <c r="J2345" s="45"/>
      <c r="K2345" s="45"/>
      <c r="L2345" s="45"/>
      <c r="M2345" s="45"/>
      <c r="N2345" s="139" t="str">
        <f t="shared" si="72"/>
        <v/>
      </c>
    </row>
    <row r="2346" spans="2:14" ht="14" hidden="1" x14ac:dyDescent="0.2">
      <c r="B2346">
        <f t="shared" si="73"/>
        <v>0</v>
      </c>
      <c r="C2346" s="31"/>
      <c r="D2346" s="9"/>
      <c r="E2346" s="45"/>
      <c r="F2346" s="108"/>
      <c r="G2346" s="45"/>
      <c r="H2346" s="45"/>
      <c r="I2346" s="45"/>
      <c r="J2346" s="45"/>
      <c r="K2346" s="45"/>
      <c r="L2346" s="45"/>
      <c r="M2346" s="45"/>
      <c r="N2346" s="139" t="str">
        <f t="shared" si="72"/>
        <v/>
      </c>
    </row>
    <row r="2347" spans="2:14" ht="14" hidden="1" x14ac:dyDescent="0.2">
      <c r="B2347">
        <f t="shared" si="73"/>
        <v>0</v>
      </c>
      <c r="C2347" s="120"/>
      <c r="D2347" s="88"/>
      <c r="E2347" s="45"/>
      <c r="F2347" s="45"/>
      <c r="G2347" s="45"/>
      <c r="H2347" s="45"/>
      <c r="I2347" s="45"/>
      <c r="J2347" s="45"/>
      <c r="K2347" s="45"/>
      <c r="L2347" s="45"/>
      <c r="M2347" s="45"/>
      <c r="N2347" s="139" t="str">
        <f t="shared" si="72"/>
        <v/>
      </c>
    </row>
    <row r="2348" spans="2:14" ht="14" hidden="1" x14ac:dyDescent="0.2">
      <c r="B2348">
        <f t="shared" si="73"/>
        <v>0</v>
      </c>
      <c r="C2348" s="120"/>
      <c r="D2348" s="88"/>
      <c r="E2348" s="45"/>
      <c r="F2348" s="45"/>
      <c r="G2348" s="45"/>
      <c r="H2348" s="45"/>
      <c r="I2348" s="45"/>
      <c r="J2348" s="45"/>
      <c r="K2348" s="45"/>
      <c r="L2348" s="45"/>
      <c r="M2348" s="45"/>
      <c r="N2348" s="139" t="str">
        <f t="shared" si="72"/>
        <v/>
      </c>
    </row>
    <row r="2349" spans="2:14" ht="14" hidden="1" x14ac:dyDescent="0.2">
      <c r="B2349">
        <f t="shared" si="73"/>
        <v>0</v>
      </c>
      <c r="C2349" s="120"/>
      <c r="D2349" s="88"/>
      <c r="E2349" s="45"/>
      <c r="F2349" s="45"/>
      <c r="G2349" s="45"/>
      <c r="H2349" s="45"/>
      <c r="I2349" s="45"/>
      <c r="J2349" s="45"/>
      <c r="K2349" s="45"/>
      <c r="L2349" s="45"/>
      <c r="M2349" s="45"/>
      <c r="N2349" s="139" t="str">
        <f t="shared" si="72"/>
        <v/>
      </c>
    </row>
    <row r="2350" spans="2:14" ht="14" hidden="1" x14ac:dyDescent="0.2">
      <c r="B2350">
        <f t="shared" si="73"/>
        <v>0</v>
      </c>
      <c r="C2350" s="120"/>
      <c r="D2350" s="88"/>
      <c r="E2350" s="45"/>
      <c r="F2350" s="45"/>
      <c r="G2350" s="45"/>
      <c r="H2350" s="45"/>
      <c r="I2350" s="45"/>
      <c r="J2350" s="45"/>
      <c r="K2350" s="45"/>
      <c r="L2350" s="45"/>
      <c r="M2350" s="45"/>
      <c r="N2350" s="139" t="str">
        <f t="shared" si="72"/>
        <v/>
      </c>
    </row>
    <row r="2351" spans="2:14" ht="14" hidden="1" x14ac:dyDescent="0.2">
      <c r="B2351">
        <f t="shared" si="73"/>
        <v>0</v>
      </c>
      <c r="C2351" s="120"/>
      <c r="D2351" s="88"/>
      <c r="E2351" s="45"/>
      <c r="F2351" s="45"/>
      <c r="G2351" s="45"/>
      <c r="H2351" s="45"/>
      <c r="I2351" s="45"/>
      <c r="J2351" s="45"/>
      <c r="K2351" s="45"/>
      <c r="L2351" s="45"/>
      <c r="M2351" s="45"/>
      <c r="N2351" s="139" t="str">
        <f t="shared" si="72"/>
        <v/>
      </c>
    </row>
    <row r="2352" spans="2:14" ht="14" hidden="1" x14ac:dyDescent="0.2">
      <c r="B2352">
        <f t="shared" si="73"/>
        <v>0</v>
      </c>
      <c r="C2352" s="120"/>
      <c r="D2352" s="88"/>
      <c r="E2352" s="45"/>
      <c r="F2352" s="45"/>
      <c r="G2352" s="45"/>
      <c r="H2352" s="45"/>
      <c r="I2352" s="45"/>
      <c r="J2352" s="45"/>
      <c r="K2352" s="45"/>
      <c r="L2352" s="45"/>
      <c r="M2352" s="45"/>
      <c r="N2352" s="139" t="str">
        <f t="shared" si="72"/>
        <v/>
      </c>
    </row>
    <row r="2353" spans="2:14" ht="14" hidden="1" x14ac:dyDescent="0.2">
      <c r="B2353">
        <f t="shared" si="73"/>
        <v>0</v>
      </c>
      <c r="C2353" s="120"/>
      <c r="D2353" s="88"/>
      <c r="E2353" s="45"/>
      <c r="F2353" s="45"/>
      <c r="G2353" s="45"/>
      <c r="H2353" s="45"/>
      <c r="I2353" s="45"/>
      <c r="J2353" s="45"/>
      <c r="K2353" s="45"/>
      <c r="L2353" s="45"/>
      <c r="M2353" s="45"/>
      <c r="N2353" s="139" t="str">
        <f t="shared" si="72"/>
        <v/>
      </c>
    </row>
    <row r="2354" spans="2:14" ht="14" hidden="1" x14ac:dyDescent="0.2">
      <c r="B2354">
        <f t="shared" si="73"/>
        <v>0</v>
      </c>
      <c r="C2354" s="120"/>
      <c r="D2354" s="88"/>
      <c r="E2354" s="45"/>
      <c r="F2354" s="45"/>
      <c r="G2354" s="45"/>
      <c r="H2354" s="45"/>
      <c r="I2354" s="45"/>
      <c r="J2354" s="45"/>
      <c r="K2354" s="45"/>
      <c r="L2354" s="45"/>
      <c r="M2354" s="45"/>
      <c r="N2354" s="139" t="str">
        <f t="shared" si="72"/>
        <v/>
      </c>
    </row>
    <row r="2355" spans="2:14" ht="14" hidden="1" x14ac:dyDescent="0.2">
      <c r="B2355">
        <f t="shared" si="73"/>
        <v>0</v>
      </c>
      <c r="C2355" s="120"/>
      <c r="D2355" s="88"/>
      <c r="E2355" s="45"/>
      <c r="F2355" s="45"/>
      <c r="G2355" s="45"/>
      <c r="H2355" s="45"/>
      <c r="I2355" s="45"/>
      <c r="J2355" s="45"/>
      <c r="K2355" s="45"/>
      <c r="L2355" s="45"/>
      <c r="M2355" s="45"/>
      <c r="N2355" s="139" t="str">
        <f t="shared" si="72"/>
        <v/>
      </c>
    </row>
    <row r="2356" spans="2:14" ht="14" hidden="1" x14ac:dyDescent="0.2">
      <c r="B2356">
        <f t="shared" si="73"/>
        <v>0</v>
      </c>
      <c r="C2356" s="120"/>
      <c r="D2356" s="88"/>
      <c r="E2356" s="45"/>
      <c r="F2356" s="45"/>
      <c r="G2356" s="45"/>
      <c r="H2356" s="45"/>
      <c r="I2356" s="45"/>
      <c r="J2356" s="45"/>
      <c r="K2356" s="45"/>
      <c r="L2356" s="45"/>
      <c r="M2356" s="45"/>
      <c r="N2356" s="139" t="str">
        <f t="shared" si="72"/>
        <v/>
      </c>
    </row>
    <row r="2357" spans="2:14" ht="14" hidden="1" x14ac:dyDescent="0.2">
      <c r="B2357">
        <f t="shared" si="73"/>
        <v>0</v>
      </c>
      <c r="C2357" s="120"/>
      <c r="D2357" s="88"/>
      <c r="E2357" s="45"/>
      <c r="F2357" s="45"/>
      <c r="G2357" s="45"/>
      <c r="H2357" s="45"/>
      <c r="I2357" s="45"/>
      <c r="J2357" s="45"/>
      <c r="K2357" s="45"/>
      <c r="L2357" s="45"/>
      <c r="M2357" s="45"/>
      <c r="N2357" s="139" t="str">
        <f t="shared" si="72"/>
        <v/>
      </c>
    </row>
    <row r="2358" spans="2:14" ht="14" hidden="1" x14ac:dyDescent="0.2">
      <c r="B2358">
        <f t="shared" si="73"/>
        <v>0</v>
      </c>
      <c r="C2358" s="45"/>
      <c r="D2358" s="88"/>
      <c r="E2358" s="45"/>
      <c r="F2358" s="45"/>
      <c r="G2358" s="45"/>
      <c r="H2358" s="45"/>
      <c r="I2358" s="45"/>
      <c r="J2358" s="45"/>
      <c r="K2358" s="45"/>
      <c r="L2358" s="45"/>
      <c r="M2358" s="45"/>
      <c r="N2358" s="139" t="str">
        <f t="shared" si="72"/>
        <v/>
      </c>
    </row>
    <row r="2359" spans="2:14" ht="14" hidden="1" x14ac:dyDescent="0.2">
      <c r="B2359">
        <f t="shared" si="73"/>
        <v>0</v>
      </c>
      <c r="C2359" s="45"/>
      <c r="D2359" s="88"/>
      <c r="E2359" s="45"/>
      <c r="F2359" s="45"/>
      <c r="G2359" s="45"/>
      <c r="H2359" s="45"/>
      <c r="I2359" s="45"/>
      <c r="J2359" s="45"/>
      <c r="K2359" s="45"/>
      <c r="L2359" s="45"/>
      <c r="M2359" s="45"/>
      <c r="N2359" s="139" t="str">
        <f t="shared" si="72"/>
        <v/>
      </c>
    </row>
    <row r="2360" spans="2:14" ht="14" hidden="1" x14ac:dyDescent="0.2">
      <c r="B2360">
        <f t="shared" si="73"/>
        <v>0</v>
      </c>
      <c r="C2360" s="45"/>
      <c r="D2360" s="88"/>
      <c r="E2360" s="45"/>
      <c r="F2360" s="45"/>
      <c r="G2360" s="45"/>
      <c r="H2360" s="45"/>
      <c r="I2360" s="45"/>
      <c r="J2360" s="45"/>
      <c r="K2360" s="45"/>
      <c r="L2360" s="45"/>
      <c r="M2360" s="45"/>
      <c r="N2360" s="139" t="str">
        <f t="shared" si="72"/>
        <v/>
      </c>
    </row>
    <row r="2361" spans="2:14" ht="14" hidden="1" x14ac:dyDescent="0.2">
      <c r="B2361">
        <f t="shared" si="73"/>
        <v>0</v>
      </c>
      <c r="C2361" s="45"/>
      <c r="D2361" s="88"/>
      <c r="E2361" s="45"/>
      <c r="F2361" s="45"/>
      <c r="G2361" s="45"/>
      <c r="H2361" s="45"/>
      <c r="I2361" s="45"/>
      <c r="J2361" s="45"/>
      <c r="K2361" s="45"/>
      <c r="L2361" s="45"/>
      <c r="M2361" s="45"/>
      <c r="N2361" s="139" t="str">
        <f t="shared" si="72"/>
        <v/>
      </c>
    </row>
    <row r="2362" spans="2:14" ht="14" hidden="1" x14ac:dyDescent="0.2">
      <c r="B2362">
        <f t="shared" si="73"/>
        <v>0</v>
      </c>
      <c r="C2362" s="45"/>
      <c r="D2362" s="88"/>
      <c r="E2362" s="45"/>
      <c r="F2362" s="45"/>
      <c r="G2362" s="45"/>
      <c r="H2362" s="45"/>
      <c r="I2362" s="45"/>
      <c r="J2362" s="45"/>
      <c r="K2362" s="45"/>
      <c r="L2362" s="45"/>
      <c r="M2362" s="45"/>
      <c r="N2362" s="139" t="str">
        <f t="shared" si="72"/>
        <v/>
      </c>
    </row>
    <row r="2363" spans="2:14" ht="14" hidden="1" x14ac:dyDescent="0.2">
      <c r="B2363">
        <f t="shared" si="73"/>
        <v>0</v>
      </c>
      <c r="C2363" s="45"/>
      <c r="D2363" s="88"/>
      <c r="E2363" s="45"/>
      <c r="F2363" s="45"/>
      <c r="G2363" s="45"/>
      <c r="H2363" s="45"/>
      <c r="I2363" s="45"/>
      <c r="J2363" s="45"/>
      <c r="K2363" s="45"/>
      <c r="L2363" s="45"/>
      <c r="M2363" s="45"/>
      <c r="N2363" s="139" t="str">
        <f t="shared" si="72"/>
        <v/>
      </c>
    </row>
    <row r="2364" spans="2:14" ht="14" hidden="1" x14ac:dyDescent="0.2">
      <c r="B2364">
        <f t="shared" si="73"/>
        <v>0</v>
      </c>
      <c r="C2364" s="45"/>
      <c r="D2364" s="88"/>
      <c r="E2364" s="45"/>
      <c r="F2364" s="45"/>
      <c r="G2364" s="45"/>
      <c r="H2364" s="45"/>
      <c r="I2364" s="45"/>
      <c r="J2364" s="45"/>
      <c r="K2364" s="45"/>
      <c r="L2364" s="45"/>
      <c r="M2364" s="45"/>
      <c r="N2364" s="139" t="str">
        <f t="shared" si="72"/>
        <v/>
      </c>
    </row>
    <row r="2365" spans="2:14" ht="14" hidden="1" x14ac:dyDescent="0.2">
      <c r="B2365">
        <f t="shared" si="73"/>
        <v>0</v>
      </c>
      <c r="C2365" s="45"/>
      <c r="D2365" s="88"/>
      <c r="E2365" s="45"/>
      <c r="F2365" s="45"/>
      <c r="G2365" s="45"/>
      <c r="H2365" s="45"/>
      <c r="I2365" s="45"/>
      <c r="J2365" s="45"/>
      <c r="K2365" s="45"/>
      <c r="L2365" s="45"/>
      <c r="M2365" s="45"/>
      <c r="N2365" s="139" t="str">
        <f t="shared" si="72"/>
        <v/>
      </c>
    </row>
    <row r="2366" spans="2:14" ht="14" hidden="1" x14ac:dyDescent="0.2">
      <c r="B2366">
        <f t="shared" si="73"/>
        <v>0</v>
      </c>
      <c r="C2366" s="45"/>
      <c r="D2366" s="88"/>
      <c r="E2366" s="45"/>
      <c r="F2366" s="31"/>
      <c r="G2366" s="45"/>
      <c r="H2366" s="45"/>
      <c r="I2366" s="45"/>
      <c r="J2366" s="45"/>
      <c r="K2366" s="31"/>
      <c r="L2366" s="45"/>
      <c r="M2366" s="45"/>
      <c r="N2366" s="139" t="str">
        <f t="shared" si="72"/>
        <v/>
      </c>
    </row>
    <row r="2367" spans="2:14" ht="14" hidden="1" x14ac:dyDescent="0.2">
      <c r="B2367">
        <f t="shared" si="73"/>
        <v>0</v>
      </c>
      <c r="C2367" s="45"/>
      <c r="D2367" s="88"/>
      <c r="E2367" s="45"/>
      <c r="F2367" s="31"/>
      <c r="G2367" s="45"/>
      <c r="H2367" s="45"/>
      <c r="I2367" s="45"/>
      <c r="J2367" s="45"/>
      <c r="K2367" s="31"/>
      <c r="L2367" s="45"/>
      <c r="M2367" s="45"/>
      <c r="N2367" s="139" t="str">
        <f t="shared" si="72"/>
        <v/>
      </c>
    </row>
    <row r="2368" spans="2:14" ht="14" hidden="1" x14ac:dyDescent="0.2">
      <c r="B2368">
        <f t="shared" si="73"/>
        <v>0</v>
      </c>
      <c r="C2368" s="45"/>
      <c r="D2368" s="88"/>
      <c r="E2368" s="45"/>
      <c r="F2368" s="31"/>
      <c r="G2368" s="45"/>
      <c r="H2368" s="45"/>
      <c r="I2368" s="45"/>
      <c r="J2368" s="45"/>
      <c r="K2368" s="31"/>
      <c r="L2368" s="45"/>
      <c r="M2368" s="45"/>
      <c r="N2368" s="139" t="str">
        <f t="shared" si="72"/>
        <v/>
      </c>
    </row>
    <row r="2369" spans="2:14" ht="14" hidden="1" x14ac:dyDescent="0.2">
      <c r="B2369">
        <f t="shared" si="73"/>
        <v>0</v>
      </c>
      <c r="C2369" s="45"/>
      <c r="D2369" s="88"/>
      <c r="E2369" s="45"/>
      <c r="F2369" s="31"/>
      <c r="G2369" s="45"/>
      <c r="H2369" s="45"/>
      <c r="I2369" s="45"/>
      <c r="J2369" s="45"/>
      <c r="K2369" s="31"/>
      <c r="L2369" s="45"/>
      <c r="M2369" s="45"/>
      <c r="N2369" s="139" t="str">
        <f t="shared" si="72"/>
        <v/>
      </c>
    </row>
    <row r="2370" spans="2:14" ht="14" hidden="1" x14ac:dyDescent="0.2">
      <c r="B2370">
        <f t="shared" si="73"/>
        <v>0</v>
      </c>
      <c r="C2370" s="45"/>
      <c r="D2370" s="88"/>
      <c r="E2370" s="45"/>
      <c r="F2370" s="31"/>
      <c r="G2370" s="45"/>
      <c r="H2370" s="45"/>
      <c r="I2370" s="45"/>
      <c r="J2370" s="45"/>
      <c r="K2370" s="31"/>
      <c r="L2370" s="45"/>
      <c r="M2370" s="45"/>
      <c r="N2370" s="139" t="str">
        <f t="shared" si="72"/>
        <v/>
      </c>
    </row>
    <row r="2371" spans="2:14" ht="14" hidden="1" x14ac:dyDescent="0.2">
      <c r="B2371">
        <f t="shared" si="73"/>
        <v>0</v>
      </c>
      <c r="C2371" s="45"/>
      <c r="D2371" s="88"/>
      <c r="E2371" s="45"/>
      <c r="F2371" s="31"/>
      <c r="G2371" s="45"/>
      <c r="H2371" s="45"/>
      <c r="I2371" s="45"/>
      <c r="J2371" s="45"/>
      <c r="K2371" s="31"/>
      <c r="L2371" s="45"/>
      <c r="M2371" s="45"/>
      <c r="N2371" s="139" t="str">
        <f t="shared" ref="N2371:N2434" si="74">UPPER(M2371)</f>
        <v/>
      </c>
    </row>
    <row r="2372" spans="2:14" ht="14" hidden="1" x14ac:dyDescent="0.2">
      <c r="B2372">
        <f t="shared" si="73"/>
        <v>0</v>
      </c>
      <c r="C2372" s="45"/>
      <c r="D2372" s="88"/>
      <c r="E2372" s="45"/>
      <c r="F2372" s="31"/>
      <c r="G2372" s="45"/>
      <c r="H2372" s="45"/>
      <c r="I2372" s="45"/>
      <c r="J2372" s="45"/>
      <c r="K2372" s="31"/>
      <c r="L2372" s="45"/>
      <c r="M2372" s="45"/>
      <c r="N2372" s="139" t="str">
        <f t="shared" si="74"/>
        <v/>
      </c>
    </row>
    <row r="2373" spans="2:14" ht="14" hidden="1" x14ac:dyDescent="0.2">
      <c r="B2373">
        <f t="shared" si="73"/>
        <v>0</v>
      </c>
      <c r="C2373" s="45"/>
      <c r="D2373" s="88"/>
      <c r="E2373" s="45"/>
      <c r="F2373" s="31"/>
      <c r="G2373" s="45"/>
      <c r="H2373" s="45"/>
      <c r="I2373" s="45"/>
      <c r="J2373" s="45"/>
      <c r="K2373" s="31"/>
      <c r="L2373" s="45"/>
      <c r="M2373" s="45"/>
      <c r="N2373" s="139" t="str">
        <f t="shared" si="74"/>
        <v/>
      </c>
    </row>
    <row r="2374" spans="2:14" ht="14" hidden="1" x14ac:dyDescent="0.2">
      <c r="B2374">
        <f t="shared" si="73"/>
        <v>0</v>
      </c>
      <c r="C2374" s="45"/>
      <c r="D2374" s="88"/>
      <c r="E2374" s="45"/>
      <c r="F2374" s="31"/>
      <c r="G2374" s="45"/>
      <c r="H2374" s="45"/>
      <c r="I2374" s="45"/>
      <c r="J2374" s="45"/>
      <c r="K2374" s="31"/>
      <c r="L2374" s="45"/>
      <c r="M2374" s="45"/>
      <c r="N2374" s="139" t="str">
        <f t="shared" si="74"/>
        <v/>
      </c>
    </row>
    <row r="2375" spans="2:14" ht="14" hidden="1" x14ac:dyDescent="0.2">
      <c r="B2375">
        <f t="shared" si="73"/>
        <v>0</v>
      </c>
      <c r="C2375" s="45"/>
      <c r="D2375" s="88"/>
      <c r="E2375" s="45"/>
      <c r="F2375" s="31"/>
      <c r="G2375" s="45"/>
      <c r="H2375" s="45"/>
      <c r="I2375" s="45"/>
      <c r="J2375" s="45"/>
      <c r="K2375" s="31"/>
      <c r="L2375" s="45"/>
      <c r="M2375" s="45"/>
      <c r="N2375" s="139" t="str">
        <f t="shared" si="74"/>
        <v/>
      </c>
    </row>
    <row r="2376" spans="2:14" ht="14" hidden="1" x14ac:dyDescent="0.2">
      <c r="B2376">
        <f t="shared" si="73"/>
        <v>0</v>
      </c>
      <c r="C2376" s="45"/>
      <c r="D2376" s="88"/>
      <c r="E2376" s="45"/>
      <c r="F2376" s="31"/>
      <c r="G2376" s="45"/>
      <c r="H2376" s="45"/>
      <c r="I2376" s="45"/>
      <c r="J2376" s="45"/>
      <c r="K2376" s="31"/>
      <c r="L2376" s="45"/>
      <c r="M2376" s="45"/>
      <c r="N2376" s="139" t="str">
        <f t="shared" si="74"/>
        <v/>
      </c>
    </row>
    <row r="2377" spans="2:14" ht="14" hidden="1" x14ac:dyDescent="0.2">
      <c r="B2377">
        <f t="shared" si="73"/>
        <v>0</v>
      </c>
      <c r="C2377" s="45"/>
      <c r="D2377" s="88"/>
      <c r="E2377" s="45"/>
      <c r="F2377" s="31"/>
      <c r="G2377" s="45"/>
      <c r="H2377" s="45"/>
      <c r="I2377" s="45"/>
      <c r="J2377" s="45"/>
      <c r="K2377" s="31"/>
      <c r="L2377" s="45"/>
      <c r="M2377" s="45"/>
      <c r="N2377" s="139" t="str">
        <f t="shared" si="74"/>
        <v/>
      </c>
    </row>
    <row r="2378" spans="2:14" ht="14" hidden="1" x14ac:dyDescent="0.2">
      <c r="B2378">
        <f t="shared" si="73"/>
        <v>0</v>
      </c>
      <c r="C2378" s="45"/>
      <c r="D2378" s="88"/>
      <c r="E2378" s="45"/>
      <c r="F2378" s="31"/>
      <c r="G2378" s="45"/>
      <c r="H2378" s="45"/>
      <c r="I2378" s="45"/>
      <c r="J2378" s="45"/>
      <c r="K2378" s="31"/>
      <c r="L2378" s="45"/>
      <c r="M2378" s="45"/>
      <c r="N2378" s="139" t="str">
        <f t="shared" si="74"/>
        <v/>
      </c>
    </row>
    <row r="2379" spans="2:14" ht="14" hidden="1" x14ac:dyDescent="0.2">
      <c r="B2379">
        <f t="shared" si="73"/>
        <v>0</v>
      </c>
      <c r="C2379" s="45"/>
      <c r="D2379" s="88"/>
      <c r="E2379" s="45"/>
      <c r="F2379" s="31"/>
      <c r="G2379" s="45"/>
      <c r="H2379" s="45"/>
      <c r="I2379" s="45"/>
      <c r="J2379" s="45"/>
      <c r="K2379" s="31"/>
      <c r="L2379" s="45"/>
      <c r="M2379" s="45"/>
      <c r="N2379" s="139" t="str">
        <f t="shared" si="74"/>
        <v/>
      </c>
    </row>
    <row r="2380" spans="2:14" ht="14" hidden="1" x14ac:dyDescent="0.2">
      <c r="B2380">
        <f t="shared" si="73"/>
        <v>0</v>
      </c>
      <c r="C2380" s="45"/>
      <c r="D2380" s="88"/>
      <c r="E2380" s="45"/>
      <c r="F2380" s="31"/>
      <c r="G2380" s="45"/>
      <c r="H2380" s="45"/>
      <c r="I2380" s="45"/>
      <c r="J2380" s="45"/>
      <c r="K2380" s="31"/>
      <c r="L2380" s="45"/>
      <c r="M2380" s="45"/>
      <c r="N2380" s="139" t="str">
        <f t="shared" si="74"/>
        <v/>
      </c>
    </row>
    <row r="2381" spans="2:14" ht="14" hidden="1" x14ac:dyDescent="0.2">
      <c r="B2381">
        <f t="shared" si="73"/>
        <v>0</v>
      </c>
      <c r="C2381" s="45"/>
      <c r="D2381" s="88"/>
      <c r="E2381" s="45"/>
      <c r="F2381" s="31"/>
      <c r="G2381" s="45"/>
      <c r="H2381" s="45"/>
      <c r="I2381" s="45"/>
      <c r="J2381" s="45"/>
      <c r="K2381" s="31"/>
      <c r="L2381" s="45"/>
      <c r="M2381" s="45"/>
      <c r="N2381" s="139" t="str">
        <f t="shared" si="74"/>
        <v/>
      </c>
    </row>
    <row r="2382" spans="2:14" ht="14" hidden="1" x14ac:dyDescent="0.2">
      <c r="B2382">
        <f t="shared" si="73"/>
        <v>0</v>
      </c>
      <c r="C2382" s="45"/>
      <c r="D2382" s="88"/>
      <c r="E2382" s="45"/>
      <c r="F2382" s="31"/>
      <c r="G2382" s="45"/>
      <c r="H2382" s="45"/>
      <c r="I2382" s="45"/>
      <c r="J2382" s="45"/>
      <c r="K2382" s="31"/>
      <c r="L2382" s="45"/>
      <c r="M2382" s="45"/>
      <c r="N2382" s="139" t="str">
        <f t="shared" si="74"/>
        <v/>
      </c>
    </row>
    <row r="2383" spans="2:14" ht="14" hidden="1" x14ac:dyDescent="0.2">
      <c r="B2383">
        <f t="shared" si="73"/>
        <v>0</v>
      </c>
      <c r="C2383" s="45"/>
      <c r="D2383" s="88"/>
      <c r="E2383" s="45"/>
      <c r="F2383" s="31"/>
      <c r="G2383" s="45"/>
      <c r="H2383" s="45"/>
      <c r="I2383" s="45"/>
      <c r="J2383" s="45"/>
      <c r="K2383" s="31"/>
      <c r="L2383" s="45"/>
      <c r="M2383" s="45"/>
      <c r="N2383" s="139" t="str">
        <f t="shared" si="74"/>
        <v/>
      </c>
    </row>
    <row r="2384" spans="2:14" ht="14" hidden="1" x14ac:dyDescent="0.2">
      <c r="B2384">
        <f t="shared" si="73"/>
        <v>0</v>
      </c>
      <c r="C2384" s="45"/>
      <c r="D2384" s="88"/>
      <c r="E2384" s="45"/>
      <c r="F2384" s="31"/>
      <c r="G2384" s="45"/>
      <c r="H2384" s="45"/>
      <c r="I2384" s="45"/>
      <c r="J2384" s="45"/>
      <c r="K2384" s="31"/>
      <c r="L2384" s="45"/>
      <c r="M2384" s="45"/>
      <c r="N2384" s="139" t="str">
        <f t="shared" si="74"/>
        <v/>
      </c>
    </row>
    <row r="2385" spans="2:14" ht="14" hidden="1" x14ac:dyDescent="0.2">
      <c r="B2385">
        <f t="shared" si="73"/>
        <v>0</v>
      </c>
      <c r="C2385" s="45"/>
      <c r="D2385" s="88"/>
      <c r="E2385" s="45"/>
      <c r="F2385" s="31"/>
      <c r="G2385" s="45"/>
      <c r="H2385" s="45"/>
      <c r="I2385" s="45"/>
      <c r="J2385" s="45"/>
      <c r="K2385" s="31"/>
      <c r="L2385" s="45"/>
      <c r="M2385" s="45"/>
      <c r="N2385" s="139" t="str">
        <f t="shared" si="74"/>
        <v/>
      </c>
    </row>
    <row r="2386" spans="2:14" ht="14" hidden="1" x14ac:dyDescent="0.2">
      <c r="B2386">
        <f t="shared" si="73"/>
        <v>0</v>
      </c>
      <c r="C2386" s="45"/>
      <c r="D2386" s="88"/>
      <c r="E2386" s="45"/>
      <c r="F2386" s="31"/>
      <c r="G2386" s="45"/>
      <c r="H2386" s="45"/>
      <c r="I2386" s="45"/>
      <c r="J2386" s="45"/>
      <c r="K2386" s="31"/>
      <c r="L2386" s="45"/>
      <c r="M2386" s="45"/>
      <c r="N2386" s="139" t="str">
        <f t="shared" si="74"/>
        <v/>
      </c>
    </row>
    <row r="2387" spans="2:14" ht="14" hidden="1" x14ac:dyDescent="0.2">
      <c r="B2387">
        <f t="shared" si="73"/>
        <v>0</v>
      </c>
      <c r="C2387" s="45"/>
      <c r="D2387" s="88"/>
      <c r="E2387" s="45"/>
      <c r="F2387" s="31"/>
      <c r="G2387" s="45"/>
      <c r="H2387" s="45"/>
      <c r="I2387" s="45"/>
      <c r="J2387" s="45"/>
      <c r="K2387" s="31"/>
      <c r="L2387" s="45"/>
      <c r="M2387" s="45"/>
      <c r="N2387" s="139" t="str">
        <f t="shared" si="74"/>
        <v/>
      </c>
    </row>
    <row r="2388" spans="2:14" ht="14" hidden="1" x14ac:dyDescent="0.2">
      <c r="B2388">
        <f t="shared" si="73"/>
        <v>0</v>
      </c>
      <c r="C2388" s="45"/>
      <c r="D2388" s="88"/>
      <c r="E2388" s="45"/>
      <c r="F2388" s="31"/>
      <c r="G2388" s="45"/>
      <c r="H2388" s="45"/>
      <c r="I2388" s="45"/>
      <c r="J2388" s="45"/>
      <c r="K2388" s="31"/>
      <c r="L2388" s="45"/>
      <c r="M2388" s="45"/>
      <c r="N2388" s="139" t="str">
        <f t="shared" si="74"/>
        <v/>
      </c>
    </row>
    <row r="2389" spans="2:14" ht="14" hidden="1" x14ac:dyDescent="0.2">
      <c r="B2389">
        <f t="shared" si="73"/>
        <v>0</v>
      </c>
      <c r="C2389" s="45"/>
      <c r="D2389" s="88"/>
      <c r="E2389" s="45"/>
      <c r="F2389" s="31"/>
      <c r="G2389" s="45"/>
      <c r="H2389" s="45"/>
      <c r="I2389" s="45"/>
      <c r="J2389" s="45"/>
      <c r="K2389" s="31"/>
      <c r="L2389" s="45"/>
      <c r="M2389" s="45"/>
      <c r="N2389" s="139" t="str">
        <f t="shared" si="74"/>
        <v/>
      </c>
    </row>
    <row r="2390" spans="2:14" ht="14" hidden="1" x14ac:dyDescent="0.2">
      <c r="B2390">
        <f t="shared" si="73"/>
        <v>0</v>
      </c>
      <c r="C2390" s="45"/>
      <c r="D2390" s="88"/>
      <c r="E2390" s="45"/>
      <c r="F2390" s="31"/>
      <c r="G2390" s="45"/>
      <c r="H2390" s="45"/>
      <c r="I2390" s="45"/>
      <c r="J2390" s="45"/>
      <c r="K2390" s="31"/>
      <c r="L2390" s="45"/>
      <c r="M2390" s="45"/>
      <c r="N2390" s="139" t="str">
        <f t="shared" si="74"/>
        <v/>
      </c>
    </row>
    <row r="2391" spans="2:14" ht="14" hidden="1" x14ac:dyDescent="0.2">
      <c r="B2391">
        <f t="shared" si="73"/>
        <v>0</v>
      </c>
      <c r="C2391" s="45"/>
      <c r="D2391" s="88"/>
      <c r="E2391" s="45"/>
      <c r="F2391" s="31"/>
      <c r="G2391" s="45"/>
      <c r="H2391" s="45"/>
      <c r="I2391" s="45"/>
      <c r="J2391" s="45"/>
      <c r="K2391" s="31"/>
      <c r="L2391" s="45"/>
      <c r="M2391" s="45"/>
      <c r="N2391" s="139" t="str">
        <f t="shared" si="74"/>
        <v/>
      </c>
    </row>
    <row r="2392" spans="2:14" ht="14" hidden="1" x14ac:dyDescent="0.2">
      <c r="B2392">
        <f t="shared" si="73"/>
        <v>0</v>
      </c>
      <c r="C2392" s="45"/>
      <c r="D2392" s="88"/>
      <c r="E2392" s="45"/>
      <c r="F2392" s="31"/>
      <c r="G2392" s="45"/>
      <c r="H2392" s="45"/>
      <c r="I2392" s="45"/>
      <c r="J2392" s="45"/>
      <c r="K2392" s="31"/>
      <c r="L2392" s="45"/>
      <c r="M2392" s="45"/>
      <c r="N2392" s="139" t="str">
        <f t="shared" si="74"/>
        <v/>
      </c>
    </row>
    <row r="2393" spans="2:14" ht="14" hidden="1" x14ac:dyDescent="0.2">
      <c r="B2393">
        <f t="shared" si="73"/>
        <v>0</v>
      </c>
      <c r="C2393" s="45"/>
      <c r="D2393" s="88"/>
      <c r="E2393" s="45"/>
      <c r="F2393" s="31"/>
      <c r="G2393" s="45"/>
      <c r="H2393" s="45"/>
      <c r="I2393" s="45"/>
      <c r="J2393" s="45"/>
      <c r="K2393" s="31"/>
      <c r="L2393" s="45"/>
      <c r="M2393" s="45"/>
      <c r="N2393" s="139" t="str">
        <f t="shared" si="74"/>
        <v/>
      </c>
    </row>
    <row r="2394" spans="2:14" ht="14" hidden="1" x14ac:dyDescent="0.2">
      <c r="B2394">
        <f t="shared" si="73"/>
        <v>0</v>
      </c>
      <c r="C2394" s="45"/>
      <c r="D2394" s="88"/>
      <c r="E2394" s="45"/>
      <c r="F2394" s="31"/>
      <c r="G2394" s="45"/>
      <c r="H2394" s="45"/>
      <c r="I2394" s="45"/>
      <c r="J2394" s="45"/>
      <c r="K2394" s="31"/>
      <c r="L2394" s="45"/>
      <c r="M2394" s="45"/>
      <c r="N2394" s="139" t="str">
        <f t="shared" si="74"/>
        <v/>
      </c>
    </row>
    <row r="2395" spans="2:14" ht="14" hidden="1" x14ac:dyDescent="0.2">
      <c r="B2395">
        <f t="shared" si="73"/>
        <v>0</v>
      </c>
      <c r="C2395" s="45"/>
      <c r="D2395" s="88"/>
      <c r="E2395" s="45"/>
      <c r="F2395" s="31"/>
      <c r="G2395" s="45"/>
      <c r="H2395" s="45"/>
      <c r="I2395" s="45"/>
      <c r="J2395" s="45"/>
      <c r="K2395" s="31"/>
      <c r="L2395" s="45"/>
      <c r="M2395" s="45"/>
      <c r="N2395" s="139" t="str">
        <f t="shared" si="74"/>
        <v/>
      </c>
    </row>
    <row r="2396" spans="2:14" ht="14" hidden="1" x14ac:dyDescent="0.2">
      <c r="B2396">
        <f t="shared" si="73"/>
        <v>0</v>
      </c>
      <c r="C2396" s="45"/>
      <c r="D2396" s="88"/>
      <c r="E2396" s="45"/>
      <c r="F2396" s="31"/>
      <c r="G2396" s="45"/>
      <c r="H2396" s="45"/>
      <c r="I2396" s="45"/>
      <c r="J2396" s="45"/>
      <c r="K2396" s="31"/>
      <c r="L2396" s="45"/>
      <c r="M2396" s="45"/>
      <c r="N2396" s="139" t="str">
        <f t="shared" si="74"/>
        <v/>
      </c>
    </row>
    <row r="2397" spans="2:14" ht="14" hidden="1" x14ac:dyDescent="0.2">
      <c r="B2397">
        <f t="shared" si="73"/>
        <v>0</v>
      </c>
      <c r="C2397" s="45"/>
      <c r="D2397" s="88"/>
      <c r="E2397" s="45"/>
      <c r="F2397" s="31"/>
      <c r="G2397" s="45"/>
      <c r="H2397" s="45"/>
      <c r="I2397" s="45"/>
      <c r="J2397" s="45"/>
      <c r="K2397" s="31"/>
      <c r="L2397" s="45"/>
      <c r="M2397" s="45"/>
      <c r="N2397" s="139" t="str">
        <f t="shared" si="74"/>
        <v/>
      </c>
    </row>
    <row r="2398" spans="2:14" ht="14" hidden="1" x14ac:dyDescent="0.2">
      <c r="B2398">
        <f t="shared" si="73"/>
        <v>0</v>
      </c>
      <c r="C2398" s="45"/>
      <c r="D2398" s="88"/>
      <c r="E2398" s="45"/>
      <c r="F2398" s="31"/>
      <c r="G2398" s="45"/>
      <c r="H2398" s="45"/>
      <c r="I2398" s="45"/>
      <c r="J2398" s="45"/>
      <c r="K2398" s="31"/>
      <c r="L2398" s="45"/>
      <c r="M2398" s="45"/>
      <c r="N2398" s="139" t="str">
        <f t="shared" si="74"/>
        <v/>
      </c>
    </row>
    <row r="2399" spans="2:14" ht="14" hidden="1" x14ac:dyDescent="0.2">
      <c r="B2399">
        <f t="shared" si="73"/>
        <v>0</v>
      </c>
      <c r="C2399" s="45"/>
      <c r="D2399" s="88"/>
      <c r="E2399" s="45"/>
      <c r="F2399" s="31"/>
      <c r="G2399" s="45"/>
      <c r="H2399" s="45"/>
      <c r="I2399" s="45"/>
      <c r="J2399" s="45"/>
      <c r="K2399" s="31"/>
      <c r="L2399" s="45"/>
      <c r="M2399" s="45"/>
      <c r="N2399" s="139" t="str">
        <f t="shared" si="74"/>
        <v/>
      </c>
    </row>
    <row r="2400" spans="2:14" ht="14" hidden="1" x14ac:dyDescent="0.2">
      <c r="B2400">
        <f t="shared" si="73"/>
        <v>0</v>
      </c>
      <c r="C2400" s="45"/>
      <c r="D2400" s="88"/>
      <c r="E2400" s="45"/>
      <c r="F2400" s="31"/>
      <c r="G2400" s="45"/>
      <c r="H2400" s="45"/>
      <c r="I2400" s="45"/>
      <c r="J2400" s="45"/>
      <c r="K2400" s="31"/>
      <c r="L2400" s="45"/>
      <c r="M2400" s="45"/>
      <c r="N2400" s="139" t="str">
        <f t="shared" si="74"/>
        <v/>
      </c>
    </row>
    <row r="2401" spans="2:14" ht="14" hidden="1" x14ac:dyDescent="0.2">
      <c r="B2401">
        <f t="shared" ref="B2401:B2457" si="75">(D2401)*1</f>
        <v>0</v>
      </c>
      <c r="C2401" s="45"/>
      <c r="D2401" s="88"/>
      <c r="E2401" s="123"/>
      <c r="F2401" s="31"/>
      <c r="G2401" s="45"/>
      <c r="H2401" s="45"/>
      <c r="I2401" s="45"/>
      <c r="J2401" s="45"/>
      <c r="K2401" s="31"/>
      <c r="L2401" s="45"/>
      <c r="M2401" s="45"/>
      <c r="N2401" s="139" t="str">
        <f t="shared" si="74"/>
        <v/>
      </c>
    </row>
    <row r="2402" spans="2:14" ht="14" hidden="1" x14ac:dyDescent="0.2">
      <c r="B2402">
        <f t="shared" si="75"/>
        <v>0</v>
      </c>
      <c r="C2402" s="45"/>
      <c r="D2402" s="88"/>
      <c r="E2402" s="123"/>
      <c r="F2402" s="31"/>
      <c r="G2402" s="45"/>
      <c r="H2402" s="45"/>
      <c r="I2402" s="45"/>
      <c r="J2402" s="45"/>
      <c r="K2402" s="31"/>
      <c r="L2402" s="45"/>
      <c r="M2402" s="45"/>
      <c r="N2402" s="139" t="str">
        <f t="shared" si="74"/>
        <v/>
      </c>
    </row>
    <row r="2403" spans="2:14" ht="14" hidden="1" x14ac:dyDescent="0.2">
      <c r="B2403">
        <f t="shared" si="75"/>
        <v>0</v>
      </c>
      <c r="C2403" s="45"/>
      <c r="D2403" s="88"/>
      <c r="E2403" s="45"/>
      <c r="F2403" s="31"/>
      <c r="G2403" s="45"/>
      <c r="H2403" s="45"/>
      <c r="I2403" s="45"/>
      <c r="J2403" s="45"/>
      <c r="K2403" s="31"/>
      <c r="L2403" s="45"/>
      <c r="M2403" s="45"/>
      <c r="N2403" s="139" t="str">
        <f t="shared" si="74"/>
        <v/>
      </c>
    </row>
    <row r="2404" spans="2:14" ht="14" hidden="1" x14ac:dyDescent="0.2">
      <c r="B2404">
        <f t="shared" si="75"/>
        <v>0</v>
      </c>
      <c r="C2404" s="45"/>
      <c r="D2404" s="88"/>
      <c r="E2404" s="45"/>
      <c r="F2404" s="31"/>
      <c r="G2404" s="45"/>
      <c r="H2404" s="45"/>
      <c r="I2404" s="45"/>
      <c r="J2404" s="45"/>
      <c r="K2404" s="31"/>
      <c r="L2404" s="45"/>
      <c r="M2404" s="45"/>
      <c r="N2404" s="139" t="str">
        <f t="shared" si="74"/>
        <v/>
      </c>
    </row>
    <row r="2405" spans="2:14" ht="14" hidden="1" x14ac:dyDescent="0.2">
      <c r="B2405">
        <f t="shared" si="75"/>
        <v>0</v>
      </c>
      <c r="C2405" s="45"/>
      <c r="D2405" s="88"/>
      <c r="E2405" s="45"/>
      <c r="F2405" s="31"/>
      <c r="G2405" s="45"/>
      <c r="H2405" s="45"/>
      <c r="I2405" s="45"/>
      <c r="J2405" s="45"/>
      <c r="K2405" s="31"/>
      <c r="L2405" s="45"/>
      <c r="M2405" s="45"/>
      <c r="N2405" s="139" t="str">
        <f t="shared" si="74"/>
        <v/>
      </c>
    </row>
    <row r="2406" spans="2:14" ht="14" hidden="1" x14ac:dyDescent="0.2">
      <c r="B2406">
        <f t="shared" si="75"/>
        <v>0</v>
      </c>
      <c r="C2406" s="45"/>
      <c r="D2406" s="88"/>
      <c r="E2406" s="45"/>
      <c r="F2406" s="31"/>
      <c r="G2406" s="45"/>
      <c r="H2406" s="45"/>
      <c r="I2406" s="45"/>
      <c r="J2406" s="45"/>
      <c r="K2406" s="31"/>
      <c r="L2406" s="45"/>
      <c r="M2406" s="45"/>
      <c r="N2406" s="139" t="str">
        <f t="shared" si="74"/>
        <v/>
      </c>
    </row>
    <row r="2407" spans="2:14" ht="14" hidden="1" x14ac:dyDescent="0.2">
      <c r="B2407">
        <f t="shared" si="75"/>
        <v>0</v>
      </c>
      <c r="C2407" s="45"/>
      <c r="D2407" s="88"/>
      <c r="E2407" s="45"/>
      <c r="F2407" s="31"/>
      <c r="G2407" s="45"/>
      <c r="H2407" s="45"/>
      <c r="I2407" s="45"/>
      <c r="J2407" s="45"/>
      <c r="K2407" s="31"/>
      <c r="L2407" s="45"/>
      <c r="M2407" s="45"/>
      <c r="N2407" s="139" t="str">
        <f t="shared" si="74"/>
        <v/>
      </c>
    </row>
    <row r="2408" spans="2:14" ht="14" hidden="1" x14ac:dyDescent="0.2">
      <c r="B2408">
        <f t="shared" si="75"/>
        <v>0</v>
      </c>
      <c r="C2408" s="45"/>
      <c r="D2408" s="88"/>
      <c r="E2408" s="45"/>
      <c r="F2408" s="31"/>
      <c r="G2408" s="45"/>
      <c r="H2408" s="45"/>
      <c r="I2408" s="45"/>
      <c r="J2408" s="45"/>
      <c r="K2408" s="31"/>
      <c r="L2408" s="45"/>
      <c r="M2408" s="45"/>
      <c r="N2408" s="139" t="str">
        <f t="shared" si="74"/>
        <v/>
      </c>
    </row>
    <row r="2409" spans="2:14" ht="14" hidden="1" x14ac:dyDescent="0.2">
      <c r="B2409">
        <f t="shared" si="75"/>
        <v>0</v>
      </c>
      <c r="C2409" s="45"/>
      <c r="D2409" s="88"/>
      <c r="E2409" s="45"/>
      <c r="F2409" s="31"/>
      <c r="G2409" s="45"/>
      <c r="H2409" s="45"/>
      <c r="I2409" s="45"/>
      <c r="J2409" s="45"/>
      <c r="K2409" s="31"/>
      <c r="L2409" s="45"/>
      <c r="M2409" s="45"/>
      <c r="N2409" s="139" t="str">
        <f t="shared" si="74"/>
        <v/>
      </c>
    </row>
    <row r="2410" spans="2:14" ht="14" hidden="1" x14ac:dyDescent="0.2">
      <c r="B2410">
        <f t="shared" si="75"/>
        <v>0</v>
      </c>
      <c r="C2410" s="45"/>
      <c r="D2410" s="88"/>
      <c r="E2410" s="45"/>
      <c r="F2410" s="31"/>
      <c r="G2410" s="45"/>
      <c r="H2410" s="45"/>
      <c r="I2410" s="45"/>
      <c r="J2410" s="45"/>
      <c r="K2410" s="31"/>
      <c r="L2410" s="45"/>
      <c r="M2410" s="45"/>
      <c r="N2410" s="139" t="str">
        <f t="shared" si="74"/>
        <v/>
      </c>
    </row>
    <row r="2411" spans="2:14" ht="14" hidden="1" x14ac:dyDescent="0.2">
      <c r="B2411">
        <f t="shared" si="75"/>
        <v>0</v>
      </c>
      <c r="C2411" s="45"/>
      <c r="D2411" s="88"/>
      <c r="E2411" s="45"/>
      <c r="F2411" s="31"/>
      <c r="G2411" s="45"/>
      <c r="H2411" s="45"/>
      <c r="I2411" s="45"/>
      <c r="J2411" s="45"/>
      <c r="K2411" s="31"/>
      <c r="L2411" s="45"/>
      <c r="M2411" s="45"/>
      <c r="N2411" s="139" t="str">
        <f t="shared" si="74"/>
        <v/>
      </c>
    </row>
    <row r="2412" spans="2:14" ht="14" hidden="1" x14ac:dyDescent="0.2">
      <c r="B2412">
        <f t="shared" si="75"/>
        <v>0</v>
      </c>
      <c r="C2412" s="45"/>
      <c r="D2412" s="88"/>
      <c r="E2412" s="45"/>
      <c r="F2412" s="31"/>
      <c r="G2412" s="45"/>
      <c r="H2412" s="45"/>
      <c r="I2412" s="45"/>
      <c r="J2412" s="45"/>
      <c r="K2412" s="31"/>
      <c r="L2412" s="45"/>
      <c r="M2412" s="45"/>
      <c r="N2412" s="139" t="str">
        <f t="shared" si="74"/>
        <v/>
      </c>
    </row>
    <row r="2413" spans="2:14" ht="14" hidden="1" x14ac:dyDescent="0.2">
      <c r="B2413">
        <f t="shared" si="75"/>
        <v>0</v>
      </c>
      <c r="C2413" s="45"/>
      <c r="D2413" s="88"/>
      <c r="E2413" s="45"/>
      <c r="F2413" s="31"/>
      <c r="G2413" s="45"/>
      <c r="H2413" s="45"/>
      <c r="I2413" s="45"/>
      <c r="J2413" s="45"/>
      <c r="K2413" s="31"/>
      <c r="L2413" s="45"/>
      <c r="M2413" s="45"/>
      <c r="N2413" s="139" t="str">
        <f t="shared" si="74"/>
        <v/>
      </c>
    </row>
    <row r="2414" spans="2:14" ht="14" hidden="1" x14ac:dyDescent="0.2">
      <c r="B2414">
        <f t="shared" si="75"/>
        <v>0</v>
      </c>
      <c r="C2414" s="45"/>
      <c r="D2414" s="88"/>
      <c r="E2414" s="45"/>
      <c r="F2414" s="31"/>
      <c r="G2414" s="45"/>
      <c r="H2414" s="45"/>
      <c r="I2414" s="45"/>
      <c r="J2414" s="45"/>
      <c r="K2414" s="31"/>
      <c r="L2414" s="45"/>
      <c r="M2414" s="45"/>
      <c r="N2414" s="139" t="str">
        <f t="shared" si="74"/>
        <v/>
      </c>
    </row>
    <row r="2415" spans="2:14" ht="14" hidden="1" x14ac:dyDescent="0.2">
      <c r="B2415">
        <f t="shared" si="75"/>
        <v>0</v>
      </c>
      <c r="C2415" s="45"/>
      <c r="D2415" s="88"/>
      <c r="E2415" s="45"/>
      <c r="F2415" s="31"/>
      <c r="G2415" s="45"/>
      <c r="H2415" s="45"/>
      <c r="I2415" s="45"/>
      <c r="J2415" s="45"/>
      <c r="K2415" s="31"/>
      <c r="L2415" s="45"/>
      <c r="M2415" s="45"/>
      <c r="N2415" s="139" t="str">
        <f t="shared" si="74"/>
        <v/>
      </c>
    </row>
    <row r="2416" spans="2:14" ht="14" hidden="1" x14ac:dyDescent="0.2">
      <c r="B2416">
        <f t="shared" si="75"/>
        <v>0</v>
      </c>
      <c r="C2416" s="45"/>
      <c r="D2416" s="88"/>
      <c r="E2416" s="45"/>
      <c r="F2416" s="31"/>
      <c r="G2416" s="45"/>
      <c r="H2416" s="45"/>
      <c r="I2416" s="45"/>
      <c r="J2416" s="45"/>
      <c r="K2416" s="31"/>
      <c r="L2416" s="45"/>
      <c r="M2416" s="45"/>
      <c r="N2416" s="139" t="str">
        <f t="shared" si="74"/>
        <v/>
      </c>
    </row>
    <row r="2417" spans="2:14" ht="14" hidden="1" x14ac:dyDescent="0.2">
      <c r="B2417">
        <f t="shared" si="75"/>
        <v>0</v>
      </c>
      <c r="C2417" s="45"/>
      <c r="D2417" s="79"/>
      <c r="E2417" s="45"/>
      <c r="F2417" s="108"/>
      <c r="G2417" s="45"/>
      <c r="H2417" s="45"/>
      <c r="I2417" s="45"/>
      <c r="J2417" s="45"/>
      <c r="K2417" s="31"/>
      <c r="L2417" s="45"/>
      <c r="M2417" s="45"/>
      <c r="N2417" s="139" t="str">
        <f t="shared" si="74"/>
        <v/>
      </c>
    </row>
    <row r="2418" spans="2:14" ht="14" hidden="1" x14ac:dyDescent="0.2">
      <c r="B2418">
        <f t="shared" si="75"/>
        <v>0</v>
      </c>
      <c r="C2418" s="45"/>
      <c r="D2418" s="79"/>
      <c r="E2418" s="45"/>
      <c r="F2418" s="108"/>
      <c r="G2418" s="45"/>
      <c r="H2418" s="45"/>
      <c r="I2418" s="45"/>
      <c r="J2418" s="45"/>
      <c r="K2418" s="31"/>
      <c r="L2418" s="45"/>
      <c r="M2418" s="45"/>
      <c r="N2418" s="139" t="str">
        <f t="shared" si="74"/>
        <v/>
      </c>
    </row>
    <row r="2419" spans="2:14" ht="14" hidden="1" x14ac:dyDescent="0.2">
      <c r="B2419">
        <f t="shared" si="75"/>
        <v>0</v>
      </c>
      <c r="C2419" s="45"/>
      <c r="D2419" s="79"/>
      <c r="E2419" s="114"/>
      <c r="F2419" s="108"/>
      <c r="G2419" s="45"/>
      <c r="H2419" s="45"/>
      <c r="I2419" s="45"/>
      <c r="J2419" s="45"/>
      <c r="K2419" s="31"/>
      <c r="L2419" s="45"/>
      <c r="M2419" s="45"/>
      <c r="N2419" s="139" t="str">
        <f t="shared" si="74"/>
        <v/>
      </c>
    </row>
    <row r="2420" spans="2:14" ht="14" hidden="1" x14ac:dyDescent="0.2">
      <c r="B2420">
        <f t="shared" si="75"/>
        <v>0</v>
      </c>
      <c r="C2420" s="45"/>
      <c r="D2420" s="88"/>
      <c r="E2420" s="45"/>
      <c r="F2420" s="31"/>
      <c r="G2420" s="45"/>
      <c r="H2420" s="45"/>
      <c r="I2420" s="45"/>
      <c r="J2420" s="45"/>
      <c r="K2420" s="31"/>
      <c r="L2420" s="45"/>
      <c r="M2420" s="45"/>
      <c r="N2420" s="139" t="str">
        <f t="shared" si="74"/>
        <v/>
      </c>
    </row>
    <row r="2421" spans="2:14" ht="14" hidden="1" x14ac:dyDescent="0.2">
      <c r="B2421">
        <f t="shared" si="75"/>
        <v>0</v>
      </c>
      <c r="C2421" s="45"/>
      <c r="D2421" s="88"/>
      <c r="E2421" s="45"/>
      <c r="F2421" s="31"/>
      <c r="G2421" s="45"/>
      <c r="H2421" s="45"/>
      <c r="I2421" s="45"/>
      <c r="J2421" s="45"/>
      <c r="K2421" s="31"/>
      <c r="L2421" s="45"/>
      <c r="M2421" s="45"/>
      <c r="N2421" s="139" t="str">
        <f t="shared" si="74"/>
        <v/>
      </c>
    </row>
    <row r="2422" spans="2:14" ht="14" hidden="1" x14ac:dyDescent="0.2">
      <c r="B2422">
        <f t="shared" si="75"/>
        <v>0</v>
      </c>
      <c r="C2422" s="45"/>
      <c r="D2422" s="88"/>
      <c r="E2422" s="45"/>
      <c r="F2422" s="31"/>
      <c r="G2422" s="45"/>
      <c r="H2422" s="45"/>
      <c r="I2422" s="45"/>
      <c r="J2422" s="45"/>
      <c r="K2422" s="31"/>
      <c r="L2422" s="45"/>
      <c r="M2422" s="45"/>
      <c r="N2422" s="139" t="str">
        <f t="shared" si="74"/>
        <v/>
      </c>
    </row>
    <row r="2423" spans="2:14" ht="14" hidden="1" x14ac:dyDescent="0.2">
      <c r="B2423">
        <f t="shared" si="75"/>
        <v>0</v>
      </c>
      <c r="C2423" s="45"/>
      <c r="D2423" s="88"/>
      <c r="E2423" s="45"/>
      <c r="F2423" s="31"/>
      <c r="G2423" s="45"/>
      <c r="H2423" s="45"/>
      <c r="I2423" s="45"/>
      <c r="J2423" s="45"/>
      <c r="K2423" s="31"/>
      <c r="L2423" s="45"/>
      <c r="M2423" s="45"/>
      <c r="N2423" s="139" t="str">
        <f t="shared" si="74"/>
        <v/>
      </c>
    </row>
    <row r="2424" spans="2:14" ht="14" hidden="1" x14ac:dyDescent="0.2">
      <c r="B2424">
        <f t="shared" si="75"/>
        <v>0</v>
      </c>
      <c r="C2424" s="45"/>
      <c r="D2424" s="88"/>
      <c r="E2424" s="123"/>
      <c r="F2424" s="31"/>
      <c r="G2424" s="45"/>
      <c r="H2424" s="45"/>
      <c r="I2424" s="45"/>
      <c r="J2424" s="45"/>
      <c r="K2424" s="31"/>
      <c r="L2424" s="45"/>
      <c r="M2424" s="45"/>
      <c r="N2424" s="139" t="str">
        <f t="shared" si="74"/>
        <v/>
      </c>
    </row>
    <row r="2425" spans="2:14" ht="14" hidden="1" x14ac:dyDescent="0.2">
      <c r="B2425">
        <f t="shared" si="75"/>
        <v>0</v>
      </c>
      <c r="C2425" s="45"/>
      <c r="D2425" s="88"/>
      <c r="E2425" s="123"/>
      <c r="F2425" s="31"/>
      <c r="G2425" s="45"/>
      <c r="H2425" s="45"/>
      <c r="I2425" s="45"/>
      <c r="J2425" s="45"/>
      <c r="K2425" s="31"/>
      <c r="L2425" s="45"/>
      <c r="M2425" s="45"/>
      <c r="N2425" s="139" t="str">
        <f t="shared" si="74"/>
        <v/>
      </c>
    </row>
    <row r="2426" spans="2:14" ht="14" hidden="1" x14ac:dyDescent="0.2">
      <c r="B2426">
        <f t="shared" si="75"/>
        <v>0</v>
      </c>
      <c r="C2426" s="45"/>
      <c r="D2426" s="88"/>
      <c r="E2426" s="123"/>
      <c r="F2426" s="31"/>
      <c r="G2426" s="45"/>
      <c r="H2426" s="45"/>
      <c r="I2426" s="45"/>
      <c r="J2426" s="45"/>
      <c r="K2426" s="31"/>
      <c r="L2426" s="45"/>
      <c r="M2426" s="45"/>
      <c r="N2426" s="139" t="str">
        <f t="shared" si="74"/>
        <v/>
      </c>
    </row>
    <row r="2427" spans="2:14" ht="14" hidden="1" x14ac:dyDescent="0.2">
      <c r="B2427">
        <f t="shared" si="75"/>
        <v>0</v>
      </c>
      <c r="C2427" s="45"/>
      <c r="D2427" s="88"/>
      <c r="E2427" s="123"/>
      <c r="F2427" s="31"/>
      <c r="G2427" s="45"/>
      <c r="H2427" s="45"/>
      <c r="I2427" s="45"/>
      <c r="J2427" s="45"/>
      <c r="K2427" s="31"/>
      <c r="L2427" s="45"/>
      <c r="M2427" s="45"/>
      <c r="N2427" s="139" t="str">
        <f t="shared" si="74"/>
        <v/>
      </c>
    </row>
    <row r="2428" spans="2:14" ht="14" hidden="1" x14ac:dyDescent="0.2">
      <c r="B2428">
        <f t="shared" si="75"/>
        <v>0</v>
      </c>
      <c r="C2428" s="45"/>
      <c r="D2428" s="88"/>
      <c r="E2428" s="45"/>
      <c r="F2428" s="31"/>
      <c r="G2428" s="45"/>
      <c r="H2428" s="45"/>
      <c r="I2428" s="45"/>
      <c r="J2428" s="45"/>
      <c r="K2428" s="45"/>
      <c r="L2428" s="45"/>
      <c r="M2428" s="45"/>
      <c r="N2428" s="139" t="str">
        <f t="shared" si="74"/>
        <v/>
      </c>
    </row>
    <row r="2429" spans="2:14" ht="14" hidden="1" x14ac:dyDescent="0.2">
      <c r="B2429">
        <f t="shared" si="75"/>
        <v>0</v>
      </c>
      <c r="C2429" s="45"/>
      <c r="D2429" s="88"/>
      <c r="E2429" s="45"/>
      <c r="F2429" s="31"/>
      <c r="G2429" s="45"/>
      <c r="H2429" s="45"/>
      <c r="I2429" s="45"/>
      <c r="J2429" s="45"/>
      <c r="K2429" s="45"/>
      <c r="L2429" s="45"/>
      <c r="M2429" s="45"/>
      <c r="N2429" s="139" t="str">
        <f t="shared" si="74"/>
        <v/>
      </c>
    </row>
    <row r="2430" spans="2:14" ht="14" hidden="1" x14ac:dyDescent="0.2">
      <c r="B2430">
        <f t="shared" si="75"/>
        <v>0</v>
      </c>
      <c r="C2430" s="45"/>
      <c r="D2430" s="88"/>
      <c r="E2430" s="45"/>
      <c r="F2430" s="31"/>
      <c r="G2430" s="45"/>
      <c r="H2430" s="45"/>
      <c r="I2430" s="45"/>
      <c r="J2430" s="45"/>
      <c r="K2430" s="45"/>
      <c r="L2430" s="45"/>
      <c r="M2430" s="45"/>
      <c r="N2430" s="139" t="str">
        <f t="shared" si="74"/>
        <v/>
      </c>
    </row>
    <row r="2431" spans="2:14" ht="14" hidden="1" x14ac:dyDescent="0.2">
      <c r="B2431">
        <f t="shared" si="75"/>
        <v>0</v>
      </c>
      <c r="C2431" s="45"/>
      <c r="D2431" s="88"/>
      <c r="E2431" s="45"/>
      <c r="F2431" s="31"/>
      <c r="G2431" s="45"/>
      <c r="H2431" s="45"/>
      <c r="I2431" s="45"/>
      <c r="J2431" s="45"/>
      <c r="K2431" s="31"/>
      <c r="L2431" s="45"/>
      <c r="M2431" s="45"/>
      <c r="N2431" s="139" t="str">
        <f t="shared" si="74"/>
        <v/>
      </c>
    </row>
    <row r="2432" spans="2:14" ht="14" hidden="1" x14ac:dyDescent="0.2">
      <c r="B2432">
        <f t="shared" si="75"/>
        <v>0</v>
      </c>
      <c r="C2432" s="45"/>
      <c r="D2432" s="88"/>
      <c r="E2432" s="45"/>
      <c r="F2432" s="31"/>
      <c r="G2432" s="45"/>
      <c r="H2432" s="45"/>
      <c r="I2432" s="45"/>
      <c r="J2432" s="45"/>
      <c r="K2432" s="31"/>
      <c r="L2432" s="45"/>
      <c r="M2432" s="45"/>
      <c r="N2432" s="139" t="str">
        <f t="shared" si="74"/>
        <v/>
      </c>
    </row>
    <row r="2433" spans="2:14" ht="14" hidden="1" x14ac:dyDescent="0.2">
      <c r="B2433">
        <f t="shared" si="75"/>
        <v>0</v>
      </c>
      <c r="C2433" s="31"/>
      <c r="D2433" s="88"/>
      <c r="E2433" s="45"/>
      <c r="F2433" s="31"/>
      <c r="G2433" s="45"/>
      <c r="H2433" s="45"/>
      <c r="I2433" s="45"/>
      <c r="J2433" s="45"/>
      <c r="K2433" s="31"/>
      <c r="L2433" s="45"/>
      <c r="M2433" s="45"/>
      <c r="N2433" s="139" t="str">
        <f t="shared" si="74"/>
        <v/>
      </c>
    </row>
    <row r="2434" spans="2:14" ht="14" hidden="1" x14ac:dyDescent="0.2">
      <c r="B2434">
        <f t="shared" si="75"/>
        <v>0</v>
      </c>
      <c r="C2434" s="31"/>
      <c r="D2434" s="92"/>
      <c r="E2434" s="45"/>
      <c r="F2434" s="31"/>
      <c r="G2434" s="45"/>
      <c r="H2434" s="45"/>
      <c r="I2434" s="45"/>
      <c r="J2434" s="45"/>
      <c r="K2434" s="31"/>
      <c r="L2434" s="45"/>
      <c r="M2434" s="45"/>
      <c r="N2434" s="139" t="str">
        <f t="shared" si="74"/>
        <v/>
      </c>
    </row>
    <row r="2435" spans="2:14" ht="14" hidden="1" x14ac:dyDescent="0.2">
      <c r="B2435">
        <f t="shared" si="75"/>
        <v>0</v>
      </c>
      <c r="C2435" s="31"/>
      <c r="D2435" s="92"/>
      <c r="E2435" s="45"/>
      <c r="F2435" s="31"/>
      <c r="G2435" s="45"/>
      <c r="H2435" s="45"/>
      <c r="I2435" s="45"/>
      <c r="J2435" s="45"/>
      <c r="K2435" s="31"/>
      <c r="L2435" s="45"/>
      <c r="M2435" s="45"/>
      <c r="N2435" s="139" t="str">
        <f t="shared" ref="N2435:N2498" si="76">UPPER(M2435)</f>
        <v/>
      </c>
    </row>
    <row r="2436" spans="2:14" ht="14" hidden="1" x14ac:dyDescent="0.2">
      <c r="B2436">
        <f t="shared" si="75"/>
        <v>0</v>
      </c>
      <c r="C2436" s="31"/>
      <c r="D2436" s="92"/>
      <c r="E2436" s="45"/>
      <c r="F2436" s="31"/>
      <c r="G2436" s="45"/>
      <c r="H2436" s="45"/>
      <c r="I2436" s="45"/>
      <c r="J2436" s="45"/>
      <c r="K2436" s="31"/>
      <c r="L2436" s="45"/>
      <c r="M2436" s="45"/>
      <c r="N2436" s="139" t="str">
        <f t="shared" si="76"/>
        <v/>
      </c>
    </row>
    <row r="2437" spans="2:14" ht="14" hidden="1" x14ac:dyDescent="0.2">
      <c r="B2437">
        <f t="shared" si="75"/>
        <v>0</v>
      </c>
      <c r="C2437" s="31"/>
      <c r="D2437" s="92"/>
      <c r="E2437" s="45"/>
      <c r="F2437" s="31"/>
      <c r="G2437" s="45"/>
      <c r="H2437" s="45"/>
      <c r="I2437" s="45"/>
      <c r="J2437" s="45"/>
      <c r="K2437" s="31"/>
      <c r="L2437" s="45"/>
      <c r="M2437" s="45"/>
      <c r="N2437" s="139" t="str">
        <f t="shared" si="76"/>
        <v/>
      </c>
    </row>
    <row r="2438" spans="2:14" ht="14" hidden="1" x14ac:dyDescent="0.2">
      <c r="B2438">
        <f t="shared" si="75"/>
        <v>0</v>
      </c>
      <c r="C2438" s="31"/>
      <c r="D2438" s="92"/>
      <c r="E2438" s="45"/>
      <c r="F2438" s="31"/>
      <c r="G2438" s="45"/>
      <c r="H2438" s="45"/>
      <c r="I2438" s="45"/>
      <c r="J2438" s="45"/>
      <c r="K2438" s="31"/>
      <c r="L2438" s="45"/>
      <c r="M2438" s="45"/>
      <c r="N2438" s="139" t="str">
        <f t="shared" si="76"/>
        <v/>
      </c>
    </row>
    <row r="2439" spans="2:14" ht="14" hidden="1" x14ac:dyDescent="0.2">
      <c r="B2439">
        <f t="shared" si="75"/>
        <v>0</v>
      </c>
      <c r="C2439" s="31"/>
      <c r="D2439" s="92"/>
      <c r="E2439" s="45"/>
      <c r="F2439" s="31"/>
      <c r="G2439" s="45"/>
      <c r="H2439" s="45"/>
      <c r="I2439" s="45"/>
      <c r="J2439" s="45"/>
      <c r="K2439" s="31"/>
      <c r="L2439" s="45"/>
      <c r="M2439" s="45"/>
      <c r="N2439" s="139" t="str">
        <f t="shared" si="76"/>
        <v/>
      </c>
    </row>
    <row r="2440" spans="2:14" ht="14" hidden="1" x14ac:dyDescent="0.2">
      <c r="B2440">
        <f t="shared" si="75"/>
        <v>0</v>
      </c>
      <c r="C2440" s="31"/>
      <c r="D2440" s="124"/>
      <c r="E2440" s="45"/>
      <c r="F2440" s="108"/>
      <c r="G2440" s="45"/>
      <c r="H2440" s="45"/>
      <c r="I2440" s="45"/>
      <c r="J2440" s="45"/>
      <c r="K2440" s="31"/>
      <c r="L2440" s="45"/>
      <c r="M2440" s="45"/>
      <c r="N2440" s="139" t="str">
        <f t="shared" si="76"/>
        <v/>
      </c>
    </row>
    <row r="2441" spans="2:14" ht="14" hidden="1" x14ac:dyDescent="0.2">
      <c r="B2441">
        <f t="shared" si="75"/>
        <v>0</v>
      </c>
      <c r="C2441" s="31"/>
      <c r="D2441" s="124"/>
      <c r="E2441" s="45"/>
      <c r="F2441" s="108"/>
      <c r="G2441" s="45"/>
      <c r="H2441" s="45"/>
      <c r="I2441" s="45"/>
      <c r="J2441" s="45"/>
      <c r="K2441" s="31"/>
      <c r="L2441" s="45"/>
      <c r="M2441" s="45"/>
      <c r="N2441" s="139" t="str">
        <f t="shared" si="76"/>
        <v/>
      </c>
    </row>
    <row r="2442" spans="2:14" ht="14" hidden="1" x14ac:dyDescent="0.2">
      <c r="B2442">
        <f t="shared" si="75"/>
        <v>0</v>
      </c>
      <c r="C2442" s="31"/>
      <c r="D2442" s="124"/>
      <c r="E2442" s="45"/>
      <c r="F2442" s="108"/>
      <c r="G2442" s="45"/>
      <c r="H2442" s="45"/>
      <c r="I2442" s="45"/>
      <c r="J2442" s="45"/>
      <c r="K2442" s="31"/>
      <c r="L2442" s="45"/>
      <c r="M2442" s="45"/>
      <c r="N2442" s="139" t="str">
        <f t="shared" si="76"/>
        <v/>
      </c>
    </row>
    <row r="2443" spans="2:14" ht="14" hidden="1" x14ac:dyDescent="0.2">
      <c r="B2443">
        <f t="shared" si="75"/>
        <v>0</v>
      </c>
      <c r="C2443" s="31"/>
      <c r="D2443" s="92"/>
      <c r="E2443" s="45"/>
      <c r="F2443" s="31"/>
      <c r="G2443" s="45"/>
      <c r="H2443" s="45"/>
      <c r="I2443" s="45"/>
      <c r="J2443" s="45"/>
      <c r="K2443" s="31"/>
      <c r="L2443" s="45"/>
      <c r="M2443" s="45"/>
      <c r="N2443" s="139" t="str">
        <f t="shared" si="76"/>
        <v/>
      </c>
    </row>
    <row r="2444" spans="2:14" ht="14" hidden="1" x14ac:dyDescent="0.2">
      <c r="B2444">
        <f t="shared" si="75"/>
        <v>0</v>
      </c>
      <c r="C2444" s="31"/>
      <c r="D2444" s="92"/>
      <c r="E2444" s="45"/>
      <c r="F2444" s="31"/>
      <c r="G2444" s="45"/>
      <c r="H2444" s="45"/>
      <c r="I2444" s="45"/>
      <c r="J2444" s="45"/>
      <c r="K2444" s="31"/>
      <c r="L2444" s="45"/>
      <c r="M2444" s="45"/>
      <c r="N2444" s="139" t="str">
        <f t="shared" si="76"/>
        <v/>
      </c>
    </row>
    <row r="2445" spans="2:14" ht="14" hidden="1" x14ac:dyDescent="0.2">
      <c r="B2445">
        <f t="shared" si="75"/>
        <v>0</v>
      </c>
      <c r="C2445" s="9"/>
      <c r="D2445" s="125"/>
      <c r="E2445" s="45"/>
      <c r="F2445" s="9"/>
      <c r="G2445" s="45"/>
      <c r="H2445" s="45"/>
      <c r="I2445" s="45"/>
      <c r="J2445" s="81"/>
      <c r="K2445" s="45"/>
      <c r="L2445" s="45"/>
      <c r="M2445" s="45"/>
      <c r="N2445" s="139" t="str">
        <f t="shared" si="76"/>
        <v/>
      </c>
    </row>
    <row r="2446" spans="2:14" ht="15" hidden="1" x14ac:dyDescent="0.2">
      <c r="B2446">
        <f t="shared" si="75"/>
        <v>0</v>
      </c>
      <c r="C2446" s="9"/>
      <c r="D2446" s="125"/>
      <c r="E2446" s="45"/>
      <c r="F2446" s="9"/>
      <c r="G2446" s="45"/>
      <c r="H2446" s="45"/>
      <c r="I2446" s="45"/>
      <c r="J2446" s="81"/>
      <c r="K2446" s="110"/>
      <c r="L2446" s="45"/>
      <c r="M2446" s="45"/>
      <c r="N2446" s="139" t="str">
        <f t="shared" si="76"/>
        <v/>
      </c>
    </row>
    <row r="2447" spans="2:14" ht="15" hidden="1" x14ac:dyDescent="0.2">
      <c r="B2447">
        <f t="shared" si="75"/>
        <v>0</v>
      </c>
      <c r="C2447" s="126"/>
      <c r="D2447" s="125"/>
      <c r="E2447" s="45"/>
      <c r="F2447" s="9"/>
      <c r="G2447" s="45"/>
      <c r="H2447" s="45"/>
      <c r="I2447" s="45"/>
      <c r="J2447" s="81"/>
      <c r="K2447" s="110"/>
      <c r="L2447" s="45"/>
      <c r="M2447" s="45"/>
      <c r="N2447" s="139" t="str">
        <f t="shared" si="76"/>
        <v/>
      </c>
    </row>
    <row r="2448" spans="2:14" ht="14" hidden="1" x14ac:dyDescent="0.2">
      <c r="B2448">
        <f t="shared" si="75"/>
        <v>0</v>
      </c>
      <c r="C2448" s="9"/>
      <c r="D2448" s="125"/>
      <c r="E2448" s="45"/>
      <c r="F2448" s="9"/>
      <c r="G2448" s="45"/>
      <c r="H2448" s="45"/>
      <c r="I2448" s="45"/>
      <c r="J2448" s="81"/>
      <c r="K2448" s="45"/>
      <c r="L2448" s="45"/>
      <c r="M2448" s="45"/>
      <c r="N2448" s="139" t="str">
        <f t="shared" si="76"/>
        <v/>
      </c>
    </row>
    <row r="2449" spans="2:14" ht="14" hidden="1" x14ac:dyDescent="0.2">
      <c r="B2449">
        <f t="shared" si="75"/>
        <v>0</v>
      </c>
      <c r="C2449" s="9"/>
      <c r="D2449" s="101"/>
      <c r="E2449" s="45"/>
      <c r="F2449" s="9"/>
      <c r="G2449" s="45"/>
      <c r="H2449" s="45"/>
      <c r="I2449" s="45"/>
      <c r="J2449" s="81"/>
      <c r="K2449" s="45"/>
      <c r="L2449" s="45"/>
      <c r="M2449" s="45"/>
      <c r="N2449" s="139" t="str">
        <f t="shared" si="76"/>
        <v/>
      </c>
    </row>
    <row r="2450" spans="2:14" ht="15" hidden="1" x14ac:dyDescent="0.2">
      <c r="B2450">
        <f t="shared" si="75"/>
        <v>0</v>
      </c>
      <c r="C2450" s="111"/>
      <c r="D2450" s="101"/>
      <c r="E2450" s="45"/>
      <c r="F2450" s="9"/>
      <c r="G2450" s="45"/>
      <c r="H2450" s="45"/>
      <c r="I2450" s="45"/>
      <c r="J2450" s="81"/>
      <c r="K2450" s="110"/>
      <c r="L2450" s="45"/>
      <c r="M2450" s="45"/>
      <c r="N2450" s="139" t="str">
        <f t="shared" si="76"/>
        <v/>
      </c>
    </row>
    <row r="2451" spans="2:14" ht="15" hidden="1" x14ac:dyDescent="0.2">
      <c r="B2451">
        <f t="shared" si="75"/>
        <v>0</v>
      </c>
      <c r="C2451" s="111"/>
      <c r="D2451" s="101"/>
      <c r="E2451" s="45"/>
      <c r="F2451" s="9"/>
      <c r="G2451" s="45"/>
      <c r="H2451" s="45"/>
      <c r="I2451" s="45"/>
      <c r="J2451" s="81"/>
      <c r="K2451" s="110"/>
      <c r="L2451" s="45"/>
      <c r="M2451" s="45"/>
      <c r="N2451" s="139" t="str">
        <f t="shared" si="76"/>
        <v/>
      </c>
    </row>
    <row r="2452" spans="2:14" ht="14" hidden="1" x14ac:dyDescent="0.2">
      <c r="B2452">
        <f t="shared" si="75"/>
        <v>0</v>
      </c>
      <c r="C2452" s="9"/>
      <c r="D2452" s="101"/>
      <c r="E2452" s="45"/>
      <c r="F2452" s="9"/>
      <c r="G2452" s="45"/>
      <c r="H2452" s="45"/>
      <c r="I2452" s="45"/>
      <c r="J2452" s="81"/>
      <c r="K2452" s="45"/>
      <c r="L2452" s="45"/>
      <c r="M2452" s="45"/>
      <c r="N2452" s="139" t="str">
        <f t="shared" si="76"/>
        <v/>
      </c>
    </row>
    <row r="2453" spans="2:14" ht="15" hidden="1" x14ac:dyDescent="0.2">
      <c r="B2453">
        <f t="shared" si="75"/>
        <v>0</v>
      </c>
      <c r="C2453" s="9"/>
      <c r="D2453" s="101"/>
      <c r="E2453" s="45"/>
      <c r="F2453" s="9"/>
      <c r="G2453" s="45"/>
      <c r="H2453" s="45"/>
      <c r="I2453" s="45"/>
      <c r="J2453" s="81"/>
      <c r="K2453" s="110"/>
      <c r="L2453" s="45"/>
      <c r="M2453" s="45"/>
      <c r="N2453" s="139" t="str">
        <f t="shared" si="76"/>
        <v/>
      </c>
    </row>
    <row r="2454" spans="2:14" ht="14" hidden="1" x14ac:dyDescent="0.2">
      <c r="B2454">
        <f t="shared" si="75"/>
        <v>0</v>
      </c>
      <c r="C2454" s="9"/>
      <c r="D2454" s="101"/>
      <c r="E2454" s="45"/>
      <c r="F2454" s="9"/>
      <c r="G2454" s="45"/>
      <c r="H2454" s="45"/>
      <c r="I2454" s="45"/>
      <c r="J2454" s="81"/>
      <c r="K2454" s="45"/>
      <c r="L2454" s="45"/>
      <c r="M2454" s="45"/>
      <c r="N2454" s="139" t="str">
        <f t="shared" si="76"/>
        <v/>
      </c>
    </row>
    <row r="2455" spans="2:14" ht="14" hidden="1" x14ac:dyDescent="0.2">
      <c r="B2455">
        <f t="shared" si="75"/>
        <v>0</v>
      </c>
      <c r="C2455" s="9"/>
      <c r="D2455" s="101"/>
      <c r="E2455" s="45"/>
      <c r="F2455" s="9"/>
      <c r="G2455" s="45"/>
      <c r="H2455" s="45"/>
      <c r="I2455" s="45"/>
      <c r="J2455" s="81"/>
      <c r="K2455" s="45"/>
      <c r="L2455" s="45"/>
      <c r="M2455" s="45"/>
      <c r="N2455" s="139" t="str">
        <f t="shared" si="76"/>
        <v/>
      </c>
    </row>
    <row r="2456" spans="2:14" ht="15" hidden="1" x14ac:dyDescent="0.2">
      <c r="B2456">
        <f t="shared" si="75"/>
        <v>0</v>
      </c>
      <c r="C2456" s="9"/>
      <c r="D2456" s="101"/>
      <c r="E2456" s="45"/>
      <c r="F2456" s="9"/>
      <c r="G2456" s="45"/>
      <c r="H2456" s="45"/>
      <c r="I2456" s="45"/>
      <c r="J2456" s="81"/>
      <c r="K2456" s="110"/>
      <c r="L2456" s="45"/>
      <c r="M2456" s="45"/>
      <c r="N2456" s="139" t="str">
        <f t="shared" si="76"/>
        <v/>
      </c>
    </row>
    <row r="2457" spans="2:14" ht="14" hidden="1" x14ac:dyDescent="0.2">
      <c r="B2457">
        <f t="shared" si="75"/>
        <v>0</v>
      </c>
      <c r="C2457" s="9"/>
      <c r="D2457" s="101"/>
      <c r="E2457" s="45"/>
      <c r="F2457" s="9"/>
      <c r="G2457" s="45"/>
      <c r="H2457" s="45"/>
      <c r="I2457" s="45"/>
      <c r="J2457" s="81"/>
      <c r="K2457" s="45"/>
      <c r="L2457" s="45"/>
      <c r="M2457" s="45"/>
      <c r="N2457" s="139" t="str">
        <f t="shared" si="76"/>
        <v/>
      </c>
    </row>
    <row r="2458" spans="2:14" ht="14" hidden="1" x14ac:dyDescent="0.2">
      <c r="B2458">
        <f>(D2458)*1</f>
        <v>0</v>
      </c>
      <c r="C2458" s="103"/>
      <c r="D2458" s="127"/>
      <c r="E2458" s="103"/>
      <c r="F2458" s="103"/>
      <c r="G2458" s="103"/>
      <c r="H2458" s="128"/>
      <c r="I2458" s="103"/>
      <c r="J2458" s="129"/>
      <c r="K2458" s="103"/>
      <c r="L2458" s="103"/>
      <c r="M2458" s="103"/>
      <c r="N2458" s="139" t="str">
        <f t="shared" si="76"/>
        <v/>
      </c>
    </row>
    <row r="2459" spans="2:14" ht="14" hidden="1" x14ac:dyDescent="0.2">
      <c r="B2459">
        <f t="shared" ref="B2459:B2522" si="77">(D2459)*1</f>
        <v>0</v>
      </c>
      <c r="C2459" s="45"/>
      <c r="D2459" s="89"/>
      <c r="E2459" s="45"/>
      <c r="F2459" s="45"/>
      <c r="G2459" s="45"/>
      <c r="H2459" s="191"/>
      <c r="I2459" s="45"/>
      <c r="J2459" s="81"/>
      <c r="K2459" s="45"/>
      <c r="L2459" s="45"/>
      <c r="M2459" s="45"/>
      <c r="N2459" s="139" t="str">
        <f t="shared" si="76"/>
        <v/>
      </c>
    </row>
    <row r="2460" spans="2:14" ht="14" hidden="1" x14ac:dyDescent="0.2">
      <c r="B2460">
        <f t="shared" si="77"/>
        <v>0</v>
      </c>
      <c r="C2460" s="45"/>
      <c r="D2460" s="89"/>
      <c r="E2460" s="45"/>
      <c r="F2460" s="45"/>
      <c r="G2460" s="45"/>
      <c r="H2460" s="191"/>
      <c r="I2460" s="45"/>
      <c r="J2460" s="81"/>
      <c r="K2460" s="45"/>
      <c r="L2460" s="45"/>
      <c r="M2460" s="45"/>
      <c r="N2460" s="139" t="str">
        <f t="shared" si="76"/>
        <v/>
      </c>
    </row>
    <row r="2461" spans="2:14" ht="15" hidden="1" x14ac:dyDescent="0.2">
      <c r="B2461">
        <f t="shared" si="77"/>
        <v>0</v>
      </c>
      <c r="C2461" s="9"/>
      <c r="D2461" s="9"/>
      <c r="E2461" s="45"/>
      <c r="F2461" s="45"/>
      <c r="G2461" s="45"/>
      <c r="H2461" s="45"/>
      <c r="I2461" s="45"/>
      <c r="J2461" s="45"/>
      <c r="K2461" s="110"/>
      <c r="L2461" s="45"/>
      <c r="M2461" s="86"/>
      <c r="N2461" s="139" t="str">
        <f t="shared" si="76"/>
        <v/>
      </c>
    </row>
    <row r="2462" spans="2:14" ht="15" hidden="1" x14ac:dyDescent="0.2">
      <c r="B2462">
        <f t="shared" si="77"/>
        <v>0</v>
      </c>
      <c r="C2462" s="9"/>
      <c r="D2462" s="9"/>
      <c r="E2462" s="45"/>
      <c r="F2462" s="45"/>
      <c r="G2462" s="45"/>
      <c r="H2462" s="45"/>
      <c r="I2462" s="45"/>
      <c r="J2462" s="45"/>
      <c r="K2462" s="110"/>
      <c r="L2462" s="45"/>
      <c r="M2462" s="86"/>
      <c r="N2462" s="139" t="str">
        <f t="shared" si="76"/>
        <v/>
      </c>
    </row>
    <row r="2463" spans="2:14" ht="15" hidden="1" x14ac:dyDescent="0.2">
      <c r="B2463">
        <f t="shared" si="77"/>
        <v>0</v>
      </c>
      <c r="C2463" s="9"/>
      <c r="D2463" s="9"/>
      <c r="E2463" s="45"/>
      <c r="F2463" s="45"/>
      <c r="G2463" s="45"/>
      <c r="H2463" s="45"/>
      <c r="I2463" s="45"/>
      <c r="J2463" s="45"/>
      <c r="K2463" s="110"/>
      <c r="L2463" s="45"/>
      <c r="M2463" s="86"/>
      <c r="N2463" s="139" t="str">
        <f t="shared" si="76"/>
        <v/>
      </c>
    </row>
    <row r="2464" spans="2:14" ht="15" hidden="1" x14ac:dyDescent="0.2">
      <c r="B2464">
        <f t="shared" si="77"/>
        <v>0</v>
      </c>
      <c r="C2464" s="9"/>
      <c r="D2464" s="9"/>
      <c r="E2464" s="45"/>
      <c r="F2464" s="45"/>
      <c r="G2464" s="45"/>
      <c r="H2464" s="45"/>
      <c r="I2464" s="45"/>
      <c r="J2464" s="45"/>
      <c r="K2464" s="110"/>
      <c r="L2464" s="45"/>
      <c r="M2464" s="86"/>
      <c r="N2464" s="139" t="str">
        <f t="shared" si="76"/>
        <v/>
      </c>
    </row>
    <row r="2465" spans="2:14" ht="15" hidden="1" x14ac:dyDescent="0.2">
      <c r="B2465">
        <f t="shared" si="77"/>
        <v>0</v>
      </c>
      <c r="C2465" s="9"/>
      <c r="D2465" s="88"/>
      <c r="E2465" s="45"/>
      <c r="F2465" s="9"/>
      <c r="G2465" s="45"/>
      <c r="H2465" s="45"/>
      <c r="I2465" s="45"/>
      <c r="J2465" s="45"/>
      <c r="K2465" s="110"/>
      <c r="L2465" s="45"/>
      <c r="M2465" s="45"/>
      <c r="N2465" s="139" t="str">
        <f t="shared" si="76"/>
        <v/>
      </c>
    </row>
    <row r="2466" spans="2:14" ht="15" hidden="1" x14ac:dyDescent="0.2">
      <c r="B2466">
        <f t="shared" si="77"/>
        <v>0</v>
      </c>
      <c r="C2466" s="9"/>
      <c r="D2466" s="88"/>
      <c r="E2466" s="45"/>
      <c r="F2466" s="9"/>
      <c r="G2466" s="45"/>
      <c r="H2466" s="45"/>
      <c r="I2466" s="45"/>
      <c r="J2466" s="45"/>
      <c r="K2466" s="110"/>
      <c r="L2466" s="45"/>
      <c r="M2466" s="45"/>
      <c r="N2466" s="139" t="str">
        <f t="shared" si="76"/>
        <v/>
      </c>
    </row>
    <row r="2467" spans="2:14" ht="15" hidden="1" x14ac:dyDescent="0.2">
      <c r="B2467">
        <f t="shared" si="77"/>
        <v>0</v>
      </c>
      <c r="C2467" s="9"/>
      <c r="D2467" s="88"/>
      <c r="E2467" s="45"/>
      <c r="F2467" s="9"/>
      <c r="G2467" s="45"/>
      <c r="H2467" s="45"/>
      <c r="I2467" s="45"/>
      <c r="J2467" s="45"/>
      <c r="K2467" s="110"/>
      <c r="L2467" s="45"/>
      <c r="M2467" s="45"/>
      <c r="N2467" s="139" t="str">
        <f t="shared" si="76"/>
        <v/>
      </c>
    </row>
    <row r="2468" spans="2:14" ht="14" hidden="1" x14ac:dyDescent="0.2">
      <c r="B2468">
        <f t="shared" si="77"/>
        <v>0</v>
      </c>
      <c r="C2468" s="9"/>
      <c r="D2468" s="88"/>
      <c r="E2468" s="45"/>
      <c r="F2468" s="9"/>
      <c r="G2468" s="45"/>
      <c r="H2468" s="45"/>
      <c r="I2468" s="45"/>
      <c r="J2468" s="45"/>
      <c r="K2468" s="45"/>
      <c r="L2468" s="45"/>
      <c r="M2468" s="45"/>
      <c r="N2468" s="139" t="str">
        <f t="shared" si="76"/>
        <v/>
      </c>
    </row>
    <row r="2469" spans="2:14" ht="14" hidden="1" x14ac:dyDescent="0.2">
      <c r="B2469">
        <f t="shared" si="77"/>
        <v>0</v>
      </c>
      <c r="C2469" s="9"/>
      <c r="D2469" s="88"/>
      <c r="E2469" s="45"/>
      <c r="F2469" s="9"/>
      <c r="G2469" s="45"/>
      <c r="H2469" s="45"/>
      <c r="I2469" s="45"/>
      <c r="J2469" s="45"/>
      <c r="K2469" s="45"/>
      <c r="L2469" s="45"/>
      <c r="M2469" s="45"/>
      <c r="N2469" s="139" t="str">
        <f t="shared" si="76"/>
        <v/>
      </c>
    </row>
    <row r="2470" spans="2:14" ht="15" hidden="1" x14ac:dyDescent="0.2">
      <c r="B2470">
        <f t="shared" si="77"/>
        <v>0</v>
      </c>
      <c r="C2470" s="9"/>
      <c r="D2470" s="88"/>
      <c r="E2470" s="45"/>
      <c r="F2470" s="9"/>
      <c r="G2470" s="45"/>
      <c r="H2470" s="45"/>
      <c r="I2470" s="45"/>
      <c r="J2470" s="45"/>
      <c r="K2470" s="110"/>
      <c r="L2470" s="45"/>
      <c r="M2470" s="45"/>
      <c r="N2470" s="139" t="str">
        <f t="shared" si="76"/>
        <v/>
      </c>
    </row>
    <row r="2471" spans="2:14" ht="14" hidden="1" x14ac:dyDescent="0.2">
      <c r="B2471">
        <f t="shared" si="77"/>
        <v>0</v>
      </c>
      <c r="C2471" s="9"/>
      <c r="D2471" s="88"/>
      <c r="E2471" s="45"/>
      <c r="F2471" s="9"/>
      <c r="G2471" s="45"/>
      <c r="H2471" s="45"/>
      <c r="I2471" s="45"/>
      <c r="J2471" s="45"/>
      <c r="K2471" s="45"/>
      <c r="L2471" s="45"/>
      <c r="M2471" s="45"/>
      <c r="N2471" s="139" t="str">
        <f t="shared" si="76"/>
        <v/>
      </c>
    </row>
    <row r="2472" spans="2:14" ht="14" hidden="1" x14ac:dyDescent="0.2">
      <c r="B2472">
        <f t="shared" si="77"/>
        <v>0</v>
      </c>
      <c r="C2472" s="120"/>
      <c r="D2472" s="101"/>
      <c r="E2472" s="45"/>
      <c r="F2472" s="45"/>
      <c r="G2472" s="45"/>
      <c r="H2472" s="45"/>
      <c r="I2472" s="45"/>
      <c r="J2472" s="45"/>
      <c r="K2472" s="45"/>
      <c r="L2472" s="45"/>
      <c r="M2472" s="86"/>
      <c r="N2472" s="139" t="str">
        <f t="shared" si="76"/>
        <v/>
      </c>
    </row>
    <row r="2473" spans="2:14" ht="14" hidden="1" x14ac:dyDescent="0.2">
      <c r="B2473">
        <f t="shared" si="77"/>
        <v>0</v>
      </c>
      <c r="C2473" s="120"/>
      <c r="D2473" s="101"/>
      <c r="E2473" s="45"/>
      <c r="F2473" s="45"/>
      <c r="G2473" s="45"/>
      <c r="H2473" s="45"/>
      <c r="I2473" s="45"/>
      <c r="J2473" s="45"/>
      <c r="K2473" s="45"/>
      <c r="L2473" s="45"/>
      <c r="M2473" s="86"/>
      <c r="N2473" s="139" t="str">
        <f t="shared" si="76"/>
        <v/>
      </c>
    </row>
    <row r="2474" spans="2:14" ht="14" hidden="1" x14ac:dyDescent="0.2">
      <c r="B2474">
        <f t="shared" si="77"/>
        <v>0</v>
      </c>
      <c r="C2474" s="120"/>
      <c r="D2474" s="101"/>
      <c r="E2474" s="45"/>
      <c r="F2474" s="45"/>
      <c r="G2474" s="45"/>
      <c r="H2474" s="45"/>
      <c r="I2474" s="45"/>
      <c r="J2474" s="45"/>
      <c r="K2474" s="45"/>
      <c r="L2474" s="45"/>
      <c r="M2474" s="86"/>
      <c r="N2474" s="139" t="str">
        <f t="shared" si="76"/>
        <v/>
      </c>
    </row>
    <row r="2475" spans="2:14" ht="14" hidden="1" x14ac:dyDescent="0.2">
      <c r="B2475">
        <f t="shared" si="77"/>
        <v>0</v>
      </c>
      <c r="C2475" s="120"/>
      <c r="D2475" s="101"/>
      <c r="E2475" s="45"/>
      <c r="F2475" s="45"/>
      <c r="G2475" s="45"/>
      <c r="H2475" s="45"/>
      <c r="I2475" s="45"/>
      <c r="J2475" s="45"/>
      <c r="K2475" s="45"/>
      <c r="L2475" s="45"/>
      <c r="M2475" s="86"/>
      <c r="N2475" s="139" t="str">
        <f t="shared" si="76"/>
        <v/>
      </c>
    </row>
    <row r="2476" spans="2:14" ht="14" hidden="1" x14ac:dyDescent="0.2">
      <c r="B2476">
        <f t="shared" si="77"/>
        <v>0</v>
      </c>
      <c r="C2476" s="120"/>
      <c r="D2476" s="101"/>
      <c r="E2476" s="45"/>
      <c r="F2476" s="45"/>
      <c r="G2476" s="45"/>
      <c r="H2476" s="45"/>
      <c r="I2476" s="45"/>
      <c r="J2476" s="45"/>
      <c r="K2476" s="45"/>
      <c r="L2476" s="45"/>
      <c r="M2476" s="86"/>
      <c r="N2476" s="139" t="str">
        <f t="shared" si="76"/>
        <v/>
      </c>
    </row>
    <row r="2477" spans="2:14" ht="14" hidden="1" x14ac:dyDescent="0.2">
      <c r="B2477">
        <f t="shared" si="77"/>
        <v>0</v>
      </c>
      <c r="C2477" s="114"/>
      <c r="D2477" s="101"/>
      <c r="E2477" s="114"/>
      <c r="F2477" s="114"/>
      <c r="G2477" s="114"/>
      <c r="H2477" s="114"/>
      <c r="I2477" s="114"/>
      <c r="J2477" s="114"/>
      <c r="K2477" s="114"/>
      <c r="L2477" s="114"/>
      <c r="M2477" s="86"/>
      <c r="N2477" s="139" t="str">
        <f t="shared" si="76"/>
        <v/>
      </c>
    </row>
    <row r="2478" spans="2:14" ht="15" hidden="1" x14ac:dyDescent="0.2">
      <c r="B2478">
        <f t="shared" si="77"/>
        <v>0</v>
      </c>
      <c r="C2478" s="120"/>
      <c r="D2478" s="101"/>
      <c r="E2478" s="45"/>
      <c r="F2478" s="45"/>
      <c r="G2478" s="45"/>
      <c r="H2478" s="45"/>
      <c r="I2478" s="45"/>
      <c r="J2478" s="45"/>
      <c r="K2478" s="110"/>
      <c r="L2478" s="45"/>
      <c r="M2478" s="86"/>
      <c r="N2478" s="139" t="str">
        <f t="shared" si="76"/>
        <v/>
      </c>
    </row>
    <row r="2479" spans="2:14" ht="15" hidden="1" x14ac:dyDescent="0.2">
      <c r="B2479">
        <f t="shared" si="77"/>
        <v>0</v>
      </c>
      <c r="C2479" s="120"/>
      <c r="D2479" s="101"/>
      <c r="E2479" s="45"/>
      <c r="F2479" s="45"/>
      <c r="G2479" s="45"/>
      <c r="H2479" s="45"/>
      <c r="I2479" s="45"/>
      <c r="J2479" s="45"/>
      <c r="K2479" s="110"/>
      <c r="L2479" s="45"/>
      <c r="M2479" s="86"/>
      <c r="N2479" s="139" t="str">
        <f t="shared" si="76"/>
        <v/>
      </c>
    </row>
    <row r="2480" spans="2:14" ht="15" hidden="1" x14ac:dyDescent="0.2">
      <c r="B2480">
        <f t="shared" si="77"/>
        <v>0</v>
      </c>
      <c r="C2480" s="120"/>
      <c r="D2480" s="101"/>
      <c r="E2480" s="45"/>
      <c r="F2480" s="45"/>
      <c r="G2480" s="45"/>
      <c r="H2480" s="45"/>
      <c r="I2480" s="45"/>
      <c r="J2480" s="45"/>
      <c r="K2480" s="110"/>
      <c r="L2480" s="45"/>
      <c r="M2480" s="86"/>
      <c r="N2480" s="139" t="str">
        <f t="shared" si="76"/>
        <v/>
      </c>
    </row>
    <row r="2481" spans="2:14" ht="15" hidden="1" x14ac:dyDescent="0.2">
      <c r="B2481">
        <f t="shared" si="77"/>
        <v>0</v>
      </c>
      <c r="C2481" s="120"/>
      <c r="D2481" s="101"/>
      <c r="E2481" s="45"/>
      <c r="F2481" s="45"/>
      <c r="G2481" s="45"/>
      <c r="H2481" s="45"/>
      <c r="I2481" s="45"/>
      <c r="J2481" s="45"/>
      <c r="K2481" s="110"/>
      <c r="L2481" s="45"/>
      <c r="M2481" s="86"/>
      <c r="N2481" s="139" t="str">
        <f t="shared" si="76"/>
        <v/>
      </c>
    </row>
    <row r="2482" spans="2:14" ht="14" hidden="1" x14ac:dyDescent="0.2">
      <c r="B2482">
        <f t="shared" si="77"/>
        <v>0</v>
      </c>
      <c r="C2482" s="120"/>
      <c r="D2482" s="101"/>
      <c r="E2482" s="45"/>
      <c r="F2482" s="45"/>
      <c r="G2482" s="45"/>
      <c r="H2482" s="45"/>
      <c r="I2482" s="45"/>
      <c r="J2482" s="45"/>
      <c r="K2482" s="45"/>
      <c r="L2482" s="45"/>
      <c r="M2482" s="86"/>
      <c r="N2482" s="139" t="str">
        <f t="shared" si="76"/>
        <v/>
      </c>
    </row>
    <row r="2483" spans="2:14" ht="14" hidden="1" x14ac:dyDescent="0.2">
      <c r="B2483">
        <f t="shared" si="77"/>
        <v>0</v>
      </c>
      <c r="C2483" s="120"/>
      <c r="D2483" s="101"/>
      <c r="E2483" s="45"/>
      <c r="F2483" s="45"/>
      <c r="G2483" s="45"/>
      <c r="H2483" s="45"/>
      <c r="I2483" s="45"/>
      <c r="J2483" s="45"/>
      <c r="K2483" s="45"/>
      <c r="L2483" s="45"/>
      <c r="M2483" s="86"/>
      <c r="N2483" s="139" t="str">
        <f t="shared" si="76"/>
        <v/>
      </c>
    </row>
    <row r="2484" spans="2:14" ht="15" hidden="1" x14ac:dyDescent="0.2">
      <c r="B2484">
        <f t="shared" si="77"/>
        <v>0</v>
      </c>
      <c r="C2484" s="120"/>
      <c r="D2484" s="101"/>
      <c r="E2484" s="45"/>
      <c r="F2484" s="45"/>
      <c r="G2484" s="45"/>
      <c r="H2484" s="45"/>
      <c r="I2484" s="45"/>
      <c r="J2484" s="45"/>
      <c r="K2484" s="110"/>
      <c r="L2484" s="45"/>
      <c r="M2484" s="86"/>
      <c r="N2484" s="139" t="str">
        <f t="shared" si="76"/>
        <v/>
      </c>
    </row>
    <row r="2485" spans="2:14" ht="15" hidden="1" x14ac:dyDescent="0.2">
      <c r="B2485">
        <f t="shared" si="77"/>
        <v>0</v>
      </c>
      <c r="C2485" s="120"/>
      <c r="D2485" s="101"/>
      <c r="E2485" s="45"/>
      <c r="F2485" s="45"/>
      <c r="G2485" s="45"/>
      <c r="H2485" s="45"/>
      <c r="I2485" s="45"/>
      <c r="J2485" s="45"/>
      <c r="K2485" s="110"/>
      <c r="L2485" s="45"/>
      <c r="M2485" s="86"/>
      <c r="N2485" s="139" t="str">
        <f t="shared" si="76"/>
        <v/>
      </c>
    </row>
    <row r="2486" spans="2:14" ht="15" hidden="1" x14ac:dyDescent="0.2">
      <c r="B2486">
        <f t="shared" si="77"/>
        <v>0</v>
      </c>
      <c r="C2486" s="120"/>
      <c r="D2486" s="101"/>
      <c r="E2486" s="45"/>
      <c r="F2486" s="45"/>
      <c r="G2486" s="45"/>
      <c r="H2486" s="45"/>
      <c r="I2486" s="45"/>
      <c r="J2486" s="45"/>
      <c r="K2486" s="110"/>
      <c r="L2486" s="45"/>
      <c r="M2486" s="86"/>
      <c r="N2486" s="139" t="str">
        <f t="shared" si="76"/>
        <v/>
      </c>
    </row>
    <row r="2487" spans="2:14" ht="15" hidden="1" x14ac:dyDescent="0.2">
      <c r="B2487">
        <f t="shared" si="77"/>
        <v>0</v>
      </c>
      <c r="C2487" s="120"/>
      <c r="D2487" s="101"/>
      <c r="E2487" s="45"/>
      <c r="F2487" s="45"/>
      <c r="G2487" s="45"/>
      <c r="H2487" s="45"/>
      <c r="I2487" s="45"/>
      <c r="J2487" s="45"/>
      <c r="K2487" s="110"/>
      <c r="L2487" s="45"/>
      <c r="M2487" s="86"/>
      <c r="N2487" s="139" t="str">
        <f t="shared" si="76"/>
        <v/>
      </c>
    </row>
    <row r="2488" spans="2:14" ht="15" hidden="1" x14ac:dyDescent="0.2">
      <c r="B2488">
        <f t="shared" si="77"/>
        <v>0</v>
      </c>
      <c r="C2488" s="120"/>
      <c r="D2488" s="101"/>
      <c r="E2488" s="45"/>
      <c r="F2488" s="45"/>
      <c r="G2488" s="45"/>
      <c r="H2488" s="45"/>
      <c r="I2488" s="45"/>
      <c r="J2488" s="45"/>
      <c r="K2488" s="110"/>
      <c r="L2488" s="45"/>
      <c r="M2488" s="86"/>
      <c r="N2488" s="139" t="str">
        <f t="shared" si="76"/>
        <v/>
      </c>
    </row>
    <row r="2489" spans="2:14" ht="15" hidden="1" x14ac:dyDescent="0.2">
      <c r="B2489">
        <f t="shared" si="77"/>
        <v>0</v>
      </c>
      <c r="C2489" s="120"/>
      <c r="D2489" s="101"/>
      <c r="E2489" s="45"/>
      <c r="F2489" s="45"/>
      <c r="G2489" s="45"/>
      <c r="H2489" s="45"/>
      <c r="I2489" s="45"/>
      <c r="J2489" s="45"/>
      <c r="K2489" s="110"/>
      <c r="L2489" s="45"/>
      <c r="M2489" s="86"/>
      <c r="N2489" s="139" t="str">
        <f t="shared" si="76"/>
        <v/>
      </c>
    </row>
    <row r="2490" spans="2:14" ht="15" hidden="1" x14ac:dyDescent="0.2">
      <c r="B2490">
        <f t="shared" si="77"/>
        <v>0</v>
      </c>
      <c r="C2490" s="120"/>
      <c r="D2490" s="101"/>
      <c r="E2490" s="45"/>
      <c r="F2490" s="45"/>
      <c r="G2490" s="45"/>
      <c r="H2490" s="45"/>
      <c r="I2490" s="45"/>
      <c r="J2490" s="45"/>
      <c r="K2490" s="110"/>
      <c r="L2490" s="45"/>
      <c r="M2490" s="86"/>
      <c r="N2490" s="139" t="str">
        <f t="shared" si="76"/>
        <v/>
      </c>
    </row>
    <row r="2491" spans="2:14" ht="15" hidden="1" x14ac:dyDescent="0.2">
      <c r="B2491">
        <f t="shared" si="77"/>
        <v>0</v>
      </c>
      <c r="C2491" s="120"/>
      <c r="D2491" s="101"/>
      <c r="E2491" s="45"/>
      <c r="F2491" s="45"/>
      <c r="G2491" s="45"/>
      <c r="H2491" s="45"/>
      <c r="I2491" s="45"/>
      <c r="J2491" s="45"/>
      <c r="K2491" s="110"/>
      <c r="L2491" s="45"/>
      <c r="M2491" s="86"/>
      <c r="N2491" s="139" t="str">
        <f t="shared" si="76"/>
        <v/>
      </c>
    </row>
    <row r="2492" spans="2:14" ht="15" hidden="1" x14ac:dyDescent="0.2">
      <c r="B2492">
        <f t="shared" si="77"/>
        <v>0</v>
      </c>
      <c r="C2492" s="120"/>
      <c r="D2492" s="101"/>
      <c r="E2492" s="45"/>
      <c r="F2492" s="45"/>
      <c r="G2492" s="45"/>
      <c r="H2492" s="45"/>
      <c r="I2492" s="45"/>
      <c r="J2492" s="45"/>
      <c r="K2492" s="110"/>
      <c r="L2492" s="45"/>
      <c r="M2492" s="86"/>
      <c r="N2492" s="139" t="str">
        <f t="shared" si="76"/>
        <v/>
      </c>
    </row>
    <row r="2493" spans="2:14" ht="15" hidden="1" x14ac:dyDescent="0.2">
      <c r="B2493">
        <f t="shared" si="77"/>
        <v>0</v>
      </c>
      <c r="C2493" s="120"/>
      <c r="D2493" s="101"/>
      <c r="E2493" s="45"/>
      <c r="F2493" s="45"/>
      <c r="G2493" s="45"/>
      <c r="H2493" s="45"/>
      <c r="I2493" s="45"/>
      <c r="J2493" s="45"/>
      <c r="K2493" s="110"/>
      <c r="L2493" s="45"/>
      <c r="M2493" s="86"/>
      <c r="N2493" s="139" t="str">
        <f t="shared" si="76"/>
        <v/>
      </c>
    </row>
    <row r="2494" spans="2:14" ht="15" hidden="1" x14ac:dyDescent="0.2">
      <c r="B2494">
        <f t="shared" si="77"/>
        <v>0</v>
      </c>
      <c r="C2494" s="192"/>
      <c r="D2494" s="99"/>
      <c r="E2494" s="45"/>
      <c r="F2494" s="45"/>
      <c r="G2494" s="45"/>
      <c r="H2494" s="45"/>
      <c r="I2494" s="45"/>
      <c r="J2494" s="45"/>
      <c r="K2494" s="110"/>
      <c r="L2494" s="45"/>
      <c r="M2494" s="86"/>
      <c r="N2494" s="139" t="str">
        <f t="shared" si="76"/>
        <v/>
      </c>
    </row>
    <row r="2495" spans="2:14" ht="15" hidden="1" x14ac:dyDescent="0.2">
      <c r="B2495">
        <f t="shared" si="77"/>
        <v>0</v>
      </c>
      <c r="C2495" s="192"/>
      <c r="D2495" s="99"/>
      <c r="E2495" s="45"/>
      <c r="F2495" s="45"/>
      <c r="G2495" s="45"/>
      <c r="H2495" s="45"/>
      <c r="I2495" s="45"/>
      <c r="J2495" s="45"/>
      <c r="K2495" s="110"/>
      <c r="L2495" s="45"/>
      <c r="M2495" s="86"/>
      <c r="N2495" s="139" t="str">
        <f t="shared" si="76"/>
        <v/>
      </c>
    </row>
    <row r="2496" spans="2:14" ht="15" hidden="1" x14ac:dyDescent="0.2">
      <c r="B2496">
        <f t="shared" si="77"/>
        <v>0</v>
      </c>
      <c r="C2496" s="192"/>
      <c r="D2496" s="99"/>
      <c r="E2496" s="45"/>
      <c r="F2496" s="45"/>
      <c r="G2496" s="45"/>
      <c r="H2496" s="45"/>
      <c r="I2496" s="45"/>
      <c r="J2496" s="45"/>
      <c r="K2496" s="110"/>
      <c r="L2496" s="45"/>
      <c r="M2496" s="86"/>
      <c r="N2496" s="139" t="str">
        <f t="shared" si="76"/>
        <v/>
      </c>
    </row>
    <row r="2497" spans="2:14" ht="15" hidden="1" x14ac:dyDescent="0.2">
      <c r="B2497">
        <f t="shared" si="77"/>
        <v>0</v>
      </c>
      <c r="C2497" s="193"/>
      <c r="D2497" s="99"/>
      <c r="E2497" s="45"/>
      <c r="F2497" s="45"/>
      <c r="G2497" s="45"/>
      <c r="H2497" s="45"/>
      <c r="I2497" s="45"/>
      <c r="J2497" s="45"/>
      <c r="K2497" s="110"/>
      <c r="L2497" s="45"/>
      <c r="M2497" s="86"/>
      <c r="N2497" s="139" t="str">
        <f t="shared" si="76"/>
        <v/>
      </c>
    </row>
    <row r="2498" spans="2:14" ht="15" hidden="1" x14ac:dyDescent="0.2">
      <c r="B2498">
        <f t="shared" si="77"/>
        <v>0</v>
      </c>
      <c r="C2498" s="193"/>
      <c r="D2498" s="99"/>
      <c r="E2498" s="45"/>
      <c r="F2498" s="45"/>
      <c r="G2498" s="45"/>
      <c r="H2498" s="45"/>
      <c r="I2498" s="45"/>
      <c r="J2498" s="45"/>
      <c r="K2498" s="110"/>
      <c r="L2498" s="45"/>
      <c r="M2498" s="86"/>
      <c r="N2498" s="139" t="str">
        <f t="shared" si="76"/>
        <v/>
      </c>
    </row>
    <row r="2499" spans="2:14" ht="15" hidden="1" x14ac:dyDescent="0.2">
      <c r="B2499">
        <f t="shared" si="77"/>
        <v>0</v>
      </c>
      <c r="C2499" s="193"/>
      <c r="D2499" s="99"/>
      <c r="E2499" s="45"/>
      <c r="F2499" s="45"/>
      <c r="G2499" s="45"/>
      <c r="H2499" s="45"/>
      <c r="I2499" s="45"/>
      <c r="J2499" s="45"/>
      <c r="K2499" s="110"/>
      <c r="L2499" s="45"/>
      <c r="M2499" s="86"/>
      <c r="N2499" s="139" t="str">
        <f t="shared" ref="N2499:N2562" si="78">UPPER(M2499)</f>
        <v/>
      </c>
    </row>
    <row r="2500" spans="2:14" ht="15" hidden="1" x14ac:dyDescent="0.2">
      <c r="B2500">
        <f t="shared" si="77"/>
        <v>0</v>
      </c>
      <c r="C2500" s="193"/>
      <c r="D2500" s="99"/>
      <c r="E2500" s="45"/>
      <c r="F2500" s="45"/>
      <c r="G2500" s="45"/>
      <c r="H2500" s="45"/>
      <c r="I2500" s="45"/>
      <c r="J2500" s="45"/>
      <c r="K2500" s="110"/>
      <c r="L2500" s="45"/>
      <c r="M2500" s="86"/>
      <c r="N2500" s="139" t="str">
        <f t="shared" si="78"/>
        <v/>
      </c>
    </row>
    <row r="2501" spans="2:14" ht="15" hidden="1" x14ac:dyDescent="0.2">
      <c r="B2501">
        <f t="shared" si="77"/>
        <v>0</v>
      </c>
      <c r="C2501" s="193"/>
      <c r="D2501" s="99"/>
      <c r="E2501" s="45"/>
      <c r="F2501" s="45"/>
      <c r="G2501" s="45"/>
      <c r="H2501" s="45"/>
      <c r="I2501" s="45"/>
      <c r="J2501" s="45"/>
      <c r="K2501" s="110"/>
      <c r="L2501" s="45"/>
      <c r="M2501" s="86"/>
      <c r="N2501" s="139" t="str">
        <f t="shared" si="78"/>
        <v/>
      </c>
    </row>
    <row r="2502" spans="2:14" ht="15" hidden="1" x14ac:dyDescent="0.2">
      <c r="B2502">
        <f t="shared" si="77"/>
        <v>0</v>
      </c>
      <c r="C2502" s="193"/>
      <c r="D2502" s="99"/>
      <c r="E2502" s="45"/>
      <c r="F2502" s="45"/>
      <c r="G2502" s="45"/>
      <c r="H2502" s="45"/>
      <c r="I2502" s="45"/>
      <c r="J2502" s="45"/>
      <c r="K2502" s="110"/>
      <c r="L2502" s="45"/>
      <c r="M2502" s="86"/>
      <c r="N2502" s="139" t="str">
        <f t="shared" si="78"/>
        <v/>
      </c>
    </row>
    <row r="2503" spans="2:14" ht="15" hidden="1" x14ac:dyDescent="0.2">
      <c r="B2503">
        <f t="shared" si="77"/>
        <v>0</v>
      </c>
      <c r="C2503" s="192"/>
      <c r="D2503" s="99"/>
      <c r="E2503" s="45"/>
      <c r="F2503" s="45"/>
      <c r="G2503" s="45"/>
      <c r="H2503" s="45"/>
      <c r="I2503" s="45"/>
      <c r="J2503" s="45"/>
      <c r="K2503" s="110"/>
      <c r="L2503" s="45"/>
      <c r="M2503" s="86"/>
      <c r="N2503" s="139" t="str">
        <f t="shared" si="78"/>
        <v/>
      </c>
    </row>
    <row r="2504" spans="2:14" ht="15" hidden="1" x14ac:dyDescent="0.2">
      <c r="B2504">
        <f t="shared" si="77"/>
        <v>0</v>
      </c>
      <c r="C2504" s="192"/>
      <c r="D2504" s="99"/>
      <c r="E2504" s="45"/>
      <c r="F2504" s="45"/>
      <c r="G2504" s="45"/>
      <c r="H2504" s="45"/>
      <c r="I2504" s="45"/>
      <c r="J2504" s="45"/>
      <c r="K2504" s="110"/>
      <c r="L2504" s="45"/>
      <c r="M2504" s="86"/>
      <c r="N2504" s="139" t="str">
        <f t="shared" si="78"/>
        <v/>
      </c>
    </row>
    <row r="2505" spans="2:14" ht="15" hidden="1" x14ac:dyDescent="0.2">
      <c r="B2505">
        <f t="shared" si="77"/>
        <v>0</v>
      </c>
      <c r="C2505" s="194"/>
      <c r="D2505" s="99"/>
      <c r="E2505" s="45"/>
      <c r="F2505" s="45"/>
      <c r="G2505" s="45"/>
      <c r="H2505" s="45"/>
      <c r="I2505" s="45"/>
      <c r="J2505" s="45"/>
      <c r="K2505" s="110"/>
      <c r="L2505" s="45"/>
      <c r="M2505" s="86"/>
      <c r="N2505" s="139" t="str">
        <f t="shared" si="78"/>
        <v/>
      </c>
    </row>
    <row r="2506" spans="2:14" ht="15" hidden="1" x14ac:dyDescent="0.2">
      <c r="B2506">
        <f t="shared" si="77"/>
        <v>0</v>
      </c>
      <c r="C2506" s="120"/>
      <c r="D2506" s="101"/>
      <c r="E2506" s="45"/>
      <c r="F2506" s="45"/>
      <c r="G2506" s="45"/>
      <c r="H2506" s="45"/>
      <c r="I2506" s="45"/>
      <c r="J2506" s="45"/>
      <c r="K2506" s="110"/>
      <c r="L2506" s="45"/>
      <c r="M2506" s="86"/>
      <c r="N2506" s="139" t="str">
        <f t="shared" si="78"/>
        <v/>
      </c>
    </row>
    <row r="2507" spans="2:14" ht="15" hidden="1" x14ac:dyDescent="0.2">
      <c r="B2507">
        <f t="shared" si="77"/>
        <v>0</v>
      </c>
      <c r="C2507" s="120"/>
      <c r="D2507" s="101"/>
      <c r="E2507" s="45"/>
      <c r="F2507" s="45"/>
      <c r="G2507" s="45"/>
      <c r="H2507" s="45"/>
      <c r="I2507" s="45"/>
      <c r="J2507" s="45"/>
      <c r="K2507" s="110"/>
      <c r="L2507" s="45"/>
      <c r="M2507" s="86"/>
      <c r="N2507" s="139" t="str">
        <f t="shared" si="78"/>
        <v/>
      </c>
    </row>
    <row r="2508" spans="2:14" ht="15" hidden="1" x14ac:dyDescent="0.2">
      <c r="B2508">
        <f t="shared" si="77"/>
        <v>0</v>
      </c>
      <c r="C2508" s="120"/>
      <c r="D2508" s="101"/>
      <c r="E2508" s="45"/>
      <c r="F2508" s="45"/>
      <c r="G2508" s="45"/>
      <c r="H2508" s="45"/>
      <c r="I2508" s="45"/>
      <c r="J2508" s="45"/>
      <c r="K2508" s="110"/>
      <c r="L2508" s="45"/>
      <c r="M2508" s="86"/>
      <c r="N2508" s="139" t="str">
        <f t="shared" si="78"/>
        <v/>
      </c>
    </row>
    <row r="2509" spans="2:14" ht="15" hidden="1" x14ac:dyDescent="0.2">
      <c r="B2509">
        <f t="shared" si="77"/>
        <v>0</v>
      </c>
      <c r="C2509" s="120"/>
      <c r="D2509" s="101"/>
      <c r="E2509" s="45"/>
      <c r="F2509" s="45"/>
      <c r="G2509" s="45"/>
      <c r="H2509" s="45"/>
      <c r="I2509" s="45"/>
      <c r="J2509" s="45"/>
      <c r="K2509" s="110"/>
      <c r="L2509" s="45"/>
      <c r="M2509" s="86"/>
      <c r="N2509" s="139" t="str">
        <f t="shared" si="78"/>
        <v/>
      </c>
    </row>
    <row r="2510" spans="2:14" ht="15" hidden="1" x14ac:dyDescent="0.2">
      <c r="B2510">
        <f t="shared" si="77"/>
        <v>0</v>
      </c>
      <c r="C2510" s="120"/>
      <c r="D2510" s="101"/>
      <c r="E2510" s="45"/>
      <c r="F2510" s="45"/>
      <c r="G2510" s="45"/>
      <c r="H2510" s="45"/>
      <c r="I2510" s="45"/>
      <c r="J2510" s="45"/>
      <c r="K2510" s="110"/>
      <c r="L2510" s="45"/>
      <c r="M2510" s="86"/>
      <c r="N2510" s="139" t="str">
        <f t="shared" si="78"/>
        <v/>
      </c>
    </row>
    <row r="2511" spans="2:14" ht="15" hidden="1" x14ac:dyDescent="0.2">
      <c r="B2511">
        <f t="shared" si="77"/>
        <v>0</v>
      </c>
      <c r="C2511" s="120"/>
      <c r="D2511" s="101"/>
      <c r="E2511" s="45"/>
      <c r="F2511" s="45"/>
      <c r="G2511" s="45"/>
      <c r="H2511" s="45"/>
      <c r="I2511" s="45"/>
      <c r="J2511" s="45"/>
      <c r="K2511" s="110"/>
      <c r="L2511" s="45"/>
      <c r="M2511" s="86"/>
      <c r="N2511" s="139" t="str">
        <f t="shared" si="78"/>
        <v/>
      </c>
    </row>
    <row r="2512" spans="2:14" ht="15" hidden="1" x14ac:dyDescent="0.2">
      <c r="B2512">
        <f t="shared" si="77"/>
        <v>0</v>
      </c>
      <c r="C2512" s="120"/>
      <c r="D2512" s="101"/>
      <c r="E2512" s="45"/>
      <c r="F2512" s="45"/>
      <c r="G2512" s="45"/>
      <c r="H2512" s="45"/>
      <c r="I2512" s="45"/>
      <c r="J2512" s="45"/>
      <c r="K2512" s="110"/>
      <c r="L2512" s="45"/>
      <c r="M2512" s="86"/>
      <c r="N2512" s="139" t="str">
        <f t="shared" si="78"/>
        <v/>
      </c>
    </row>
    <row r="2513" spans="2:14" ht="15" hidden="1" x14ac:dyDescent="0.2">
      <c r="B2513">
        <f t="shared" si="77"/>
        <v>0</v>
      </c>
      <c r="C2513" s="120"/>
      <c r="D2513" s="101"/>
      <c r="E2513" s="45"/>
      <c r="F2513" s="45"/>
      <c r="G2513" s="45"/>
      <c r="H2513" s="45"/>
      <c r="I2513" s="45"/>
      <c r="J2513" s="45"/>
      <c r="K2513" s="110"/>
      <c r="L2513" s="45"/>
      <c r="M2513" s="86"/>
      <c r="N2513" s="139" t="str">
        <f t="shared" si="78"/>
        <v/>
      </c>
    </row>
    <row r="2514" spans="2:14" ht="15" hidden="1" x14ac:dyDescent="0.2">
      <c r="B2514">
        <f t="shared" si="77"/>
        <v>0</v>
      </c>
      <c r="C2514" s="120"/>
      <c r="D2514" s="101"/>
      <c r="E2514" s="45"/>
      <c r="F2514" s="45"/>
      <c r="G2514" s="45"/>
      <c r="H2514" s="45"/>
      <c r="I2514" s="45"/>
      <c r="J2514" s="45"/>
      <c r="K2514" s="110"/>
      <c r="L2514" s="45"/>
      <c r="M2514" s="86"/>
      <c r="N2514" s="139" t="str">
        <f t="shared" si="78"/>
        <v/>
      </c>
    </row>
    <row r="2515" spans="2:14" ht="15" hidden="1" x14ac:dyDescent="0.2">
      <c r="B2515">
        <f t="shared" si="77"/>
        <v>0</v>
      </c>
      <c r="C2515" s="120"/>
      <c r="D2515" s="101"/>
      <c r="E2515" s="45"/>
      <c r="F2515" s="45"/>
      <c r="G2515" s="45"/>
      <c r="H2515" s="45"/>
      <c r="I2515" s="45"/>
      <c r="J2515" s="45"/>
      <c r="K2515" s="110"/>
      <c r="L2515" s="45"/>
      <c r="M2515" s="86"/>
      <c r="N2515" s="139" t="str">
        <f t="shared" si="78"/>
        <v/>
      </c>
    </row>
    <row r="2516" spans="2:14" ht="15" hidden="1" x14ac:dyDescent="0.2">
      <c r="B2516">
        <f t="shared" si="77"/>
        <v>0</v>
      </c>
      <c r="C2516" s="120"/>
      <c r="D2516" s="101"/>
      <c r="E2516" s="45"/>
      <c r="F2516" s="45"/>
      <c r="G2516" s="45"/>
      <c r="H2516" s="45"/>
      <c r="I2516" s="45"/>
      <c r="J2516" s="45"/>
      <c r="K2516" s="110"/>
      <c r="L2516" s="45"/>
      <c r="M2516" s="86"/>
      <c r="N2516" s="139" t="str">
        <f t="shared" si="78"/>
        <v/>
      </c>
    </row>
    <row r="2517" spans="2:14" ht="15" hidden="1" x14ac:dyDescent="0.2">
      <c r="B2517">
        <f t="shared" si="77"/>
        <v>0</v>
      </c>
      <c r="C2517" s="120"/>
      <c r="D2517" s="101"/>
      <c r="E2517" s="45"/>
      <c r="F2517" s="45"/>
      <c r="G2517" s="45"/>
      <c r="H2517" s="45"/>
      <c r="I2517" s="45"/>
      <c r="J2517" s="45"/>
      <c r="K2517" s="110"/>
      <c r="L2517" s="45"/>
      <c r="M2517" s="86"/>
      <c r="N2517" s="139" t="str">
        <f t="shared" si="78"/>
        <v/>
      </c>
    </row>
    <row r="2518" spans="2:14" ht="15" hidden="1" x14ac:dyDescent="0.2">
      <c r="B2518">
        <f t="shared" si="77"/>
        <v>0</v>
      </c>
      <c r="C2518" s="120"/>
      <c r="D2518" s="101"/>
      <c r="E2518" s="45"/>
      <c r="F2518" s="45"/>
      <c r="G2518" s="45"/>
      <c r="H2518" s="45"/>
      <c r="I2518" s="45"/>
      <c r="J2518" s="45"/>
      <c r="K2518" s="110"/>
      <c r="L2518" s="45"/>
      <c r="M2518" s="86"/>
      <c r="N2518" s="139" t="str">
        <f t="shared" si="78"/>
        <v/>
      </c>
    </row>
    <row r="2519" spans="2:14" ht="14" hidden="1" x14ac:dyDescent="0.2">
      <c r="B2519">
        <f t="shared" si="77"/>
        <v>0</v>
      </c>
      <c r="C2519" s="195"/>
      <c r="D2519" s="196"/>
      <c r="E2519" s="103"/>
      <c r="F2519" s="7"/>
      <c r="G2519" s="45"/>
      <c r="H2519" s="45"/>
      <c r="I2519" s="45"/>
      <c r="J2519" s="45"/>
      <c r="K2519" s="103"/>
      <c r="L2519" s="45"/>
      <c r="M2519" s="103"/>
      <c r="N2519" s="139" t="str">
        <f t="shared" si="78"/>
        <v/>
      </c>
    </row>
    <row r="2520" spans="2:14" ht="14" hidden="1" x14ac:dyDescent="0.2">
      <c r="B2520">
        <f t="shared" si="77"/>
        <v>0</v>
      </c>
      <c r="C2520" s="14"/>
      <c r="D2520" s="197"/>
      <c r="E2520" s="103"/>
      <c r="F2520" s="7"/>
      <c r="G2520" s="45"/>
      <c r="H2520" s="45"/>
      <c r="I2520" s="45"/>
      <c r="J2520" s="45"/>
      <c r="K2520" s="103"/>
      <c r="L2520" s="45"/>
      <c r="M2520" s="103"/>
      <c r="N2520" s="139" t="str">
        <f t="shared" si="78"/>
        <v/>
      </c>
    </row>
    <row r="2521" spans="2:14" ht="14" hidden="1" x14ac:dyDescent="0.2">
      <c r="B2521">
        <f t="shared" si="77"/>
        <v>0</v>
      </c>
      <c r="C2521" s="14"/>
      <c r="D2521" s="197"/>
      <c r="E2521" s="103"/>
      <c r="F2521" s="7"/>
      <c r="G2521" s="45"/>
      <c r="H2521" s="45"/>
      <c r="I2521" s="45"/>
      <c r="J2521" s="45"/>
      <c r="K2521" s="103"/>
      <c r="L2521" s="45"/>
      <c r="M2521" s="103"/>
      <c r="N2521" s="139" t="str">
        <f t="shared" si="78"/>
        <v/>
      </c>
    </row>
    <row r="2522" spans="2:14" ht="14" hidden="1" x14ac:dyDescent="0.2">
      <c r="B2522">
        <f t="shared" si="77"/>
        <v>0</v>
      </c>
      <c r="C2522" s="14"/>
      <c r="D2522" s="197"/>
      <c r="E2522" s="103"/>
      <c r="F2522" s="7"/>
      <c r="G2522" s="45"/>
      <c r="H2522" s="45"/>
      <c r="I2522" s="45"/>
      <c r="J2522" s="45"/>
      <c r="K2522" s="103"/>
      <c r="L2522" s="45"/>
      <c r="M2522" s="103"/>
      <c r="N2522" s="139" t="str">
        <f t="shared" si="78"/>
        <v/>
      </c>
    </row>
    <row r="2523" spans="2:14" ht="14" hidden="1" x14ac:dyDescent="0.2">
      <c r="B2523">
        <f t="shared" ref="B2523:B2586" si="79">(D2523)*1</f>
        <v>0</v>
      </c>
      <c r="C2523" s="14"/>
      <c r="D2523" s="197"/>
      <c r="E2523" s="103"/>
      <c r="F2523" s="7"/>
      <c r="G2523" s="45"/>
      <c r="H2523" s="45"/>
      <c r="I2523" s="45"/>
      <c r="J2523" s="45"/>
      <c r="K2523" s="103"/>
      <c r="L2523" s="45"/>
      <c r="M2523" s="103"/>
      <c r="N2523" s="139" t="str">
        <f t="shared" si="78"/>
        <v/>
      </c>
    </row>
    <row r="2524" spans="2:14" ht="14" hidden="1" x14ac:dyDescent="0.2">
      <c r="B2524">
        <f t="shared" si="79"/>
        <v>0</v>
      </c>
      <c r="C2524" s="9"/>
      <c r="D2524" s="9"/>
      <c r="E2524" s="45"/>
      <c r="F2524" s="7"/>
      <c r="G2524" s="45"/>
      <c r="H2524" s="45"/>
      <c r="I2524" s="45"/>
      <c r="J2524" s="45"/>
      <c r="K2524" s="45"/>
      <c r="L2524" s="45"/>
      <c r="M2524" s="45"/>
      <c r="N2524" s="139" t="str">
        <f t="shared" si="78"/>
        <v/>
      </c>
    </row>
    <row r="2525" spans="2:14" ht="14" hidden="1" x14ac:dyDescent="0.2">
      <c r="B2525">
        <f t="shared" si="79"/>
        <v>0</v>
      </c>
      <c r="C2525" s="45"/>
      <c r="D2525" s="89"/>
      <c r="E2525" s="45"/>
      <c r="F2525" s="45"/>
      <c r="G2525" s="45"/>
      <c r="H2525" s="191"/>
      <c r="I2525" s="45"/>
      <c r="J2525" s="81"/>
      <c r="K2525" s="45"/>
      <c r="L2525" s="45"/>
      <c r="M2525" s="45"/>
      <c r="N2525" s="139" t="str">
        <f t="shared" si="78"/>
        <v/>
      </c>
    </row>
    <row r="2526" spans="2:14" ht="14" hidden="1" x14ac:dyDescent="0.2">
      <c r="B2526">
        <f t="shared" si="79"/>
        <v>0</v>
      </c>
      <c r="C2526" s="45"/>
      <c r="D2526" s="89"/>
      <c r="E2526" s="45"/>
      <c r="F2526" s="45"/>
      <c r="G2526" s="45"/>
      <c r="H2526" s="191"/>
      <c r="I2526" s="45"/>
      <c r="J2526" s="81"/>
      <c r="K2526" s="45"/>
      <c r="L2526" s="45"/>
      <c r="M2526" s="45"/>
      <c r="N2526" s="139" t="str">
        <f t="shared" si="78"/>
        <v/>
      </c>
    </row>
    <row r="2527" spans="2:14" ht="14" hidden="1" x14ac:dyDescent="0.2">
      <c r="B2527">
        <f t="shared" si="79"/>
        <v>0</v>
      </c>
      <c r="C2527" s="198"/>
      <c r="D2527" s="198"/>
      <c r="E2527" s="45"/>
      <c r="F2527" s="9"/>
      <c r="G2527" s="45"/>
      <c r="H2527" s="45"/>
      <c r="I2527" s="45"/>
      <c r="J2527" s="45"/>
      <c r="K2527" s="45"/>
      <c r="L2527" s="45"/>
      <c r="M2527" s="45"/>
      <c r="N2527" s="139" t="str">
        <f t="shared" si="78"/>
        <v/>
      </c>
    </row>
    <row r="2528" spans="2:14" ht="14" hidden="1" x14ac:dyDescent="0.2">
      <c r="B2528">
        <f t="shared" si="79"/>
        <v>0</v>
      </c>
      <c r="C2528" s="198"/>
      <c r="D2528" s="198"/>
      <c r="E2528" s="45"/>
      <c r="F2528" s="9"/>
      <c r="G2528" s="45"/>
      <c r="H2528" s="45"/>
      <c r="I2528" s="45"/>
      <c r="J2528" s="45"/>
      <c r="K2528" s="45"/>
      <c r="L2528" s="45"/>
      <c r="M2528" s="45"/>
      <c r="N2528" s="139" t="str">
        <f t="shared" si="78"/>
        <v/>
      </c>
    </row>
    <row r="2529" spans="2:14" ht="14" hidden="1" x14ac:dyDescent="0.2">
      <c r="B2529">
        <f t="shared" si="79"/>
        <v>0</v>
      </c>
      <c r="C2529" s="198"/>
      <c r="D2529" s="198"/>
      <c r="E2529" s="45"/>
      <c r="F2529" s="9"/>
      <c r="G2529" s="45"/>
      <c r="H2529" s="45"/>
      <c r="I2529" s="45"/>
      <c r="J2529" s="45"/>
      <c r="K2529" s="45"/>
      <c r="L2529" s="45"/>
      <c r="M2529" s="45"/>
      <c r="N2529" s="139" t="str">
        <f t="shared" si="78"/>
        <v/>
      </c>
    </row>
    <row r="2530" spans="2:14" ht="14" hidden="1" x14ac:dyDescent="0.2">
      <c r="B2530">
        <f t="shared" si="79"/>
        <v>0</v>
      </c>
      <c r="C2530" s="198"/>
      <c r="D2530" s="198"/>
      <c r="E2530" s="45"/>
      <c r="F2530" s="9"/>
      <c r="G2530" s="45"/>
      <c r="H2530" s="45"/>
      <c r="I2530" s="45"/>
      <c r="J2530" s="45"/>
      <c r="K2530" s="45"/>
      <c r="L2530" s="45"/>
      <c r="M2530" s="45"/>
      <c r="N2530" s="139" t="str">
        <f t="shared" si="78"/>
        <v/>
      </c>
    </row>
    <row r="2531" spans="2:14" ht="14" hidden="1" x14ac:dyDescent="0.2">
      <c r="B2531">
        <f t="shared" si="79"/>
        <v>0</v>
      </c>
      <c r="C2531" s="198"/>
      <c r="D2531" s="198"/>
      <c r="E2531" s="45"/>
      <c r="F2531" s="9"/>
      <c r="G2531" s="45"/>
      <c r="H2531" s="45"/>
      <c r="I2531" s="45"/>
      <c r="J2531" s="45"/>
      <c r="K2531" s="45"/>
      <c r="L2531" s="45"/>
      <c r="M2531" s="45"/>
      <c r="N2531" s="139" t="str">
        <f t="shared" si="78"/>
        <v/>
      </c>
    </row>
    <row r="2532" spans="2:14" ht="14" hidden="1" x14ac:dyDescent="0.2">
      <c r="B2532">
        <f t="shared" si="79"/>
        <v>0</v>
      </c>
      <c r="C2532" s="198"/>
      <c r="D2532" s="198"/>
      <c r="E2532" s="45"/>
      <c r="F2532" s="9"/>
      <c r="G2532" s="45"/>
      <c r="H2532" s="45"/>
      <c r="I2532" s="45"/>
      <c r="J2532" s="45"/>
      <c r="K2532" s="45"/>
      <c r="L2532" s="45"/>
      <c r="M2532" s="45"/>
      <c r="N2532" s="139" t="str">
        <f t="shared" si="78"/>
        <v/>
      </c>
    </row>
    <row r="2533" spans="2:14" ht="14" hidden="1" x14ac:dyDescent="0.2">
      <c r="B2533">
        <f t="shared" si="79"/>
        <v>0</v>
      </c>
      <c r="C2533" s="198"/>
      <c r="D2533" s="198"/>
      <c r="E2533" s="45"/>
      <c r="F2533" s="9"/>
      <c r="G2533" s="45"/>
      <c r="H2533" s="45"/>
      <c r="I2533" s="45"/>
      <c r="J2533" s="45"/>
      <c r="K2533" s="45"/>
      <c r="L2533" s="45"/>
      <c r="M2533" s="45"/>
      <c r="N2533" s="139" t="str">
        <f t="shared" si="78"/>
        <v/>
      </c>
    </row>
    <row r="2534" spans="2:14" ht="14" hidden="1" x14ac:dyDescent="0.2">
      <c r="B2534">
        <f t="shared" si="79"/>
        <v>0</v>
      </c>
      <c r="C2534" s="198"/>
      <c r="D2534" s="198"/>
      <c r="E2534" s="45"/>
      <c r="F2534" s="9"/>
      <c r="G2534" s="45"/>
      <c r="H2534" s="45"/>
      <c r="I2534" s="45"/>
      <c r="J2534" s="45"/>
      <c r="K2534" s="45"/>
      <c r="L2534" s="45"/>
      <c r="M2534" s="45"/>
      <c r="N2534" s="139" t="str">
        <f t="shared" si="78"/>
        <v/>
      </c>
    </row>
    <row r="2535" spans="2:14" ht="14" hidden="1" x14ac:dyDescent="0.2">
      <c r="B2535">
        <f t="shared" si="79"/>
        <v>0</v>
      </c>
      <c r="C2535" s="198"/>
      <c r="D2535" s="198"/>
      <c r="E2535" s="45"/>
      <c r="F2535" s="9"/>
      <c r="G2535" s="45"/>
      <c r="H2535" s="45"/>
      <c r="I2535" s="45"/>
      <c r="J2535" s="45"/>
      <c r="K2535" s="45"/>
      <c r="L2535" s="45"/>
      <c r="M2535" s="45"/>
      <c r="N2535" s="139" t="str">
        <f t="shared" si="78"/>
        <v/>
      </c>
    </row>
    <row r="2536" spans="2:14" ht="14" hidden="1" x14ac:dyDescent="0.2">
      <c r="B2536">
        <f t="shared" si="79"/>
        <v>0</v>
      </c>
      <c r="C2536" s="198"/>
      <c r="D2536" s="198"/>
      <c r="E2536" s="45"/>
      <c r="F2536" s="9"/>
      <c r="G2536" s="45"/>
      <c r="H2536" s="45"/>
      <c r="I2536" s="45"/>
      <c r="J2536" s="45"/>
      <c r="K2536" s="45"/>
      <c r="L2536" s="45"/>
      <c r="M2536" s="45"/>
      <c r="N2536" s="139" t="str">
        <f t="shared" si="78"/>
        <v/>
      </c>
    </row>
    <row r="2537" spans="2:14" ht="14" hidden="1" x14ac:dyDescent="0.2">
      <c r="B2537">
        <f t="shared" si="79"/>
        <v>0</v>
      </c>
      <c r="C2537" s="198"/>
      <c r="D2537" s="198"/>
      <c r="E2537" s="45"/>
      <c r="F2537" s="9"/>
      <c r="G2537" s="45"/>
      <c r="H2537" s="45"/>
      <c r="I2537" s="45"/>
      <c r="J2537" s="45"/>
      <c r="K2537" s="45"/>
      <c r="L2537" s="45"/>
      <c r="M2537" s="45"/>
      <c r="N2537" s="139" t="str">
        <f t="shared" si="78"/>
        <v/>
      </c>
    </row>
    <row r="2538" spans="2:14" ht="14" hidden="1" x14ac:dyDescent="0.2">
      <c r="B2538">
        <f t="shared" si="79"/>
        <v>0</v>
      </c>
      <c r="C2538" s="198"/>
      <c r="D2538" s="198"/>
      <c r="E2538" s="45"/>
      <c r="F2538" s="9"/>
      <c r="G2538" s="45"/>
      <c r="H2538" s="45"/>
      <c r="I2538" s="45"/>
      <c r="J2538" s="45"/>
      <c r="K2538" s="45"/>
      <c r="L2538" s="45"/>
      <c r="M2538" s="45"/>
      <c r="N2538" s="139" t="str">
        <f t="shared" si="78"/>
        <v/>
      </c>
    </row>
    <row r="2539" spans="2:14" ht="14" hidden="1" x14ac:dyDescent="0.2">
      <c r="B2539">
        <f t="shared" si="79"/>
        <v>0</v>
      </c>
      <c r="C2539" s="198"/>
      <c r="D2539" s="198"/>
      <c r="E2539" s="45"/>
      <c r="F2539" s="9"/>
      <c r="G2539" s="45"/>
      <c r="H2539" s="45"/>
      <c r="I2539" s="45"/>
      <c r="J2539" s="45"/>
      <c r="K2539" s="45"/>
      <c r="L2539" s="45"/>
      <c r="M2539" s="45"/>
      <c r="N2539" s="139" t="str">
        <f t="shared" si="78"/>
        <v/>
      </c>
    </row>
    <row r="2540" spans="2:14" ht="14" hidden="1" x14ac:dyDescent="0.2">
      <c r="B2540">
        <f t="shared" si="79"/>
        <v>0</v>
      </c>
      <c r="C2540" s="198"/>
      <c r="D2540" s="198"/>
      <c r="E2540" s="45"/>
      <c r="F2540" s="9"/>
      <c r="G2540" s="45"/>
      <c r="H2540" s="45"/>
      <c r="I2540" s="45"/>
      <c r="J2540" s="45"/>
      <c r="K2540" s="45"/>
      <c r="L2540" s="45"/>
      <c r="M2540" s="45"/>
      <c r="N2540" s="139" t="str">
        <f t="shared" si="78"/>
        <v/>
      </c>
    </row>
    <row r="2541" spans="2:14" ht="14" hidden="1" x14ac:dyDescent="0.2">
      <c r="B2541">
        <f t="shared" si="79"/>
        <v>0</v>
      </c>
      <c r="C2541" s="198"/>
      <c r="D2541" s="198"/>
      <c r="E2541" s="45"/>
      <c r="F2541" s="9"/>
      <c r="G2541" s="45"/>
      <c r="H2541" s="45"/>
      <c r="I2541" s="45"/>
      <c r="J2541" s="45"/>
      <c r="K2541" s="45"/>
      <c r="L2541" s="45"/>
      <c r="M2541" s="45"/>
      <c r="N2541" s="139" t="str">
        <f t="shared" si="78"/>
        <v/>
      </c>
    </row>
    <row r="2542" spans="2:14" ht="14" hidden="1" x14ac:dyDescent="0.2">
      <c r="B2542">
        <f t="shared" si="79"/>
        <v>0</v>
      </c>
      <c r="C2542" s="198"/>
      <c r="D2542" s="198"/>
      <c r="E2542" s="45"/>
      <c r="F2542" s="9"/>
      <c r="G2542" s="45"/>
      <c r="H2542" s="45"/>
      <c r="I2542" s="45"/>
      <c r="J2542" s="45"/>
      <c r="K2542" s="45"/>
      <c r="L2542" s="45"/>
      <c r="M2542" s="45"/>
      <c r="N2542" s="139" t="str">
        <f t="shared" si="78"/>
        <v/>
      </c>
    </row>
    <row r="2543" spans="2:14" ht="14" hidden="1" x14ac:dyDescent="0.2">
      <c r="B2543">
        <f t="shared" si="79"/>
        <v>0</v>
      </c>
      <c r="C2543" s="198"/>
      <c r="D2543" s="198"/>
      <c r="E2543" s="45"/>
      <c r="F2543" s="9"/>
      <c r="G2543" s="45"/>
      <c r="H2543" s="45"/>
      <c r="I2543" s="45"/>
      <c r="J2543" s="45"/>
      <c r="K2543" s="45"/>
      <c r="L2543" s="45"/>
      <c r="M2543" s="45"/>
      <c r="N2543" s="139" t="str">
        <f t="shared" si="78"/>
        <v/>
      </c>
    </row>
    <row r="2544" spans="2:14" ht="14" hidden="1" x14ac:dyDescent="0.2">
      <c r="B2544">
        <f t="shared" si="79"/>
        <v>0</v>
      </c>
      <c r="C2544" s="198"/>
      <c r="D2544" s="198"/>
      <c r="E2544" s="45"/>
      <c r="F2544" s="9"/>
      <c r="G2544" s="45"/>
      <c r="H2544" s="45"/>
      <c r="I2544" s="45"/>
      <c r="J2544" s="45"/>
      <c r="K2544" s="45"/>
      <c r="L2544" s="45"/>
      <c r="M2544" s="45"/>
      <c r="N2544" s="139" t="str">
        <f t="shared" si="78"/>
        <v/>
      </c>
    </row>
    <row r="2545" spans="2:14" ht="14" hidden="1" x14ac:dyDescent="0.2">
      <c r="B2545">
        <f t="shared" si="79"/>
        <v>0</v>
      </c>
      <c r="C2545" s="198"/>
      <c r="D2545" s="198"/>
      <c r="E2545" s="45"/>
      <c r="F2545" s="9"/>
      <c r="G2545" s="45"/>
      <c r="H2545" s="45"/>
      <c r="I2545" s="45"/>
      <c r="J2545" s="45"/>
      <c r="K2545" s="45"/>
      <c r="L2545" s="45"/>
      <c r="M2545" s="45"/>
      <c r="N2545" s="139" t="str">
        <f t="shared" si="78"/>
        <v/>
      </c>
    </row>
    <row r="2546" spans="2:14" ht="14" hidden="1" x14ac:dyDescent="0.2">
      <c r="B2546">
        <f t="shared" si="79"/>
        <v>0</v>
      </c>
      <c r="C2546" s="198"/>
      <c r="D2546" s="198"/>
      <c r="E2546" s="45"/>
      <c r="F2546" s="9"/>
      <c r="G2546" s="45"/>
      <c r="H2546" s="45"/>
      <c r="I2546" s="45"/>
      <c r="J2546" s="45"/>
      <c r="K2546" s="45"/>
      <c r="L2546" s="45"/>
      <c r="M2546" s="45"/>
      <c r="N2546" s="139" t="str">
        <f t="shared" si="78"/>
        <v/>
      </c>
    </row>
    <row r="2547" spans="2:14" ht="14" hidden="1" x14ac:dyDescent="0.2">
      <c r="B2547">
        <f t="shared" si="79"/>
        <v>0</v>
      </c>
      <c r="C2547" s="198"/>
      <c r="D2547" s="198"/>
      <c r="E2547" s="45"/>
      <c r="F2547" s="9"/>
      <c r="G2547" s="45"/>
      <c r="H2547" s="45"/>
      <c r="I2547" s="45"/>
      <c r="J2547" s="45"/>
      <c r="K2547" s="45"/>
      <c r="L2547" s="45"/>
      <c r="M2547" s="45"/>
      <c r="N2547" s="139" t="str">
        <f t="shared" si="78"/>
        <v/>
      </c>
    </row>
    <row r="2548" spans="2:14" ht="14" hidden="1" x14ac:dyDescent="0.2">
      <c r="B2548">
        <f t="shared" si="79"/>
        <v>0</v>
      </c>
      <c r="C2548" s="198"/>
      <c r="D2548" s="198"/>
      <c r="E2548" s="45"/>
      <c r="F2548" s="9"/>
      <c r="G2548" s="45"/>
      <c r="H2548" s="45"/>
      <c r="I2548" s="45"/>
      <c r="J2548" s="45"/>
      <c r="K2548" s="45"/>
      <c r="L2548" s="45"/>
      <c r="M2548" s="45"/>
      <c r="N2548" s="139" t="str">
        <f t="shared" si="78"/>
        <v/>
      </c>
    </row>
    <row r="2549" spans="2:14" ht="14" hidden="1" x14ac:dyDescent="0.2">
      <c r="B2549">
        <f t="shared" si="79"/>
        <v>0</v>
      </c>
      <c r="C2549" s="198"/>
      <c r="D2549" s="198"/>
      <c r="E2549" s="45"/>
      <c r="F2549" s="9"/>
      <c r="G2549" s="45"/>
      <c r="H2549" s="45"/>
      <c r="I2549" s="45"/>
      <c r="J2549" s="45"/>
      <c r="K2549" s="45"/>
      <c r="L2549" s="45"/>
      <c r="M2549" s="45"/>
      <c r="N2549" s="139" t="str">
        <f t="shared" si="78"/>
        <v/>
      </c>
    </row>
    <row r="2550" spans="2:14" ht="14" hidden="1" x14ac:dyDescent="0.2">
      <c r="B2550">
        <f t="shared" si="79"/>
        <v>0</v>
      </c>
      <c r="C2550" s="198"/>
      <c r="D2550" s="198"/>
      <c r="E2550" s="45"/>
      <c r="F2550" s="9"/>
      <c r="G2550" s="45"/>
      <c r="H2550" s="45"/>
      <c r="I2550" s="45"/>
      <c r="J2550" s="45"/>
      <c r="K2550" s="45"/>
      <c r="L2550" s="45"/>
      <c r="M2550" s="45"/>
      <c r="N2550" s="139" t="str">
        <f t="shared" si="78"/>
        <v/>
      </c>
    </row>
    <row r="2551" spans="2:14" ht="14" hidden="1" x14ac:dyDescent="0.2">
      <c r="B2551">
        <f t="shared" si="79"/>
        <v>0</v>
      </c>
      <c r="C2551" s="198"/>
      <c r="D2551" s="198"/>
      <c r="E2551" s="45"/>
      <c r="F2551" s="9"/>
      <c r="G2551" s="45"/>
      <c r="H2551" s="45"/>
      <c r="I2551" s="45"/>
      <c r="J2551" s="45"/>
      <c r="K2551" s="45"/>
      <c r="L2551" s="45"/>
      <c r="M2551" s="45"/>
      <c r="N2551" s="139" t="str">
        <f t="shared" si="78"/>
        <v/>
      </c>
    </row>
    <row r="2552" spans="2:14" ht="14" hidden="1" x14ac:dyDescent="0.2">
      <c r="B2552">
        <f t="shared" si="79"/>
        <v>0</v>
      </c>
      <c r="C2552" s="198"/>
      <c r="D2552" s="198"/>
      <c r="E2552" s="45"/>
      <c r="F2552" s="9"/>
      <c r="G2552" s="45"/>
      <c r="H2552" s="45"/>
      <c r="I2552" s="45"/>
      <c r="J2552" s="45"/>
      <c r="K2552" s="45"/>
      <c r="L2552" s="45"/>
      <c r="M2552" s="45"/>
      <c r="N2552" s="139" t="str">
        <f t="shared" si="78"/>
        <v/>
      </c>
    </row>
    <row r="2553" spans="2:14" ht="14" hidden="1" x14ac:dyDescent="0.2">
      <c r="B2553">
        <f t="shared" si="79"/>
        <v>0</v>
      </c>
      <c r="C2553" s="198"/>
      <c r="D2553" s="198"/>
      <c r="E2553" s="45"/>
      <c r="F2553" s="9"/>
      <c r="G2553" s="45"/>
      <c r="H2553" s="45"/>
      <c r="I2553" s="45"/>
      <c r="J2553" s="45"/>
      <c r="K2553" s="45"/>
      <c r="L2553" s="45"/>
      <c r="M2553" s="45"/>
      <c r="N2553" s="139" t="str">
        <f t="shared" si="78"/>
        <v/>
      </c>
    </row>
    <row r="2554" spans="2:14" ht="14" hidden="1" x14ac:dyDescent="0.2">
      <c r="B2554">
        <f t="shared" si="79"/>
        <v>0</v>
      </c>
      <c r="C2554" s="198"/>
      <c r="D2554" s="198"/>
      <c r="E2554" s="45"/>
      <c r="F2554" s="9"/>
      <c r="G2554" s="45"/>
      <c r="H2554" s="45"/>
      <c r="I2554" s="45"/>
      <c r="J2554" s="45"/>
      <c r="K2554" s="45"/>
      <c r="L2554" s="45"/>
      <c r="M2554" s="45"/>
      <c r="N2554" s="139" t="str">
        <f t="shared" si="78"/>
        <v/>
      </c>
    </row>
    <row r="2555" spans="2:14" ht="14" hidden="1" x14ac:dyDescent="0.2">
      <c r="B2555">
        <f t="shared" si="79"/>
        <v>0</v>
      </c>
      <c r="C2555" s="198"/>
      <c r="D2555" s="198"/>
      <c r="E2555" s="45"/>
      <c r="F2555" s="9"/>
      <c r="G2555" s="45"/>
      <c r="H2555" s="45"/>
      <c r="I2555" s="45"/>
      <c r="J2555" s="45"/>
      <c r="K2555" s="45"/>
      <c r="L2555" s="45"/>
      <c r="M2555" s="45"/>
      <c r="N2555" s="139" t="str">
        <f t="shared" si="78"/>
        <v/>
      </c>
    </row>
    <row r="2556" spans="2:14" ht="14" hidden="1" x14ac:dyDescent="0.2">
      <c r="B2556">
        <f t="shared" si="79"/>
        <v>0</v>
      </c>
      <c r="C2556" s="198"/>
      <c r="D2556" s="198"/>
      <c r="E2556" s="45"/>
      <c r="F2556" s="9"/>
      <c r="G2556" s="45"/>
      <c r="H2556" s="45"/>
      <c r="I2556" s="45"/>
      <c r="J2556" s="45"/>
      <c r="K2556" s="45"/>
      <c r="L2556" s="45"/>
      <c r="M2556" s="45"/>
      <c r="N2556" s="139" t="str">
        <f t="shared" si="78"/>
        <v/>
      </c>
    </row>
    <row r="2557" spans="2:14" ht="14" hidden="1" x14ac:dyDescent="0.2">
      <c r="B2557">
        <f t="shared" si="79"/>
        <v>0</v>
      </c>
      <c r="C2557" s="198"/>
      <c r="D2557" s="198"/>
      <c r="E2557" s="45"/>
      <c r="F2557" s="9"/>
      <c r="G2557" s="45"/>
      <c r="H2557" s="45"/>
      <c r="I2557" s="45"/>
      <c r="J2557" s="45"/>
      <c r="K2557" s="45"/>
      <c r="L2557" s="45"/>
      <c r="M2557" s="45"/>
      <c r="N2557" s="139" t="str">
        <f t="shared" si="78"/>
        <v/>
      </c>
    </row>
    <row r="2558" spans="2:14" ht="14" hidden="1" x14ac:dyDescent="0.2">
      <c r="B2558">
        <f t="shared" si="79"/>
        <v>0</v>
      </c>
      <c r="C2558" s="198"/>
      <c r="D2558" s="198"/>
      <c r="E2558" s="45"/>
      <c r="F2558" s="9"/>
      <c r="G2558" s="45"/>
      <c r="H2558" s="45"/>
      <c r="I2558" s="45"/>
      <c r="J2558" s="45"/>
      <c r="K2558" s="45"/>
      <c r="L2558" s="45"/>
      <c r="M2558" s="45"/>
      <c r="N2558" s="139" t="str">
        <f t="shared" si="78"/>
        <v/>
      </c>
    </row>
    <row r="2559" spans="2:14" ht="14" hidden="1" x14ac:dyDescent="0.2">
      <c r="B2559">
        <f t="shared" si="79"/>
        <v>0</v>
      </c>
      <c r="C2559" s="198"/>
      <c r="D2559" s="198"/>
      <c r="E2559" s="45"/>
      <c r="F2559" s="9"/>
      <c r="G2559" s="45"/>
      <c r="H2559" s="45"/>
      <c r="I2559" s="45"/>
      <c r="J2559" s="45"/>
      <c r="K2559" s="45"/>
      <c r="L2559" s="45"/>
      <c r="M2559" s="45"/>
      <c r="N2559" s="139" t="str">
        <f t="shared" si="78"/>
        <v/>
      </c>
    </row>
    <row r="2560" spans="2:14" ht="14" hidden="1" x14ac:dyDescent="0.2">
      <c r="B2560">
        <f t="shared" si="79"/>
        <v>0</v>
      </c>
      <c r="C2560" s="198"/>
      <c r="D2560" s="198"/>
      <c r="E2560" s="45"/>
      <c r="F2560" s="9"/>
      <c r="G2560" s="45"/>
      <c r="H2560" s="45"/>
      <c r="I2560" s="45"/>
      <c r="J2560" s="45"/>
      <c r="K2560" s="45"/>
      <c r="L2560" s="45"/>
      <c r="M2560" s="45"/>
      <c r="N2560" s="139" t="str">
        <f t="shared" si="78"/>
        <v/>
      </c>
    </row>
    <row r="2561" spans="2:14" ht="14" hidden="1" x14ac:dyDescent="0.2">
      <c r="B2561">
        <f t="shared" si="79"/>
        <v>0</v>
      </c>
      <c r="C2561" s="198"/>
      <c r="D2561" s="198"/>
      <c r="E2561" s="45"/>
      <c r="F2561" s="9"/>
      <c r="G2561" s="45"/>
      <c r="H2561" s="45"/>
      <c r="I2561" s="45"/>
      <c r="J2561" s="45"/>
      <c r="K2561" s="45"/>
      <c r="L2561" s="45"/>
      <c r="M2561" s="45"/>
      <c r="N2561" s="139" t="str">
        <f t="shared" si="78"/>
        <v/>
      </c>
    </row>
    <row r="2562" spans="2:14" ht="14" hidden="1" x14ac:dyDescent="0.2">
      <c r="B2562">
        <f t="shared" si="79"/>
        <v>0</v>
      </c>
      <c r="C2562" s="198"/>
      <c r="D2562" s="198"/>
      <c r="E2562" s="45"/>
      <c r="F2562" s="9"/>
      <c r="G2562" s="45"/>
      <c r="H2562" s="45"/>
      <c r="I2562" s="45"/>
      <c r="J2562" s="45"/>
      <c r="K2562" s="45"/>
      <c r="L2562" s="45"/>
      <c r="M2562" s="45"/>
      <c r="N2562" s="139" t="str">
        <f t="shared" si="78"/>
        <v/>
      </c>
    </row>
    <row r="2563" spans="2:14" ht="14" hidden="1" x14ac:dyDescent="0.2">
      <c r="B2563">
        <f t="shared" si="79"/>
        <v>0</v>
      </c>
      <c r="C2563" s="198"/>
      <c r="D2563" s="198"/>
      <c r="E2563" s="45"/>
      <c r="F2563" s="9"/>
      <c r="G2563" s="45"/>
      <c r="H2563" s="45"/>
      <c r="I2563" s="45"/>
      <c r="J2563" s="45"/>
      <c r="K2563" s="45"/>
      <c r="L2563" s="45"/>
      <c r="M2563" s="45"/>
      <c r="N2563" s="139" t="str">
        <f t="shared" ref="N2563:N2626" si="80">UPPER(M2563)</f>
        <v/>
      </c>
    </row>
    <row r="2564" spans="2:14" ht="14" hidden="1" x14ac:dyDescent="0.2">
      <c r="B2564">
        <f t="shared" si="79"/>
        <v>0</v>
      </c>
      <c r="C2564" s="198"/>
      <c r="D2564" s="198"/>
      <c r="E2564" s="45"/>
      <c r="F2564" s="9"/>
      <c r="G2564" s="45"/>
      <c r="H2564" s="45"/>
      <c r="I2564" s="45"/>
      <c r="J2564" s="45"/>
      <c r="K2564" s="45"/>
      <c r="L2564" s="45"/>
      <c r="M2564" s="45"/>
      <c r="N2564" s="139" t="str">
        <f t="shared" si="80"/>
        <v/>
      </c>
    </row>
    <row r="2565" spans="2:14" ht="14" hidden="1" x14ac:dyDescent="0.2">
      <c r="B2565">
        <f t="shared" si="79"/>
        <v>0</v>
      </c>
      <c r="C2565" s="198"/>
      <c r="D2565" s="198"/>
      <c r="E2565" s="45"/>
      <c r="F2565" s="9"/>
      <c r="G2565" s="45"/>
      <c r="H2565" s="45"/>
      <c r="I2565" s="45"/>
      <c r="J2565" s="45"/>
      <c r="K2565" s="45"/>
      <c r="L2565" s="45"/>
      <c r="M2565" s="45"/>
      <c r="N2565" s="139" t="str">
        <f t="shared" si="80"/>
        <v/>
      </c>
    </row>
    <row r="2566" spans="2:14" ht="14" hidden="1" x14ac:dyDescent="0.2">
      <c r="B2566">
        <f t="shared" si="79"/>
        <v>0</v>
      </c>
      <c r="C2566" s="198"/>
      <c r="D2566" s="198"/>
      <c r="E2566" s="45"/>
      <c r="F2566" s="9"/>
      <c r="G2566" s="45"/>
      <c r="H2566" s="45"/>
      <c r="I2566" s="45"/>
      <c r="J2566" s="45"/>
      <c r="K2566" s="45"/>
      <c r="L2566" s="45"/>
      <c r="M2566" s="45"/>
      <c r="N2566" s="139" t="str">
        <f t="shared" si="80"/>
        <v/>
      </c>
    </row>
    <row r="2567" spans="2:14" ht="14" hidden="1" x14ac:dyDescent="0.2">
      <c r="B2567">
        <f t="shared" si="79"/>
        <v>0</v>
      </c>
      <c r="C2567" s="198"/>
      <c r="D2567" s="198"/>
      <c r="E2567" s="45"/>
      <c r="F2567" s="9"/>
      <c r="G2567" s="45"/>
      <c r="H2567" s="45"/>
      <c r="I2567" s="45"/>
      <c r="J2567" s="45"/>
      <c r="K2567" s="45"/>
      <c r="L2567" s="45"/>
      <c r="M2567" s="45"/>
      <c r="N2567" s="139" t="str">
        <f t="shared" si="80"/>
        <v/>
      </c>
    </row>
    <row r="2568" spans="2:14" ht="14" hidden="1" x14ac:dyDescent="0.2">
      <c r="B2568">
        <f t="shared" si="79"/>
        <v>0</v>
      </c>
      <c r="C2568" s="198"/>
      <c r="D2568" s="198"/>
      <c r="E2568" s="45"/>
      <c r="F2568" s="9"/>
      <c r="G2568" s="45"/>
      <c r="H2568" s="45"/>
      <c r="I2568" s="45"/>
      <c r="J2568" s="45"/>
      <c r="K2568" s="45"/>
      <c r="L2568" s="45"/>
      <c r="M2568" s="45"/>
      <c r="N2568" s="139" t="str">
        <f t="shared" si="80"/>
        <v/>
      </c>
    </row>
    <row r="2569" spans="2:14" ht="14" hidden="1" x14ac:dyDescent="0.2">
      <c r="B2569">
        <f t="shared" si="79"/>
        <v>0</v>
      </c>
      <c r="C2569" s="198"/>
      <c r="D2569" s="198"/>
      <c r="E2569" s="45"/>
      <c r="F2569" s="9"/>
      <c r="G2569" s="45"/>
      <c r="H2569" s="45"/>
      <c r="I2569" s="45"/>
      <c r="J2569" s="45"/>
      <c r="K2569" s="45"/>
      <c r="L2569" s="45"/>
      <c r="M2569" s="45"/>
      <c r="N2569" s="139" t="str">
        <f t="shared" si="80"/>
        <v/>
      </c>
    </row>
    <row r="2570" spans="2:14" ht="14" hidden="1" x14ac:dyDescent="0.2">
      <c r="B2570">
        <f t="shared" si="79"/>
        <v>0</v>
      </c>
      <c r="C2570" s="198"/>
      <c r="D2570" s="198"/>
      <c r="E2570" s="45"/>
      <c r="F2570" s="9"/>
      <c r="G2570" s="45"/>
      <c r="H2570" s="45"/>
      <c r="I2570" s="45"/>
      <c r="J2570" s="45"/>
      <c r="K2570" s="45"/>
      <c r="L2570" s="45"/>
      <c r="M2570" s="45"/>
      <c r="N2570" s="139" t="str">
        <f t="shared" si="80"/>
        <v/>
      </c>
    </row>
    <row r="2571" spans="2:14" ht="14" hidden="1" x14ac:dyDescent="0.2">
      <c r="B2571">
        <f t="shared" si="79"/>
        <v>0</v>
      </c>
      <c r="C2571" s="198"/>
      <c r="D2571" s="198"/>
      <c r="E2571" s="45"/>
      <c r="F2571" s="9"/>
      <c r="G2571" s="45"/>
      <c r="H2571" s="45"/>
      <c r="I2571" s="45"/>
      <c r="J2571" s="45"/>
      <c r="K2571" s="45"/>
      <c r="L2571" s="45"/>
      <c r="M2571" s="45"/>
      <c r="N2571" s="139" t="str">
        <f t="shared" si="80"/>
        <v/>
      </c>
    </row>
    <row r="2572" spans="2:14" ht="14" hidden="1" x14ac:dyDescent="0.2">
      <c r="B2572">
        <f t="shared" si="79"/>
        <v>0</v>
      </c>
      <c r="C2572" s="198"/>
      <c r="D2572" s="198"/>
      <c r="E2572" s="45"/>
      <c r="F2572" s="9"/>
      <c r="G2572" s="45"/>
      <c r="H2572" s="45"/>
      <c r="I2572" s="45"/>
      <c r="J2572" s="45"/>
      <c r="K2572" s="45"/>
      <c r="L2572" s="45"/>
      <c r="M2572" s="45"/>
      <c r="N2572" s="139" t="str">
        <f t="shared" si="80"/>
        <v/>
      </c>
    </row>
    <row r="2573" spans="2:14" ht="14" hidden="1" x14ac:dyDescent="0.2">
      <c r="B2573">
        <f t="shared" si="79"/>
        <v>0</v>
      </c>
      <c r="C2573" s="198"/>
      <c r="D2573" s="198"/>
      <c r="E2573" s="45"/>
      <c r="F2573" s="9"/>
      <c r="G2573" s="45"/>
      <c r="H2573" s="45"/>
      <c r="I2573" s="45"/>
      <c r="J2573" s="45"/>
      <c r="K2573" s="45"/>
      <c r="L2573" s="45"/>
      <c r="M2573" s="45"/>
      <c r="N2573" s="139" t="str">
        <f t="shared" si="80"/>
        <v/>
      </c>
    </row>
    <row r="2574" spans="2:14" ht="14" hidden="1" x14ac:dyDescent="0.2">
      <c r="B2574">
        <f t="shared" si="79"/>
        <v>0</v>
      </c>
      <c r="C2574" s="198"/>
      <c r="D2574" s="198"/>
      <c r="E2574" s="45"/>
      <c r="F2574" s="9"/>
      <c r="G2574" s="45"/>
      <c r="H2574" s="45"/>
      <c r="I2574" s="45"/>
      <c r="J2574" s="45"/>
      <c r="K2574" s="45"/>
      <c r="L2574" s="45"/>
      <c r="M2574" s="45"/>
      <c r="N2574" s="139" t="str">
        <f t="shared" si="80"/>
        <v/>
      </c>
    </row>
    <row r="2575" spans="2:14" ht="14" hidden="1" x14ac:dyDescent="0.2">
      <c r="B2575">
        <f t="shared" si="79"/>
        <v>0</v>
      </c>
      <c r="C2575" s="198"/>
      <c r="D2575" s="198"/>
      <c r="E2575" s="45"/>
      <c r="F2575" s="9"/>
      <c r="G2575" s="45"/>
      <c r="H2575" s="45"/>
      <c r="I2575" s="45"/>
      <c r="J2575" s="45"/>
      <c r="K2575" s="45"/>
      <c r="L2575" s="45"/>
      <c r="M2575" s="45"/>
      <c r="N2575" s="139" t="str">
        <f t="shared" si="80"/>
        <v/>
      </c>
    </row>
    <row r="2576" spans="2:14" ht="14" hidden="1" x14ac:dyDescent="0.2">
      <c r="B2576">
        <f t="shared" si="79"/>
        <v>0</v>
      </c>
      <c r="C2576" s="198"/>
      <c r="D2576" s="198"/>
      <c r="E2576" s="45"/>
      <c r="F2576" s="9"/>
      <c r="G2576" s="45"/>
      <c r="H2576" s="45"/>
      <c r="I2576" s="45"/>
      <c r="J2576" s="45"/>
      <c r="K2576" s="45"/>
      <c r="L2576" s="45"/>
      <c r="M2576" s="45"/>
      <c r="N2576" s="139" t="str">
        <f t="shared" si="80"/>
        <v/>
      </c>
    </row>
    <row r="2577" spans="2:14" ht="14" hidden="1" x14ac:dyDescent="0.2">
      <c r="B2577">
        <f t="shared" si="79"/>
        <v>0</v>
      </c>
      <c r="C2577" s="198"/>
      <c r="D2577" s="198"/>
      <c r="E2577" s="45"/>
      <c r="F2577" s="9"/>
      <c r="G2577" s="45"/>
      <c r="H2577" s="45"/>
      <c r="I2577" s="45"/>
      <c r="J2577" s="45"/>
      <c r="K2577" s="45"/>
      <c r="L2577" s="45"/>
      <c r="M2577" s="45"/>
      <c r="N2577" s="139" t="str">
        <f t="shared" si="80"/>
        <v/>
      </c>
    </row>
    <row r="2578" spans="2:14" ht="14" hidden="1" x14ac:dyDescent="0.2">
      <c r="B2578">
        <f t="shared" si="79"/>
        <v>0</v>
      </c>
      <c r="C2578" s="198"/>
      <c r="D2578" s="198"/>
      <c r="E2578" s="45"/>
      <c r="F2578" s="9"/>
      <c r="G2578" s="45"/>
      <c r="H2578" s="45"/>
      <c r="I2578" s="45"/>
      <c r="J2578" s="45"/>
      <c r="K2578" s="45"/>
      <c r="L2578" s="45"/>
      <c r="M2578" s="45"/>
      <c r="N2578" s="139" t="str">
        <f t="shared" si="80"/>
        <v/>
      </c>
    </row>
    <row r="2579" spans="2:14" ht="14" hidden="1" x14ac:dyDescent="0.2">
      <c r="B2579">
        <f t="shared" si="79"/>
        <v>0</v>
      </c>
      <c r="C2579" s="198"/>
      <c r="D2579" s="198"/>
      <c r="E2579" s="45"/>
      <c r="F2579" s="9"/>
      <c r="G2579" s="45"/>
      <c r="H2579" s="45"/>
      <c r="I2579" s="45"/>
      <c r="J2579" s="45"/>
      <c r="K2579" s="45"/>
      <c r="L2579" s="45"/>
      <c r="M2579" s="45"/>
      <c r="N2579" s="139" t="str">
        <f t="shared" si="80"/>
        <v/>
      </c>
    </row>
    <row r="2580" spans="2:14" ht="14" hidden="1" x14ac:dyDescent="0.2">
      <c r="B2580">
        <f t="shared" si="79"/>
        <v>0</v>
      </c>
      <c r="C2580" s="198"/>
      <c r="D2580" s="198"/>
      <c r="E2580" s="45"/>
      <c r="F2580" s="9"/>
      <c r="G2580" s="45"/>
      <c r="H2580" s="45"/>
      <c r="I2580" s="45"/>
      <c r="J2580" s="45"/>
      <c r="K2580" s="45"/>
      <c r="L2580" s="45"/>
      <c r="M2580" s="45"/>
      <c r="N2580" s="139" t="str">
        <f t="shared" si="80"/>
        <v/>
      </c>
    </row>
    <row r="2581" spans="2:14" ht="14" hidden="1" x14ac:dyDescent="0.2">
      <c r="B2581">
        <f t="shared" si="79"/>
        <v>0</v>
      </c>
      <c r="C2581" s="198"/>
      <c r="D2581" s="198"/>
      <c r="E2581" s="45"/>
      <c r="F2581" s="9"/>
      <c r="G2581" s="45"/>
      <c r="H2581" s="45"/>
      <c r="I2581" s="45"/>
      <c r="J2581" s="45"/>
      <c r="K2581" s="45"/>
      <c r="L2581" s="45"/>
      <c r="M2581" s="45"/>
      <c r="N2581" s="139" t="str">
        <f t="shared" si="80"/>
        <v/>
      </c>
    </row>
    <row r="2582" spans="2:14" ht="14" hidden="1" x14ac:dyDescent="0.2">
      <c r="B2582">
        <f t="shared" si="79"/>
        <v>0</v>
      </c>
      <c r="C2582" s="198"/>
      <c r="D2582" s="198"/>
      <c r="E2582" s="45"/>
      <c r="F2582" s="9"/>
      <c r="G2582" s="45"/>
      <c r="H2582" s="45"/>
      <c r="I2582" s="45"/>
      <c r="J2582" s="45"/>
      <c r="K2582" s="45"/>
      <c r="L2582" s="45"/>
      <c r="M2582" s="45"/>
      <c r="N2582" s="139" t="str">
        <f t="shared" si="80"/>
        <v/>
      </c>
    </row>
    <row r="2583" spans="2:14" ht="14" hidden="1" x14ac:dyDescent="0.2">
      <c r="B2583">
        <f t="shared" si="79"/>
        <v>0</v>
      </c>
      <c r="C2583" s="198"/>
      <c r="D2583" s="198"/>
      <c r="E2583" s="45"/>
      <c r="F2583" s="9"/>
      <c r="G2583" s="45"/>
      <c r="H2583" s="45"/>
      <c r="I2583" s="45"/>
      <c r="J2583" s="45"/>
      <c r="K2583" s="45"/>
      <c r="L2583" s="45"/>
      <c r="M2583" s="45"/>
      <c r="N2583" s="139" t="str">
        <f t="shared" si="80"/>
        <v/>
      </c>
    </row>
    <row r="2584" spans="2:14" ht="14" hidden="1" x14ac:dyDescent="0.2">
      <c r="B2584">
        <f t="shared" si="79"/>
        <v>0</v>
      </c>
      <c r="C2584" s="186"/>
      <c r="D2584" s="9"/>
      <c r="E2584" s="199"/>
      <c r="F2584" s="9"/>
      <c r="G2584" s="45"/>
      <c r="H2584" s="45"/>
      <c r="I2584" s="45"/>
      <c r="J2584" s="45"/>
      <c r="K2584" s="9"/>
      <c r="L2584" s="45"/>
      <c r="M2584" s="199"/>
      <c r="N2584" s="139" t="str">
        <f t="shared" si="80"/>
        <v/>
      </c>
    </row>
    <row r="2585" spans="2:14" ht="14" hidden="1" x14ac:dyDescent="0.2">
      <c r="B2585">
        <f t="shared" si="79"/>
        <v>0</v>
      </c>
      <c r="C2585" s="186"/>
      <c r="D2585" s="9"/>
      <c r="E2585" s="199"/>
      <c r="F2585" s="9"/>
      <c r="G2585" s="45"/>
      <c r="H2585" s="45"/>
      <c r="I2585" s="45"/>
      <c r="J2585" s="45"/>
      <c r="K2585" s="9"/>
      <c r="L2585" s="45"/>
      <c r="M2585" s="199"/>
      <c r="N2585" s="139" t="str">
        <f t="shared" si="80"/>
        <v/>
      </c>
    </row>
    <row r="2586" spans="2:14" ht="14" hidden="1" x14ac:dyDescent="0.2">
      <c r="B2586">
        <f t="shared" si="79"/>
        <v>0</v>
      </c>
      <c r="C2586" s="186"/>
      <c r="D2586" s="9"/>
      <c r="E2586" s="199"/>
      <c r="F2586" s="9"/>
      <c r="G2586" s="45"/>
      <c r="H2586" s="45"/>
      <c r="I2586" s="45"/>
      <c r="J2586" s="45"/>
      <c r="K2586" s="9"/>
      <c r="L2586" s="45"/>
      <c r="M2586" s="199"/>
      <c r="N2586" s="139" t="str">
        <f t="shared" si="80"/>
        <v/>
      </c>
    </row>
    <row r="2587" spans="2:14" ht="14" hidden="1" x14ac:dyDescent="0.2">
      <c r="B2587">
        <f t="shared" ref="B2587:B2611" si="81">(D2587)*1</f>
        <v>0</v>
      </c>
      <c r="C2587" s="186"/>
      <c r="D2587" s="9"/>
      <c r="E2587" s="199"/>
      <c r="F2587" s="9"/>
      <c r="G2587" s="45"/>
      <c r="H2587" s="45"/>
      <c r="I2587" s="45"/>
      <c r="J2587" s="45"/>
      <c r="K2587" s="9"/>
      <c r="L2587" s="45"/>
      <c r="M2587" s="199"/>
      <c r="N2587" s="139" t="str">
        <f t="shared" si="80"/>
        <v/>
      </c>
    </row>
    <row r="2588" spans="2:14" ht="14" hidden="1" x14ac:dyDescent="0.2">
      <c r="B2588">
        <f t="shared" si="81"/>
        <v>0</v>
      </c>
      <c r="C2588" s="186"/>
      <c r="D2588" s="9"/>
      <c r="E2588" s="199"/>
      <c r="F2588" s="9"/>
      <c r="G2588" s="45"/>
      <c r="H2588" s="45"/>
      <c r="I2588" s="45"/>
      <c r="J2588" s="45"/>
      <c r="K2588" s="9"/>
      <c r="L2588" s="45"/>
      <c r="M2588" s="199"/>
      <c r="N2588" s="139" t="str">
        <f t="shared" si="80"/>
        <v/>
      </c>
    </row>
    <row r="2589" spans="2:14" ht="14" hidden="1" x14ac:dyDescent="0.2">
      <c r="B2589">
        <f t="shared" si="81"/>
        <v>0</v>
      </c>
      <c r="C2589" s="186"/>
      <c r="D2589" s="9"/>
      <c r="E2589" s="199"/>
      <c r="F2589" s="9"/>
      <c r="G2589" s="45"/>
      <c r="H2589" s="45"/>
      <c r="I2589" s="45"/>
      <c r="J2589" s="45"/>
      <c r="K2589" s="9"/>
      <c r="L2589" s="45"/>
      <c r="M2589" s="199"/>
      <c r="N2589" s="139" t="str">
        <f t="shared" si="80"/>
        <v/>
      </c>
    </row>
    <row r="2590" spans="2:14" ht="14" hidden="1" x14ac:dyDescent="0.2">
      <c r="B2590">
        <f t="shared" si="81"/>
        <v>0</v>
      </c>
      <c r="C2590" s="186"/>
      <c r="D2590" s="9"/>
      <c r="E2590" s="199"/>
      <c r="F2590" s="9"/>
      <c r="G2590" s="45"/>
      <c r="H2590" s="45"/>
      <c r="I2590" s="45"/>
      <c r="J2590" s="45"/>
      <c r="K2590" s="9"/>
      <c r="L2590" s="45"/>
      <c r="M2590" s="199"/>
      <c r="N2590" s="139" t="str">
        <f t="shared" si="80"/>
        <v/>
      </c>
    </row>
    <row r="2591" spans="2:14" ht="14" hidden="1" x14ac:dyDescent="0.2">
      <c r="B2591">
        <f t="shared" si="81"/>
        <v>0</v>
      </c>
      <c r="C2591" s="186"/>
      <c r="D2591" s="9"/>
      <c r="E2591" s="199"/>
      <c r="F2591" s="9"/>
      <c r="G2591" s="45"/>
      <c r="H2591" s="45"/>
      <c r="I2591" s="45"/>
      <c r="J2591" s="45"/>
      <c r="K2591" s="9"/>
      <c r="L2591" s="45"/>
      <c r="M2591" s="199"/>
      <c r="N2591" s="139" t="str">
        <f t="shared" si="80"/>
        <v/>
      </c>
    </row>
    <row r="2592" spans="2:14" ht="14" hidden="1" x14ac:dyDescent="0.2">
      <c r="B2592">
        <f t="shared" si="81"/>
        <v>0</v>
      </c>
      <c r="C2592" s="186"/>
      <c r="D2592" s="9"/>
      <c r="E2592" s="199"/>
      <c r="F2592" s="9"/>
      <c r="G2592" s="45"/>
      <c r="H2592" s="45"/>
      <c r="I2592" s="45"/>
      <c r="J2592" s="45"/>
      <c r="K2592" s="9"/>
      <c r="L2592" s="45"/>
      <c r="M2592" s="199"/>
      <c r="N2592" s="139" t="str">
        <f t="shared" si="80"/>
        <v/>
      </c>
    </row>
    <row r="2593" spans="2:14" ht="14" hidden="1" x14ac:dyDescent="0.2">
      <c r="B2593">
        <f t="shared" si="81"/>
        <v>0</v>
      </c>
      <c r="C2593" s="200"/>
      <c r="D2593" s="201"/>
      <c r="E2593" s="45"/>
      <c r="F2593" s="108"/>
      <c r="G2593" s="45"/>
      <c r="H2593" s="45"/>
      <c r="I2593" s="108"/>
      <c r="J2593" s="81"/>
      <c r="K2593" s="45"/>
      <c r="L2593" s="45"/>
      <c r="M2593" s="45"/>
      <c r="N2593" s="139" t="str">
        <f t="shared" si="80"/>
        <v/>
      </c>
    </row>
    <row r="2594" spans="2:14" ht="14" hidden="1" x14ac:dyDescent="0.2">
      <c r="B2594">
        <f t="shared" si="81"/>
        <v>0</v>
      </c>
      <c r="C2594" s="200"/>
      <c r="D2594" s="201"/>
      <c r="E2594" s="45"/>
      <c r="F2594" s="108"/>
      <c r="G2594" s="45"/>
      <c r="H2594" s="45"/>
      <c r="I2594" s="108"/>
      <c r="J2594" s="81"/>
      <c r="K2594" s="45"/>
      <c r="L2594" s="45"/>
      <c r="M2594" s="45"/>
      <c r="N2594" s="139" t="str">
        <f t="shared" si="80"/>
        <v/>
      </c>
    </row>
    <row r="2595" spans="2:14" ht="14" hidden="1" x14ac:dyDescent="0.2">
      <c r="B2595">
        <f t="shared" si="81"/>
        <v>0</v>
      </c>
      <c r="C2595" s="200"/>
      <c r="D2595" s="201"/>
      <c r="E2595" s="45"/>
      <c r="F2595" s="108"/>
      <c r="G2595" s="45"/>
      <c r="H2595" s="45"/>
      <c r="I2595" s="108"/>
      <c r="J2595" s="81"/>
      <c r="K2595" s="45"/>
      <c r="L2595" s="45"/>
      <c r="M2595" s="45"/>
      <c r="N2595" s="139" t="str">
        <f t="shared" si="80"/>
        <v/>
      </c>
    </row>
    <row r="2596" spans="2:14" ht="14" hidden="1" x14ac:dyDescent="0.2">
      <c r="B2596">
        <f t="shared" si="81"/>
        <v>0</v>
      </c>
      <c r="C2596" s="200"/>
      <c r="D2596" s="201"/>
      <c r="E2596" s="45"/>
      <c r="F2596" s="108"/>
      <c r="G2596" s="45"/>
      <c r="H2596" s="45"/>
      <c r="I2596" s="108"/>
      <c r="J2596" s="81"/>
      <c r="K2596" s="45"/>
      <c r="L2596" s="45"/>
      <c r="M2596" s="45"/>
      <c r="N2596" s="139" t="str">
        <f t="shared" si="80"/>
        <v/>
      </c>
    </row>
    <row r="2597" spans="2:14" ht="14" hidden="1" x14ac:dyDescent="0.2">
      <c r="B2597">
        <f t="shared" si="81"/>
        <v>0</v>
      </c>
      <c r="C2597" s="200"/>
      <c r="D2597" s="201"/>
      <c r="E2597" s="45"/>
      <c r="F2597" s="108"/>
      <c r="G2597" s="45"/>
      <c r="H2597" s="45"/>
      <c r="I2597" s="108"/>
      <c r="J2597" s="81"/>
      <c r="K2597" s="45"/>
      <c r="L2597" s="45"/>
      <c r="M2597" s="45"/>
      <c r="N2597" s="139" t="str">
        <f t="shared" si="80"/>
        <v/>
      </c>
    </row>
    <row r="2598" spans="2:14" ht="14" hidden="1" x14ac:dyDescent="0.2">
      <c r="B2598">
        <f t="shared" si="81"/>
        <v>0</v>
      </c>
      <c r="C2598" s="200"/>
      <c r="D2598" s="201"/>
      <c r="E2598" s="45"/>
      <c r="F2598" s="108"/>
      <c r="G2598" s="45"/>
      <c r="H2598" s="45"/>
      <c r="I2598" s="108"/>
      <c r="J2598" s="81"/>
      <c r="K2598" s="45"/>
      <c r="L2598" s="45"/>
      <c r="M2598" s="45"/>
      <c r="N2598" s="139" t="str">
        <f t="shared" si="80"/>
        <v/>
      </c>
    </row>
    <row r="2599" spans="2:14" ht="14" hidden="1" x14ac:dyDescent="0.2">
      <c r="B2599">
        <f t="shared" si="81"/>
        <v>0</v>
      </c>
      <c r="C2599" s="200"/>
      <c r="D2599" s="201"/>
      <c r="E2599" s="45"/>
      <c r="F2599" s="108"/>
      <c r="G2599" s="45"/>
      <c r="H2599" s="45"/>
      <c r="I2599" s="108"/>
      <c r="J2599" s="81"/>
      <c r="K2599" s="45"/>
      <c r="L2599" s="45"/>
      <c r="M2599" s="45"/>
      <c r="N2599" s="139" t="str">
        <f t="shared" si="80"/>
        <v/>
      </c>
    </row>
    <row r="2600" spans="2:14" ht="14" hidden="1" x14ac:dyDescent="0.2">
      <c r="B2600">
        <f t="shared" si="81"/>
        <v>0</v>
      </c>
      <c r="C2600" s="200"/>
      <c r="D2600" s="201"/>
      <c r="E2600" s="45"/>
      <c r="F2600" s="108"/>
      <c r="G2600" s="45"/>
      <c r="H2600" s="45"/>
      <c r="I2600" s="108"/>
      <c r="J2600" s="81"/>
      <c r="K2600" s="45"/>
      <c r="L2600" s="45"/>
      <c r="M2600" s="45"/>
      <c r="N2600" s="139" t="str">
        <f t="shared" si="80"/>
        <v/>
      </c>
    </row>
    <row r="2601" spans="2:14" ht="14" hidden="1" x14ac:dyDescent="0.2">
      <c r="B2601">
        <f t="shared" si="81"/>
        <v>0</v>
      </c>
      <c r="C2601" s="200"/>
      <c r="D2601" s="201"/>
      <c r="E2601" s="45"/>
      <c r="F2601" s="108"/>
      <c r="G2601" s="45"/>
      <c r="H2601" s="45"/>
      <c r="I2601" s="108"/>
      <c r="J2601" s="81"/>
      <c r="K2601" s="45"/>
      <c r="L2601" s="45"/>
      <c r="M2601" s="45"/>
      <c r="N2601" s="139" t="str">
        <f t="shared" si="80"/>
        <v/>
      </c>
    </row>
    <row r="2602" spans="2:14" ht="14" hidden="1" x14ac:dyDescent="0.2">
      <c r="B2602">
        <f t="shared" si="81"/>
        <v>0</v>
      </c>
      <c r="C2602" s="200"/>
      <c r="D2602" s="201"/>
      <c r="E2602" s="45"/>
      <c r="F2602" s="108"/>
      <c r="G2602" s="45"/>
      <c r="H2602" s="45"/>
      <c r="I2602" s="108"/>
      <c r="J2602" s="81"/>
      <c r="K2602" s="45"/>
      <c r="L2602" s="45"/>
      <c r="M2602" s="45"/>
      <c r="N2602" s="139" t="str">
        <f t="shared" si="80"/>
        <v/>
      </c>
    </row>
    <row r="2603" spans="2:14" ht="14" hidden="1" x14ac:dyDescent="0.2">
      <c r="B2603">
        <f t="shared" si="81"/>
        <v>0</v>
      </c>
      <c r="C2603" s="200"/>
      <c r="D2603" s="201"/>
      <c r="E2603" s="45"/>
      <c r="F2603" s="108"/>
      <c r="G2603" s="45"/>
      <c r="H2603" s="45"/>
      <c r="I2603" s="108"/>
      <c r="J2603" s="81"/>
      <c r="K2603" s="45"/>
      <c r="L2603" s="45"/>
      <c r="M2603" s="45"/>
      <c r="N2603" s="139" t="str">
        <f t="shared" si="80"/>
        <v/>
      </c>
    </row>
    <row r="2604" spans="2:14" ht="14" hidden="1" x14ac:dyDescent="0.2">
      <c r="B2604">
        <f t="shared" si="81"/>
        <v>0</v>
      </c>
      <c r="C2604" s="200"/>
      <c r="D2604" s="201"/>
      <c r="E2604" s="45"/>
      <c r="F2604" s="108"/>
      <c r="G2604" s="45"/>
      <c r="H2604" s="45"/>
      <c r="I2604" s="108"/>
      <c r="J2604" s="81"/>
      <c r="K2604" s="45"/>
      <c r="L2604" s="45"/>
      <c r="M2604" s="45"/>
      <c r="N2604" s="139" t="str">
        <f t="shared" si="80"/>
        <v/>
      </c>
    </row>
    <row r="2605" spans="2:14" ht="14" hidden="1" x14ac:dyDescent="0.2">
      <c r="B2605">
        <f t="shared" si="81"/>
        <v>0</v>
      </c>
      <c r="C2605" s="200"/>
      <c r="D2605" s="201"/>
      <c r="E2605" s="45"/>
      <c r="F2605" s="108"/>
      <c r="G2605" s="45"/>
      <c r="H2605" s="45"/>
      <c r="I2605" s="108"/>
      <c r="J2605" s="81"/>
      <c r="K2605" s="45"/>
      <c r="L2605" s="45"/>
      <c r="M2605" s="45"/>
      <c r="N2605" s="139" t="str">
        <f t="shared" si="80"/>
        <v/>
      </c>
    </row>
    <row r="2606" spans="2:14" ht="14" hidden="1" x14ac:dyDescent="0.2">
      <c r="B2606">
        <f t="shared" si="81"/>
        <v>0</v>
      </c>
      <c r="C2606" s="200"/>
      <c r="D2606" s="201"/>
      <c r="E2606" s="45"/>
      <c r="F2606" s="108"/>
      <c r="G2606" s="45"/>
      <c r="H2606" s="45"/>
      <c r="I2606" s="108"/>
      <c r="J2606" s="81"/>
      <c r="K2606" s="45"/>
      <c r="L2606" s="45"/>
      <c r="M2606" s="45"/>
      <c r="N2606" s="139" t="str">
        <f t="shared" si="80"/>
        <v/>
      </c>
    </row>
    <row r="2607" spans="2:14" ht="14" hidden="1" x14ac:dyDescent="0.2">
      <c r="B2607">
        <f t="shared" si="81"/>
        <v>0</v>
      </c>
      <c r="C2607" s="200"/>
      <c r="D2607" s="201"/>
      <c r="E2607" s="45"/>
      <c r="F2607" s="108"/>
      <c r="G2607" s="45"/>
      <c r="H2607" s="45"/>
      <c r="I2607" s="108"/>
      <c r="J2607" s="81"/>
      <c r="K2607" s="45"/>
      <c r="L2607" s="45"/>
      <c r="M2607" s="45"/>
      <c r="N2607" s="139" t="str">
        <f t="shared" si="80"/>
        <v/>
      </c>
    </row>
    <row r="2608" spans="2:14" ht="14" hidden="1" x14ac:dyDescent="0.2">
      <c r="B2608">
        <f t="shared" si="81"/>
        <v>0</v>
      </c>
      <c r="C2608" s="200"/>
      <c r="D2608" s="201"/>
      <c r="E2608" s="45"/>
      <c r="F2608" s="108"/>
      <c r="G2608" s="45"/>
      <c r="H2608" s="45"/>
      <c r="I2608" s="108"/>
      <c r="J2608" s="81"/>
      <c r="K2608" s="45"/>
      <c r="L2608" s="45"/>
      <c r="M2608" s="45"/>
      <c r="N2608" s="139" t="str">
        <f t="shared" si="80"/>
        <v/>
      </c>
    </row>
    <row r="2609" spans="2:14" ht="14" hidden="1" x14ac:dyDescent="0.2">
      <c r="B2609">
        <f t="shared" si="81"/>
        <v>0</v>
      </c>
      <c r="C2609" s="200"/>
      <c r="D2609" s="201"/>
      <c r="E2609" s="45"/>
      <c r="F2609" s="108"/>
      <c r="G2609" s="45"/>
      <c r="H2609" s="45"/>
      <c r="I2609" s="108"/>
      <c r="J2609" s="81"/>
      <c r="K2609" s="45"/>
      <c r="L2609" s="45"/>
      <c r="M2609" s="45"/>
      <c r="N2609" s="139" t="str">
        <f t="shared" si="80"/>
        <v/>
      </c>
    </row>
    <row r="2610" spans="2:14" ht="14" hidden="1" x14ac:dyDescent="0.2">
      <c r="B2610">
        <f t="shared" si="81"/>
        <v>0</v>
      </c>
      <c r="C2610" s="200"/>
      <c r="D2610" s="201"/>
      <c r="E2610" s="45"/>
      <c r="F2610" s="108"/>
      <c r="G2610" s="45"/>
      <c r="H2610" s="45"/>
      <c r="I2610" s="108"/>
      <c r="J2610" s="81"/>
      <c r="K2610" s="45"/>
      <c r="L2610" s="45"/>
      <c r="M2610" s="45"/>
      <c r="N2610" s="139" t="str">
        <f t="shared" si="80"/>
        <v/>
      </c>
    </row>
    <row r="2611" spans="2:14" ht="14" hidden="1" x14ac:dyDescent="0.2">
      <c r="B2611">
        <f t="shared" si="81"/>
        <v>0</v>
      </c>
      <c r="C2611" s="45"/>
      <c r="D2611" s="189"/>
      <c r="E2611" s="45"/>
      <c r="F2611" s="45"/>
      <c r="G2611" s="45"/>
      <c r="H2611" s="45"/>
      <c r="I2611" s="108"/>
      <c r="J2611" s="81"/>
      <c r="K2611" s="45"/>
      <c r="L2611" s="45"/>
      <c r="M2611" s="45"/>
      <c r="N2611" s="139" t="str">
        <f t="shared" si="80"/>
        <v/>
      </c>
    </row>
    <row r="2612" spans="2:14" ht="15" hidden="1" x14ac:dyDescent="0.2">
      <c r="B2612">
        <f t="shared" ref="B2612:B2675" si="82">(D2612)*1</f>
        <v>0</v>
      </c>
      <c r="C2612" s="159"/>
      <c r="D2612" s="160"/>
      <c r="E2612" s="161"/>
      <c r="F2612" s="161"/>
      <c r="G2612" s="161"/>
      <c r="H2612" s="162"/>
      <c r="I2612" s="161"/>
      <c r="J2612" s="162"/>
      <c r="K2612" s="161"/>
      <c r="L2612" s="161"/>
      <c r="M2612" s="161"/>
      <c r="N2612" s="139" t="str">
        <f t="shared" si="80"/>
        <v/>
      </c>
    </row>
    <row r="2613" spans="2:14" ht="15" hidden="1" x14ac:dyDescent="0.2">
      <c r="B2613">
        <f t="shared" si="82"/>
        <v>0</v>
      </c>
      <c r="C2613" s="159"/>
      <c r="D2613" s="160"/>
      <c r="E2613" s="161"/>
      <c r="F2613" s="161"/>
      <c r="G2613" s="161"/>
      <c r="H2613" s="162"/>
      <c r="I2613" s="161"/>
      <c r="J2613" s="162"/>
      <c r="K2613" s="161"/>
      <c r="L2613" s="161"/>
      <c r="M2613" s="161"/>
      <c r="N2613" s="139" t="str">
        <f t="shared" si="80"/>
        <v/>
      </c>
    </row>
    <row r="2614" spans="2:14" ht="15" hidden="1" x14ac:dyDescent="0.2">
      <c r="B2614">
        <f t="shared" si="82"/>
        <v>0</v>
      </c>
      <c r="C2614" s="159"/>
      <c r="D2614" s="160"/>
      <c r="E2614" s="161"/>
      <c r="F2614" s="161"/>
      <c r="G2614" s="161"/>
      <c r="H2614" s="162"/>
      <c r="I2614" s="161"/>
      <c r="J2614" s="162"/>
      <c r="K2614" s="161"/>
      <c r="L2614" s="161"/>
      <c r="M2614" s="161"/>
      <c r="N2614" s="139" t="str">
        <f t="shared" si="80"/>
        <v/>
      </c>
    </row>
    <row r="2615" spans="2:14" ht="15" hidden="1" x14ac:dyDescent="0.2">
      <c r="B2615">
        <f t="shared" si="82"/>
        <v>0</v>
      </c>
      <c r="C2615" s="159"/>
      <c r="D2615" s="160"/>
      <c r="E2615" s="161"/>
      <c r="F2615" s="161"/>
      <c r="G2615" s="161"/>
      <c r="H2615" s="162"/>
      <c r="I2615" s="161"/>
      <c r="J2615" s="162"/>
      <c r="K2615" s="161"/>
      <c r="L2615" s="161"/>
      <c r="M2615" s="161"/>
      <c r="N2615" s="139" t="str">
        <f t="shared" si="80"/>
        <v/>
      </c>
    </row>
    <row r="2616" spans="2:14" ht="15" hidden="1" x14ac:dyDescent="0.2">
      <c r="B2616">
        <f t="shared" si="82"/>
        <v>0</v>
      </c>
      <c r="C2616" s="159"/>
      <c r="D2616" s="160"/>
      <c r="E2616" s="161"/>
      <c r="F2616" s="161"/>
      <c r="G2616" s="161"/>
      <c r="H2616" s="162"/>
      <c r="I2616" s="161"/>
      <c r="J2616" s="162"/>
      <c r="K2616" s="161"/>
      <c r="L2616" s="161"/>
      <c r="M2616" s="161"/>
      <c r="N2616" s="139" t="str">
        <f t="shared" si="80"/>
        <v/>
      </c>
    </row>
    <row r="2617" spans="2:14" ht="15" hidden="1" x14ac:dyDescent="0.2">
      <c r="B2617">
        <f t="shared" si="82"/>
        <v>0</v>
      </c>
      <c r="C2617" s="159"/>
      <c r="D2617" s="160"/>
      <c r="E2617" s="161"/>
      <c r="F2617" s="161"/>
      <c r="G2617" s="161"/>
      <c r="H2617" s="162"/>
      <c r="I2617" s="161"/>
      <c r="J2617" s="162"/>
      <c r="K2617" s="161"/>
      <c r="L2617" s="161"/>
      <c r="M2617" s="161"/>
      <c r="N2617" s="139" t="str">
        <f t="shared" si="80"/>
        <v/>
      </c>
    </row>
    <row r="2618" spans="2:14" ht="15" hidden="1" x14ac:dyDescent="0.2">
      <c r="B2618">
        <f t="shared" si="82"/>
        <v>0</v>
      </c>
      <c r="C2618" s="159"/>
      <c r="D2618" s="160"/>
      <c r="E2618" s="161"/>
      <c r="F2618" s="161"/>
      <c r="G2618" s="161"/>
      <c r="H2618" s="162"/>
      <c r="I2618" s="161"/>
      <c r="J2618" s="162"/>
      <c r="K2618" s="161"/>
      <c r="L2618" s="161"/>
      <c r="M2618" s="161"/>
      <c r="N2618" s="139" t="str">
        <f t="shared" si="80"/>
        <v/>
      </c>
    </row>
    <row r="2619" spans="2:14" ht="15" hidden="1" x14ac:dyDescent="0.2">
      <c r="B2619">
        <f t="shared" si="82"/>
        <v>0</v>
      </c>
      <c r="C2619" s="159"/>
      <c r="D2619" s="160"/>
      <c r="E2619" s="161"/>
      <c r="F2619" s="161"/>
      <c r="G2619" s="161"/>
      <c r="H2619" s="162"/>
      <c r="I2619" s="161"/>
      <c r="J2619" s="162"/>
      <c r="K2619" s="161"/>
      <c r="L2619" s="161"/>
      <c r="M2619" s="161"/>
      <c r="N2619" s="139" t="str">
        <f t="shared" si="80"/>
        <v/>
      </c>
    </row>
    <row r="2620" spans="2:14" ht="15" hidden="1" x14ac:dyDescent="0.2">
      <c r="B2620">
        <f t="shared" si="82"/>
        <v>0</v>
      </c>
      <c r="C2620" s="159"/>
      <c r="D2620" s="160"/>
      <c r="E2620" s="161"/>
      <c r="F2620" s="161"/>
      <c r="G2620" s="161"/>
      <c r="H2620" s="162"/>
      <c r="I2620" s="161"/>
      <c r="J2620" s="162"/>
      <c r="K2620" s="161"/>
      <c r="L2620" s="161"/>
      <c r="M2620" s="161"/>
      <c r="N2620" s="139" t="str">
        <f t="shared" si="80"/>
        <v/>
      </c>
    </row>
    <row r="2621" spans="2:14" ht="15" hidden="1" x14ac:dyDescent="0.2">
      <c r="B2621">
        <f t="shared" si="82"/>
        <v>0</v>
      </c>
      <c r="C2621" s="159"/>
      <c r="D2621" s="160"/>
      <c r="E2621" s="161"/>
      <c r="F2621" s="161"/>
      <c r="G2621" s="161"/>
      <c r="H2621" s="162"/>
      <c r="I2621" s="161"/>
      <c r="J2621" s="162"/>
      <c r="K2621" s="161"/>
      <c r="L2621" s="161"/>
      <c r="M2621" s="161"/>
      <c r="N2621" s="139" t="str">
        <f t="shared" si="80"/>
        <v/>
      </c>
    </row>
    <row r="2622" spans="2:14" ht="15" hidden="1" x14ac:dyDescent="0.2">
      <c r="B2622">
        <f t="shared" si="82"/>
        <v>0</v>
      </c>
      <c r="C2622" s="159"/>
      <c r="D2622" s="160"/>
      <c r="E2622" s="161"/>
      <c r="F2622" s="161"/>
      <c r="G2622" s="161"/>
      <c r="H2622" s="162"/>
      <c r="I2622" s="161"/>
      <c r="J2622" s="162"/>
      <c r="K2622" s="161"/>
      <c r="L2622" s="161"/>
      <c r="M2622" s="161"/>
      <c r="N2622" s="139" t="str">
        <f t="shared" si="80"/>
        <v/>
      </c>
    </row>
    <row r="2623" spans="2:14" ht="15" hidden="1" x14ac:dyDescent="0.2">
      <c r="B2623">
        <f t="shared" si="82"/>
        <v>0</v>
      </c>
      <c r="C2623" s="159"/>
      <c r="D2623" s="160"/>
      <c r="E2623" s="161"/>
      <c r="F2623" s="161"/>
      <c r="G2623" s="161"/>
      <c r="H2623" s="162"/>
      <c r="I2623" s="161"/>
      <c r="J2623" s="162"/>
      <c r="K2623" s="161"/>
      <c r="L2623" s="161"/>
      <c r="M2623" s="161"/>
      <c r="N2623" s="139" t="str">
        <f t="shared" si="80"/>
        <v/>
      </c>
    </row>
    <row r="2624" spans="2:14" ht="15" hidden="1" x14ac:dyDescent="0.2">
      <c r="B2624">
        <f t="shared" si="82"/>
        <v>0</v>
      </c>
      <c r="C2624" s="159"/>
      <c r="D2624" s="160"/>
      <c r="E2624" s="161"/>
      <c r="F2624" s="161"/>
      <c r="G2624" s="161"/>
      <c r="H2624" s="162"/>
      <c r="I2624" s="161"/>
      <c r="J2624" s="162"/>
      <c r="K2624" s="161"/>
      <c r="L2624" s="161"/>
      <c r="M2624" s="161"/>
      <c r="N2624" s="139" t="str">
        <f t="shared" si="80"/>
        <v/>
      </c>
    </row>
    <row r="2625" spans="2:14" ht="15" hidden="1" x14ac:dyDescent="0.2">
      <c r="B2625">
        <f t="shared" si="82"/>
        <v>0</v>
      </c>
      <c r="C2625" s="159"/>
      <c r="D2625" s="160"/>
      <c r="E2625" s="161"/>
      <c r="F2625" s="161"/>
      <c r="G2625" s="161"/>
      <c r="H2625" s="162"/>
      <c r="I2625" s="161"/>
      <c r="J2625" s="162"/>
      <c r="K2625" s="161"/>
      <c r="L2625" s="161"/>
      <c r="M2625" s="161"/>
      <c r="N2625" s="139" t="str">
        <f t="shared" si="80"/>
        <v/>
      </c>
    </row>
    <row r="2626" spans="2:14" ht="15" hidden="1" x14ac:dyDescent="0.2">
      <c r="B2626">
        <f t="shared" si="82"/>
        <v>0</v>
      </c>
      <c r="C2626" s="159"/>
      <c r="D2626" s="160"/>
      <c r="E2626" s="161"/>
      <c r="F2626" s="161"/>
      <c r="G2626" s="161"/>
      <c r="H2626" s="162"/>
      <c r="I2626" s="161"/>
      <c r="J2626" s="162"/>
      <c r="K2626" s="161"/>
      <c r="L2626" s="161"/>
      <c r="M2626" s="161"/>
      <c r="N2626" s="139" t="str">
        <f t="shared" si="80"/>
        <v/>
      </c>
    </row>
    <row r="2627" spans="2:14" ht="15" hidden="1" x14ac:dyDescent="0.2">
      <c r="B2627">
        <f t="shared" si="82"/>
        <v>0</v>
      </c>
      <c r="C2627" s="159"/>
      <c r="D2627" s="160"/>
      <c r="E2627" s="161"/>
      <c r="F2627" s="161"/>
      <c r="G2627" s="161"/>
      <c r="H2627" s="162"/>
      <c r="I2627" s="161"/>
      <c r="J2627" s="162"/>
      <c r="K2627" s="161"/>
      <c r="L2627" s="161"/>
      <c r="M2627" s="161"/>
      <c r="N2627" s="139" t="str">
        <f t="shared" ref="N2627:N2690" si="83">UPPER(M2627)</f>
        <v/>
      </c>
    </row>
    <row r="2628" spans="2:14" ht="15" hidden="1" x14ac:dyDescent="0.2">
      <c r="B2628">
        <f t="shared" si="82"/>
        <v>0</v>
      </c>
      <c r="C2628" s="159"/>
      <c r="D2628" s="160"/>
      <c r="E2628" s="161"/>
      <c r="F2628" s="161"/>
      <c r="G2628" s="161"/>
      <c r="H2628" s="162"/>
      <c r="I2628" s="161"/>
      <c r="J2628" s="162"/>
      <c r="K2628" s="161"/>
      <c r="L2628" s="161"/>
      <c r="M2628" s="161"/>
      <c r="N2628" s="139" t="str">
        <f t="shared" si="83"/>
        <v/>
      </c>
    </row>
    <row r="2629" spans="2:14" ht="15" hidden="1" x14ac:dyDescent="0.2">
      <c r="B2629">
        <f t="shared" si="82"/>
        <v>0</v>
      </c>
      <c r="C2629" s="159"/>
      <c r="D2629" s="160"/>
      <c r="E2629" s="161"/>
      <c r="F2629" s="161"/>
      <c r="G2629" s="161"/>
      <c r="H2629" s="162"/>
      <c r="I2629" s="161"/>
      <c r="J2629" s="162"/>
      <c r="K2629" s="161"/>
      <c r="L2629" s="161"/>
      <c r="M2629" s="161"/>
      <c r="N2629" s="139" t="str">
        <f t="shared" si="83"/>
        <v/>
      </c>
    </row>
    <row r="2630" spans="2:14" ht="15" hidden="1" x14ac:dyDescent="0.2">
      <c r="B2630">
        <f t="shared" si="82"/>
        <v>0</v>
      </c>
      <c r="C2630" s="159"/>
      <c r="D2630" s="160"/>
      <c r="E2630" s="161"/>
      <c r="F2630" s="161"/>
      <c r="G2630" s="161"/>
      <c r="H2630" s="162"/>
      <c r="I2630" s="161"/>
      <c r="J2630" s="162"/>
      <c r="K2630" s="161"/>
      <c r="L2630" s="161"/>
      <c r="M2630" s="161"/>
      <c r="N2630" s="139" t="str">
        <f t="shared" si="83"/>
        <v/>
      </c>
    </row>
    <row r="2631" spans="2:14" ht="15" hidden="1" x14ac:dyDescent="0.2">
      <c r="B2631">
        <f t="shared" si="82"/>
        <v>0</v>
      </c>
      <c r="C2631" s="159"/>
      <c r="D2631" s="160"/>
      <c r="E2631" s="161"/>
      <c r="F2631" s="161"/>
      <c r="G2631" s="161"/>
      <c r="H2631" s="162"/>
      <c r="I2631" s="161"/>
      <c r="J2631" s="162"/>
      <c r="K2631" s="161"/>
      <c r="L2631" s="161"/>
      <c r="M2631" s="161"/>
      <c r="N2631" s="139" t="str">
        <f t="shared" si="83"/>
        <v/>
      </c>
    </row>
    <row r="2632" spans="2:14" ht="15" hidden="1" x14ac:dyDescent="0.2">
      <c r="B2632">
        <f t="shared" si="82"/>
        <v>0</v>
      </c>
      <c r="C2632" s="159"/>
      <c r="D2632" s="160"/>
      <c r="E2632" s="161"/>
      <c r="F2632" s="161"/>
      <c r="G2632" s="161"/>
      <c r="H2632" s="162"/>
      <c r="I2632" s="161"/>
      <c r="J2632" s="162"/>
      <c r="K2632" s="161"/>
      <c r="L2632" s="161"/>
      <c r="M2632" s="161"/>
      <c r="N2632" s="139" t="str">
        <f t="shared" si="83"/>
        <v/>
      </c>
    </row>
    <row r="2633" spans="2:14" ht="15" hidden="1" x14ac:dyDescent="0.2">
      <c r="B2633">
        <f t="shared" si="82"/>
        <v>0</v>
      </c>
      <c r="C2633" s="159"/>
      <c r="D2633" s="160"/>
      <c r="E2633" s="161"/>
      <c r="F2633" s="161"/>
      <c r="G2633" s="161"/>
      <c r="H2633" s="162"/>
      <c r="I2633" s="161"/>
      <c r="J2633" s="162"/>
      <c r="K2633" s="161"/>
      <c r="L2633" s="161"/>
      <c r="M2633" s="161"/>
      <c r="N2633" s="139" t="str">
        <f t="shared" si="83"/>
        <v/>
      </c>
    </row>
    <row r="2634" spans="2:14" ht="15" hidden="1" x14ac:dyDescent="0.2">
      <c r="B2634">
        <f t="shared" si="82"/>
        <v>0</v>
      </c>
      <c r="C2634" s="159"/>
      <c r="D2634" s="160"/>
      <c r="E2634" s="161"/>
      <c r="F2634" s="161"/>
      <c r="G2634" s="161"/>
      <c r="H2634" s="162"/>
      <c r="I2634" s="161"/>
      <c r="J2634" s="162"/>
      <c r="K2634" s="161"/>
      <c r="L2634" s="161"/>
      <c r="M2634" s="161"/>
      <c r="N2634" s="139" t="str">
        <f t="shared" si="83"/>
        <v/>
      </c>
    </row>
    <row r="2635" spans="2:14" ht="15" hidden="1" x14ac:dyDescent="0.2">
      <c r="B2635">
        <f t="shared" si="82"/>
        <v>0</v>
      </c>
      <c r="C2635" s="159"/>
      <c r="D2635" s="160"/>
      <c r="E2635" s="161"/>
      <c r="F2635" s="161"/>
      <c r="G2635" s="161"/>
      <c r="H2635" s="162"/>
      <c r="I2635" s="161"/>
      <c r="J2635" s="162"/>
      <c r="K2635" s="161"/>
      <c r="L2635" s="161"/>
      <c r="M2635" s="161"/>
      <c r="N2635" s="139" t="str">
        <f t="shared" si="83"/>
        <v/>
      </c>
    </row>
    <row r="2636" spans="2:14" ht="15" hidden="1" x14ac:dyDescent="0.2">
      <c r="B2636">
        <f t="shared" si="82"/>
        <v>0</v>
      </c>
      <c r="C2636" s="159"/>
      <c r="D2636" s="160"/>
      <c r="E2636" s="161"/>
      <c r="F2636" s="161"/>
      <c r="G2636" s="161"/>
      <c r="H2636" s="162"/>
      <c r="I2636" s="161"/>
      <c r="J2636" s="162"/>
      <c r="K2636" s="161"/>
      <c r="L2636" s="161"/>
      <c r="M2636" s="161"/>
      <c r="N2636" s="139" t="str">
        <f t="shared" si="83"/>
        <v/>
      </c>
    </row>
    <row r="2637" spans="2:14" ht="15" hidden="1" x14ac:dyDescent="0.2">
      <c r="B2637">
        <f t="shared" si="82"/>
        <v>0</v>
      </c>
      <c r="C2637" s="159"/>
      <c r="D2637" s="161"/>
      <c r="E2637" s="161"/>
      <c r="F2637" s="161"/>
      <c r="G2637" s="161"/>
      <c r="H2637" s="162"/>
      <c r="I2637" s="161"/>
      <c r="J2637" s="162"/>
      <c r="K2637" s="161"/>
      <c r="L2637" s="161"/>
      <c r="M2637" s="161"/>
      <c r="N2637" s="139" t="str">
        <f t="shared" si="83"/>
        <v/>
      </c>
    </row>
    <row r="2638" spans="2:14" ht="15" hidden="1" x14ac:dyDescent="0.2">
      <c r="B2638">
        <f t="shared" si="82"/>
        <v>0</v>
      </c>
      <c r="C2638" s="159"/>
      <c r="D2638" s="161"/>
      <c r="E2638" s="161"/>
      <c r="F2638" s="161"/>
      <c r="G2638" s="161"/>
      <c r="H2638" s="162"/>
      <c r="I2638" s="161"/>
      <c r="J2638" s="162"/>
      <c r="K2638" s="161"/>
      <c r="L2638" s="161"/>
      <c r="M2638" s="161"/>
      <c r="N2638" s="139" t="str">
        <f t="shared" si="83"/>
        <v/>
      </c>
    </row>
    <row r="2639" spans="2:14" ht="15" hidden="1" x14ac:dyDescent="0.2">
      <c r="B2639">
        <f t="shared" si="82"/>
        <v>0</v>
      </c>
      <c r="C2639" s="159"/>
      <c r="D2639" s="161"/>
      <c r="E2639" s="161"/>
      <c r="F2639" s="161"/>
      <c r="G2639" s="161"/>
      <c r="H2639" s="162"/>
      <c r="I2639" s="161"/>
      <c r="J2639" s="162"/>
      <c r="K2639" s="161"/>
      <c r="L2639" s="161"/>
      <c r="M2639" s="161"/>
      <c r="N2639" s="139" t="str">
        <f t="shared" si="83"/>
        <v/>
      </c>
    </row>
    <row r="2640" spans="2:14" ht="15" hidden="1" x14ac:dyDescent="0.2">
      <c r="B2640">
        <f t="shared" si="82"/>
        <v>0</v>
      </c>
      <c r="C2640" s="159"/>
      <c r="D2640" s="160"/>
      <c r="E2640" s="161"/>
      <c r="F2640" s="161"/>
      <c r="G2640" s="161"/>
      <c r="H2640" s="162"/>
      <c r="I2640" s="161"/>
      <c r="J2640" s="162"/>
      <c r="K2640" s="161"/>
      <c r="L2640" s="161"/>
      <c r="M2640" s="161"/>
      <c r="N2640" s="139" t="str">
        <f t="shared" si="83"/>
        <v/>
      </c>
    </row>
    <row r="2641" spans="2:14" ht="15" hidden="1" x14ac:dyDescent="0.2">
      <c r="B2641">
        <f t="shared" si="82"/>
        <v>0</v>
      </c>
      <c r="C2641" s="159"/>
      <c r="D2641" s="160"/>
      <c r="E2641" s="161"/>
      <c r="F2641" s="161"/>
      <c r="G2641" s="161"/>
      <c r="H2641" s="162"/>
      <c r="I2641" s="161"/>
      <c r="J2641" s="162"/>
      <c r="K2641" s="161"/>
      <c r="L2641" s="161"/>
      <c r="M2641" s="161"/>
      <c r="N2641" s="139" t="str">
        <f t="shared" si="83"/>
        <v/>
      </c>
    </row>
    <row r="2642" spans="2:14" ht="15" hidden="1" x14ac:dyDescent="0.2">
      <c r="B2642">
        <f t="shared" si="82"/>
        <v>0</v>
      </c>
      <c r="C2642" s="159"/>
      <c r="D2642" s="160"/>
      <c r="E2642" s="161"/>
      <c r="F2642" s="161"/>
      <c r="G2642" s="161"/>
      <c r="H2642" s="162"/>
      <c r="I2642" s="161"/>
      <c r="J2642" s="162"/>
      <c r="K2642" s="161"/>
      <c r="L2642" s="161"/>
      <c r="M2642" s="161"/>
      <c r="N2642" s="139" t="str">
        <f t="shared" si="83"/>
        <v/>
      </c>
    </row>
    <row r="2643" spans="2:14" ht="15" hidden="1" x14ac:dyDescent="0.2">
      <c r="B2643">
        <f t="shared" si="82"/>
        <v>0</v>
      </c>
      <c r="C2643" s="159"/>
      <c r="D2643" s="160"/>
      <c r="E2643" s="161"/>
      <c r="F2643" s="161"/>
      <c r="G2643" s="161"/>
      <c r="H2643" s="162"/>
      <c r="I2643" s="161"/>
      <c r="J2643" s="162"/>
      <c r="K2643" s="161"/>
      <c r="L2643" s="161"/>
      <c r="M2643" s="161"/>
      <c r="N2643" s="139" t="str">
        <f t="shared" si="83"/>
        <v/>
      </c>
    </row>
    <row r="2644" spans="2:14" ht="15" hidden="1" x14ac:dyDescent="0.2">
      <c r="B2644">
        <f t="shared" si="82"/>
        <v>0</v>
      </c>
      <c r="C2644" s="159"/>
      <c r="D2644" s="160"/>
      <c r="E2644" s="161"/>
      <c r="F2644" s="161"/>
      <c r="G2644" s="161"/>
      <c r="H2644" s="162"/>
      <c r="I2644" s="161"/>
      <c r="J2644" s="162"/>
      <c r="K2644" s="161"/>
      <c r="L2644" s="161"/>
      <c r="M2644" s="161"/>
      <c r="N2644" s="139" t="str">
        <f t="shared" si="83"/>
        <v/>
      </c>
    </row>
    <row r="2645" spans="2:14" ht="15" hidden="1" x14ac:dyDescent="0.2">
      <c r="B2645">
        <f t="shared" si="82"/>
        <v>0</v>
      </c>
      <c r="C2645" s="159"/>
      <c r="D2645" s="163"/>
      <c r="E2645" s="161"/>
      <c r="F2645" s="161"/>
      <c r="G2645" s="161"/>
      <c r="H2645" s="162"/>
      <c r="I2645" s="161"/>
      <c r="J2645" s="162"/>
      <c r="K2645" s="161"/>
      <c r="L2645" s="161"/>
      <c r="M2645" s="161"/>
      <c r="N2645" s="139" t="str">
        <f t="shared" si="83"/>
        <v/>
      </c>
    </row>
    <row r="2646" spans="2:14" ht="15" hidden="1" x14ac:dyDescent="0.2">
      <c r="B2646">
        <f t="shared" si="82"/>
        <v>0</v>
      </c>
      <c r="C2646" s="159"/>
      <c r="D2646" s="160"/>
      <c r="E2646" s="161"/>
      <c r="F2646" s="161"/>
      <c r="G2646" s="161"/>
      <c r="H2646" s="162"/>
      <c r="I2646" s="161"/>
      <c r="J2646" s="162"/>
      <c r="K2646" s="161"/>
      <c r="L2646" s="161"/>
      <c r="M2646" s="161"/>
      <c r="N2646" s="139" t="str">
        <f t="shared" si="83"/>
        <v/>
      </c>
    </row>
    <row r="2647" spans="2:14" ht="15" hidden="1" x14ac:dyDescent="0.2">
      <c r="B2647">
        <f t="shared" si="82"/>
        <v>0</v>
      </c>
      <c r="C2647" s="164"/>
      <c r="D2647" s="160"/>
      <c r="E2647" s="161"/>
      <c r="F2647" s="161"/>
      <c r="G2647" s="161"/>
      <c r="H2647" s="162"/>
      <c r="I2647" s="161"/>
      <c r="J2647" s="162"/>
      <c r="K2647" s="161"/>
      <c r="L2647" s="161"/>
      <c r="M2647" s="161"/>
      <c r="N2647" s="139" t="str">
        <f t="shared" si="83"/>
        <v/>
      </c>
    </row>
    <row r="2648" spans="2:14" ht="15" hidden="1" x14ac:dyDescent="0.2">
      <c r="B2648">
        <f t="shared" si="82"/>
        <v>0</v>
      </c>
      <c r="C2648" s="159"/>
      <c r="D2648" s="160"/>
      <c r="E2648" s="161"/>
      <c r="F2648" s="161"/>
      <c r="G2648" s="161"/>
      <c r="H2648" s="162"/>
      <c r="I2648" s="161"/>
      <c r="J2648" s="162"/>
      <c r="K2648" s="161"/>
      <c r="L2648" s="161"/>
      <c r="M2648" s="161"/>
      <c r="N2648" s="139" t="str">
        <f t="shared" si="83"/>
        <v/>
      </c>
    </row>
    <row r="2649" spans="2:14" ht="15" hidden="1" x14ac:dyDescent="0.2">
      <c r="B2649">
        <f t="shared" si="82"/>
        <v>0</v>
      </c>
      <c r="C2649" s="159"/>
      <c r="D2649" s="160"/>
      <c r="E2649" s="161"/>
      <c r="F2649" s="161"/>
      <c r="G2649" s="161"/>
      <c r="H2649" s="162"/>
      <c r="I2649" s="161"/>
      <c r="J2649" s="162"/>
      <c r="K2649" s="161"/>
      <c r="L2649" s="161"/>
      <c r="M2649" s="161"/>
      <c r="N2649" s="139" t="str">
        <f t="shared" si="83"/>
        <v/>
      </c>
    </row>
    <row r="2650" spans="2:14" ht="15" hidden="1" x14ac:dyDescent="0.2">
      <c r="B2650">
        <f t="shared" si="82"/>
        <v>0</v>
      </c>
      <c r="C2650" s="159"/>
      <c r="D2650" s="160"/>
      <c r="E2650" s="161"/>
      <c r="F2650" s="161"/>
      <c r="G2650" s="161"/>
      <c r="H2650" s="162"/>
      <c r="I2650" s="161"/>
      <c r="J2650" s="162"/>
      <c r="K2650" s="161"/>
      <c r="L2650" s="161"/>
      <c r="M2650" s="161"/>
      <c r="N2650" s="139" t="str">
        <f t="shared" si="83"/>
        <v/>
      </c>
    </row>
    <row r="2651" spans="2:14" ht="15" hidden="1" x14ac:dyDescent="0.2">
      <c r="B2651">
        <f t="shared" si="82"/>
        <v>0</v>
      </c>
      <c r="C2651" s="159"/>
      <c r="D2651" s="160"/>
      <c r="E2651" s="161"/>
      <c r="F2651" s="161"/>
      <c r="G2651" s="161"/>
      <c r="H2651" s="162"/>
      <c r="I2651" s="161"/>
      <c r="J2651" s="162"/>
      <c r="K2651" s="161"/>
      <c r="L2651" s="161"/>
      <c r="M2651" s="161"/>
      <c r="N2651" s="139" t="str">
        <f t="shared" si="83"/>
        <v/>
      </c>
    </row>
    <row r="2652" spans="2:14" ht="15" hidden="1" x14ac:dyDescent="0.2">
      <c r="B2652">
        <f t="shared" si="82"/>
        <v>0</v>
      </c>
      <c r="C2652" s="159"/>
      <c r="D2652" s="160"/>
      <c r="E2652" s="161"/>
      <c r="F2652" s="161"/>
      <c r="G2652" s="161"/>
      <c r="H2652" s="162"/>
      <c r="I2652" s="161"/>
      <c r="J2652" s="162"/>
      <c r="K2652" s="161"/>
      <c r="L2652" s="161"/>
      <c r="M2652" s="161"/>
      <c r="N2652" s="139" t="str">
        <f t="shared" si="83"/>
        <v/>
      </c>
    </row>
    <row r="2653" spans="2:14" ht="15" hidden="1" x14ac:dyDescent="0.2">
      <c r="B2653">
        <f t="shared" si="82"/>
        <v>0</v>
      </c>
      <c r="C2653" s="159"/>
      <c r="D2653" s="160"/>
      <c r="E2653" s="161"/>
      <c r="F2653" s="161"/>
      <c r="G2653" s="161"/>
      <c r="H2653" s="162"/>
      <c r="I2653" s="161"/>
      <c r="J2653" s="162"/>
      <c r="K2653" s="161"/>
      <c r="L2653" s="161"/>
      <c r="M2653" s="161"/>
      <c r="N2653" s="139" t="str">
        <f t="shared" si="83"/>
        <v/>
      </c>
    </row>
    <row r="2654" spans="2:14" ht="15" hidden="1" x14ac:dyDescent="0.2">
      <c r="B2654">
        <f t="shared" si="82"/>
        <v>0</v>
      </c>
      <c r="C2654" s="159"/>
      <c r="D2654" s="165"/>
      <c r="E2654" s="161"/>
      <c r="F2654" s="161"/>
      <c r="G2654" s="161"/>
      <c r="H2654" s="162"/>
      <c r="I2654" s="161"/>
      <c r="J2654" s="161"/>
      <c r="K2654" s="161"/>
      <c r="L2654" s="161"/>
      <c r="M2654" s="161"/>
      <c r="N2654" s="139" t="str">
        <f t="shared" si="83"/>
        <v/>
      </c>
    </row>
    <row r="2655" spans="2:14" ht="15" hidden="1" x14ac:dyDescent="0.2">
      <c r="B2655">
        <f t="shared" si="82"/>
        <v>0</v>
      </c>
      <c r="C2655" s="159"/>
      <c r="D2655" s="165"/>
      <c r="E2655" s="161"/>
      <c r="F2655" s="161"/>
      <c r="G2655" s="161"/>
      <c r="H2655" s="162"/>
      <c r="I2655" s="161"/>
      <c r="J2655" s="161"/>
      <c r="K2655" s="161"/>
      <c r="L2655" s="161"/>
      <c r="M2655" s="161"/>
      <c r="N2655" s="139" t="str">
        <f t="shared" si="83"/>
        <v/>
      </c>
    </row>
    <row r="2656" spans="2:14" ht="15" hidden="1" x14ac:dyDescent="0.2">
      <c r="B2656">
        <f t="shared" si="82"/>
        <v>0</v>
      </c>
      <c r="C2656" s="159"/>
      <c r="D2656" s="165"/>
      <c r="E2656" s="161"/>
      <c r="F2656" s="161"/>
      <c r="G2656" s="161"/>
      <c r="H2656" s="162"/>
      <c r="I2656" s="161"/>
      <c r="J2656" s="161"/>
      <c r="K2656" s="161"/>
      <c r="L2656" s="161"/>
      <c r="M2656" s="161"/>
      <c r="N2656" s="139" t="str">
        <f t="shared" si="83"/>
        <v/>
      </c>
    </row>
    <row r="2657" spans="2:14" ht="15" hidden="1" x14ac:dyDescent="0.2">
      <c r="B2657">
        <f t="shared" si="82"/>
        <v>0</v>
      </c>
      <c r="C2657" s="159"/>
      <c r="D2657" s="165"/>
      <c r="E2657" s="161"/>
      <c r="F2657" s="161"/>
      <c r="G2657" s="161"/>
      <c r="H2657" s="162"/>
      <c r="I2657" s="161"/>
      <c r="J2657" s="161"/>
      <c r="K2657" s="161"/>
      <c r="L2657" s="161"/>
      <c r="M2657" s="161"/>
      <c r="N2657" s="139" t="str">
        <f t="shared" si="83"/>
        <v/>
      </c>
    </row>
    <row r="2658" spans="2:14" ht="15" hidden="1" x14ac:dyDescent="0.2">
      <c r="B2658">
        <f t="shared" si="82"/>
        <v>0</v>
      </c>
      <c r="C2658" s="159"/>
      <c r="D2658" s="161"/>
      <c r="E2658" s="161"/>
      <c r="F2658" s="161"/>
      <c r="G2658" s="161"/>
      <c r="H2658" s="162"/>
      <c r="I2658" s="161"/>
      <c r="J2658" s="161"/>
      <c r="K2658" s="161"/>
      <c r="L2658" s="161"/>
      <c r="M2658" s="161"/>
      <c r="N2658" s="139" t="str">
        <f t="shared" si="83"/>
        <v/>
      </c>
    </row>
    <row r="2659" spans="2:14" ht="15" hidden="1" x14ac:dyDescent="0.2">
      <c r="B2659">
        <f t="shared" si="82"/>
        <v>0</v>
      </c>
      <c r="C2659" s="159"/>
      <c r="D2659" s="165"/>
      <c r="E2659" s="161"/>
      <c r="F2659" s="161"/>
      <c r="G2659" s="161"/>
      <c r="H2659" s="162"/>
      <c r="I2659" s="161"/>
      <c r="J2659" s="161"/>
      <c r="K2659" s="161"/>
      <c r="L2659" s="161"/>
      <c r="M2659" s="161"/>
      <c r="N2659" s="139" t="str">
        <f t="shared" si="83"/>
        <v/>
      </c>
    </row>
    <row r="2660" spans="2:14" ht="15" hidden="1" x14ac:dyDescent="0.2">
      <c r="B2660">
        <f t="shared" si="82"/>
        <v>0</v>
      </c>
      <c r="C2660" s="159"/>
      <c r="D2660" s="165"/>
      <c r="E2660" s="161"/>
      <c r="F2660" s="161"/>
      <c r="G2660" s="161"/>
      <c r="H2660" s="162"/>
      <c r="I2660" s="161"/>
      <c r="J2660" s="161"/>
      <c r="K2660" s="161"/>
      <c r="L2660" s="161"/>
      <c r="M2660" s="161"/>
      <c r="N2660" s="139" t="str">
        <f t="shared" si="83"/>
        <v/>
      </c>
    </row>
    <row r="2661" spans="2:14" ht="15" hidden="1" x14ac:dyDescent="0.2">
      <c r="B2661">
        <f t="shared" si="82"/>
        <v>0</v>
      </c>
      <c r="C2661" s="159"/>
      <c r="D2661" s="165"/>
      <c r="E2661" s="161"/>
      <c r="F2661" s="161"/>
      <c r="G2661" s="161"/>
      <c r="H2661" s="162"/>
      <c r="I2661" s="161"/>
      <c r="J2661" s="161"/>
      <c r="K2661" s="161"/>
      <c r="L2661" s="161"/>
      <c r="M2661" s="161"/>
      <c r="N2661" s="139" t="str">
        <f t="shared" si="83"/>
        <v/>
      </c>
    </row>
    <row r="2662" spans="2:14" ht="15" hidden="1" x14ac:dyDescent="0.2">
      <c r="B2662">
        <f t="shared" si="82"/>
        <v>0</v>
      </c>
      <c r="C2662" s="159"/>
      <c r="D2662" s="165"/>
      <c r="E2662" s="161"/>
      <c r="F2662" s="161"/>
      <c r="G2662" s="161"/>
      <c r="H2662" s="162"/>
      <c r="I2662" s="161"/>
      <c r="J2662" s="161"/>
      <c r="K2662" s="161"/>
      <c r="L2662" s="161"/>
      <c r="M2662" s="161"/>
      <c r="N2662" s="139" t="str">
        <f t="shared" si="83"/>
        <v/>
      </c>
    </row>
    <row r="2663" spans="2:14" ht="15" hidden="1" x14ac:dyDescent="0.2">
      <c r="B2663">
        <f t="shared" si="82"/>
        <v>0</v>
      </c>
      <c r="C2663" s="159"/>
      <c r="D2663" s="165"/>
      <c r="E2663" s="161"/>
      <c r="F2663" s="161"/>
      <c r="G2663" s="161"/>
      <c r="H2663" s="162"/>
      <c r="I2663" s="161"/>
      <c r="J2663" s="161"/>
      <c r="K2663" s="161"/>
      <c r="L2663" s="161"/>
      <c r="M2663" s="161"/>
      <c r="N2663" s="139" t="str">
        <f t="shared" si="83"/>
        <v/>
      </c>
    </row>
    <row r="2664" spans="2:14" ht="15" hidden="1" x14ac:dyDescent="0.2">
      <c r="B2664">
        <f t="shared" si="82"/>
        <v>0</v>
      </c>
      <c r="C2664" s="159"/>
      <c r="D2664" s="165"/>
      <c r="E2664" s="161"/>
      <c r="F2664" s="161"/>
      <c r="G2664" s="161"/>
      <c r="H2664" s="162"/>
      <c r="I2664" s="161"/>
      <c r="J2664" s="161"/>
      <c r="K2664" s="161"/>
      <c r="L2664" s="161"/>
      <c r="M2664" s="161"/>
      <c r="N2664" s="139" t="str">
        <f t="shared" si="83"/>
        <v/>
      </c>
    </row>
    <row r="2665" spans="2:14" ht="15" hidden="1" x14ac:dyDescent="0.2">
      <c r="B2665">
        <f t="shared" si="82"/>
        <v>0</v>
      </c>
      <c r="C2665" s="159"/>
      <c r="D2665" s="165"/>
      <c r="E2665" s="161"/>
      <c r="F2665" s="161"/>
      <c r="G2665" s="161"/>
      <c r="H2665" s="162"/>
      <c r="I2665" s="161"/>
      <c r="J2665" s="161"/>
      <c r="K2665" s="161"/>
      <c r="L2665" s="161"/>
      <c r="M2665" s="161"/>
      <c r="N2665" s="139" t="str">
        <f t="shared" si="83"/>
        <v/>
      </c>
    </row>
    <row r="2666" spans="2:14" ht="15" hidden="1" x14ac:dyDescent="0.2">
      <c r="B2666">
        <f t="shared" si="82"/>
        <v>0</v>
      </c>
      <c r="C2666" s="159"/>
      <c r="D2666" s="165"/>
      <c r="E2666" s="161"/>
      <c r="F2666" s="161"/>
      <c r="G2666" s="161"/>
      <c r="H2666" s="162"/>
      <c r="I2666" s="161"/>
      <c r="J2666" s="161"/>
      <c r="K2666" s="161"/>
      <c r="L2666" s="161"/>
      <c r="M2666" s="161"/>
      <c r="N2666" s="139" t="str">
        <f t="shared" si="83"/>
        <v/>
      </c>
    </row>
    <row r="2667" spans="2:14" ht="15" hidden="1" x14ac:dyDescent="0.2">
      <c r="B2667">
        <f t="shared" si="82"/>
        <v>0</v>
      </c>
      <c r="C2667" s="159"/>
      <c r="D2667" s="165"/>
      <c r="E2667" s="161"/>
      <c r="F2667" s="161"/>
      <c r="G2667" s="161"/>
      <c r="H2667" s="162"/>
      <c r="I2667" s="161"/>
      <c r="J2667" s="161"/>
      <c r="K2667" s="161"/>
      <c r="L2667" s="161"/>
      <c r="M2667" s="161"/>
      <c r="N2667" s="139" t="str">
        <f t="shared" si="83"/>
        <v/>
      </c>
    </row>
    <row r="2668" spans="2:14" ht="15" hidden="1" x14ac:dyDescent="0.2">
      <c r="B2668">
        <f t="shared" si="82"/>
        <v>0</v>
      </c>
      <c r="C2668" s="159"/>
      <c r="D2668" s="165"/>
      <c r="E2668" s="161"/>
      <c r="F2668" s="161"/>
      <c r="G2668" s="161"/>
      <c r="H2668" s="162"/>
      <c r="I2668" s="161"/>
      <c r="J2668" s="161"/>
      <c r="K2668" s="161"/>
      <c r="L2668" s="161"/>
      <c r="M2668" s="161"/>
      <c r="N2668" s="139" t="str">
        <f t="shared" si="83"/>
        <v/>
      </c>
    </row>
    <row r="2669" spans="2:14" ht="15" hidden="1" x14ac:dyDescent="0.2">
      <c r="B2669">
        <f t="shared" si="82"/>
        <v>0</v>
      </c>
      <c r="C2669" s="159"/>
      <c r="D2669" s="163"/>
      <c r="E2669" s="161"/>
      <c r="F2669" s="161"/>
      <c r="G2669" s="161"/>
      <c r="H2669" s="162"/>
      <c r="I2669" s="161"/>
      <c r="J2669" s="161"/>
      <c r="K2669" s="161"/>
      <c r="L2669" s="161"/>
      <c r="M2669" s="161"/>
      <c r="N2669" s="139" t="str">
        <f t="shared" si="83"/>
        <v/>
      </c>
    </row>
    <row r="2670" spans="2:14" ht="15" hidden="1" x14ac:dyDescent="0.2">
      <c r="B2670">
        <f t="shared" si="82"/>
        <v>0</v>
      </c>
      <c r="C2670" s="159"/>
      <c r="D2670" s="163"/>
      <c r="E2670" s="161"/>
      <c r="F2670" s="161"/>
      <c r="G2670" s="161"/>
      <c r="H2670" s="162"/>
      <c r="I2670" s="161"/>
      <c r="J2670" s="161"/>
      <c r="K2670" s="161"/>
      <c r="L2670" s="161"/>
      <c r="M2670" s="161"/>
      <c r="N2670" s="139" t="str">
        <f t="shared" si="83"/>
        <v/>
      </c>
    </row>
    <row r="2671" spans="2:14" ht="15" hidden="1" x14ac:dyDescent="0.2">
      <c r="B2671">
        <f t="shared" si="82"/>
        <v>0</v>
      </c>
      <c r="C2671" s="159"/>
      <c r="D2671" s="163"/>
      <c r="E2671" s="161"/>
      <c r="F2671" s="161"/>
      <c r="G2671" s="161"/>
      <c r="H2671" s="162"/>
      <c r="I2671" s="161"/>
      <c r="J2671" s="161"/>
      <c r="K2671" s="161"/>
      <c r="L2671" s="161"/>
      <c r="M2671" s="161"/>
      <c r="N2671" s="139" t="str">
        <f t="shared" si="83"/>
        <v/>
      </c>
    </row>
    <row r="2672" spans="2:14" ht="15" hidden="1" x14ac:dyDescent="0.2">
      <c r="B2672">
        <f t="shared" si="82"/>
        <v>0</v>
      </c>
      <c r="C2672" s="159"/>
      <c r="D2672" s="163"/>
      <c r="E2672" s="161"/>
      <c r="F2672" s="161"/>
      <c r="G2672" s="161"/>
      <c r="H2672" s="162"/>
      <c r="I2672" s="161"/>
      <c r="J2672" s="161"/>
      <c r="K2672" s="161"/>
      <c r="L2672" s="161"/>
      <c r="M2672" s="161"/>
      <c r="N2672" s="139" t="str">
        <f t="shared" si="83"/>
        <v/>
      </c>
    </row>
    <row r="2673" spans="2:14" ht="15" hidden="1" x14ac:dyDescent="0.2">
      <c r="B2673">
        <f t="shared" si="82"/>
        <v>0</v>
      </c>
      <c r="C2673" s="159"/>
      <c r="D2673" s="163"/>
      <c r="E2673" s="161"/>
      <c r="F2673" s="161"/>
      <c r="G2673" s="161"/>
      <c r="H2673" s="162"/>
      <c r="I2673" s="161"/>
      <c r="J2673" s="161"/>
      <c r="K2673" s="161"/>
      <c r="L2673" s="161"/>
      <c r="M2673" s="161"/>
      <c r="N2673" s="139" t="str">
        <f t="shared" si="83"/>
        <v/>
      </c>
    </row>
    <row r="2674" spans="2:14" ht="15" hidden="1" x14ac:dyDescent="0.2">
      <c r="B2674">
        <f t="shared" si="82"/>
        <v>0</v>
      </c>
      <c r="C2674" s="159"/>
      <c r="D2674" s="163"/>
      <c r="E2674" s="161"/>
      <c r="F2674" s="161"/>
      <c r="G2674" s="161"/>
      <c r="H2674" s="162"/>
      <c r="I2674" s="161"/>
      <c r="J2674" s="161"/>
      <c r="K2674" s="161"/>
      <c r="L2674" s="161"/>
      <c r="M2674" s="161"/>
      <c r="N2674" s="139" t="str">
        <f t="shared" si="83"/>
        <v/>
      </c>
    </row>
    <row r="2675" spans="2:14" ht="15" hidden="1" x14ac:dyDescent="0.2">
      <c r="B2675">
        <f t="shared" si="82"/>
        <v>0</v>
      </c>
      <c r="C2675" s="159"/>
      <c r="D2675" s="163"/>
      <c r="E2675" s="161"/>
      <c r="F2675" s="161"/>
      <c r="G2675" s="161"/>
      <c r="H2675" s="162"/>
      <c r="I2675" s="161"/>
      <c r="J2675" s="161"/>
      <c r="K2675" s="161"/>
      <c r="L2675" s="161"/>
      <c r="M2675" s="161"/>
      <c r="N2675" s="139" t="str">
        <f t="shared" si="83"/>
        <v/>
      </c>
    </row>
    <row r="2676" spans="2:14" ht="15" hidden="1" x14ac:dyDescent="0.2">
      <c r="B2676">
        <f t="shared" ref="B2676:B2739" si="84">(D2676)*1</f>
        <v>0</v>
      </c>
      <c r="C2676" s="159"/>
      <c r="D2676" s="163"/>
      <c r="E2676" s="161"/>
      <c r="F2676" s="161"/>
      <c r="G2676" s="161"/>
      <c r="H2676" s="162"/>
      <c r="I2676" s="161"/>
      <c r="J2676" s="161"/>
      <c r="K2676" s="161"/>
      <c r="L2676" s="161"/>
      <c r="M2676" s="161"/>
      <c r="N2676" s="139" t="str">
        <f t="shared" si="83"/>
        <v/>
      </c>
    </row>
    <row r="2677" spans="2:14" ht="15" hidden="1" x14ac:dyDescent="0.2">
      <c r="B2677">
        <f t="shared" si="84"/>
        <v>0</v>
      </c>
      <c r="C2677" s="159"/>
      <c r="D2677" s="163"/>
      <c r="E2677" s="161"/>
      <c r="F2677" s="161"/>
      <c r="G2677" s="161"/>
      <c r="H2677" s="162"/>
      <c r="I2677" s="161"/>
      <c r="J2677" s="162"/>
      <c r="K2677" s="161"/>
      <c r="L2677" s="161"/>
      <c r="M2677" s="161"/>
      <c r="N2677" s="139" t="str">
        <f t="shared" si="83"/>
        <v/>
      </c>
    </row>
    <row r="2678" spans="2:14" ht="15" hidden="1" x14ac:dyDescent="0.2">
      <c r="B2678">
        <f t="shared" si="84"/>
        <v>0</v>
      </c>
      <c r="C2678" s="159"/>
      <c r="D2678" s="163"/>
      <c r="E2678" s="161"/>
      <c r="F2678" s="161"/>
      <c r="G2678" s="161"/>
      <c r="H2678" s="162"/>
      <c r="I2678" s="161"/>
      <c r="J2678" s="162"/>
      <c r="K2678" s="161"/>
      <c r="L2678" s="161"/>
      <c r="M2678" s="161"/>
      <c r="N2678" s="139" t="str">
        <f t="shared" si="83"/>
        <v/>
      </c>
    </row>
    <row r="2679" spans="2:14" ht="15" hidden="1" x14ac:dyDescent="0.2">
      <c r="B2679">
        <f t="shared" si="84"/>
        <v>0</v>
      </c>
      <c r="C2679" s="159"/>
      <c r="D2679" s="163"/>
      <c r="E2679" s="161"/>
      <c r="F2679" s="161"/>
      <c r="G2679" s="161"/>
      <c r="H2679" s="162"/>
      <c r="I2679" s="161"/>
      <c r="J2679" s="162"/>
      <c r="K2679" s="161"/>
      <c r="L2679" s="161"/>
      <c r="M2679" s="161"/>
      <c r="N2679" s="139" t="str">
        <f t="shared" si="83"/>
        <v/>
      </c>
    </row>
    <row r="2680" spans="2:14" ht="15" hidden="1" x14ac:dyDescent="0.2">
      <c r="B2680">
        <f t="shared" si="84"/>
        <v>0</v>
      </c>
      <c r="C2680" s="159"/>
      <c r="D2680" s="166"/>
      <c r="E2680" s="161"/>
      <c r="F2680" s="161"/>
      <c r="G2680" s="161"/>
      <c r="H2680" s="162"/>
      <c r="I2680" s="161"/>
      <c r="J2680" s="165"/>
      <c r="K2680" s="161"/>
      <c r="L2680" s="161"/>
      <c r="M2680" s="161"/>
      <c r="N2680" s="139" t="str">
        <f t="shared" si="83"/>
        <v/>
      </c>
    </row>
    <row r="2681" spans="2:14" ht="15" hidden="1" x14ac:dyDescent="0.2">
      <c r="B2681">
        <f t="shared" si="84"/>
        <v>0</v>
      </c>
      <c r="C2681" s="159"/>
      <c r="D2681" s="166"/>
      <c r="E2681" s="161"/>
      <c r="F2681" s="161"/>
      <c r="G2681" s="161"/>
      <c r="H2681" s="162"/>
      <c r="I2681" s="161"/>
      <c r="J2681" s="165"/>
      <c r="K2681" s="161"/>
      <c r="L2681" s="161"/>
      <c r="M2681" s="161"/>
      <c r="N2681" s="139" t="str">
        <f t="shared" si="83"/>
        <v/>
      </c>
    </row>
    <row r="2682" spans="2:14" ht="15" hidden="1" x14ac:dyDescent="0.2">
      <c r="B2682">
        <f t="shared" si="84"/>
        <v>0</v>
      </c>
      <c r="C2682" s="159"/>
      <c r="D2682" s="166"/>
      <c r="E2682" s="161"/>
      <c r="F2682" s="161"/>
      <c r="G2682" s="161"/>
      <c r="H2682" s="162"/>
      <c r="I2682" s="161"/>
      <c r="J2682" s="165"/>
      <c r="K2682" s="161"/>
      <c r="L2682" s="161"/>
      <c r="M2682" s="161"/>
      <c r="N2682" s="139" t="str">
        <f t="shared" si="83"/>
        <v/>
      </c>
    </row>
    <row r="2683" spans="2:14" ht="15" hidden="1" x14ac:dyDescent="0.2">
      <c r="B2683">
        <f t="shared" si="84"/>
        <v>0</v>
      </c>
      <c r="C2683" s="159"/>
      <c r="D2683" s="161"/>
      <c r="E2683" s="161"/>
      <c r="F2683" s="161"/>
      <c r="G2683" s="161"/>
      <c r="H2683" s="162"/>
      <c r="I2683" s="161"/>
      <c r="J2683" s="162"/>
      <c r="K2683" s="161"/>
      <c r="L2683" s="161"/>
      <c r="M2683" s="161"/>
      <c r="N2683" s="139" t="str">
        <f t="shared" si="83"/>
        <v/>
      </c>
    </row>
    <row r="2684" spans="2:14" ht="15" hidden="1" x14ac:dyDescent="0.2">
      <c r="B2684">
        <f t="shared" si="84"/>
        <v>0</v>
      </c>
      <c r="C2684" s="159"/>
      <c r="D2684" s="161"/>
      <c r="E2684" s="161"/>
      <c r="F2684" s="161"/>
      <c r="G2684" s="161"/>
      <c r="H2684" s="162"/>
      <c r="I2684" s="161"/>
      <c r="J2684" s="162"/>
      <c r="K2684" s="161"/>
      <c r="L2684" s="161"/>
      <c r="M2684" s="161"/>
      <c r="N2684" s="139" t="str">
        <f t="shared" si="83"/>
        <v/>
      </c>
    </row>
    <row r="2685" spans="2:14" ht="15" hidden="1" x14ac:dyDescent="0.2">
      <c r="B2685">
        <f t="shared" si="84"/>
        <v>0</v>
      </c>
      <c r="C2685" s="159"/>
      <c r="D2685" s="161"/>
      <c r="E2685" s="161"/>
      <c r="F2685" s="161"/>
      <c r="G2685" s="161"/>
      <c r="H2685" s="162"/>
      <c r="I2685" s="161"/>
      <c r="J2685" s="162"/>
      <c r="K2685" s="161"/>
      <c r="L2685" s="161"/>
      <c r="M2685" s="161"/>
      <c r="N2685" s="139" t="str">
        <f t="shared" si="83"/>
        <v/>
      </c>
    </row>
    <row r="2686" spans="2:14" ht="15" hidden="1" x14ac:dyDescent="0.2">
      <c r="B2686">
        <f t="shared" si="84"/>
        <v>0</v>
      </c>
      <c r="C2686" s="159"/>
      <c r="D2686" s="161"/>
      <c r="E2686" s="161"/>
      <c r="F2686" s="161"/>
      <c r="G2686" s="161"/>
      <c r="H2686" s="162"/>
      <c r="I2686" s="161"/>
      <c r="J2686" s="162"/>
      <c r="K2686" s="161"/>
      <c r="L2686" s="161"/>
      <c r="M2686" s="161"/>
      <c r="N2686" s="139" t="str">
        <f t="shared" si="83"/>
        <v/>
      </c>
    </row>
    <row r="2687" spans="2:14" ht="15" hidden="1" x14ac:dyDescent="0.2">
      <c r="B2687">
        <f t="shared" si="84"/>
        <v>0</v>
      </c>
      <c r="C2687" s="159"/>
      <c r="D2687" s="161"/>
      <c r="E2687" s="161"/>
      <c r="F2687" s="161"/>
      <c r="G2687" s="161"/>
      <c r="H2687" s="162"/>
      <c r="I2687" s="161"/>
      <c r="J2687" s="162"/>
      <c r="K2687" s="161"/>
      <c r="L2687" s="161"/>
      <c r="M2687" s="161"/>
      <c r="N2687" s="139" t="str">
        <f t="shared" si="83"/>
        <v/>
      </c>
    </row>
    <row r="2688" spans="2:14" ht="15" hidden="1" x14ac:dyDescent="0.2">
      <c r="B2688">
        <f t="shared" si="84"/>
        <v>0</v>
      </c>
      <c r="C2688" s="159"/>
      <c r="D2688" s="161"/>
      <c r="E2688" s="161"/>
      <c r="F2688" s="161"/>
      <c r="G2688" s="161"/>
      <c r="H2688" s="162"/>
      <c r="I2688" s="161"/>
      <c r="J2688" s="162"/>
      <c r="K2688" s="161"/>
      <c r="L2688" s="161"/>
      <c r="M2688" s="161"/>
      <c r="N2688" s="139" t="str">
        <f t="shared" si="83"/>
        <v/>
      </c>
    </row>
    <row r="2689" spans="2:14" ht="15" hidden="1" x14ac:dyDescent="0.2">
      <c r="B2689">
        <f t="shared" si="84"/>
        <v>0</v>
      </c>
      <c r="C2689" s="159"/>
      <c r="D2689" s="161"/>
      <c r="E2689" s="161"/>
      <c r="F2689" s="161"/>
      <c r="G2689" s="161"/>
      <c r="H2689" s="162"/>
      <c r="I2689" s="161"/>
      <c r="J2689" s="162"/>
      <c r="K2689" s="161"/>
      <c r="L2689" s="161"/>
      <c r="M2689" s="161"/>
      <c r="N2689" s="139" t="str">
        <f t="shared" si="83"/>
        <v/>
      </c>
    </row>
    <row r="2690" spans="2:14" ht="15" hidden="1" x14ac:dyDescent="0.2">
      <c r="B2690">
        <f t="shared" si="84"/>
        <v>0</v>
      </c>
      <c r="C2690" s="159"/>
      <c r="D2690" s="161"/>
      <c r="E2690" s="161"/>
      <c r="F2690" s="161"/>
      <c r="G2690" s="161"/>
      <c r="H2690" s="162"/>
      <c r="I2690" s="161"/>
      <c r="J2690" s="162"/>
      <c r="K2690" s="161"/>
      <c r="L2690" s="161"/>
      <c r="M2690" s="161"/>
      <c r="N2690" s="139" t="str">
        <f t="shared" si="83"/>
        <v/>
      </c>
    </row>
    <row r="2691" spans="2:14" ht="15" hidden="1" x14ac:dyDescent="0.2">
      <c r="B2691">
        <f t="shared" si="84"/>
        <v>0</v>
      </c>
      <c r="C2691" s="159"/>
      <c r="D2691" s="161"/>
      <c r="E2691" s="161"/>
      <c r="F2691" s="161"/>
      <c r="G2691" s="161"/>
      <c r="H2691" s="162"/>
      <c r="I2691" s="161"/>
      <c r="J2691" s="162"/>
      <c r="K2691" s="161"/>
      <c r="L2691" s="161"/>
      <c r="M2691" s="161"/>
      <c r="N2691" s="139" t="str">
        <f t="shared" ref="N2691:N2754" si="85">UPPER(M2691)</f>
        <v/>
      </c>
    </row>
    <row r="2692" spans="2:14" ht="15" hidden="1" x14ac:dyDescent="0.2">
      <c r="B2692">
        <f t="shared" si="84"/>
        <v>0</v>
      </c>
      <c r="C2692" s="159"/>
      <c r="D2692" s="161"/>
      <c r="E2692" s="161"/>
      <c r="F2692" s="161"/>
      <c r="G2692" s="161"/>
      <c r="H2692" s="162"/>
      <c r="I2692" s="161"/>
      <c r="J2692" s="162"/>
      <c r="K2692" s="161"/>
      <c r="L2692" s="161"/>
      <c r="M2692" s="161"/>
      <c r="N2692" s="139" t="str">
        <f t="shared" si="85"/>
        <v/>
      </c>
    </row>
    <row r="2693" spans="2:14" ht="15" hidden="1" x14ac:dyDescent="0.2">
      <c r="B2693">
        <f t="shared" si="84"/>
        <v>0</v>
      </c>
      <c r="C2693" s="159"/>
      <c r="D2693" s="161"/>
      <c r="E2693" s="161"/>
      <c r="F2693" s="161"/>
      <c r="G2693" s="161"/>
      <c r="H2693" s="162"/>
      <c r="I2693" s="161"/>
      <c r="J2693" s="162"/>
      <c r="K2693" s="161"/>
      <c r="L2693" s="161"/>
      <c r="M2693" s="161"/>
      <c r="N2693" s="139" t="str">
        <f t="shared" si="85"/>
        <v/>
      </c>
    </row>
    <row r="2694" spans="2:14" ht="15" hidden="1" x14ac:dyDescent="0.2">
      <c r="B2694">
        <f t="shared" si="84"/>
        <v>0</v>
      </c>
      <c r="C2694" s="159"/>
      <c r="D2694" s="161"/>
      <c r="E2694" s="161"/>
      <c r="F2694" s="161"/>
      <c r="G2694" s="161"/>
      <c r="H2694" s="162"/>
      <c r="I2694" s="161"/>
      <c r="J2694" s="162"/>
      <c r="K2694" s="161"/>
      <c r="L2694" s="161"/>
      <c r="M2694" s="161"/>
      <c r="N2694" s="139" t="str">
        <f t="shared" si="85"/>
        <v/>
      </c>
    </row>
    <row r="2695" spans="2:14" ht="15" hidden="1" x14ac:dyDescent="0.2">
      <c r="B2695">
        <f t="shared" si="84"/>
        <v>0</v>
      </c>
      <c r="C2695" s="159"/>
      <c r="D2695" s="161"/>
      <c r="E2695" s="161"/>
      <c r="F2695" s="161"/>
      <c r="G2695" s="161"/>
      <c r="H2695" s="162"/>
      <c r="I2695" s="161"/>
      <c r="J2695" s="162"/>
      <c r="K2695" s="161"/>
      <c r="L2695" s="161"/>
      <c r="M2695" s="161"/>
      <c r="N2695" s="139" t="str">
        <f t="shared" si="85"/>
        <v/>
      </c>
    </row>
    <row r="2696" spans="2:14" ht="15" hidden="1" x14ac:dyDescent="0.2">
      <c r="B2696">
        <f t="shared" si="84"/>
        <v>0</v>
      </c>
      <c r="C2696" s="159"/>
      <c r="D2696" s="161"/>
      <c r="E2696" s="161"/>
      <c r="F2696" s="161"/>
      <c r="G2696" s="161"/>
      <c r="H2696" s="162"/>
      <c r="I2696" s="161"/>
      <c r="J2696" s="162"/>
      <c r="K2696" s="161"/>
      <c r="L2696" s="161"/>
      <c r="M2696" s="161"/>
      <c r="N2696" s="139" t="str">
        <f t="shared" si="85"/>
        <v/>
      </c>
    </row>
    <row r="2697" spans="2:14" ht="15" hidden="1" x14ac:dyDescent="0.2">
      <c r="B2697">
        <f t="shared" si="84"/>
        <v>0</v>
      </c>
      <c r="C2697" s="159"/>
      <c r="D2697" s="161"/>
      <c r="E2697" s="161"/>
      <c r="F2697" s="161"/>
      <c r="G2697" s="161"/>
      <c r="H2697" s="162"/>
      <c r="I2697" s="161"/>
      <c r="J2697" s="162"/>
      <c r="K2697" s="161"/>
      <c r="L2697" s="161"/>
      <c r="M2697" s="161"/>
      <c r="N2697" s="139" t="str">
        <f t="shared" si="85"/>
        <v/>
      </c>
    </row>
    <row r="2698" spans="2:14" ht="15" hidden="1" x14ac:dyDescent="0.2">
      <c r="B2698">
        <f t="shared" si="84"/>
        <v>0</v>
      </c>
      <c r="C2698" s="159"/>
      <c r="D2698" s="163"/>
      <c r="E2698" s="161"/>
      <c r="F2698" s="161"/>
      <c r="G2698" s="161"/>
      <c r="H2698" s="162"/>
      <c r="I2698" s="161"/>
      <c r="J2698" s="162"/>
      <c r="K2698" s="161"/>
      <c r="L2698" s="161"/>
      <c r="M2698" s="161"/>
      <c r="N2698" s="139" t="str">
        <f t="shared" si="85"/>
        <v/>
      </c>
    </row>
    <row r="2699" spans="2:14" ht="15" hidden="1" x14ac:dyDescent="0.2">
      <c r="B2699">
        <f t="shared" si="84"/>
        <v>0</v>
      </c>
      <c r="C2699" s="159"/>
      <c r="D2699" s="161"/>
      <c r="E2699" s="161"/>
      <c r="F2699" s="161"/>
      <c r="G2699" s="161"/>
      <c r="H2699" s="162"/>
      <c r="I2699" s="161"/>
      <c r="J2699" s="162"/>
      <c r="K2699" s="161"/>
      <c r="L2699" s="161"/>
      <c r="M2699" s="161"/>
      <c r="N2699" s="139" t="str">
        <f t="shared" si="85"/>
        <v/>
      </c>
    </row>
    <row r="2700" spans="2:14" ht="15" hidden="1" x14ac:dyDescent="0.2">
      <c r="B2700">
        <f t="shared" si="84"/>
        <v>0</v>
      </c>
      <c r="C2700" s="159"/>
      <c r="D2700" s="161"/>
      <c r="E2700" s="161"/>
      <c r="F2700" s="161"/>
      <c r="G2700" s="161"/>
      <c r="H2700" s="162"/>
      <c r="I2700" s="161"/>
      <c r="J2700" s="162"/>
      <c r="K2700" s="161"/>
      <c r="L2700" s="161"/>
      <c r="M2700" s="161"/>
      <c r="N2700" s="139" t="str">
        <f t="shared" si="85"/>
        <v/>
      </c>
    </row>
    <row r="2701" spans="2:14" ht="15" hidden="1" x14ac:dyDescent="0.2">
      <c r="B2701">
        <f t="shared" si="84"/>
        <v>0</v>
      </c>
      <c r="C2701" s="159"/>
      <c r="D2701" s="161"/>
      <c r="E2701" s="161"/>
      <c r="F2701" s="161"/>
      <c r="G2701" s="161"/>
      <c r="H2701" s="162"/>
      <c r="I2701" s="161"/>
      <c r="J2701" s="162"/>
      <c r="K2701" s="161"/>
      <c r="L2701" s="161"/>
      <c r="M2701" s="161"/>
      <c r="N2701" s="139" t="str">
        <f t="shared" si="85"/>
        <v/>
      </c>
    </row>
    <row r="2702" spans="2:14" ht="15" hidden="1" x14ac:dyDescent="0.2">
      <c r="B2702">
        <f t="shared" si="84"/>
        <v>0</v>
      </c>
      <c r="C2702" s="159"/>
      <c r="D2702" s="161"/>
      <c r="E2702" s="161"/>
      <c r="F2702" s="161"/>
      <c r="G2702" s="161"/>
      <c r="H2702" s="162"/>
      <c r="I2702" s="161"/>
      <c r="J2702" s="162"/>
      <c r="K2702" s="161"/>
      <c r="L2702" s="161"/>
      <c r="M2702" s="161"/>
      <c r="N2702" s="139" t="str">
        <f t="shared" si="85"/>
        <v/>
      </c>
    </row>
    <row r="2703" spans="2:14" ht="15" hidden="1" x14ac:dyDescent="0.2">
      <c r="B2703">
        <f t="shared" si="84"/>
        <v>0</v>
      </c>
      <c r="C2703" s="159"/>
      <c r="D2703" s="161"/>
      <c r="E2703" s="161"/>
      <c r="F2703" s="161"/>
      <c r="G2703" s="161"/>
      <c r="H2703" s="162"/>
      <c r="I2703" s="161"/>
      <c r="J2703" s="162"/>
      <c r="K2703" s="161"/>
      <c r="L2703" s="161"/>
      <c r="M2703" s="161"/>
      <c r="N2703" s="139" t="str">
        <f t="shared" si="85"/>
        <v/>
      </c>
    </row>
    <row r="2704" spans="2:14" ht="15" hidden="1" x14ac:dyDescent="0.2">
      <c r="B2704">
        <f t="shared" si="84"/>
        <v>0</v>
      </c>
      <c r="C2704" s="159"/>
      <c r="D2704" s="161"/>
      <c r="E2704" s="161"/>
      <c r="F2704" s="161"/>
      <c r="G2704" s="161"/>
      <c r="H2704" s="162"/>
      <c r="I2704" s="161"/>
      <c r="J2704" s="162"/>
      <c r="K2704" s="161"/>
      <c r="L2704" s="161"/>
      <c r="M2704" s="161"/>
      <c r="N2704" s="139" t="str">
        <f t="shared" si="85"/>
        <v/>
      </c>
    </row>
    <row r="2705" spans="2:14" ht="15" hidden="1" x14ac:dyDescent="0.2">
      <c r="B2705">
        <f t="shared" si="84"/>
        <v>0</v>
      </c>
      <c r="C2705" s="159"/>
      <c r="D2705" s="161"/>
      <c r="E2705" s="161"/>
      <c r="F2705" s="161"/>
      <c r="G2705" s="161"/>
      <c r="H2705" s="162"/>
      <c r="I2705" s="161"/>
      <c r="J2705" s="162"/>
      <c r="K2705" s="161"/>
      <c r="L2705" s="161"/>
      <c r="M2705" s="161"/>
      <c r="N2705" s="139" t="str">
        <f t="shared" si="85"/>
        <v/>
      </c>
    </row>
    <row r="2706" spans="2:14" ht="15" hidden="1" x14ac:dyDescent="0.2">
      <c r="B2706">
        <f t="shared" si="84"/>
        <v>0</v>
      </c>
      <c r="C2706" s="159"/>
      <c r="D2706" s="161"/>
      <c r="E2706" s="161"/>
      <c r="F2706" s="161"/>
      <c r="G2706" s="161"/>
      <c r="H2706" s="162"/>
      <c r="I2706" s="161"/>
      <c r="J2706" s="162"/>
      <c r="K2706" s="161"/>
      <c r="L2706" s="161"/>
      <c r="M2706" s="161"/>
      <c r="N2706" s="139" t="str">
        <f t="shared" si="85"/>
        <v/>
      </c>
    </row>
    <row r="2707" spans="2:14" ht="15" hidden="1" x14ac:dyDescent="0.2">
      <c r="B2707">
        <f t="shared" si="84"/>
        <v>0</v>
      </c>
      <c r="C2707" s="159"/>
      <c r="D2707" s="161"/>
      <c r="E2707" s="161"/>
      <c r="F2707" s="161"/>
      <c r="G2707" s="161"/>
      <c r="H2707" s="162"/>
      <c r="I2707" s="161"/>
      <c r="J2707" s="162"/>
      <c r="K2707" s="161"/>
      <c r="L2707" s="161"/>
      <c r="M2707" s="161"/>
      <c r="N2707" s="139" t="str">
        <f t="shared" si="85"/>
        <v/>
      </c>
    </row>
    <row r="2708" spans="2:14" ht="15" hidden="1" x14ac:dyDescent="0.2">
      <c r="B2708">
        <f t="shared" si="84"/>
        <v>0</v>
      </c>
      <c r="C2708" s="159"/>
      <c r="D2708" s="161"/>
      <c r="E2708" s="161"/>
      <c r="F2708" s="161"/>
      <c r="G2708" s="161"/>
      <c r="H2708" s="162"/>
      <c r="I2708" s="161"/>
      <c r="J2708" s="162"/>
      <c r="K2708" s="161"/>
      <c r="L2708" s="161"/>
      <c r="M2708" s="161"/>
      <c r="N2708" s="139" t="str">
        <f t="shared" si="85"/>
        <v/>
      </c>
    </row>
    <row r="2709" spans="2:14" ht="15" hidden="1" x14ac:dyDescent="0.2">
      <c r="B2709">
        <f t="shared" si="84"/>
        <v>0</v>
      </c>
      <c r="C2709" s="159"/>
      <c r="D2709" s="161"/>
      <c r="E2709" s="161"/>
      <c r="F2709" s="161"/>
      <c r="G2709" s="161"/>
      <c r="H2709" s="162"/>
      <c r="I2709" s="161"/>
      <c r="J2709" s="162"/>
      <c r="K2709" s="161"/>
      <c r="L2709" s="161"/>
      <c r="M2709" s="161"/>
      <c r="N2709" s="139" t="str">
        <f t="shared" si="85"/>
        <v/>
      </c>
    </row>
    <row r="2710" spans="2:14" ht="15" hidden="1" x14ac:dyDescent="0.2">
      <c r="B2710">
        <f t="shared" si="84"/>
        <v>0</v>
      </c>
      <c r="C2710" s="159"/>
      <c r="D2710" s="161"/>
      <c r="E2710" s="161"/>
      <c r="F2710" s="161"/>
      <c r="G2710" s="161"/>
      <c r="H2710" s="162"/>
      <c r="I2710" s="161"/>
      <c r="J2710" s="162"/>
      <c r="K2710" s="161"/>
      <c r="L2710" s="161"/>
      <c r="M2710" s="161"/>
      <c r="N2710" s="139" t="str">
        <f t="shared" si="85"/>
        <v/>
      </c>
    </row>
    <row r="2711" spans="2:14" ht="15" hidden="1" x14ac:dyDescent="0.2">
      <c r="B2711">
        <f t="shared" si="84"/>
        <v>0</v>
      </c>
      <c r="C2711" s="159"/>
      <c r="D2711" s="161"/>
      <c r="E2711" s="161"/>
      <c r="F2711" s="161"/>
      <c r="G2711" s="161"/>
      <c r="H2711" s="162"/>
      <c r="I2711" s="161"/>
      <c r="J2711" s="162"/>
      <c r="K2711" s="161"/>
      <c r="L2711" s="161"/>
      <c r="M2711" s="161"/>
      <c r="N2711" s="139" t="str">
        <f t="shared" si="85"/>
        <v/>
      </c>
    </row>
    <row r="2712" spans="2:14" ht="15" hidden="1" x14ac:dyDescent="0.2">
      <c r="B2712">
        <f t="shared" si="84"/>
        <v>0</v>
      </c>
      <c r="C2712" s="159"/>
      <c r="D2712" s="161"/>
      <c r="E2712" s="161"/>
      <c r="F2712" s="161"/>
      <c r="G2712" s="161"/>
      <c r="H2712" s="162"/>
      <c r="I2712" s="161"/>
      <c r="J2712" s="162"/>
      <c r="K2712" s="161"/>
      <c r="L2712" s="161"/>
      <c r="M2712" s="161"/>
      <c r="N2712" s="139" t="str">
        <f t="shared" si="85"/>
        <v/>
      </c>
    </row>
    <row r="2713" spans="2:14" ht="15" hidden="1" x14ac:dyDescent="0.2">
      <c r="B2713">
        <f t="shared" si="84"/>
        <v>0</v>
      </c>
      <c r="C2713" s="159"/>
      <c r="D2713" s="161"/>
      <c r="E2713" s="161"/>
      <c r="F2713" s="161"/>
      <c r="G2713" s="161"/>
      <c r="H2713" s="162"/>
      <c r="I2713" s="161"/>
      <c r="J2713" s="162"/>
      <c r="K2713" s="161"/>
      <c r="L2713" s="161"/>
      <c r="M2713" s="161"/>
      <c r="N2713" s="139" t="str">
        <f t="shared" si="85"/>
        <v/>
      </c>
    </row>
    <row r="2714" spans="2:14" ht="15" hidden="1" x14ac:dyDescent="0.2">
      <c r="B2714">
        <f t="shared" si="84"/>
        <v>0</v>
      </c>
      <c r="C2714" s="159"/>
      <c r="D2714" s="161"/>
      <c r="E2714" s="161"/>
      <c r="F2714" s="161"/>
      <c r="G2714" s="161"/>
      <c r="H2714" s="162"/>
      <c r="I2714" s="161"/>
      <c r="J2714" s="162"/>
      <c r="K2714" s="161"/>
      <c r="L2714" s="161"/>
      <c r="M2714" s="161"/>
      <c r="N2714" s="139" t="str">
        <f t="shared" si="85"/>
        <v/>
      </c>
    </row>
    <row r="2715" spans="2:14" ht="15" hidden="1" x14ac:dyDescent="0.2">
      <c r="B2715">
        <f t="shared" si="84"/>
        <v>0</v>
      </c>
      <c r="C2715" s="159"/>
      <c r="D2715" s="161"/>
      <c r="E2715" s="161"/>
      <c r="F2715" s="161"/>
      <c r="G2715" s="161"/>
      <c r="H2715" s="162"/>
      <c r="I2715" s="161"/>
      <c r="J2715" s="162"/>
      <c r="K2715" s="161"/>
      <c r="L2715" s="161"/>
      <c r="M2715" s="161"/>
      <c r="N2715" s="139" t="str">
        <f t="shared" si="85"/>
        <v/>
      </c>
    </row>
    <row r="2716" spans="2:14" ht="15" hidden="1" x14ac:dyDescent="0.2">
      <c r="B2716">
        <f t="shared" si="84"/>
        <v>0</v>
      </c>
      <c r="C2716" s="159"/>
      <c r="D2716" s="161"/>
      <c r="E2716" s="161"/>
      <c r="F2716" s="161"/>
      <c r="G2716" s="161"/>
      <c r="H2716" s="162"/>
      <c r="I2716" s="161"/>
      <c r="J2716" s="162"/>
      <c r="K2716" s="161"/>
      <c r="L2716" s="161"/>
      <c r="M2716" s="161"/>
      <c r="N2716" s="139" t="str">
        <f t="shared" si="85"/>
        <v/>
      </c>
    </row>
    <row r="2717" spans="2:14" ht="15" hidden="1" x14ac:dyDescent="0.2">
      <c r="B2717">
        <f t="shared" si="84"/>
        <v>0</v>
      </c>
      <c r="C2717" s="159"/>
      <c r="D2717" s="161"/>
      <c r="E2717" s="161"/>
      <c r="F2717" s="161"/>
      <c r="G2717" s="161"/>
      <c r="H2717" s="162"/>
      <c r="I2717" s="161"/>
      <c r="J2717" s="162"/>
      <c r="K2717" s="161"/>
      <c r="L2717" s="161"/>
      <c r="M2717" s="161"/>
      <c r="N2717" s="139" t="str">
        <f t="shared" si="85"/>
        <v/>
      </c>
    </row>
    <row r="2718" spans="2:14" ht="15" hidden="1" x14ac:dyDescent="0.2">
      <c r="B2718">
        <f t="shared" si="84"/>
        <v>0</v>
      </c>
      <c r="C2718" s="159"/>
      <c r="D2718" s="161"/>
      <c r="E2718" s="161"/>
      <c r="F2718" s="161"/>
      <c r="G2718" s="161"/>
      <c r="H2718" s="162"/>
      <c r="I2718" s="161"/>
      <c r="J2718" s="162"/>
      <c r="K2718" s="161"/>
      <c r="L2718" s="161"/>
      <c r="M2718" s="161"/>
      <c r="N2718" s="139" t="str">
        <f t="shared" si="85"/>
        <v/>
      </c>
    </row>
    <row r="2719" spans="2:14" ht="15" hidden="1" x14ac:dyDescent="0.2">
      <c r="B2719">
        <f t="shared" si="84"/>
        <v>0</v>
      </c>
      <c r="C2719" s="159"/>
      <c r="D2719" s="161"/>
      <c r="E2719" s="161"/>
      <c r="F2719" s="161"/>
      <c r="G2719" s="161"/>
      <c r="H2719" s="162"/>
      <c r="I2719" s="161"/>
      <c r="J2719" s="162"/>
      <c r="K2719" s="161"/>
      <c r="L2719" s="161"/>
      <c r="M2719" s="161"/>
      <c r="N2719" s="139" t="str">
        <f t="shared" si="85"/>
        <v/>
      </c>
    </row>
    <row r="2720" spans="2:14" ht="15" hidden="1" x14ac:dyDescent="0.2">
      <c r="B2720">
        <f t="shared" si="84"/>
        <v>0</v>
      </c>
      <c r="C2720" s="159"/>
      <c r="D2720" s="161"/>
      <c r="E2720" s="161"/>
      <c r="F2720" s="161"/>
      <c r="G2720" s="161"/>
      <c r="H2720" s="162"/>
      <c r="I2720" s="161"/>
      <c r="J2720" s="162"/>
      <c r="K2720" s="161"/>
      <c r="L2720" s="161"/>
      <c r="M2720" s="161"/>
      <c r="N2720" s="139" t="str">
        <f t="shared" si="85"/>
        <v/>
      </c>
    </row>
    <row r="2721" spans="2:14" ht="15" hidden="1" x14ac:dyDescent="0.2">
      <c r="B2721">
        <f t="shared" si="84"/>
        <v>0</v>
      </c>
      <c r="C2721" s="159"/>
      <c r="D2721" s="161"/>
      <c r="E2721" s="161"/>
      <c r="F2721" s="161"/>
      <c r="G2721" s="161"/>
      <c r="H2721" s="162"/>
      <c r="I2721" s="161"/>
      <c r="J2721" s="162"/>
      <c r="K2721" s="161"/>
      <c r="L2721" s="161"/>
      <c r="M2721" s="161"/>
      <c r="N2721" s="139" t="str">
        <f t="shared" si="85"/>
        <v/>
      </c>
    </row>
    <row r="2722" spans="2:14" ht="15" hidden="1" x14ac:dyDescent="0.2">
      <c r="B2722">
        <f t="shared" si="84"/>
        <v>0</v>
      </c>
      <c r="C2722" s="159"/>
      <c r="D2722" s="161"/>
      <c r="E2722" s="161"/>
      <c r="F2722" s="161"/>
      <c r="G2722" s="161"/>
      <c r="H2722" s="162"/>
      <c r="I2722" s="161"/>
      <c r="J2722" s="162"/>
      <c r="K2722" s="161"/>
      <c r="L2722" s="161"/>
      <c r="M2722" s="161"/>
      <c r="N2722" s="139" t="str">
        <f t="shared" si="85"/>
        <v/>
      </c>
    </row>
    <row r="2723" spans="2:14" ht="15" hidden="1" x14ac:dyDescent="0.2">
      <c r="B2723">
        <f t="shared" si="84"/>
        <v>0</v>
      </c>
      <c r="C2723" s="159"/>
      <c r="D2723" s="161"/>
      <c r="E2723" s="161"/>
      <c r="F2723" s="161"/>
      <c r="G2723" s="161"/>
      <c r="H2723" s="162"/>
      <c r="I2723" s="161"/>
      <c r="J2723" s="162"/>
      <c r="K2723" s="161"/>
      <c r="L2723" s="161"/>
      <c r="M2723" s="161"/>
      <c r="N2723" s="139" t="str">
        <f t="shared" si="85"/>
        <v/>
      </c>
    </row>
    <row r="2724" spans="2:14" ht="15" hidden="1" x14ac:dyDescent="0.2">
      <c r="B2724">
        <f t="shared" si="84"/>
        <v>0</v>
      </c>
      <c r="C2724" s="159"/>
      <c r="D2724" s="161"/>
      <c r="E2724" s="161"/>
      <c r="F2724" s="161"/>
      <c r="G2724" s="161"/>
      <c r="H2724" s="162"/>
      <c r="I2724" s="161"/>
      <c r="J2724" s="162"/>
      <c r="K2724" s="161"/>
      <c r="L2724" s="161"/>
      <c r="M2724" s="161"/>
      <c r="N2724" s="139" t="str">
        <f t="shared" si="85"/>
        <v/>
      </c>
    </row>
    <row r="2725" spans="2:14" ht="15" hidden="1" x14ac:dyDescent="0.2">
      <c r="B2725">
        <f t="shared" si="84"/>
        <v>0</v>
      </c>
      <c r="C2725" s="159"/>
      <c r="D2725" s="161"/>
      <c r="E2725" s="161"/>
      <c r="F2725" s="161"/>
      <c r="G2725" s="161"/>
      <c r="H2725" s="162"/>
      <c r="I2725" s="161"/>
      <c r="J2725" s="162"/>
      <c r="K2725" s="161"/>
      <c r="L2725" s="161"/>
      <c r="M2725" s="161"/>
      <c r="N2725" s="139" t="str">
        <f t="shared" si="85"/>
        <v/>
      </c>
    </row>
    <row r="2726" spans="2:14" ht="15" hidden="1" x14ac:dyDescent="0.2">
      <c r="B2726">
        <f t="shared" si="84"/>
        <v>0</v>
      </c>
      <c r="C2726" s="159"/>
      <c r="D2726" s="161"/>
      <c r="E2726" s="161"/>
      <c r="F2726" s="161"/>
      <c r="G2726" s="161"/>
      <c r="H2726" s="162"/>
      <c r="I2726" s="161"/>
      <c r="J2726" s="162"/>
      <c r="K2726" s="161"/>
      <c r="L2726" s="161"/>
      <c r="M2726" s="161"/>
      <c r="N2726" s="139" t="str">
        <f t="shared" si="85"/>
        <v/>
      </c>
    </row>
    <row r="2727" spans="2:14" ht="15" hidden="1" x14ac:dyDescent="0.2">
      <c r="B2727">
        <f t="shared" si="84"/>
        <v>0</v>
      </c>
      <c r="C2727" s="159"/>
      <c r="D2727" s="161"/>
      <c r="E2727" s="161"/>
      <c r="F2727" s="161"/>
      <c r="G2727" s="161"/>
      <c r="H2727" s="162"/>
      <c r="I2727" s="161"/>
      <c r="J2727" s="162"/>
      <c r="K2727" s="161"/>
      <c r="L2727" s="161"/>
      <c r="M2727" s="161"/>
      <c r="N2727" s="139" t="str">
        <f t="shared" si="85"/>
        <v/>
      </c>
    </row>
    <row r="2728" spans="2:14" ht="14" hidden="1" x14ac:dyDescent="0.2">
      <c r="B2728">
        <f t="shared" si="84"/>
        <v>0</v>
      </c>
      <c r="C2728" s="7"/>
      <c r="D2728" s="167"/>
      <c r="E2728" s="161"/>
      <c r="F2728" s="7"/>
      <c r="G2728" s="161"/>
      <c r="H2728" s="168"/>
      <c r="I2728" s="7"/>
      <c r="J2728" s="168"/>
      <c r="K2728" s="7"/>
      <c r="L2728" s="7"/>
      <c r="M2728" s="7"/>
      <c r="N2728" s="139" t="str">
        <f t="shared" si="85"/>
        <v/>
      </c>
    </row>
    <row r="2729" spans="2:14" ht="14" hidden="1" x14ac:dyDescent="0.2">
      <c r="B2729">
        <f t="shared" si="84"/>
        <v>0</v>
      </c>
      <c r="C2729" s="7"/>
      <c r="D2729" s="169"/>
      <c r="E2729" s="161"/>
      <c r="F2729" s="7"/>
      <c r="G2729" s="161"/>
      <c r="H2729" s="168"/>
      <c r="I2729" s="7"/>
      <c r="J2729" s="168"/>
      <c r="K2729" s="7"/>
      <c r="L2729" s="7"/>
      <c r="M2729" s="7"/>
      <c r="N2729" s="139" t="str">
        <f t="shared" si="85"/>
        <v/>
      </c>
    </row>
    <row r="2730" spans="2:14" ht="14" hidden="1" x14ac:dyDescent="0.2">
      <c r="B2730">
        <f t="shared" si="84"/>
        <v>0</v>
      </c>
      <c r="C2730" s="7"/>
      <c r="D2730" s="167"/>
      <c r="E2730" s="161"/>
      <c r="F2730" s="7"/>
      <c r="G2730" s="161"/>
      <c r="H2730" s="168"/>
      <c r="I2730" s="7"/>
      <c r="J2730" s="168"/>
      <c r="K2730" s="7"/>
      <c r="L2730" s="7"/>
      <c r="M2730" s="7"/>
      <c r="N2730" s="139" t="str">
        <f t="shared" si="85"/>
        <v/>
      </c>
    </row>
    <row r="2731" spans="2:14" ht="14" hidden="1" x14ac:dyDescent="0.2">
      <c r="B2731">
        <f t="shared" si="84"/>
        <v>0</v>
      </c>
      <c r="C2731" s="7"/>
      <c r="D2731" s="167"/>
      <c r="E2731" s="161"/>
      <c r="F2731" s="7"/>
      <c r="G2731" s="161"/>
      <c r="H2731" s="168"/>
      <c r="I2731" s="7"/>
      <c r="J2731" s="168"/>
      <c r="K2731" s="7"/>
      <c r="L2731" s="7"/>
      <c r="M2731" s="7"/>
      <c r="N2731" s="139" t="str">
        <f t="shared" si="85"/>
        <v/>
      </c>
    </row>
    <row r="2732" spans="2:14" ht="14" hidden="1" x14ac:dyDescent="0.2">
      <c r="B2732">
        <f t="shared" si="84"/>
        <v>0</v>
      </c>
      <c r="C2732" s="7"/>
      <c r="D2732" s="167"/>
      <c r="E2732" s="161"/>
      <c r="F2732" s="7"/>
      <c r="G2732" s="161"/>
      <c r="H2732" s="168"/>
      <c r="I2732" s="7"/>
      <c r="J2732" s="168"/>
      <c r="K2732" s="7"/>
      <c r="L2732" s="7"/>
      <c r="M2732" s="7"/>
      <c r="N2732" s="139" t="str">
        <f t="shared" si="85"/>
        <v/>
      </c>
    </row>
    <row r="2733" spans="2:14" ht="14" hidden="1" x14ac:dyDescent="0.2">
      <c r="B2733">
        <f t="shared" si="84"/>
        <v>0</v>
      </c>
      <c r="C2733" s="7"/>
      <c r="D2733" s="167"/>
      <c r="E2733" s="161"/>
      <c r="F2733" s="7"/>
      <c r="G2733" s="161"/>
      <c r="H2733" s="168"/>
      <c r="I2733" s="7"/>
      <c r="J2733" s="168"/>
      <c r="K2733" s="7"/>
      <c r="L2733" s="7"/>
      <c r="M2733" s="7"/>
      <c r="N2733" s="139" t="str">
        <f t="shared" si="85"/>
        <v/>
      </c>
    </row>
    <row r="2734" spans="2:14" ht="14" hidden="1" x14ac:dyDescent="0.2">
      <c r="B2734">
        <f t="shared" si="84"/>
        <v>0</v>
      </c>
      <c r="C2734" s="7"/>
      <c r="D2734" s="169"/>
      <c r="E2734" s="161"/>
      <c r="F2734" s="7"/>
      <c r="G2734" s="161"/>
      <c r="H2734" s="168"/>
      <c r="I2734" s="7"/>
      <c r="J2734" s="168"/>
      <c r="K2734" s="7"/>
      <c r="L2734" s="7"/>
      <c r="M2734" s="7"/>
      <c r="N2734" s="139" t="str">
        <f t="shared" si="85"/>
        <v/>
      </c>
    </row>
    <row r="2735" spans="2:14" ht="14" hidden="1" x14ac:dyDescent="0.2">
      <c r="B2735">
        <f t="shared" si="84"/>
        <v>0</v>
      </c>
      <c r="C2735" s="7"/>
      <c r="D2735" s="167"/>
      <c r="E2735" s="161"/>
      <c r="F2735" s="7"/>
      <c r="G2735" s="161"/>
      <c r="H2735" s="168"/>
      <c r="I2735" s="7"/>
      <c r="J2735" s="168"/>
      <c r="K2735" s="7"/>
      <c r="L2735" s="7"/>
      <c r="M2735" s="7"/>
      <c r="N2735" s="139" t="str">
        <f t="shared" si="85"/>
        <v/>
      </c>
    </row>
    <row r="2736" spans="2:14" ht="14" hidden="1" x14ac:dyDescent="0.2">
      <c r="B2736">
        <f t="shared" si="84"/>
        <v>0</v>
      </c>
      <c r="C2736" s="7"/>
      <c r="D2736" s="167"/>
      <c r="E2736" s="161"/>
      <c r="F2736" s="7"/>
      <c r="G2736" s="161"/>
      <c r="H2736" s="168"/>
      <c r="I2736" s="7"/>
      <c r="J2736" s="168"/>
      <c r="K2736" s="7"/>
      <c r="L2736" s="7"/>
      <c r="M2736" s="7"/>
      <c r="N2736" s="139" t="str">
        <f t="shared" si="85"/>
        <v/>
      </c>
    </row>
    <row r="2737" spans="2:14" ht="14" hidden="1" x14ac:dyDescent="0.2">
      <c r="B2737">
        <f t="shared" si="84"/>
        <v>0</v>
      </c>
      <c r="C2737" s="7"/>
      <c r="D2737" s="167"/>
      <c r="E2737" s="161"/>
      <c r="F2737" s="7"/>
      <c r="G2737" s="161"/>
      <c r="H2737" s="168"/>
      <c r="I2737" s="7"/>
      <c r="J2737" s="168"/>
      <c r="K2737" s="7"/>
      <c r="L2737" s="7"/>
      <c r="M2737" s="7"/>
      <c r="N2737" s="139" t="str">
        <f t="shared" si="85"/>
        <v/>
      </c>
    </row>
    <row r="2738" spans="2:14" ht="14" hidden="1" x14ac:dyDescent="0.2">
      <c r="B2738">
        <f t="shared" si="84"/>
        <v>0</v>
      </c>
      <c r="C2738" s="7"/>
      <c r="D2738" s="167"/>
      <c r="E2738" s="161"/>
      <c r="F2738" s="7"/>
      <c r="G2738" s="161"/>
      <c r="H2738" s="168"/>
      <c r="I2738" s="7"/>
      <c r="J2738" s="168"/>
      <c r="K2738" s="7"/>
      <c r="L2738" s="7"/>
      <c r="M2738" s="7"/>
      <c r="N2738" s="139" t="str">
        <f t="shared" si="85"/>
        <v/>
      </c>
    </row>
    <row r="2739" spans="2:14" ht="14" hidden="1" x14ac:dyDescent="0.2">
      <c r="B2739">
        <f t="shared" si="84"/>
        <v>0</v>
      </c>
      <c r="C2739" s="7"/>
      <c r="D2739" s="167"/>
      <c r="E2739" s="161"/>
      <c r="F2739" s="7"/>
      <c r="G2739" s="161"/>
      <c r="H2739" s="168"/>
      <c r="I2739" s="7"/>
      <c r="J2739" s="168"/>
      <c r="K2739" s="7"/>
      <c r="L2739" s="7"/>
      <c r="M2739" s="7"/>
      <c r="N2739" s="139" t="str">
        <f t="shared" si="85"/>
        <v/>
      </c>
    </row>
    <row r="2740" spans="2:14" ht="14" hidden="1" x14ac:dyDescent="0.2">
      <c r="B2740">
        <f t="shared" ref="B2740:B2803" si="86">(D2740)*1</f>
        <v>0</v>
      </c>
      <c r="C2740" s="7"/>
      <c r="D2740" s="167"/>
      <c r="E2740" s="161"/>
      <c r="F2740" s="7"/>
      <c r="G2740" s="161"/>
      <c r="H2740" s="168"/>
      <c r="I2740" s="7"/>
      <c r="J2740" s="168"/>
      <c r="K2740" s="7"/>
      <c r="L2740" s="7"/>
      <c r="M2740" s="7"/>
      <c r="N2740" s="139" t="str">
        <f t="shared" si="85"/>
        <v/>
      </c>
    </row>
    <row r="2741" spans="2:14" ht="14" hidden="1" x14ac:dyDescent="0.2">
      <c r="B2741">
        <f t="shared" si="86"/>
        <v>0</v>
      </c>
      <c r="C2741" s="7"/>
      <c r="D2741" s="167"/>
      <c r="E2741" s="161"/>
      <c r="F2741" s="7"/>
      <c r="G2741" s="161"/>
      <c r="H2741" s="168"/>
      <c r="I2741" s="7"/>
      <c r="J2741" s="168"/>
      <c r="K2741" s="7"/>
      <c r="L2741" s="7"/>
      <c r="M2741" s="7"/>
      <c r="N2741" s="139" t="str">
        <f t="shared" si="85"/>
        <v/>
      </c>
    </row>
    <row r="2742" spans="2:14" ht="14" hidden="1" x14ac:dyDescent="0.2">
      <c r="B2742">
        <f t="shared" si="86"/>
        <v>0</v>
      </c>
      <c r="C2742" s="7"/>
      <c r="D2742" s="167"/>
      <c r="E2742" s="161"/>
      <c r="F2742" s="7"/>
      <c r="G2742" s="161"/>
      <c r="H2742" s="168"/>
      <c r="I2742" s="7"/>
      <c r="J2742" s="168"/>
      <c r="K2742" s="7"/>
      <c r="L2742" s="7"/>
      <c r="M2742" s="7"/>
      <c r="N2742" s="139" t="str">
        <f t="shared" si="85"/>
        <v/>
      </c>
    </row>
    <row r="2743" spans="2:14" ht="14" hidden="1" x14ac:dyDescent="0.2">
      <c r="B2743">
        <f t="shared" si="86"/>
        <v>0</v>
      </c>
      <c r="C2743" s="7"/>
      <c r="D2743" s="167"/>
      <c r="E2743" s="161"/>
      <c r="F2743" s="7"/>
      <c r="G2743" s="161"/>
      <c r="H2743" s="168"/>
      <c r="I2743" s="7"/>
      <c r="J2743" s="168"/>
      <c r="K2743" s="7"/>
      <c r="L2743" s="7"/>
      <c r="M2743" s="7"/>
      <c r="N2743" s="139" t="str">
        <f t="shared" si="85"/>
        <v/>
      </c>
    </row>
    <row r="2744" spans="2:14" ht="14" hidden="1" x14ac:dyDescent="0.2">
      <c r="B2744">
        <f t="shared" si="86"/>
        <v>0</v>
      </c>
      <c r="C2744" s="7"/>
      <c r="D2744" s="167"/>
      <c r="E2744" s="161"/>
      <c r="F2744" s="7"/>
      <c r="G2744" s="161"/>
      <c r="H2744" s="168"/>
      <c r="I2744" s="7"/>
      <c r="J2744" s="168"/>
      <c r="K2744" s="7"/>
      <c r="L2744" s="7"/>
      <c r="M2744" s="7"/>
      <c r="N2744" s="139" t="str">
        <f t="shared" si="85"/>
        <v/>
      </c>
    </row>
    <row r="2745" spans="2:14" ht="14" hidden="1" x14ac:dyDescent="0.2">
      <c r="B2745">
        <f t="shared" si="86"/>
        <v>0</v>
      </c>
      <c r="C2745" s="7"/>
      <c r="D2745" s="167"/>
      <c r="E2745" s="161"/>
      <c r="F2745" s="7"/>
      <c r="G2745" s="161"/>
      <c r="H2745" s="168"/>
      <c r="I2745" s="7"/>
      <c r="J2745" s="168"/>
      <c r="K2745" s="7"/>
      <c r="L2745" s="7"/>
      <c r="M2745" s="7"/>
      <c r="N2745" s="139" t="str">
        <f t="shared" si="85"/>
        <v/>
      </c>
    </row>
    <row r="2746" spans="2:14" ht="14" hidden="1" x14ac:dyDescent="0.2">
      <c r="B2746">
        <f t="shared" si="86"/>
        <v>0</v>
      </c>
      <c r="C2746" s="7"/>
      <c r="D2746" s="167"/>
      <c r="E2746" s="161"/>
      <c r="F2746" s="7"/>
      <c r="G2746" s="161"/>
      <c r="H2746" s="168"/>
      <c r="I2746" s="7"/>
      <c r="J2746" s="168"/>
      <c r="K2746" s="7"/>
      <c r="L2746" s="7"/>
      <c r="M2746" s="7"/>
      <c r="N2746" s="139" t="str">
        <f t="shared" si="85"/>
        <v/>
      </c>
    </row>
    <row r="2747" spans="2:14" ht="14" hidden="1" x14ac:dyDescent="0.2">
      <c r="B2747">
        <f t="shared" si="86"/>
        <v>0</v>
      </c>
      <c r="C2747" s="7"/>
      <c r="D2747" s="167"/>
      <c r="E2747" s="161"/>
      <c r="F2747" s="7"/>
      <c r="G2747" s="161"/>
      <c r="H2747" s="168"/>
      <c r="I2747" s="7"/>
      <c r="J2747" s="168"/>
      <c r="K2747" s="7"/>
      <c r="L2747" s="7"/>
      <c r="M2747" s="7"/>
      <c r="N2747" s="139" t="str">
        <f t="shared" si="85"/>
        <v/>
      </c>
    </row>
    <row r="2748" spans="2:14" ht="14" hidden="1" x14ac:dyDescent="0.2">
      <c r="B2748">
        <f t="shared" si="86"/>
        <v>0</v>
      </c>
      <c r="C2748" s="7"/>
      <c r="D2748" s="167"/>
      <c r="E2748" s="161"/>
      <c r="F2748" s="7"/>
      <c r="G2748" s="161"/>
      <c r="H2748" s="168"/>
      <c r="I2748" s="7"/>
      <c r="J2748" s="168"/>
      <c r="K2748" s="7"/>
      <c r="L2748" s="7"/>
      <c r="M2748" s="7"/>
      <c r="N2748" s="139" t="str">
        <f t="shared" si="85"/>
        <v/>
      </c>
    </row>
    <row r="2749" spans="2:14" ht="14" hidden="1" x14ac:dyDescent="0.2">
      <c r="B2749">
        <f t="shared" si="86"/>
        <v>0</v>
      </c>
      <c r="C2749" s="7"/>
      <c r="D2749" s="167"/>
      <c r="E2749" s="161"/>
      <c r="F2749" s="7"/>
      <c r="G2749" s="161"/>
      <c r="H2749" s="168"/>
      <c r="I2749" s="7"/>
      <c r="J2749" s="168"/>
      <c r="K2749" s="7"/>
      <c r="L2749" s="7"/>
      <c r="M2749" s="7"/>
      <c r="N2749" s="139" t="str">
        <f t="shared" si="85"/>
        <v/>
      </c>
    </row>
    <row r="2750" spans="2:14" ht="14" hidden="1" x14ac:dyDescent="0.2">
      <c r="B2750">
        <f t="shared" si="86"/>
        <v>0</v>
      </c>
      <c r="C2750" s="7"/>
      <c r="D2750" s="167"/>
      <c r="E2750" s="161"/>
      <c r="F2750" s="7"/>
      <c r="G2750" s="161"/>
      <c r="H2750" s="168"/>
      <c r="I2750" s="7"/>
      <c r="J2750" s="168"/>
      <c r="K2750" s="7"/>
      <c r="L2750" s="7"/>
      <c r="M2750" s="7"/>
      <c r="N2750" s="139" t="str">
        <f t="shared" si="85"/>
        <v/>
      </c>
    </row>
    <row r="2751" spans="2:14" ht="14" hidden="1" x14ac:dyDescent="0.2">
      <c r="B2751">
        <f t="shared" si="86"/>
        <v>0</v>
      </c>
      <c r="C2751" s="7"/>
      <c r="D2751" s="167"/>
      <c r="E2751" s="161"/>
      <c r="F2751" s="7"/>
      <c r="G2751" s="161"/>
      <c r="H2751" s="168"/>
      <c r="I2751" s="7"/>
      <c r="J2751" s="168"/>
      <c r="K2751" s="7"/>
      <c r="L2751" s="7"/>
      <c r="M2751" s="7"/>
      <c r="N2751" s="139" t="str">
        <f t="shared" si="85"/>
        <v/>
      </c>
    </row>
    <row r="2752" spans="2:14" ht="14" hidden="1" x14ac:dyDescent="0.2">
      <c r="B2752">
        <f t="shared" si="86"/>
        <v>0</v>
      </c>
      <c r="C2752" s="7"/>
      <c r="D2752" s="167"/>
      <c r="E2752" s="161"/>
      <c r="F2752" s="7"/>
      <c r="G2752" s="161"/>
      <c r="H2752" s="168"/>
      <c r="I2752" s="7"/>
      <c r="J2752" s="168"/>
      <c r="K2752" s="7"/>
      <c r="L2752" s="7"/>
      <c r="M2752" s="7"/>
      <c r="N2752" s="139" t="str">
        <f t="shared" si="85"/>
        <v/>
      </c>
    </row>
    <row r="2753" spans="2:14" ht="14" hidden="1" x14ac:dyDescent="0.2">
      <c r="B2753">
        <f t="shared" si="86"/>
        <v>0</v>
      </c>
      <c r="C2753" s="7"/>
      <c r="D2753" s="167"/>
      <c r="E2753" s="161"/>
      <c r="F2753" s="7"/>
      <c r="G2753" s="161"/>
      <c r="H2753" s="168"/>
      <c r="I2753" s="7"/>
      <c r="J2753" s="168"/>
      <c r="K2753" s="7"/>
      <c r="L2753" s="7"/>
      <c r="M2753" s="7"/>
      <c r="N2753" s="139" t="str">
        <f t="shared" si="85"/>
        <v/>
      </c>
    </row>
    <row r="2754" spans="2:14" ht="15" hidden="1" x14ac:dyDescent="0.2">
      <c r="B2754">
        <f t="shared" si="86"/>
        <v>0</v>
      </c>
      <c r="C2754" s="159"/>
      <c r="D2754" s="170"/>
      <c r="E2754" s="161"/>
      <c r="F2754" s="161"/>
      <c r="G2754" s="161"/>
      <c r="H2754" s="162"/>
      <c r="I2754" s="161"/>
      <c r="J2754" s="161"/>
      <c r="K2754" s="161"/>
      <c r="L2754" s="161"/>
      <c r="M2754" s="161"/>
      <c r="N2754" s="139" t="str">
        <f t="shared" si="85"/>
        <v/>
      </c>
    </row>
    <row r="2755" spans="2:14" ht="15" hidden="1" x14ac:dyDescent="0.2">
      <c r="B2755">
        <f t="shared" si="86"/>
        <v>0</v>
      </c>
      <c r="C2755" s="159"/>
      <c r="D2755" s="108"/>
      <c r="E2755" s="161"/>
      <c r="F2755" s="161"/>
      <c r="G2755" s="161"/>
      <c r="H2755" s="162"/>
      <c r="I2755" s="161"/>
      <c r="J2755" s="161"/>
      <c r="K2755" s="161"/>
      <c r="L2755" s="161"/>
      <c r="M2755" s="161"/>
      <c r="N2755" s="139" t="str">
        <f t="shared" ref="N2755:N2818" si="87">UPPER(M2755)</f>
        <v/>
      </c>
    </row>
    <row r="2756" spans="2:14" ht="15" hidden="1" x14ac:dyDescent="0.2">
      <c r="B2756">
        <f t="shared" si="86"/>
        <v>0</v>
      </c>
      <c r="C2756" s="159"/>
      <c r="D2756" s="170"/>
      <c r="E2756" s="161"/>
      <c r="F2756" s="161"/>
      <c r="G2756" s="161"/>
      <c r="H2756" s="162"/>
      <c r="I2756" s="161"/>
      <c r="J2756" s="161"/>
      <c r="K2756" s="161"/>
      <c r="L2756" s="161"/>
      <c r="M2756" s="161"/>
      <c r="N2756" s="139" t="str">
        <f t="shared" si="87"/>
        <v/>
      </c>
    </row>
    <row r="2757" spans="2:14" ht="15" hidden="1" x14ac:dyDescent="0.2">
      <c r="B2757">
        <f t="shared" si="86"/>
        <v>0</v>
      </c>
      <c r="C2757" s="159"/>
      <c r="D2757" s="108"/>
      <c r="E2757" s="161"/>
      <c r="F2757" s="161"/>
      <c r="G2757" s="161"/>
      <c r="H2757" s="162"/>
      <c r="I2757" s="161"/>
      <c r="J2757" s="161"/>
      <c r="K2757" s="161"/>
      <c r="L2757" s="161"/>
      <c r="M2757" s="161"/>
      <c r="N2757" s="139" t="str">
        <f t="shared" si="87"/>
        <v/>
      </c>
    </row>
    <row r="2758" spans="2:14" ht="15" hidden="1" x14ac:dyDescent="0.2">
      <c r="B2758">
        <f t="shared" si="86"/>
        <v>0</v>
      </c>
      <c r="C2758" s="159"/>
      <c r="D2758" s="108"/>
      <c r="E2758" s="161"/>
      <c r="F2758" s="161"/>
      <c r="G2758" s="161"/>
      <c r="H2758" s="162"/>
      <c r="I2758" s="161"/>
      <c r="J2758" s="161"/>
      <c r="K2758" s="161"/>
      <c r="L2758" s="161"/>
      <c r="M2758" s="161"/>
      <c r="N2758" s="139" t="str">
        <f t="shared" si="87"/>
        <v/>
      </c>
    </row>
    <row r="2759" spans="2:14" ht="15" hidden="1" x14ac:dyDescent="0.2">
      <c r="B2759">
        <f t="shared" si="86"/>
        <v>0</v>
      </c>
      <c r="C2759" s="159"/>
      <c r="D2759" s="170"/>
      <c r="E2759" s="161"/>
      <c r="F2759" s="161"/>
      <c r="G2759" s="161"/>
      <c r="H2759" s="162"/>
      <c r="I2759" s="161"/>
      <c r="J2759" s="161"/>
      <c r="K2759" s="161"/>
      <c r="L2759" s="161"/>
      <c r="M2759" s="161"/>
      <c r="N2759" s="139" t="str">
        <f t="shared" si="87"/>
        <v/>
      </c>
    </row>
    <row r="2760" spans="2:14" ht="15" hidden="1" x14ac:dyDescent="0.2">
      <c r="B2760">
        <f t="shared" si="86"/>
        <v>0</v>
      </c>
      <c r="C2760" s="159"/>
      <c r="D2760" s="171"/>
      <c r="E2760" s="161"/>
      <c r="F2760" s="161"/>
      <c r="G2760" s="161"/>
      <c r="H2760" s="162"/>
      <c r="I2760" s="161"/>
      <c r="J2760" s="161"/>
      <c r="K2760" s="161"/>
      <c r="L2760" s="161"/>
      <c r="M2760" s="161"/>
      <c r="N2760" s="139" t="str">
        <f t="shared" si="87"/>
        <v/>
      </c>
    </row>
    <row r="2761" spans="2:14" ht="15" hidden="1" x14ac:dyDescent="0.2">
      <c r="B2761">
        <f t="shared" si="86"/>
        <v>0</v>
      </c>
      <c r="C2761" s="159"/>
      <c r="D2761" s="170"/>
      <c r="E2761" s="161"/>
      <c r="F2761" s="161"/>
      <c r="G2761" s="161"/>
      <c r="H2761" s="162"/>
      <c r="I2761" s="161"/>
      <c r="J2761" s="161"/>
      <c r="K2761" s="161"/>
      <c r="L2761" s="161"/>
      <c r="M2761" s="161"/>
      <c r="N2761" s="139" t="str">
        <f t="shared" si="87"/>
        <v/>
      </c>
    </row>
    <row r="2762" spans="2:14" ht="15" hidden="1" x14ac:dyDescent="0.2">
      <c r="B2762">
        <f t="shared" si="86"/>
        <v>0</v>
      </c>
      <c r="C2762" s="159"/>
      <c r="D2762" s="170"/>
      <c r="E2762" s="161"/>
      <c r="F2762" s="161"/>
      <c r="G2762" s="161"/>
      <c r="H2762" s="162"/>
      <c r="I2762" s="161"/>
      <c r="J2762" s="161"/>
      <c r="K2762" s="161"/>
      <c r="L2762" s="161"/>
      <c r="M2762" s="161"/>
      <c r="N2762" s="139" t="str">
        <f t="shared" si="87"/>
        <v/>
      </c>
    </row>
    <row r="2763" spans="2:14" ht="15" hidden="1" x14ac:dyDescent="0.2">
      <c r="B2763">
        <f t="shared" si="86"/>
        <v>0</v>
      </c>
      <c r="C2763" s="159"/>
      <c r="D2763" s="166"/>
      <c r="E2763" s="161"/>
      <c r="F2763" s="161"/>
      <c r="G2763" s="161"/>
      <c r="H2763" s="162"/>
      <c r="I2763" s="161"/>
      <c r="J2763" s="161"/>
      <c r="K2763" s="161"/>
      <c r="L2763" s="161"/>
      <c r="M2763" s="161"/>
      <c r="N2763" s="139" t="str">
        <f t="shared" si="87"/>
        <v/>
      </c>
    </row>
    <row r="2764" spans="2:14" ht="15" hidden="1" x14ac:dyDescent="0.2">
      <c r="B2764">
        <f t="shared" si="86"/>
        <v>0</v>
      </c>
      <c r="C2764" s="159"/>
      <c r="D2764" s="166"/>
      <c r="E2764" s="161"/>
      <c r="F2764" s="161"/>
      <c r="G2764" s="161"/>
      <c r="H2764" s="162"/>
      <c r="I2764" s="161"/>
      <c r="J2764" s="161"/>
      <c r="K2764" s="161"/>
      <c r="L2764" s="161"/>
      <c r="M2764" s="161"/>
      <c r="N2764" s="139" t="str">
        <f t="shared" si="87"/>
        <v/>
      </c>
    </row>
    <row r="2765" spans="2:14" ht="15" hidden="1" x14ac:dyDescent="0.2">
      <c r="B2765">
        <f t="shared" si="86"/>
        <v>0</v>
      </c>
      <c r="C2765" s="159"/>
      <c r="D2765" s="166"/>
      <c r="E2765" s="161"/>
      <c r="F2765" s="161"/>
      <c r="G2765" s="161"/>
      <c r="H2765" s="162"/>
      <c r="I2765" s="161"/>
      <c r="J2765" s="161"/>
      <c r="K2765" s="161"/>
      <c r="L2765" s="161"/>
      <c r="M2765" s="161"/>
      <c r="N2765" s="139" t="str">
        <f t="shared" si="87"/>
        <v/>
      </c>
    </row>
    <row r="2766" spans="2:14" ht="15" hidden="1" x14ac:dyDescent="0.2">
      <c r="B2766">
        <f t="shared" si="86"/>
        <v>0</v>
      </c>
      <c r="C2766" s="159"/>
      <c r="D2766" s="166"/>
      <c r="E2766" s="161"/>
      <c r="F2766" s="161"/>
      <c r="G2766" s="161"/>
      <c r="H2766" s="162"/>
      <c r="I2766" s="161"/>
      <c r="J2766" s="161"/>
      <c r="K2766" s="161"/>
      <c r="L2766" s="161"/>
      <c r="M2766" s="161"/>
      <c r="N2766" s="139" t="str">
        <f t="shared" si="87"/>
        <v/>
      </c>
    </row>
    <row r="2767" spans="2:14" ht="15" hidden="1" x14ac:dyDescent="0.2">
      <c r="B2767">
        <f t="shared" si="86"/>
        <v>0</v>
      </c>
      <c r="C2767" s="159"/>
      <c r="D2767" s="166"/>
      <c r="E2767" s="161"/>
      <c r="F2767" s="161"/>
      <c r="G2767" s="161"/>
      <c r="H2767" s="162"/>
      <c r="I2767" s="161"/>
      <c r="J2767" s="161"/>
      <c r="K2767" s="161"/>
      <c r="L2767" s="161"/>
      <c r="M2767" s="161"/>
      <c r="N2767" s="139" t="str">
        <f t="shared" si="87"/>
        <v/>
      </c>
    </row>
    <row r="2768" spans="2:14" ht="15" hidden="1" x14ac:dyDescent="0.2">
      <c r="B2768">
        <f t="shared" si="86"/>
        <v>0</v>
      </c>
      <c r="C2768" s="159"/>
      <c r="D2768" s="172"/>
      <c r="E2768" s="161"/>
      <c r="F2768" s="161"/>
      <c r="G2768" s="161"/>
      <c r="H2768" s="162"/>
      <c r="I2768" s="161"/>
      <c r="J2768" s="165"/>
      <c r="K2768" s="161"/>
      <c r="L2768" s="161"/>
      <c r="M2768" s="161"/>
      <c r="N2768" s="139" t="str">
        <f t="shared" si="87"/>
        <v/>
      </c>
    </row>
    <row r="2769" spans="2:14" ht="15" hidden="1" x14ac:dyDescent="0.2">
      <c r="B2769">
        <f t="shared" si="86"/>
        <v>0</v>
      </c>
      <c r="C2769" s="159"/>
      <c r="D2769" s="166"/>
      <c r="E2769" s="161"/>
      <c r="F2769" s="161"/>
      <c r="G2769" s="161"/>
      <c r="H2769" s="162"/>
      <c r="I2769" s="161"/>
      <c r="J2769" s="165"/>
      <c r="K2769" s="161"/>
      <c r="L2769" s="161"/>
      <c r="M2769" s="161"/>
      <c r="N2769" s="139" t="str">
        <f t="shared" si="87"/>
        <v/>
      </c>
    </row>
    <row r="2770" spans="2:14" ht="15" hidden="1" x14ac:dyDescent="0.2">
      <c r="B2770">
        <f t="shared" si="86"/>
        <v>0</v>
      </c>
      <c r="C2770" s="159"/>
      <c r="D2770" s="166"/>
      <c r="E2770" s="161"/>
      <c r="F2770" s="161"/>
      <c r="G2770" s="161"/>
      <c r="H2770" s="162"/>
      <c r="I2770" s="161"/>
      <c r="J2770" s="165"/>
      <c r="K2770" s="161"/>
      <c r="L2770" s="161"/>
      <c r="M2770" s="161"/>
      <c r="N2770" s="139" t="str">
        <f t="shared" si="87"/>
        <v/>
      </c>
    </row>
    <row r="2771" spans="2:14" ht="15" hidden="1" x14ac:dyDescent="0.2">
      <c r="B2771">
        <f t="shared" si="86"/>
        <v>0</v>
      </c>
      <c r="C2771" s="159"/>
      <c r="D2771" s="166"/>
      <c r="E2771" s="161"/>
      <c r="F2771" s="161"/>
      <c r="G2771" s="161"/>
      <c r="H2771" s="162"/>
      <c r="I2771" s="161"/>
      <c r="J2771" s="165"/>
      <c r="K2771" s="161"/>
      <c r="L2771" s="161"/>
      <c r="M2771" s="161"/>
      <c r="N2771" s="139" t="str">
        <f t="shared" si="87"/>
        <v/>
      </c>
    </row>
    <row r="2772" spans="2:14" ht="15" hidden="1" x14ac:dyDescent="0.2">
      <c r="B2772">
        <f t="shared" si="86"/>
        <v>0</v>
      </c>
      <c r="C2772" s="159"/>
      <c r="D2772" s="166"/>
      <c r="E2772" s="161"/>
      <c r="F2772" s="161"/>
      <c r="G2772" s="161"/>
      <c r="H2772" s="162"/>
      <c r="I2772" s="161"/>
      <c r="J2772" s="165"/>
      <c r="K2772" s="161"/>
      <c r="L2772" s="161"/>
      <c r="M2772" s="161"/>
      <c r="N2772" s="139" t="str">
        <f t="shared" si="87"/>
        <v/>
      </c>
    </row>
    <row r="2773" spans="2:14" ht="15" hidden="1" x14ac:dyDescent="0.2">
      <c r="B2773">
        <f t="shared" si="86"/>
        <v>0</v>
      </c>
      <c r="C2773" s="159"/>
      <c r="D2773" s="166"/>
      <c r="E2773" s="161"/>
      <c r="F2773" s="161"/>
      <c r="G2773" s="161"/>
      <c r="H2773" s="162"/>
      <c r="I2773" s="161"/>
      <c r="J2773" s="165"/>
      <c r="K2773" s="161"/>
      <c r="L2773" s="161"/>
      <c r="M2773" s="161"/>
      <c r="N2773" s="139" t="str">
        <f t="shared" si="87"/>
        <v/>
      </c>
    </row>
    <row r="2774" spans="2:14" ht="15" hidden="1" x14ac:dyDescent="0.2">
      <c r="B2774">
        <f t="shared" si="86"/>
        <v>0</v>
      </c>
      <c r="C2774" s="159"/>
      <c r="D2774" s="166"/>
      <c r="E2774" s="161"/>
      <c r="F2774" s="161"/>
      <c r="G2774" s="161"/>
      <c r="H2774" s="162"/>
      <c r="I2774" s="161"/>
      <c r="J2774" s="165"/>
      <c r="K2774" s="161"/>
      <c r="L2774" s="161"/>
      <c r="M2774" s="161"/>
      <c r="N2774" s="139" t="str">
        <f t="shared" si="87"/>
        <v/>
      </c>
    </row>
    <row r="2775" spans="2:14" ht="15" hidden="1" x14ac:dyDescent="0.2">
      <c r="B2775">
        <f t="shared" si="86"/>
        <v>0</v>
      </c>
      <c r="C2775" s="159"/>
      <c r="D2775" s="166"/>
      <c r="E2775" s="161"/>
      <c r="F2775" s="161"/>
      <c r="G2775" s="161"/>
      <c r="H2775" s="162"/>
      <c r="I2775" s="161"/>
      <c r="J2775" s="165"/>
      <c r="K2775" s="161"/>
      <c r="L2775" s="161"/>
      <c r="M2775" s="161"/>
      <c r="N2775" s="139" t="str">
        <f t="shared" si="87"/>
        <v/>
      </c>
    </row>
    <row r="2776" spans="2:14" ht="15" hidden="1" x14ac:dyDescent="0.2">
      <c r="B2776">
        <f t="shared" si="86"/>
        <v>0</v>
      </c>
      <c r="C2776" s="159"/>
      <c r="D2776" s="166"/>
      <c r="E2776" s="161"/>
      <c r="F2776" s="161"/>
      <c r="G2776" s="161"/>
      <c r="H2776" s="162"/>
      <c r="I2776" s="161"/>
      <c r="J2776" s="165"/>
      <c r="K2776" s="161"/>
      <c r="L2776" s="161"/>
      <c r="M2776" s="161"/>
      <c r="N2776" s="139" t="str">
        <f t="shared" si="87"/>
        <v/>
      </c>
    </row>
    <row r="2777" spans="2:14" ht="15" hidden="1" x14ac:dyDescent="0.2">
      <c r="B2777">
        <f t="shared" si="86"/>
        <v>0</v>
      </c>
      <c r="C2777" s="159"/>
      <c r="D2777" s="166"/>
      <c r="E2777" s="161"/>
      <c r="F2777" s="161"/>
      <c r="G2777" s="161"/>
      <c r="H2777" s="162"/>
      <c r="I2777" s="161"/>
      <c r="J2777" s="165"/>
      <c r="K2777" s="161"/>
      <c r="L2777" s="161"/>
      <c r="M2777" s="161"/>
      <c r="N2777" s="139" t="str">
        <f t="shared" si="87"/>
        <v/>
      </c>
    </row>
    <row r="2778" spans="2:14" ht="15" hidden="1" x14ac:dyDescent="0.2">
      <c r="B2778">
        <f t="shared" si="86"/>
        <v>0</v>
      </c>
      <c r="C2778" s="159"/>
      <c r="D2778" s="166"/>
      <c r="E2778" s="161"/>
      <c r="F2778" s="161"/>
      <c r="G2778" s="161"/>
      <c r="H2778" s="162"/>
      <c r="I2778" s="161"/>
      <c r="J2778" s="165"/>
      <c r="K2778" s="161"/>
      <c r="L2778" s="161"/>
      <c r="M2778" s="161"/>
      <c r="N2778" s="139" t="str">
        <f t="shared" si="87"/>
        <v/>
      </c>
    </row>
    <row r="2779" spans="2:14" ht="15" hidden="1" x14ac:dyDescent="0.2">
      <c r="B2779">
        <f t="shared" si="86"/>
        <v>0</v>
      </c>
      <c r="C2779" s="159"/>
      <c r="D2779" s="166"/>
      <c r="E2779" s="161"/>
      <c r="F2779" s="161"/>
      <c r="G2779" s="161"/>
      <c r="H2779" s="162"/>
      <c r="I2779" s="161"/>
      <c r="J2779" s="165"/>
      <c r="K2779" s="161"/>
      <c r="L2779" s="161"/>
      <c r="M2779" s="161"/>
      <c r="N2779" s="139" t="str">
        <f t="shared" si="87"/>
        <v/>
      </c>
    </row>
    <row r="2780" spans="2:14" ht="15" hidden="1" x14ac:dyDescent="0.2">
      <c r="B2780">
        <f t="shared" si="86"/>
        <v>0</v>
      </c>
      <c r="C2780" s="159"/>
      <c r="D2780" s="166"/>
      <c r="E2780" s="161"/>
      <c r="F2780" s="161"/>
      <c r="G2780" s="161"/>
      <c r="H2780" s="162"/>
      <c r="I2780" s="161"/>
      <c r="J2780" s="165"/>
      <c r="K2780" s="161"/>
      <c r="L2780" s="161"/>
      <c r="M2780" s="161"/>
      <c r="N2780" s="139" t="str">
        <f t="shared" si="87"/>
        <v/>
      </c>
    </row>
    <row r="2781" spans="2:14" ht="15" hidden="1" x14ac:dyDescent="0.2">
      <c r="B2781">
        <f t="shared" si="86"/>
        <v>0</v>
      </c>
      <c r="C2781" s="159"/>
      <c r="D2781" s="166"/>
      <c r="E2781" s="161"/>
      <c r="F2781" s="161"/>
      <c r="G2781" s="161"/>
      <c r="H2781" s="162"/>
      <c r="I2781" s="161"/>
      <c r="J2781" s="165"/>
      <c r="K2781" s="161"/>
      <c r="L2781" s="161"/>
      <c r="M2781" s="161"/>
      <c r="N2781" s="139" t="str">
        <f t="shared" si="87"/>
        <v/>
      </c>
    </row>
    <row r="2782" spans="2:14" ht="15" hidden="1" x14ac:dyDescent="0.2">
      <c r="B2782">
        <f t="shared" si="86"/>
        <v>0</v>
      </c>
      <c r="C2782" s="159"/>
      <c r="D2782" s="166"/>
      <c r="E2782" s="161"/>
      <c r="F2782" s="161"/>
      <c r="G2782" s="161"/>
      <c r="H2782" s="162"/>
      <c r="I2782" s="161"/>
      <c r="J2782" s="165"/>
      <c r="K2782" s="161"/>
      <c r="L2782" s="161"/>
      <c r="M2782" s="161"/>
      <c r="N2782" s="139" t="str">
        <f t="shared" si="87"/>
        <v/>
      </c>
    </row>
    <row r="2783" spans="2:14" ht="15" hidden="1" x14ac:dyDescent="0.2">
      <c r="B2783">
        <f t="shared" si="86"/>
        <v>0</v>
      </c>
      <c r="C2783" s="159"/>
      <c r="D2783" s="166"/>
      <c r="E2783" s="161"/>
      <c r="F2783" s="161"/>
      <c r="G2783" s="161"/>
      <c r="H2783" s="162"/>
      <c r="I2783" s="161"/>
      <c r="J2783" s="165"/>
      <c r="K2783" s="161"/>
      <c r="L2783" s="161"/>
      <c r="M2783" s="161"/>
      <c r="N2783" s="139" t="str">
        <f t="shared" si="87"/>
        <v/>
      </c>
    </row>
    <row r="2784" spans="2:14" ht="15" hidden="1" x14ac:dyDescent="0.2">
      <c r="B2784">
        <f t="shared" si="86"/>
        <v>0</v>
      </c>
      <c r="C2784" s="159"/>
      <c r="D2784" s="166"/>
      <c r="E2784" s="161"/>
      <c r="F2784" s="161"/>
      <c r="G2784" s="161"/>
      <c r="H2784" s="162"/>
      <c r="I2784" s="161"/>
      <c r="J2784" s="165"/>
      <c r="K2784" s="161"/>
      <c r="L2784" s="161"/>
      <c r="M2784" s="161"/>
      <c r="N2784" s="139" t="str">
        <f t="shared" si="87"/>
        <v/>
      </c>
    </row>
    <row r="2785" spans="2:14" ht="15" hidden="1" x14ac:dyDescent="0.2">
      <c r="B2785">
        <f t="shared" si="86"/>
        <v>0</v>
      </c>
      <c r="C2785" s="159"/>
      <c r="D2785" s="166"/>
      <c r="E2785" s="161"/>
      <c r="F2785" s="161"/>
      <c r="G2785" s="161"/>
      <c r="H2785" s="162"/>
      <c r="I2785" s="161"/>
      <c r="J2785" s="165"/>
      <c r="K2785" s="161"/>
      <c r="L2785" s="161"/>
      <c r="M2785" s="161"/>
      <c r="N2785" s="139" t="str">
        <f t="shared" si="87"/>
        <v/>
      </c>
    </row>
    <row r="2786" spans="2:14" ht="15" hidden="1" x14ac:dyDescent="0.2">
      <c r="B2786">
        <f t="shared" si="86"/>
        <v>0</v>
      </c>
      <c r="C2786" s="159"/>
      <c r="D2786" s="166"/>
      <c r="E2786" s="161"/>
      <c r="F2786" s="161"/>
      <c r="G2786" s="161"/>
      <c r="H2786" s="162"/>
      <c r="I2786" s="161"/>
      <c r="J2786" s="165"/>
      <c r="K2786" s="161"/>
      <c r="L2786" s="161"/>
      <c r="M2786" s="161"/>
      <c r="N2786" s="139" t="str">
        <f t="shared" si="87"/>
        <v/>
      </c>
    </row>
    <row r="2787" spans="2:14" ht="15" hidden="1" x14ac:dyDescent="0.2">
      <c r="B2787">
        <f t="shared" si="86"/>
        <v>0</v>
      </c>
      <c r="C2787" s="159"/>
      <c r="D2787" s="166"/>
      <c r="E2787" s="161"/>
      <c r="F2787" s="161"/>
      <c r="G2787" s="161"/>
      <c r="H2787" s="162"/>
      <c r="I2787" s="161"/>
      <c r="J2787" s="165"/>
      <c r="K2787" s="161"/>
      <c r="L2787" s="161"/>
      <c r="M2787" s="161"/>
      <c r="N2787" s="139" t="str">
        <f t="shared" si="87"/>
        <v/>
      </c>
    </row>
    <row r="2788" spans="2:14" ht="15" hidden="1" x14ac:dyDescent="0.2">
      <c r="B2788">
        <f t="shared" si="86"/>
        <v>0</v>
      </c>
      <c r="C2788" s="159"/>
      <c r="D2788" s="166"/>
      <c r="E2788" s="161"/>
      <c r="F2788" s="161"/>
      <c r="G2788" s="161"/>
      <c r="H2788" s="162"/>
      <c r="I2788" s="161"/>
      <c r="J2788" s="165"/>
      <c r="K2788" s="161"/>
      <c r="L2788" s="161"/>
      <c r="M2788" s="161"/>
      <c r="N2788" s="139" t="str">
        <f t="shared" si="87"/>
        <v/>
      </c>
    </row>
    <row r="2789" spans="2:14" ht="15" hidden="1" x14ac:dyDescent="0.2">
      <c r="B2789">
        <f t="shared" si="86"/>
        <v>0</v>
      </c>
      <c r="C2789" s="159"/>
      <c r="D2789" s="166"/>
      <c r="E2789" s="161"/>
      <c r="F2789" s="161"/>
      <c r="G2789" s="161"/>
      <c r="H2789" s="162"/>
      <c r="I2789" s="161"/>
      <c r="J2789" s="165"/>
      <c r="K2789" s="161"/>
      <c r="L2789" s="161"/>
      <c r="M2789" s="161"/>
      <c r="N2789" s="139" t="str">
        <f t="shared" si="87"/>
        <v/>
      </c>
    </row>
    <row r="2790" spans="2:14" ht="15" hidden="1" x14ac:dyDescent="0.2">
      <c r="B2790">
        <f t="shared" si="86"/>
        <v>0</v>
      </c>
      <c r="C2790" s="159"/>
      <c r="D2790" s="166"/>
      <c r="E2790" s="161"/>
      <c r="F2790" s="161"/>
      <c r="G2790" s="161"/>
      <c r="H2790" s="162"/>
      <c r="I2790" s="161"/>
      <c r="J2790" s="165"/>
      <c r="K2790" s="161"/>
      <c r="L2790" s="161"/>
      <c r="M2790" s="161"/>
      <c r="N2790" s="139" t="str">
        <f t="shared" si="87"/>
        <v/>
      </c>
    </row>
    <row r="2791" spans="2:14" ht="15" hidden="1" x14ac:dyDescent="0.2">
      <c r="B2791">
        <f t="shared" si="86"/>
        <v>0</v>
      </c>
      <c r="C2791" s="159"/>
      <c r="D2791" s="166"/>
      <c r="E2791" s="161"/>
      <c r="F2791" s="161"/>
      <c r="G2791" s="161"/>
      <c r="H2791" s="162"/>
      <c r="I2791" s="161"/>
      <c r="J2791" s="165"/>
      <c r="K2791" s="161"/>
      <c r="L2791" s="161"/>
      <c r="M2791" s="161"/>
      <c r="N2791" s="139" t="str">
        <f t="shared" si="87"/>
        <v/>
      </c>
    </row>
    <row r="2792" spans="2:14" ht="15" hidden="1" x14ac:dyDescent="0.2">
      <c r="B2792">
        <f t="shared" si="86"/>
        <v>0</v>
      </c>
      <c r="C2792" s="159"/>
      <c r="D2792" s="166"/>
      <c r="E2792" s="161"/>
      <c r="F2792" s="161"/>
      <c r="G2792" s="161"/>
      <c r="H2792" s="162"/>
      <c r="I2792" s="161"/>
      <c r="J2792" s="165"/>
      <c r="K2792" s="161"/>
      <c r="L2792" s="161"/>
      <c r="M2792" s="161"/>
      <c r="N2792" s="139" t="str">
        <f t="shared" si="87"/>
        <v/>
      </c>
    </row>
    <row r="2793" spans="2:14" ht="15" hidden="1" x14ac:dyDescent="0.2">
      <c r="B2793">
        <f t="shared" si="86"/>
        <v>0</v>
      </c>
      <c r="C2793" s="159"/>
      <c r="D2793" s="166"/>
      <c r="E2793" s="161"/>
      <c r="F2793" s="161"/>
      <c r="G2793" s="161"/>
      <c r="H2793" s="162"/>
      <c r="I2793" s="161"/>
      <c r="J2793" s="165"/>
      <c r="K2793" s="161"/>
      <c r="L2793" s="161"/>
      <c r="M2793" s="161"/>
      <c r="N2793" s="139" t="str">
        <f t="shared" si="87"/>
        <v/>
      </c>
    </row>
    <row r="2794" spans="2:14" ht="15" hidden="1" x14ac:dyDescent="0.2">
      <c r="B2794">
        <f t="shared" si="86"/>
        <v>0</v>
      </c>
      <c r="C2794" s="159"/>
      <c r="D2794" s="166"/>
      <c r="E2794" s="161"/>
      <c r="F2794" s="161"/>
      <c r="G2794" s="161"/>
      <c r="H2794" s="162"/>
      <c r="I2794" s="161"/>
      <c r="J2794" s="165"/>
      <c r="K2794" s="161"/>
      <c r="L2794" s="161"/>
      <c r="M2794" s="161"/>
      <c r="N2794" s="139" t="str">
        <f t="shared" si="87"/>
        <v/>
      </c>
    </row>
    <row r="2795" spans="2:14" ht="15" hidden="1" x14ac:dyDescent="0.2">
      <c r="B2795">
        <f t="shared" si="86"/>
        <v>0</v>
      </c>
      <c r="C2795" s="159"/>
      <c r="D2795" s="166"/>
      <c r="E2795" s="161"/>
      <c r="F2795" s="161"/>
      <c r="G2795" s="161"/>
      <c r="H2795" s="162"/>
      <c r="I2795" s="161"/>
      <c r="J2795" s="165"/>
      <c r="K2795" s="161"/>
      <c r="L2795" s="161"/>
      <c r="M2795" s="161"/>
      <c r="N2795" s="139" t="str">
        <f t="shared" si="87"/>
        <v/>
      </c>
    </row>
    <row r="2796" spans="2:14" ht="15" hidden="1" x14ac:dyDescent="0.2">
      <c r="B2796">
        <f t="shared" si="86"/>
        <v>0</v>
      </c>
      <c r="C2796" s="159"/>
      <c r="D2796" s="166"/>
      <c r="E2796" s="161"/>
      <c r="F2796" s="161"/>
      <c r="G2796" s="161"/>
      <c r="H2796" s="162"/>
      <c r="I2796" s="161"/>
      <c r="J2796" s="165"/>
      <c r="K2796" s="161"/>
      <c r="L2796" s="161"/>
      <c r="M2796" s="161"/>
      <c r="N2796" s="139" t="str">
        <f t="shared" si="87"/>
        <v/>
      </c>
    </row>
    <row r="2797" spans="2:14" ht="15" hidden="1" x14ac:dyDescent="0.2">
      <c r="B2797">
        <f t="shared" si="86"/>
        <v>0</v>
      </c>
      <c r="C2797" s="159"/>
      <c r="D2797" s="166"/>
      <c r="E2797" s="161"/>
      <c r="F2797" s="161"/>
      <c r="G2797" s="161"/>
      <c r="H2797" s="162"/>
      <c r="I2797" s="161"/>
      <c r="J2797" s="165"/>
      <c r="K2797" s="161"/>
      <c r="L2797" s="161"/>
      <c r="M2797" s="161"/>
      <c r="N2797" s="139" t="str">
        <f t="shared" si="87"/>
        <v/>
      </c>
    </row>
    <row r="2798" spans="2:14" ht="15" hidden="1" x14ac:dyDescent="0.2">
      <c r="B2798">
        <f t="shared" si="86"/>
        <v>0</v>
      </c>
      <c r="C2798" s="159"/>
      <c r="D2798" s="166"/>
      <c r="E2798" s="161"/>
      <c r="F2798" s="161"/>
      <c r="G2798" s="161"/>
      <c r="H2798" s="162"/>
      <c r="I2798" s="161"/>
      <c r="J2798" s="165"/>
      <c r="K2798" s="161"/>
      <c r="L2798" s="161"/>
      <c r="M2798" s="161"/>
      <c r="N2798" s="139" t="str">
        <f t="shared" si="87"/>
        <v/>
      </c>
    </row>
    <row r="2799" spans="2:14" ht="15" hidden="1" x14ac:dyDescent="0.2">
      <c r="B2799">
        <f t="shared" si="86"/>
        <v>0</v>
      </c>
      <c r="C2799" s="159"/>
      <c r="D2799" s="166"/>
      <c r="E2799" s="161"/>
      <c r="F2799" s="161"/>
      <c r="G2799" s="161"/>
      <c r="H2799" s="162"/>
      <c r="I2799" s="161"/>
      <c r="J2799" s="165"/>
      <c r="K2799" s="161"/>
      <c r="L2799" s="161"/>
      <c r="M2799" s="161"/>
      <c r="N2799" s="139" t="str">
        <f t="shared" si="87"/>
        <v/>
      </c>
    </row>
    <row r="2800" spans="2:14" ht="15" hidden="1" x14ac:dyDescent="0.2">
      <c r="B2800">
        <f t="shared" si="86"/>
        <v>0</v>
      </c>
      <c r="C2800" s="159"/>
      <c r="D2800" s="166"/>
      <c r="E2800" s="161"/>
      <c r="F2800" s="161"/>
      <c r="G2800" s="161"/>
      <c r="H2800" s="162"/>
      <c r="I2800" s="161"/>
      <c r="J2800" s="165"/>
      <c r="K2800" s="161"/>
      <c r="L2800" s="161"/>
      <c r="M2800" s="161"/>
      <c r="N2800" s="139" t="str">
        <f t="shared" si="87"/>
        <v/>
      </c>
    </row>
    <row r="2801" spans="2:14" ht="15" hidden="1" x14ac:dyDescent="0.2">
      <c r="B2801">
        <f t="shared" si="86"/>
        <v>0</v>
      </c>
      <c r="C2801" s="159"/>
      <c r="D2801" s="166"/>
      <c r="E2801" s="161"/>
      <c r="F2801" s="161"/>
      <c r="G2801" s="161"/>
      <c r="H2801" s="162"/>
      <c r="I2801" s="161"/>
      <c r="J2801" s="165"/>
      <c r="K2801" s="161"/>
      <c r="L2801" s="161"/>
      <c r="M2801" s="161"/>
      <c r="N2801" s="139" t="str">
        <f t="shared" si="87"/>
        <v/>
      </c>
    </row>
    <row r="2802" spans="2:14" ht="15" hidden="1" x14ac:dyDescent="0.2">
      <c r="B2802">
        <f t="shared" si="86"/>
        <v>0</v>
      </c>
      <c r="C2802" s="159"/>
      <c r="D2802" s="166"/>
      <c r="E2802" s="161"/>
      <c r="F2802" s="161"/>
      <c r="G2802" s="161"/>
      <c r="H2802" s="162"/>
      <c r="I2802" s="161"/>
      <c r="J2802" s="165"/>
      <c r="K2802" s="161"/>
      <c r="L2802" s="161"/>
      <c r="M2802" s="161"/>
      <c r="N2802" s="139" t="str">
        <f t="shared" si="87"/>
        <v/>
      </c>
    </row>
    <row r="2803" spans="2:14" ht="15" hidden="1" x14ac:dyDescent="0.2">
      <c r="B2803">
        <f t="shared" si="86"/>
        <v>0</v>
      </c>
      <c r="C2803" s="159"/>
      <c r="D2803" s="166"/>
      <c r="E2803" s="161"/>
      <c r="F2803" s="161"/>
      <c r="G2803" s="161"/>
      <c r="H2803" s="162"/>
      <c r="I2803" s="161"/>
      <c r="J2803" s="165"/>
      <c r="K2803" s="161"/>
      <c r="L2803" s="161"/>
      <c r="M2803" s="161"/>
      <c r="N2803" s="139" t="str">
        <f t="shared" si="87"/>
        <v/>
      </c>
    </row>
    <row r="2804" spans="2:14" ht="15" hidden="1" x14ac:dyDescent="0.2">
      <c r="B2804">
        <f t="shared" ref="B2804:B2867" si="88">(D2804)*1</f>
        <v>0</v>
      </c>
      <c r="C2804" s="159"/>
      <c r="D2804" s="166"/>
      <c r="E2804" s="161"/>
      <c r="F2804" s="161"/>
      <c r="G2804" s="161"/>
      <c r="H2804" s="162"/>
      <c r="I2804" s="161"/>
      <c r="J2804" s="165"/>
      <c r="K2804" s="161"/>
      <c r="L2804" s="161"/>
      <c r="M2804" s="161"/>
      <c r="N2804" s="139" t="str">
        <f t="shared" si="87"/>
        <v/>
      </c>
    </row>
    <row r="2805" spans="2:14" ht="15" hidden="1" x14ac:dyDescent="0.2">
      <c r="B2805">
        <f t="shared" si="88"/>
        <v>0</v>
      </c>
      <c r="C2805" s="159"/>
      <c r="D2805" s="166"/>
      <c r="E2805" s="161"/>
      <c r="F2805" s="161"/>
      <c r="G2805" s="161"/>
      <c r="H2805" s="162"/>
      <c r="I2805" s="161"/>
      <c r="J2805" s="165"/>
      <c r="K2805" s="161"/>
      <c r="L2805" s="161"/>
      <c r="M2805" s="161"/>
      <c r="N2805" s="139" t="str">
        <f t="shared" si="87"/>
        <v/>
      </c>
    </row>
    <row r="2806" spans="2:14" ht="15" hidden="1" x14ac:dyDescent="0.2">
      <c r="B2806">
        <f t="shared" si="88"/>
        <v>0</v>
      </c>
      <c r="C2806" s="159"/>
      <c r="D2806" s="166"/>
      <c r="E2806" s="161"/>
      <c r="F2806" s="161"/>
      <c r="G2806" s="161"/>
      <c r="H2806" s="162"/>
      <c r="I2806" s="161"/>
      <c r="J2806" s="165"/>
      <c r="K2806" s="161"/>
      <c r="L2806" s="161"/>
      <c r="M2806" s="161"/>
      <c r="N2806" s="139" t="str">
        <f t="shared" si="87"/>
        <v/>
      </c>
    </row>
    <row r="2807" spans="2:14" ht="15" hidden="1" x14ac:dyDescent="0.2">
      <c r="B2807">
        <f t="shared" si="88"/>
        <v>0</v>
      </c>
      <c r="C2807" s="159"/>
      <c r="D2807" s="166"/>
      <c r="E2807" s="161"/>
      <c r="F2807" s="161"/>
      <c r="G2807" s="161"/>
      <c r="H2807" s="162"/>
      <c r="I2807" s="161"/>
      <c r="J2807" s="165"/>
      <c r="K2807" s="161"/>
      <c r="L2807" s="161"/>
      <c r="M2807" s="161"/>
      <c r="N2807" s="139" t="str">
        <f t="shared" si="87"/>
        <v/>
      </c>
    </row>
    <row r="2808" spans="2:14" ht="15" hidden="1" x14ac:dyDescent="0.2">
      <c r="B2808">
        <f t="shared" si="88"/>
        <v>0</v>
      </c>
      <c r="C2808" s="159"/>
      <c r="D2808" s="166"/>
      <c r="E2808" s="161"/>
      <c r="F2808" s="161"/>
      <c r="G2808" s="161"/>
      <c r="H2808" s="162"/>
      <c r="I2808" s="161"/>
      <c r="J2808" s="165"/>
      <c r="K2808" s="161"/>
      <c r="L2808" s="161"/>
      <c r="M2808" s="161"/>
      <c r="N2808" s="139" t="str">
        <f t="shared" si="87"/>
        <v/>
      </c>
    </row>
    <row r="2809" spans="2:14" ht="15" hidden="1" x14ac:dyDescent="0.2">
      <c r="B2809">
        <f t="shared" si="88"/>
        <v>0</v>
      </c>
      <c r="C2809" s="159"/>
      <c r="D2809" s="166"/>
      <c r="E2809" s="161"/>
      <c r="F2809" s="161"/>
      <c r="G2809" s="161"/>
      <c r="H2809" s="162"/>
      <c r="I2809" s="161"/>
      <c r="J2809" s="165"/>
      <c r="K2809" s="161"/>
      <c r="L2809" s="161"/>
      <c r="M2809" s="161"/>
      <c r="N2809" s="139" t="str">
        <f t="shared" si="87"/>
        <v/>
      </c>
    </row>
    <row r="2810" spans="2:14" ht="15" hidden="1" x14ac:dyDescent="0.2">
      <c r="B2810">
        <f t="shared" si="88"/>
        <v>0</v>
      </c>
      <c r="C2810" s="159"/>
      <c r="D2810" s="166"/>
      <c r="E2810" s="161"/>
      <c r="F2810" s="161"/>
      <c r="G2810" s="161"/>
      <c r="H2810" s="162"/>
      <c r="I2810" s="161"/>
      <c r="J2810" s="165"/>
      <c r="K2810" s="161"/>
      <c r="L2810" s="161"/>
      <c r="M2810" s="161"/>
      <c r="N2810" s="139" t="str">
        <f t="shared" si="87"/>
        <v/>
      </c>
    </row>
    <row r="2811" spans="2:14" ht="15" hidden="1" x14ac:dyDescent="0.2">
      <c r="B2811">
        <f t="shared" si="88"/>
        <v>0</v>
      </c>
      <c r="C2811" s="159"/>
      <c r="D2811" s="166"/>
      <c r="E2811" s="161"/>
      <c r="F2811" s="161"/>
      <c r="G2811" s="161"/>
      <c r="H2811" s="162"/>
      <c r="I2811" s="161"/>
      <c r="J2811" s="165"/>
      <c r="K2811" s="161"/>
      <c r="L2811" s="161"/>
      <c r="M2811" s="161"/>
      <c r="N2811" s="139" t="str">
        <f t="shared" si="87"/>
        <v/>
      </c>
    </row>
    <row r="2812" spans="2:14" ht="15" hidden="1" x14ac:dyDescent="0.2">
      <c r="B2812">
        <f t="shared" si="88"/>
        <v>0</v>
      </c>
      <c r="C2812" s="159"/>
      <c r="D2812" s="166"/>
      <c r="E2812" s="161"/>
      <c r="F2812" s="161"/>
      <c r="G2812" s="161"/>
      <c r="H2812" s="162"/>
      <c r="I2812" s="161"/>
      <c r="J2812" s="165"/>
      <c r="K2812" s="161"/>
      <c r="L2812" s="161"/>
      <c r="M2812" s="161"/>
      <c r="N2812" s="139" t="str">
        <f t="shared" si="87"/>
        <v/>
      </c>
    </row>
    <row r="2813" spans="2:14" ht="15" hidden="1" x14ac:dyDescent="0.2">
      <c r="B2813">
        <f t="shared" si="88"/>
        <v>0</v>
      </c>
      <c r="C2813" s="159"/>
      <c r="D2813" s="166"/>
      <c r="E2813" s="161"/>
      <c r="F2813" s="161"/>
      <c r="G2813" s="161"/>
      <c r="H2813" s="162"/>
      <c r="I2813" s="161"/>
      <c r="J2813" s="165"/>
      <c r="K2813" s="161"/>
      <c r="L2813" s="161"/>
      <c r="M2813" s="161"/>
      <c r="N2813" s="139" t="str">
        <f t="shared" si="87"/>
        <v/>
      </c>
    </row>
    <row r="2814" spans="2:14" ht="15" hidden="1" x14ac:dyDescent="0.2">
      <c r="B2814">
        <f t="shared" si="88"/>
        <v>0</v>
      </c>
      <c r="C2814" s="159"/>
      <c r="D2814" s="166"/>
      <c r="E2814" s="161"/>
      <c r="F2814" s="161"/>
      <c r="G2814" s="161"/>
      <c r="H2814" s="162"/>
      <c r="I2814" s="161"/>
      <c r="J2814" s="165"/>
      <c r="K2814" s="161"/>
      <c r="L2814" s="161"/>
      <c r="M2814" s="161"/>
      <c r="N2814" s="139" t="str">
        <f t="shared" si="87"/>
        <v/>
      </c>
    </row>
    <row r="2815" spans="2:14" ht="15" hidden="1" x14ac:dyDescent="0.2">
      <c r="B2815">
        <f t="shared" si="88"/>
        <v>0</v>
      </c>
      <c r="C2815" s="159"/>
      <c r="D2815" s="166"/>
      <c r="E2815" s="161"/>
      <c r="F2815" s="161"/>
      <c r="G2815" s="161"/>
      <c r="H2815" s="162"/>
      <c r="I2815" s="161"/>
      <c r="J2815" s="165"/>
      <c r="K2815" s="161"/>
      <c r="L2815" s="161"/>
      <c r="M2815" s="161"/>
      <c r="N2815" s="139" t="str">
        <f t="shared" si="87"/>
        <v/>
      </c>
    </row>
    <row r="2816" spans="2:14" ht="15" hidden="1" x14ac:dyDescent="0.2">
      <c r="B2816">
        <f t="shared" si="88"/>
        <v>0</v>
      </c>
      <c r="C2816" s="159"/>
      <c r="D2816" s="166"/>
      <c r="E2816" s="161"/>
      <c r="F2816" s="161"/>
      <c r="G2816" s="161"/>
      <c r="H2816" s="162"/>
      <c r="I2816" s="161"/>
      <c r="J2816" s="165"/>
      <c r="K2816" s="161"/>
      <c r="L2816" s="161"/>
      <c r="M2816" s="161"/>
      <c r="N2816" s="139" t="str">
        <f t="shared" si="87"/>
        <v/>
      </c>
    </row>
    <row r="2817" spans="2:14" ht="15" hidden="1" x14ac:dyDescent="0.2">
      <c r="B2817">
        <f t="shared" si="88"/>
        <v>0</v>
      </c>
      <c r="C2817" s="159"/>
      <c r="D2817" s="166"/>
      <c r="E2817" s="161"/>
      <c r="F2817" s="161"/>
      <c r="G2817" s="161"/>
      <c r="H2817" s="162"/>
      <c r="I2817" s="161"/>
      <c r="J2817" s="165"/>
      <c r="K2817" s="161"/>
      <c r="L2817" s="161"/>
      <c r="M2817" s="161"/>
      <c r="N2817" s="139" t="str">
        <f t="shared" si="87"/>
        <v/>
      </c>
    </row>
    <row r="2818" spans="2:14" ht="15" hidden="1" x14ac:dyDescent="0.2">
      <c r="B2818">
        <f t="shared" si="88"/>
        <v>0</v>
      </c>
      <c r="C2818" s="159"/>
      <c r="D2818" s="166"/>
      <c r="E2818" s="161"/>
      <c r="F2818" s="161"/>
      <c r="G2818" s="161"/>
      <c r="H2818" s="162"/>
      <c r="I2818" s="161"/>
      <c r="J2818" s="165"/>
      <c r="K2818" s="161"/>
      <c r="L2818" s="161"/>
      <c r="M2818" s="161"/>
      <c r="N2818" s="139" t="str">
        <f t="shared" si="87"/>
        <v/>
      </c>
    </row>
    <row r="2819" spans="2:14" ht="15" hidden="1" x14ac:dyDescent="0.2">
      <c r="B2819">
        <f t="shared" si="88"/>
        <v>0</v>
      </c>
      <c r="C2819" s="159"/>
      <c r="D2819" s="166"/>
      <c r="E2819" s="161"/>
      <c r="F2819" s="161"/>
      <c r="G2819" s="161"/>
      <c r="H2819" s="162"/>
      <c r="I2819" s="161"/>
      <c r="J2819" s="165"/>
      <c r="K2819" s="161"/>
      <c r="L2819" s="161"/>
      <c r="M2819" s="161"/>
      <c r="N2819" s="139" t="str">
        <f t="shared" ref="N2819:N2882" si="89">UPPER(M2819)</f>
        <v/>
      </c>
    </row>
    <row r="2820" spans="2:14" ht="15" hidden="1" x14ac:dyDescent="0.2">
      <c r="B2820">
        <f t="shared" si="88"/>
        <v>0</v>
      </c>
      <c r="C2820" s="159"/>
      <c r="D2820" s="166"/>
      <c r="E2820" s="161"/>
      <c r="F2820" s="161"/>
      <c r="G2820" s="161"/>
      <c r="H2820" s="162"/>
      <c r="I2820" s="161"/>
      <c r="J2820" s="165"/>
      <c r="K2820" s="161"/>
      <c r="L2820" s="161"/>
      <c r="M2820" s="161"/>
      <c r="N2820" s="139" t="str">
        <f t="shared" si="89"/>
        <v/>
      </c>
    </row>
    <row r="2821" spans="2:14" ht="15" hidden="1" x14ac:dyDescent="0.2">
      <c r="B2821">
        <f t="shared" si="88"/>
        <v>0</v>
      </c>
      <c r="C2821" s="159"/>
      <c r="D2821" s="166"/>
      <c r="E2821" s="161"/>
      <c r="F2821" s="161"/>
      <c r="G2821" s="161"/>
      <c r="H2821" s="162"/>
      <c r="I2821" s="161"/>
      <c r="J2821" s="165"/>
      <c r="K2821" s="161"/>
      <c r="L2821" s="161"/>
      <c r="M2821" s="161"/>
      <c r="N2821" s="139" t="str">
        <f t="shared" si="89"/>
        <v/>
      </c>
    </row>
    <row r="2822" spans="2:14" ht="15" hidden="1" x14ac:dyDescent="0.2">
      <c r="B2822">
        <f t="shared" si="88"/>
        <v>0</v>
      </c>
      <c r="C2822" s="159"/>
      <c r="D2822" s="166"/>
      <c r="E2822" s="161"/>
      <c r="F2822" s="161"/>
      <c r="G2822" s="161"/>
      <c r="H2822" s="162"/>
      <c r="I2822" s="161"/>
      <c r="J2822" s="165"/>
      <c r="K2822" s="161"/>
      <c r="L2822" s="161"/>
      <c r="M2822" s="161"/>
      <c r="N2822" s="139" t="str">
        <f t="shared" si="89"/>
        <v/>
      </c>
    </row>
    <row r="2823" spans="2:14" ht="15" hidden="1" x14ac:dyDescent="0.2">
      <c r="B2823">
        <f t="shared" si="88"/>
        <v>0</v>
      </c>
      <c r="C2823" s="159"/>
      <c r="D2823" s="166"/>
      <c r="E2823" s="161"/>
      <c r="F2823" s="161"/>
      <c r="G2823" s="161"/>
      <c r="H2823" s="162"/>
      <c r="I2823" s="161"/>
      <c r="J2823" s="165"/>
      <c r="K2823" s="161"/>
      <c r="L2823" s="161"/>
      <c r="M2823" s="161"/>
      <c r="N2823" s="139" t="str">
        <f t="shared" si="89"/>
        <v/>
      </c>
    </row>
    <row r="2824" spans="2:14" ht="15" hidden="1" x14ac:dyDescent="0.2">
      <c r="B2824">
        <f t="shared" si="88"/>
        <v>0</v>
      </c>
      <c r="C2824" s="159"/>
      <c r="D2824" s="166"/>
      <c r="E2824" s="161"/>
      <c r="F2824" s="161"/>
      <c r="G2824" s="161"/>
      <c r="H2824" s="162"/>
      <c r="I2824" s="161"/>
      <c r="J2824" s="165"/>
      <c r="K2824" s="161"/>
      <c r="L2824" s="161"/>
      <c r="M2824" s="161"/>
      <c r="N2824" s="139" t="str">
        <f t="shared" si="89"/>
        <v/>
      </c>
    </row>
    <row r="2825" spans="2:14" ht="15" hidden="1" x14ac:dyDescent="0.2">
      <c r="B2825">
        <f t="shared" si="88"/>
        <v>0</v>
      </c>
      <c r="C2825" s="159"/>
      <c r="D2825" s="163"/>
      <c r="E2825" s="161"/>
      <c r="F2825" s="161"/>
      <c r="G2825" s="161"/>
      <c r="H2825" s="162"/>
      <c r="I2825" s="161"/>
      <c r="J2825" s="162"/>
      <c r="K2825" s="161"/>
      <c r="L2825" s="161"/>
      <c r="M2825" s="161"/>
      <c r="N2825" s="139" t="str">
        <f t="shared" si="89"/>
        <v/>
      </c>
    </row>
    <row r="2826" spans="2:14" ht="15" hidden="1" x14ac:dyDescent="0.2">
      <c r="B2826">
        <f t="shared" si="88"/>
        <v>0</v>
      </c>
      <c r="C2826" s="159"/>
      <c r="D2826" s="163"/>
      <c r="E2826" s="161"/>
      <c r="F2826" s="161"/>
      <c r="G2826" s="161"/>
      <c r="H2826" s="162"/>
      <c r="I2826" s="161"/>
      <c r="J2826" s="162"/>
      <c r="K2826" s="161"/>
      <c r="L2826" s="161"/>
      <c r="M2826" s="161"/>
      <c r="N2826" s="139" t="str">
        <f t="shared" si="89"/>
        <v/>
      </c>
    </row>
    <row r="2827" spans="2:14" ht="15" hidden="1" x14ac:dyDescent="0.2">
      <c r="B2827">
        <f t="shared" si="88"/>
        <v>0</v>
      </c>
      <c r="C2827" s="159"/>
      <c r="D2827" s="160"/>
      <c r="E2827" s="161"/>
      <c r="F2827" s="161"/>
      <c r="G2827" s="161"/>
      <c r="H2827" s="162"/>
      <c r="I2827" s="161"/>
      <c r="J2827" s="162"/>
      <c r="K2827" s="161"/>
      <c r="L2827" s="161"/>
      <c r="M2827" s="161"/>
      <c r="N2827" s="139" t="str">
        <f t="shared" si="89"/>
        <v/>
      </c>
    </row>
    <row r="2828" spans="2:14" ht="15" hidden="1" x14ac:dyDescent="0.2">
      <c r="B2828">
        <f t="shared" si="88"/>
        <v>0</v>
      </c>
      <c r="C2828" s="159"/>
      <c r="D2828" s="160"/>
      <c r="E2828" s="161"/>
      <c r="F2828" s="161"/>
      <c r="G2828" s="161"/>
      <c r="H2828" s="162"/>
      <c r="I2828" s="161"/>
      <c r="J2828" s="162"/>
      <c r="K2828" s="161"/>
      <c r="L2828" s="161"/>
      <c r="M2828" s="161"/>
      <c r="N2828" s="139" t="str">
        <f t="shared" si="89"/>
        <v/>
      </c>
    </row>
    <row r="2829" spans="2:14" ht="15" hidden="1" x14ac:dyDescent="0.2">
      <c r="B2829">
        <f t="shared" si="88"/>
        <v>0</v>
      </c>
      <c r="C2829" s="159"/>
      <c r="D2829" s="160"/>
      <c r="E2829" s="161"/>
      <c r="F2829" s="161"/>
      <c r="G2829" s="161"/>
      <c r="H2829" s="162"/>
      <c r="I2829" s="161"/>
      <c r="J2829" s="162"/>
      <c r="K2829" s="161"/>
      <c r="L2829" s="161"/>
      <c r="M2829" s="161"/>
      <c r="N2829" s="139" t="str">
        <f t="shared" si="89"/>
        <v/>
      </c>
    </row>
    <row r="2830" spans="2:14" ht="15" hidden="1" x14ac:dyDescent="0.2">
      <c r="B2830">
        <f t="shared" si="88"/>
        <v>0</v>
      </c>
      <c r="C2830" s="159"/>
      <c r="D2830" s="160"/>
      <c r="E2830" s="161"/>
      <c r="F2830" s="161"/>
      <c r="G2830" s="161"/>
      <c r="H2830" s="162"/>
      <c r="I2830" s="161"/>
      <c r="J2830" s="162"/>
      <c r="K2830" s="161"/>
      <c r="L2830" s="161"/>
      <c r="M2830" s="161"/>
      <c r="N2830" s="139" t="str">
        <f t="shared" si="89"/>
        <v/>
      </c>
    </row>
    <row r="2831" spans="2:14" ht="15" hidden="1" x14ac:dyDescent="0.2">
      <c r="B2831">
        <f t="shared" si="88"/>
        <v>0</v>
      </c>
      <c r="C2831" s="159"/>
      <c r="D2831" s="160"/>
      <c r="E2831" s="161"/>
      <c r="F2831" s="161"/>
      <c r="G2831" s="161"/>
      <c r="H2831" s="162"/>
      <c r="I2831" s="161"/>
      <c r="J2831" s="162"/>
      <c r="K2831" s="161"/>
      <c r="L2831" s="161"/>
      <c r="M2831" s="161"/>
      <c r="N2831" s="139" t="str">
        <f t="shared" si="89"/>
        <v/>
      </c>
    </row>
    <row r="2832" spans="2:14" ht="15" hidden="1" x14ac:dyDescent="0.2">
      <c r="B2832">
        <f t="shared" si="88"/>
        <v>0</v>
      </c>
      <c r="C2832" s="159"/>
      <c r="D2832" s="160"/>
      <c r="E2832" s="161"/>
      <c r="F2832" s="161"/>
      <c r="G2832" s="161"/>
      <c r="H2832" s="162"/>
      <c r="I2832" s="161"/>
      <c r="J2832" s="162"/>
      <c r="K2832" s="161"/>
      <c r="L2832" s="161"/>
      <c r="M2832" s="161"/>
      <c r="N2832" s="139" t="str">
        <f t="shared" si="89"/>
        <v/>
      </c>
    </row>
    <row r="2833" spans="2:14" ht="15" hidden="1" x14ac:dyDescent="0.2">
      <c r="B2833">
        <f t="shared" si="88"/>
        <v>0</v>
      </c>
      <c r="C2833" s="159"/>
      <c r="D2833" s="160"/>
      <c r="E2833" s="161"/>
      <c r="F2833" s="161"/>
      <c r="G2833" s="161"/>
      <c r="H2833" s="162"/>
      <c r="I2833" s="161"/>
      <c r="J2833" s="162"/>
      <c r="K2833" s="161"/>
      <c r="L2833" s="161"/>
      <c r="M2833" s="161"/>
      <c r="N2833" s="139" t="str">
        <f t="shared" si="89"/>
        <v/>
      </c>
    </row>
    <row r="2834" spans="2:14" ht="15" hidden="1" x14ac:dyDescent="0.2">
      <c r="B2834">
        <f t="shared" si="88"/>
        <v>0</v>
      </c>
      <c r="C2834" s="159"/>
      <c r="D2834" s="170"/>
      <c r="E2834" s="161"/>
      <c r="F2834" s="161"/>
      <c r="G2834" s="161"/>
      <c r="H2834" s="162"/>
      <c r="I2834" s="161"/>
      <c r="J2834" s="162"/>
      <c r="K2834" s="161"/>
      <c r="L2834" s="161"/>
      <c r="M2834" s="161"/>
      <c r="N2834" s="139" t="str">
        <f t="shared" si="89"/>
        <v/>
      </c>
    </row>
    <row r="2835" spans="2:14" ht="15" hidden="1" x14ac:dyDescent="0.2">
      <c r="B2835">
        <f t="shared" si="88"/>
        <v>0</v>
      </c>
      <c r="C2835" s="159"/>
      <c r="D2835" s="170"/>
      <c r="E2835" s="161"/>
      <c r="F2835" s="161"/>
      <c r="G2835" s="161"/>
      <c r="H2835" s="162"/>
      <c r="I2835" s="161"/>
      <c r="J2835" s="162"/>
      <c r="K2835" s="161"/>
      <c r="L2835" s="161"/>
      <c r="M2835" s="161"/>
      <c r="N2835" s="139" t="str">
        <f t="shared" si="89"/>
        <v/>
      </c>
    </row>
    <row r="2836" spans="2:14" ht="15" hidden="1" x14ac:dyDescent="0.2">
      <c r="B2836">
        <f t="shared" si="88"/>
        <v>0</v>
      </c>
      <c r="C2836" s="159"/>
      <c r="D2836" s="170"/>
      <c r="E2836" s="161"/>
      <c r="F2836" s="161"/>
      <c r="G2836" s="161"/>
      <c r="H2836" s="162"/>
      <c r="I2836" s="161"/>
      <c r="J2836" s="162"/>
      <c r="K2836" s="161"/>
      <c r="L2836" s="161"/>
      <c r="M2836" s="161"/>
      <c r="N2836" s="139" t="str">
        <f t="shared" si="89"/>
        <v/>
      </c>
    </row>
    <row r="2837" spans="2:14" ht="15" hidden="1" x14ac:dyDescent="0.2">
      <c r="B2837">
        <f t="shared" si="88"/>
        <v>0</v>
      </c>
      <c r="C2837" s="159"/>
      <c r="D2837" s="166"/>
      <c r="E2837" s="161"/>
      <c r="F2837" s="161"/>
      <c r="G2837" s="161"/>
      <c r="H2837" s="162"/>
      <c r="I2837" s="165"/>
      <c r="J2837" s="165"/>
      <c r="K2837" s="161"/>
      <c r="L2837" s="161"/>
      <c r="M2837" s="161"/>
      <c r="N2837" s="139" t="str">
        <f t="shared" si="89"/>
        <v/>
      </c>
    </row>
    <row r="2838" spans="2:14" ht="15" hidden="1" x14ac:dyDescent="0.2">
      <c r="B2838">
        <f t="shared" si="88"/>
        <v>0</v>
      </c>
      <c r="C2838" s="159"/>
      <c r="D2838" s="166"/>
      <c r="E2838" s="161"/>
      <c r="F2838" s="161"/>
      <c r="G2838" s="161"/>
      <c r="H2838" s="162"/>
      <c r="I2838" s="165"/>
      <c r="J2838" s="165"/>
      <c r="K2838" s="161"/>
      <c r="L2838" s="161"/>
      <c r="M2838" s="161"/>
      <c r="N2838" s="139" t="str">
        <f t="shared" si="89"/>
        <v/>
      </c>
    </row>
    <row r="2839" spans="2:14" ht="15" hidden="1" x14ac:dyDescent="0.2">
      <c r="B2839">
        <f t="shared" si="88"/>
        <v>0</v>
      </c>
      <c r="C2839" s="159"/>
      <c r="D2839" s="166"/>
      <c r="E2839" s="161"/>
      <c r="F2839" s="161"/>
      <c r="G2839" s="161"/>
      <c r="H2839" s="162"/>
      <c r="I2839" s="165"/>
      <c r="J2839" s="165"/>
      <c r="K2839" s="161"/>
      <c r="L2839" s="161"/>
      <c r="M2839" s="161"/>
      <c r="N2839" s="139" t="str">
        <f t="shared" si="89"/>
        <v/>
      </c>
    </row>
    <row r="2840" spans="2:14" ht="15" hidden="1" x14ac:dyDescent="0.2">
      <c r="B2840">
        <f t="shared" si="88"/>
        <v>0</v>
      </c>
      <c r="C2840" s="159"/>
      <c r="D2840" s="166"/>
      <c r="E2840" s="161"/>
      <c r="F2840" s="161"/>
      <c r="G2840" s="161"/>
      <c r="H2840" s="162"/>
      <c r="I2840" s="165"/>
      <c r="J2840" s="165"/>
      <c r="K2840" s="161"/>
      <c r="L2840" s="161"/>
      <c r="M2840" s="161"/>
      <c r="N2840" s="139" t="str">
        <f t="shared" si="89"/>
        <v/>
      </c>
    </row>
    <row r="2841" spans="2:14" ht="15" hidden="1" x14ac:dyDescent="0.2">
      <c r="B2841">
        <f t="shared" si="88"/>
        <v>0</v>
      </c>
      <c r="C2841" s="159"/>
      <c r="D2841" s="166"/>
      <c r="E2841" s="161"/>
      <c r="F2841" s="161"/>
      <c r="G2841" s="161"/>
      <c r="H2841" s="162"/>
      <c r="I2841" s="165"/>
      <c r="J2841" s="165"/>
      <c r="K2841" s="161"/>
      <c r="L2841" s="161"/>
      <c r="M2841" s="161"/>
      <c r="N2841" s="139" t="str">
        <f t="shared" si="89"/>
        <v/>
      </c>
    </row>
    <row r="2842" spans="2:14" ht="15" hidden="1" x14ac:dyDescent="0.2">
      <c r="B2842">
        <f t="shared" si="88"/>
        <v>0</v>
      </c>
      <c r="C2842" s="159"/>
      <c r="D2842" s="166"/>
      <c r="E2842" s="161"/>
      <c r="F2842" s="161"/>
      <c r="G2842" s="161"/>
      <c r="H2842" s="162"/>
      <c r="I2842" s="165"/>
      <c r="J2842" s="165"/>
      <c r="K2842" s="161"/>
      <c r="L2842" s="161"/>
      <c r="M2842" s="161"/>
      <c r="N2842" s="139" t="str">
        <f t="shared" si="89"/>
        <v/>
      </c>
    </row>
    <row r="2843" spans="2:14" ht="15" hidden="1" x14ac:dyDescent="0.2">
      <c r="B2843">
        <f t="shared" si="88"/>
        <v>0</v>
      </c>
      <c r="C2843" s="159"/>
      <c r="D2843" s="166"/>
      <c r="E2843" s="161"/>
      <c r="F2843" s="161"/>
      <c r="G2843" s="161"/>
      <c r="H2843" s="162"/>
      <c r="I2843" s="165"/>
      <c r="J2843" s="165"/>
      <c r="K2843" s="161"/>
      <c r="L2843" s="161"/>
      <c r="M2843" s="161"/>
      <c r="N2843" s="139" t="str">
        <f t="shared" si="89"/>
        <v/>
      </c>
    </row>
    <row r="2844" spans="2:14" ht="15" hidden="1" x14ac:dyDescent="0.2">
      <c r="B2844">
        <f t="shared" si="88"/>
        <v>0</v>
      </c>
      <c r="C2844" s="159"/>
      <c r="D2844" s="166"/>
      <c r="E2844" s="161"/>
      <c r="F2844" s="161"/>
      <c r="G2844" s="161"/>
      <c r="H2844" s="162"/>
      <c r="I2844" s="165"/>
      <c r="J2844" s="165"/>
      <c r="K2844" s="161"/>
      <c r="L2844" s="161"/>
      <c r="M2844" s="161"/>
      <c r="N2844" s="139" t="str">
        <f t="shared" si="89"/>
        <v/>
      </c>
    </row>
    <row r="2845" spans="2:14" ht="15" hidden="1" x14ac:dyDescent="0.2">
      <c r="B2845">
        <f t="shared" si="88"/>
        <v>0</v>
      </c>
      <c r="C2845" s="159"/>
      <c r="D2845" s="166"/>
      <c r="E2845" s="161"/>
      <c r="F2845" s="161"/>
      <c r="G2845" s="161"/>
      <c r="H2845" s="162"/>
      <c r="I2845" s="165"/>
      <c r="J2845" s="165"/>
      <c r="K2845" s="161"/>
      <c r="L2845" s="161"/>
      <c r="M2845" s="161"/>
      <c r="N2845" s="139" t="str">
        <f t="shared" si="89"/>
        <v/>
      </c>
    </row>
    <row r="2846" spans="2:14" ht="15" hidden="1" x14ac:dyDescent="0.2">
      <c r="B2846">
        <f t="shared" si="88"/>
        <v>0</v>
      </c>
      <c r="C2846" s="159"/>
      <c r="D2846" s="166"/>
      <c r="E2846" s="161"/>
      <c r="F2846" s="161"/>
      <c r="G2846" s="161"/>
      <c r="H2846" s="162"/>
      <c r="I2846" s="165"/>
      <c r="J2846" s="165"/>
      <c r="K2846" s="161"/>
      <c r="L2846" s="161"/>
      <c r="M2846" s="161"/>
      <c r="N2846" s="139" t="str">
        <f t="shared" si="89"/>
        <v/>
      </c>
    </row>
    <row r="2847" spans="2:14" ht="15" hidden="1" x14ac:dyDescent="0.2">
      <c r="B2847">
        <f t="shared" si="88"/>
        <v>0</v>
      </c>
      <c r="C2847" s="159"/>
      <c r="D2847" s="166"/>
      <c r="E2847" s="161"/>
      <c r="F2847" s="161"/>
      <c r="G2847" s="161"/>
      <c r="H2847" s="162"/>
      <c r="I2847" s="165"/>
      <c r="J2847" s="165"/>
      <c r="K2847" s="161"/>
      <c r="L2847" s="161"/>
      <c r="M2847" s="161"/>
      <c r="N2847" s="139" t="str">
        <f t="shared" si="89"/>
        <v/>
      </c>
    </row>
    <row r="2848" spans="2:14" ht="15" hidden="1" x14ac:dyDescent="0.2">
      <c r="B2848">
        <f t="shared" si="88"/>
        <v>0</v>
      </c>
      <c r="C2848" s="159"/>
      <c r="D2848" s="166"/>
      <c r="E2848" s="161"/>
      <c r="F2848" s="161"/>
      <c r="G2848" s="161"/>
      <c r="H2848" s="162"/>
      <c r="I2848" s="165"/>
      <c r="J2848" s="165"/>
      <c r="K2848" s="161"/>
      <c r="L2848" s="161"/>
      <c r="M2848" s="161"/>
      <c r="N2848" s="139" t="str">
        <f t="shared" si="89"/>
        <v/>
      </c>
    </row>
    <row r="2849" spans="2:14" ht="15" hidden="1" x14ac:dyDescent="0.2">
      <c r="B2849">
        <f t="shared" si="88"/>
        <v>0</v>
      </c>
      <c r="C2849" s="159"/>
      <c r="D2849" s="166"/>
      <c r="E2849" s="161"/>
      <c r="F2849" s="161"/>
      <c r="G2849" s="161"/>
      <c r="H2849" s="162"/>
      <c r="I2849" s="165"/>
      <c r="J2849" s="165"/>
      <c r="K2849" s="161"/>
      <c r="L2849" s="161"/>
      <c r="M2849" s="161"/>
      <c r="N2849" s="139" t="str">
        <f t="shared" si="89"/>
        <v/>
      </c>
    </row>
    <row r="2850" spans="2:14" ht="15" hidden="1" x14ac:dyDescent="0.2">
      <c r="B2850">
        <f t="shared" si="88"/>
        <v>0</v>
      </c>
      <c r="C2850" s="159"/>
      <c r="D2850" s="166"/>
      <c r="E2850" s="161"/>
      <c r="F2850" s="161"/>
      <c r="G2850" s="161"/>
      <c r="H2850" s="162"/>
      <c r="I2850" s="165"/>
      <c r="J2850" s="165"/>
      <c r="K2850" s="161"/>
      <c r="L2850" s="161"/>
      <c r="M2850" s="161"/>
      <c r="N2850" s="139" t="str">
        <f t="shared" si="89"/>
        <v/>
      </c>
    </row>
    <row r="2851" spans="2:14" ht="15" hidden="1" x14ac:dyDescent="0.2">
      <c r="B2851">
        <f t="shared" si="88"/>
        <v>0</v>
      </c>
      <c r="C2851" s="159"/>
      <c r="D2851" s="166"/>
      <c r="E2851" s="161"/>
      <c r="F2851" s="161"/>
      <c r="G2851" s="161"/>
      <c r="H2851" s="162"/>
      <c r="I2851" s="165"/>
      <c r="J2851" s="165"/>
      <c r="K2851" s="161"/>
      <c r="L2851" s="161"/>
      <c r="M2851" s="161"/>
      <c r="N2851" s="139" t="str">
        <f t="shared" si="89"/>
        <v/>
      </c>
    </row>
    <row r="2852" spans="2:14" ht="15" hidden="1" x14ac:dyDescent="0.2">
      <c r="B2852">
        <f t="shared" si="88"/>
        <v>0</v>
      </c>
      <c r="C2852" s="159"/>
      <c r="D2852" s="166"/>
      <c r="E2852" s="161"/>
      <c r="F2852" s="161"/>
      <c r="G2852" s="161"/>
      <c r="H2852" s="162"/>
      <c r="I2852" s="165"/>
      <c r="J2852" s="165"/>
      <c r="K2852" s="161"/>
      <c r="L2852" s="161"/>
      <c r="M2852" s="161"/>
      <c r="N2852" s="139" t="str">
        <f t="shared" si="89"/>
        <v/>
      </c>
    </row>
    <row r="2853" spans="2:14" ht="15" hidden="1" x14ac:dyDescent="0.2">
      <c r="B2853">
        <f t="shared" si="88"/>
        <v>0</v>
      </c>
      <c r="C2853" s="159"/>
      <c r="D2853" s="170"/>
      <c r="E2853" s="161"/>
      <c r="F2853" s="161"/>
      <c r="G2853" s="161"/>
      <c r="H2853" s="162"/>
      <c r="I2853" s="165"/>
      <c r="J2853" s="165"/>
      <c r="K2853" s="161"/>
      <c r="L2853" s="161"/>
      <c r="M2853" s="161"/>
      <c r="N2853" s="139" t="str">
        <f t="shared" si="89"/>
        <v/>
      </c>
    </row>
    <row r="2854" spans="2:14" ht="15" hidden="1" x14ac:dyDescent="0.2">
      <c r="B2854">
        <f t="shared" si="88"/>
        <v>0</v>
      </c>
      <c r="C2854" s="159"/>
      <c r="D2854" s="170"/>
      <c r="E2854" s="161"/>
      <c r="F2854" s="161"/>
      <c r="G2854" s="161"/>
      <c r="H2854" s="162"/>
      <c r="I2854" s="165"/>
      <c r="J2854" s="165"/>
      <c r="K2854" s="161"/>
      <c r="L2854" s="161"/>
      <c r="M2854" s="161"/>
      <c r="N2854" s="139" t="str">
        <f t="shared" si="89"/>
        <v/>
      </c>
    </row>
    <row r="2855" spans="2:14" ht="15" hidden="1" x14ac:dyDescent="0.2">
      <c r="B2855">
        <f t="shared" si="88"/>
        <v>0</v>
      </c>
      <c r="C2855" s="159"/>
      <c r="D2855" s="170"/>
      <c r="E2855" s="161"/>
      <c r="F2855" s="161"/>
      <c r="G2855" s="161"/>
      <c r="H2855" s="162"/>
      <c r="I2855" s="165"/>
      <c r="J2855" s="165"/>
      <c r="K2855" s="161"/>
      <c r="L2855" s="161"/>
      <c r="M2855" s="161"/>
      <c r="N2855" s="139" t="str">
        <f t="shared" si="89"/>
        <v/>
      </c>
    </row>
    <row r="2856" spans="2:14" ht="15" hidden="1" x14ac:dyDescent="0.2">
      <c r="B2856">
        <f t="shared" si="88"/>
        <v>0</v>
      </c>
      <c r="C2856" s="159"/>
      <c r="D2856" s="170"/>
      <c r="E2856" s="161"/>
      <c r="F2856" s="161"/>
      <c r="G2856" s="161"/>
      <c r="H2856" s="162"/>
      <c r="I2856" s="165"/>
      <c r="J2856" s="165"/>
      <c r="K2856" s="161"/>
      <c r="L2856" s="161"/>
      <c r="M2856" s="161"/>
      <c r="N2856" s="139" t="str">
        <f t="shared" si="89"/>
        <v/>
      </c>
    </row>
    <row r="2857" spans="2:14" ht="15" hidden="1" x14ac:dyDescent="0.2">
      <c r="B2857">
        <f t="shared" si="88"/>
        <v>0</v>
      </c>
      <c r="C2857" s="159"/>
      <c r="D2857" s="170"/>
      <c r="E2857" s="161"/>
      <c r="F2857" s="161"/>
      <c r="G2857" s="161"/>
      <c r="H2857" s="162"/>
      <c r="I2857" s="165"/>
      <c r="J2857" s="165"/>
      <c r="K2857" s="161"/>
      <c r="L2857" s="161"/>
      <c r="M2857" s="161"/>
      <c r="N2857" s="139" t="str">
        <f t="shared" si="89"/>
        <v/>
      </c>
    </row>
    <row r="2858" spans="2:14" ht="15" hidden="1" x14ac:dyDescent="0.2">
      <c r="B2858">
        <f t="shared" si="88"/>
        <v>0</v>
      </c>
      <c r="C2858" s="159"/>
      <c r="D2858" s="170"/>
      <c r="E2858" s="161"/>
      <c r="F2858" s="161"/>
      <c r="G2858" s="161"/>
      <c r="H2858" s="162"/>
      <c r="I2858" s="165"/>
      <c r="J2858" s="165"/>
      <c r="K2858" s="161"/>
      <c r="L2858" s="161"/>
      <c r="M2858" s="161"/>
      <c r="N2858" s="139" t="str">
        <f t="shared" si="89"/>
        <v/>
      </c>
    </row>
    <row r="2859" spans="2:14" ht="15" hidden="1" x14ac:dyDescent="0.2">
      <c r="B2859">
        <f t="shared" si="88"/>
        <v>0</v>
      </c>
      <c r="C2859" s="159"/>
      <c r="D2859" s="170"/>
      <c r="E2859" s="161"/>
      <c r="F2859" s="161"/>
      <c r="G2859" s="161"/>
      <c r="H2859" s="162"/>
      <c r="I2859" s="165"/>
      <c r="J2859" s="165"/>
      <c r="K2859" s="161"/>
      <c r="L2859" s="161"/>
      <c r="M2859" s="161"/>
      <c r="N2859" s="139" t="str">
        <f t="shared" si="89"/>
        <v/>
      </c>
    </row>
    <row r="2860" spans="2:14" ht="15" hidden="1" x14ac:dyDescent="0.2">
      <c r="B2860">
        <f t="shared" si="88"/>
        <v>0</v>
      </c>
      <c r="C2860" s="159"/>
      <c r="D2860" s="170"/>
      <c r="E2860" s="161"/>
      <c r="F2860" s="161"/>
      <c r="G2860" s="161"/>
      <c r="H2860" s="162"/>
      <c r="I2860" s="165"/>
      <c r="J2860" s="165"/>
      <c r="K2860" s="161"/>
      <c r="L2860" s="161"/>
      <c r="M2860" s="161"/>
      <c r="N2860" s="139" t="str">
        <f t="shared" si="89"/>
        <v/>
      </c>
    </row>
    <row r="2861" spans="2:14" ht="15" hidden="1" x14ac:dyDescent="0.2">
      <c r="B2861">
        <f t="shared" si="88"/>
        <v>0</v>
      </c>
      <c r="C2861" s="159"/>
      <c r="D2861" s="170"/>
      <c r="E2861" s="161"/>
      <c r="F2861" s="161"/>
      <c r="G2861" s="161"/>
      <c r="H2861" s="162"/>
      <c r="I2861" s="165"/>
      <c r="J2861" s="165"/>
      <c r="K2861" s="161"/>
      <c r="L2861" s="161"/>
      <c r="M2861" s="161"/>
      <c r="N2861" s="139" t="str">
        <f t="shared" si="89"/>
        <v/>
      </c>
    </row>
    <row r="2862" spans="2:14" ht="15" hidden="1" x14ac:dyDescent="0.2">
      <c r="B2862">
        <f t="shared" si="88"/>
        <v>0</v>
      </c>
      <c r="C2862" s="159"/>
      <c r="D2862" s="170"/>
      <c r="E2862" s="161"/>
      <c r="F2862" s="161"/>
      <c r="G2862" s="161"/>
      <c r="H2862" s="162"/>
      <c r="I2862" s="165"/>
      <c r="J2862" s="165"/>
      <c r="K2862" s="161"/>
      <c r="L2862" s="161"/>
      <c r="M2862" s="161"/>
      <c r="N2862" s="139" t="str">
        <f t="shared" si="89"/>
        <v/>
      </c>
    </row>
    <row r="2863" spans="2:14" ht="15" hidden="1" x14ac:dyDescent="0.2">
      <c r="B2863">
        <f t="shared" si="88"/>
        <v>0</v>
      </c>
      <c r="C2863" s="159"/>
      <c r="D2863" s="170"/>
      <c r="E2863" s="161"/>
      <c r="F2863" s="161"/>
      <c r="G2863" s="161"/>
      <c r="H2863" s="162"/>
      <c r="I2863" s="165"/>
      <c r="J2863" s="165"/>
      <c r="K2863" s="161"/>
      <c r="L2863" s="161"/>
      <c r="M2863" s="161"/>
      <c r="N2863" s="139" t="str">
        <f t="shared" si="89"/>
        <v/>
      </c>
    </row>
    <row r="2864" spans="2:14" ht="15" hidden="1" x14ac:dyDescent="0.2">
      <c r="B2864">
        <f t="shared" si="88"/>
        <v>0</v>
      </c>
      <c r="C2864" s="159"/>
      <c r="D2864" s="170"/>
      <c r="E2864" s="161"/>
      <c r="F2864" s="161"/>
      <c r="G2864" s="161"/>
      <c r="H2864" s="162"/>
      <c r="I2864" s="165"/>
      <c r="J2864" s="165"/>
      <c r="K2864" s="161"/>
      <c r="L2864" s="161"/>
      <c r="M2864" s="161"/>
      <c r="N2864" s="139" t="str">
        <f t="shared" si="89"/>
        <v/>
      </c>
    </row>
    <row r="2865" spans="2:14" ht="15" hidden="1" x14ac:dyDescent="0.2">
      <c r="B2865">
        <f t="shared" si="88"/>
        <v>0</v>
      </c>
      <c r="C2865" s="159"/>
      <c r="D2865" s="166"/>
      <c r="E2865" s="161"/>
      <c r="F2865" s="161"/>
      <c r="G2865" s="161"/>
      <c r="H2865" s="162"/>
      <c r="I2865" s="161"/>
      <c r="J2865" s="161"/>
      <c r="K2865" s="161"/>
      <c r="L2865" s="161"/>
      <c r="M2865" s="161"/>
      <c r="N2865" s="139" t="str">
        <f t="shared" si="89"/>
        <v/>
      </c>
    </row>
    <row r="2866" spans="2:14" ht="15" hidden="1" x14ac:dyDescent="0.2">
      <c r="B2866">
        <f t="shared" si="88"/>
        <v>0</v>
      </c>
      <c r="C2866" s="159"/>
      <c r="D2866" s="170"/>
      <c r="E2866" s="161"/>
      <c r="F2866" s="161"/>
      <c r="G2866" s="161"/>
      <c r="H2866" s="162"/>
      <c r="I2866" s="161"/>
      <c r="J2866" s="165"/>
      <c r="K2866" s="161"/>
      <c r="L2866" s="161"/>
      <c r="M2866" s="161"/>
      <c r="N2866" s="139" t="str">
        <f t="shared" si="89"/>
        <v/>
      </c>
    </row>
    <row r="2867" spans="2:14" ht="15" hidden="1" x14ac:dyDescent="0.2">
      <c r="B2867">
        <f t="shared" si="88"/>
        <v>0</v>
      </c>
      <c r="C2867" s="159"/>
      <c r="D2867" s="166"/>
      <c r="E2867" s="161"/>
      <c r="F2867" s="161"/>
      <c r="G2867" s="161"/>
      <c r="H2867" s="162"/>
      <c r="I2867" s="161"/>
      <c r="J2867" s="162"/>
      <c r="K2867" s="161"/>
      <c r="L2867" s="161"/>
      <c r="M2867" s="161"/>
      <c r="N2867" s="139" t="str">
        <f t="shared" si="89"/>
        <v/>
      </c>
    </row>
    <row r="2868" spans="2:14" ht="15" hidden="1" x14ac:dyDescent="0.2">
      <c r="B2868">
        <f>(D2868)*1</f>
        <v>0</v>
      </c>
      <c r="C2868" s="159"/>
      <c r="D2868" s="166"/>
      <c r="E2868" s="161"/>
      <c r="F2868" s="161"/>
      <c r="G2868" s="161"/>
      <c r="H2868" s="162"/>
      <c r="I2868" s="161"/>
      <c r="J2868" s="162"/>
      <c r="K2868" s="161"/>
      <c r="L2868" s="161"/>
      <c r="M2868" s="161"/>
      <c r="N2868" s="139" t="str">
        <f t="shared" si="89"/>
        <v/>
      </c>
    </row>
    <row r="2869" spans="2:14" ht="14" hidden="1" x14ac:dyDescent="0.2">
      <c r="B2869">
        <f t="shared" ref="B2869:B2900" si="90">(D2869)*1</f>
        <v>0</v>
      </c>
      <c r="C2869" s="7"/>
      <c r="D2869" s="8"/>
      <c r="E2869" s="7"/>
      <c r="F2869" s="7"/>
      <c r="G2869" s="7"/>
      <c r="H2869" s="168"/>
      <c r="I2869" s="7"/>
      <c r="J2869" s="183"/>
      <c r="K2869" s="183"/>
      <c r="L2869" s="7"/>
      <c r="M2869" s="7"/>
      <c r="N2869" s="139" t="str">
        <f t="shared" si="89"/>
        <v/>
      </c>
    </row>
    <row r="2870" spans="2:14" ht="14" hidden="1" x14ac:dyDescent="0.2">
      <c r="B2870">
        <f t="shared" si="90"/>
        <v>0</v>
      </c>
      <c r="C2870" s="7"/>
      <c r="D2870" s="8"/>
      <c r="E2870" s="7"/>
      <c r="F2870" s="7"/>
      <c r="G2870" s="7"/>
      <c r="H2870" s="168"/>
      <c r="I2870" s="7"/>
      <c r="J2870" s="183"/>
      <c r="K2870" s="183"/>
      <c r="L2870" s="7"/>
      <c r="M2870" s="7"/>
      <c r="N2870" s="139" t="str">
        <f t="shared" si="89"/>
        <v/>
      </c>
    </row>
    <row r="2871" spans="2:14" ht="14" hidden="1" x14ac:dyDescent="0.2">
      <c r="B2871">
        <f t="shared" si="90"/>
        <v>0</v>
      </c>
      <c r="C2871" s="7"/>
      <c r="D2871" s="8"/>
      <c r="E2871" s="7"/>
      <c r="F2871" s="7"/>
      <c r="G2871" s="7"/>
      <c r="H2871" s="168"/>
      <c r="I2871" s="7"/>
      <c r="J2871" s="183"/>
      <c r="K2871" s="183"/>
      <c r="L2871" s="7"/>
      <c r="M2871" s="7"/>
      <c r="N2871" s="139" t="str">
        <f t="shared" si="89"/>
        <v/>
      </c>
    </row>
    <row r="2872" spans="2:14" ht="14" hidden="1" x14ac:dyDescent="0.2">
      <c r="B2872">
        <f t="shared" si="90"/>
        <v>0</v>
      </c>
      <c r="C2872" s="7"/>
      <c r="D2872" s="8"/>
      <c r="E2872" s="7"/>
      <c r="F2872" s="7"/>
      <c r="G2872" s="7"/>
      <c r="H2872" s="168"/>
      <c r="I2872" s="7"/>
      <c r="J2872" s="183"/>
      <c r="K2872" s="183"/>
      <c r="L2872" s="7"/>
      <c r="M2872" s="7"/>
      <c r="N2872" s="139" t="str">
        <f t="shared" si="89"/>
        <v/>
      </c>
    </row>
    <row r="2873" spans="2:14" ht="14" hidden="1" x14ac:dyDescent="0.2">
      <c r="B2873">
        <f t="shared" si="90"/>
        <v>0</v>
      </c>
      <c r="C2873" s="7"/>
      <c r="D2873" s="8"/>
      <c r="E2873" s="7"/>
      <c r="F2873" s="7"/>
      <c r="G2873" s="7"/>
      <c r="H2873" s="168"/>
      <c r="I2873" s="7"/>
      <c r="J2873" s="7"/>
      <c r="K2873" s="7"/>
      <c r="L2873" s="7"/>
      <c r="M2873" s="7"/>
      <c r="N2873" s="139" t="str">
        <f t="shared" si="89"/>
        <v/>
      </c>
    </row>
    <row r="2874" spans="2:14" ht="14" hidden="1" x14ac:dyDescent="0.2">
      <c r="B2874">
        <f t="shared" si="90"/>
        <v>0</v>
      </c>
      <c r="C2874" s="7"/>
      <c r="D2874" s="8"/>
      <c r="E2874" s="7"/>
      <c r="F2874" s="7"/>
      <c r="G2874" s="7"/>
      <c r="H2874" s="168"/>
      <c r="I2874" s="7"/>
      <c r="J2874" s="7"/>
      <c r="K2874" s="7"/>
      <c r="L2874" s="7"/>
      <c r="M2874" s="7"/>
      <c r="N2874" s="139" t="str">
        <f t="shared" si="89"/>
        <v/>
      </c>
    </row>
    <row r="2875" spans="2:14" ht="14" hidden="1" x14ac:dyDescent="0.2">
      <c r="B2875">
        <f t="shared" si="90"/>
        <v>0</v>
      </c>
      <c r="C2875" s="7"/>
      <c r="D2875" s="8"/>
      <c r="E2875" s="7"/>
      <c r="F2875" s="7"/>
      <c r="G2875" s="7"/>
      <c r="H2875" s="168"/>
      <c r="I2875" s="7"/>
      <c r="J2875" s="7"/>
      <c r="K2875" s="7"/>
      <c r="L2875" s="7"/>
      <c r="M2875" s="7"/>
      <c r="N2875" s="139" t="str">
        <f t="shared" si="89"/>
        <v/>
      </c>
    </row>
    <row r="2876" spans="2:14" ht="14" hidden="1" x14ac:dyDescent="0.2">
      <c r="B2876">
        <f t="shared" si="90"/>
        <v>0</v>
      </c>
      <c r="C2876" s="7"/>
      <c r="D2876" s="8"/>
      <c r="E2876" s="7"/>
      <c r="F2876" s="7"/>
      <c r="G2876" s="7"/>
      <c r="H2876" s="168"/>
      <c r="I2876" s="7"/>
      <c r="J2876" s="7"/>
      <c r="K2876" s="7"/>
      <c r="L2876" s="7"/>
      <c r="M2876" s="7"/>
      <c r="N2876" s="139" t="str">
        <f t="shared" si="89"/>
        <v/>
      </c>
    </row>
    <row r="2877" spans="2:14" ht="14" hidden="1" x14ac:dyDescent="0.2">
      <c r="B2877">
        <f t="shared" si="90"/>
        <v>0</v>
      </c>
      <c r="C2877" s="7"/>
      <c r="D2877" s="8"/>
      <c r="E2877" s="7"/>
      <c r="F2877" s="7"/>
      <c r="G2877" s="7"/>
      <c r="H2877" s="168"/>
      <c r="I2877" s="7"/>
      <c r="J2877" s="7"/>
      <c r="K2877" s="7"/>
      <c r="L2877" s="7"/>
      <c r="M2877" s="7"/>
      <c r="N2877" s="139" t="str">
        <f t="shared" si="89"/>
        <v/>
      </c>
    </row>
    <row r="2878" spans="2:14" ht="14" hidden="1" x14ac:dyDescent="0.2">
      <c r="B2878">
        <f t="shared" si="90"/>
        <v>0</v>
      </c>
      <c r="C2878" s="7"/>
      <c r="D2878" s="8"/>
      <c r="E2878" s="7"/>
      <c r="F2878" s="7"/>
      <c r="G2878" s="7"/>
      <c r="H2878" s="168"/>
      <c r="I2878" s="7"/>
      <c r="J2878" s="7"/>
      <c r="K2878" s="7"/>
      <c r="L2878" s="7"/>
      <c r="M2878" s="7"/>
      <c r="N2878" s="139" t="str">
        <f t="shared" si="89"/>
        <v/>
      </c>
    </row>
    <row r="2879" spans="2:14" ht="14" hidden="1" x14ac:dyDescent="0.2">
      <c r="B2879">
        <f t="shared" si="90"/>
        <v>0</v>
      </c>
      <c r="C2879" s="7"/>
      <c r="D2879" s="8"/>
      <c r="E2879" s="7"/>
      <c r="F2879" s="7"/>
      <c r="G2879" s="7"/>
      <c r="H2879" s="168"/>
      <c r="I2879" s="7"/>
      <c r="J2879" s="7"/>
      <c r="K2879" s="7"/>
      <c r="L2879" s="7"/>
      <c r="M2879" s="7"/>
      <c r="N2879" s="139" t="str">
        <f t="shared" si="89"/>
        <v/>
      </c>
    </row>
    <row r="2880" spans="2:14" ht="14" hidden="1" x14ac:dyDescent="0.2">
      <c r="B2880">
        <f t="shared" si="90"/>
        <v>0</v>
      </c>
      <c r="C2880" s="7"/>
      <c r="D2880" s="8"/>
      <c r="E2880" s="7"/>
      <c r="F2880" s="7"/>
      <c r="G2880" s="7"/>
      <c r="H2880" s="168"/>
      <c r="I2880" s="7"/>
      <c r="J2880" s="7"/>
      <c r="K2880" s="7"/>
      <c r="L2880" s="7"/>
      <c r="M2880" s="7"/>
      <c r="N2880" s="139" t="str">
        <f t="shared" si="89"/>
        <v/>
      </c>
    </row>
    <row r="2881" spans="2:14" ht="14" hidden="1" x14ac:dyDescent="0.2">
      <c r="B2881">
        <f t="shared" si="90"/>
        <v>0</v>
      </c>
      <c r="C2881" s="7"/>
      <c r="D2881" s="8"/>
      <c r="E2881" s="7"/>
      <c r="F2881" s="7"/>
      <c r="G2881" s="7"/>
      <c r="H2881" s="168"/>
      <c r="I2881" s="7"/>
      <c r="J2881" s="7"/>
      <c r="K2881" s="7"/>
      <c r="L2881" s="7"/>
      <c r="M2881" s="7"/>
      <c r="N2881" s="139" t="str">
        <f t="shared" si="89"/>
        <v/>
      </c>
    </row>
    <row r="2882" spans="2:14" ht="14" hidden="1" x14ac:dyDescent="0.2">
      <c r="B2882">
        <f t="shared" si="90"/>
        <v>0</v>
      </c>
      <c r="C2882" s="7"/>
      <c r="D2882" s="8"/>
      <c r="E2882" s="7"/>
      <c r="F2882" s="7"/>
      <c r="G2882" s="7"/>
      <c r="H2882" s="168"/>
      <c r="I2882" s="7"/>
      <c r="J2882" s="7"/>
      <c r="K2882" s="7"/>
      <c r="L2882" s="7"/>
      <c r="M2882" s="7"/>
      <c r="N2882" s="139" t="str">
        <f t="shared" si="89"/>
        <v/>
      </c>
    </row>
    <row r="2883" spans="2:14" ht="14" hidden="1" x14ac:dyDescent="0.2">
      <c r="B2883">
        <f t="shared" si="90"/>
        <v>0</v>
      </c>
      <c r="C2883" s="7"/>
      <c r="D2883" s="8"/>
      <c r="E2883" s="7"/>
      <c r="F2883" s="7"/>
      <c r="G2883" s="7"/>
      <c r="H2883" s="168"/>
      <c r="I2883" s="7"/>
      <c r="J2883" s="7"/>
      <c r="K2883" s="7"/>
      <c r="L2883" s="7"/>
      <c r="M2883" s="7"/>
      <c r="N2883" s="139" t="str">
        <f t="shared" ref="N2883:N2900" si="91">UPPER(M2883)</f>
        <v/>
      </c>
    </row>
    <row r="2884" spans="2:14" ht="14" hidden="1" x14ac:dyDescent="0.2">
      <c r="B2884">
        <f t="shared" si="90"/>
        <v>0</v>
      </c>
      <c r="C2884" s="7"/>
      <c r="D2884" s="8"/>
      <c r="E2884" s="7"/>
      <c r="F2884" s="7"/>
      <c r="G2884" s="7"/>
      <c r="H2884" s="168"/>
      <c r="I2884" s="7"/>
      <c r="J2884" s="7"/>
      <c r="K2884" s="7"/>
      <c r="L2884" s="7"/>
      <c r="M2884" s="7"/>
      <c r="N2884" s="139" t="str">
        <f t="shared" si="91"/>
        <v/>
      </c>
    </row>
    <row r="2885" spans="2:14" ht="14" hidden="1" x14ac:dyDescent="0.2">
      <c r="B2885">
        <f t="shared" si="90"/>
        <v>0</v>
      </c>
      <c r="C2885" s="7"/>
      <c r="D2885" s="8"/>
      <c r="E2885" s="7"/>
      <c r="F2885" s="7"/>
      <c r="G2885" s="7"/>
      <c r="H2885" s="168"/>
      <c r="I2885" s="7"/>
      <c r="J2885" s="7"/>
      <c r="K2885" s="7"/>
      <c r="L2885" s="7"/>
      <c r="M2885" s="7"/>
      <c r="N2885" s="139" t="str">
        <f t="shared" si="91"/>
        <v/>
      </c>
    </row>
    <row r="2886" spans="2:14" ht="14" hidden="1" x14ac:dyDescent="0.2">
      <c r="B2886">
        <f t="shared" si="90"/>
        <v>0</v>
      </c>
      <c r="C2886" s="7"/>
      <c r="D2886" s="8"/>
      <c r="E2886" s="7"/>
      <c r="F2886" s="7"/>
      <c r="G2886" s="7"/>
      <c r="H2886" s="168"/>
      <c r="I2886" s="7"/>
      <c r="J2886" s="7"/>
      <c r="K2886" s="7"/>
      <c r="L2886" s="7"/>
      <c r="M2886" s="7"/>
      <c r="N2886" s="139" t="str">
        <f t="shared" si="91"/>
        <v/>
      </c>
    </row>
    <row r="2887" spans="2:14" ht="14" hidden="1" x14ac:dyDescent="0.2">
      <c r="B2887">
        <f t="shared" si="90"/>
        <v>0</v>
      </c>
      <c r="C2887" s="7"/>
      <c r="D2887" s="8"/>
      <c r="E2887" s="7"/>
      <c r="F2887" s="7"/>
      <c r="G2887" s="7"/>
      <c r="H2887" s="168"/>
      <c r="I2887" s="7"/>
      <c r="J2887" s="7"/>
      <c r="K2887" s="7"/>
      <c r="L2887" s="7"/>
      <c r="M2887" s="7"/>
      <c r="N2887" s="139" t="str">
        <f t="shared" si="91"/>
        <v/>
      </c>
    </row>
    <row r="2888" spans="2:14" ht="14" hidden="1" x14ac:dyDescent="0.2">
      <c r="B2888">
        <f t="shared" si="90"/>
        <v>0</v>
      </c>
      <c r="C2888" s="7"/>
      <c r="D2888" s="8"/>
      <c r="E2888" s="7"/>
      <c r="F2888" s="7"/>
      <c r="G2888" s="7"/>
      <c r="H2888" s="168"/>
      <c r="I2888" s="7"/>
      <c r="J2888" s="7"/>
      <c r="K2888" s="7"/>
      <c r="L2888" s="7"/>
      <c r="M2888" s="7"/>
      <c r="N2888" s="139" t="str">
        <f t="shared" si="91"/>
        <v/>
      </c>
    </row>
    <row r="2889" spans="2:14" ht="14" hidden="1" x14ac:dyDescent="0.2">
      <c r="B2889">
        <f t="shared" si="90"/>
        <v>0</v>
      </c>
      <c r="C2889" s="7"/>
      <c r="D2889" s="8"/>
      <c r="E2889" s="7"/>
      <c r="F2889" s="7"/>
      <c r="G2889" s="7"/>
      <c r="H2889" s="168"/>
      <c r="I2889" s="7"/>
      <c r="J2889" s="7"/>
      <c r="K2889" s="7"/>
      <c r="L2889" s="7"/>
      <c r="M2889" s="7"/>
      <c r="N2889" s="139" t="str">
        <f t="shared" si="91"/>
        <v/>
      </c>
    </row>
    <row r="2890" spans="2:14" ht="14" hidden="1" x14ac:dyDescent="0.2">
      <c r="B2890">
        <f t="shared" si="90"/>
        <v>0</v>
      </c>
      <c r="C2890" s="7"/>
      <c r="D2890" s="8"/>
      <c r="E2890" s="7"/>
      <c r="F2890" s="7"/>
      <c r="G2890" s="7"/>
      <c r="H2890" s="168"/>
      <c r="I2890" s="7"/>
      <c r="J2890" s="7"/>
      <c r="K2890" s="7"/>
      <c r="L2890" s="7"/>
      <c r="M2890" s="7"/>
      <c r="N2890" s="139" t="str">
        <f t="shared" si="91"/>
        <v/>
      </c>
    </row>
    <row r="2891" spans="2:14" ht="14" hidden="1" x14ac:dyDescent="0.2">
      <c r="B2891">
        <f t="shared" si="90"/>
        <v>0</v>
      </c>
      <c r="C2891" s="7"/>
      <c r="D2891" s="8"/>
      <c r="E2891" s="7"/>
      <c r="F2891" s="7"/>
      <c r="G2891" s="7"/>
      <c r="H2891" s="168"/>
      <c r="I2891" s="7"/>
      <c r="J2891" s="7"/>
      <c r="K2891" s="7"/>
      <c r="L2891" s="7"/>
      <c r="M2891" s="7"/>
      <c r="N2891" s="139" t="str">
        <f t="shared" si="91"/>
        <v/>
      </c>
    </row>
    <row r="2892" spans="2:14" ht="14" hidden="1" x14ac:dyDescent="0.2">
      <c r="B2892">
        <f t="shared" si="90"/>
        <v>0</v>
      </c>
      <c r="C2892" s="7"/>
      <c r="D2892" s="8"/>
      <c r="E2892" s="7"/>
      <c r="F2892" s="7"/>
      <c r="G2892" s="7"/>
      <c r="H2892" s="168"/>
      <c r="I2892" s="7"/>
      <c r="J2892" s="7"/>
      <c r="K2892" s="7"/>
      <c r="L2892" s="7"/>
      <c r="M2892" s="7"/>
      <c r="N2892" s="139" t="str">
        <f t="shared" si="91"/>
        <v/>
      </c>
    </row>
    <row r="2893" spans="2:14" ht="14" hidden="1" x14ac:dyDescent="0.2">
      <c r="B2893">
        <f t="shared" si="90"/>
        <v>0</v>
      </c>
      <c r="C2893" s="7"/>
      <c r="D2893" s="8"/>
      <c r="E2893" s="7"/>
      <c r="F2893" s="7"/>
      <c r="G2893" s="7"/>
      <c r="H2893" s="168"/>
      <c r="I2893" s="7"/>
      <c r="J2893" s="7"/>
      <c r="K2893" s="7"/>
      <c r="L2893" s="7"/>
      <c r="M2893" s="7"/>
      <c r="N2893" s="139" t="str">
        <f t="shared" si="91"/>
        <v/>
      </c>
    </row>
    <row r="2894" spans="2:14" ht="14" hidden="1" x14ac:dyDescent="0.2">
      <c r="B2894">
        <f t="shared" si="90"/>
        <v>0</v>
      </c>
      <c r="C2894" s="7"/>
      <c r="D2894" s="8"/>
      <c r="E2894" s="7"/>
      <c r="F2894" s="7"/>
      <c r="G2894" s="7"/>
      <c r="H2894" s="168"/>
      <c r="I2894" s="7"/>
      <c r="J2894" s="7"/>
      <c r="K2894" s="7"/>
      <c r="L2894" s="7"/>
      <c r="M2894" s="7"/>
      <c r="N2894" s="139" t="str">
        <f t="shared" si="91"/>
        <v/>
      </c>
    </row>
    <row r="2895" spans="2:14" ht="14" hidden="1" x14ac:dyDescent="0.2">
      <c r="B2895">
        <f t="shared" si="90"/>
        <v>0</v>
      </c>
      <c r="C2895" s="7"/>
      <c r="D2895" s="8"/>
      <c r="E2895" s="7"/>
      <c r="F2895" s="7"/>
      <c r="G2895" s="7"/>
      <c r="H2895" s="168"/>
      <c r="I2895" s="7"/>
      <c r="J2895" s="7"/>
      <c r="K2895" s="7"/>
      <c r="L2895" s="7"/>
      <c r="M2895" s="7"/>
      <c r="N2895" s="139" t="str">
        <f t="shared" si="91"/>
        <v/>
      </c>
    </row>
    <row r="2896" spans="2:14" ht="14" hidden="1" x14ac:dyDescent="0.2">
      <c r="B2896">
        <f t="shared" si="90"/>
        <v>0</v>
      </c>
      <c r="C2896" s="7"/>
      <c r="D2896" s="8"/>
      <c r="E2896" s="7"/>
      <c r="F2896" s="7"/>
      <c r="G2896" s="7"/>
      <c r="H2896" s="168"/>
      <c r="I2896" s="7"/>
      <c r="J2896" s="7"/>
      <c r="K2896" s="7"/>
      <c r="L2896" s="7"/>
      <c r="M2896" s="7"/>
      <c r="N2896" s="139" t="str">
        <f t="shared" si="91"/>
        <v/>
      </c>
    </row>
    <row r="2897" spans="2:14" ht="14" hidden="1" x14ac:dyDescent="0.2">
      <c r="B2897">
        <f t="shared" si="90"/>
        <v>0</v>
      </c>
      <c r="C2897" s="7"/>
      <c r="D2897" s="8"/>
      <c r="E2897" s="7"/>
      <c r="F2897" s="7"/>
      <c r="G2897" s="7"/>
      <c r="H2897" s="168"/>
      <c r="I2897" s="7"/>
      <c r="J2897" s="7"/>
      <c r="K2897" s="7"/>
      <c r="L2897" s="7"/>
      <c r="M2897" s="7"/>
      <c r="N2897" s="139" t="str">
        <f t="shared" si="91"/>
        <v/>
      </c>
    </row>
    <row r="2898" spans="2:14" ht="14" hidden="1" x14ac:dyDescent="0.2">
      <c r="B2898">
        <f t="shared" si="90"/>
        <v>0</v>
      </c>
      <c r="C2898" s="7"/>
      <c r="D2898" s="8"/>
      <c r="E2898" s="7"/>
      <c r="F2898" s="7"/>
      <c r="G2898" s="7"/>
      <c r="H2898" s="168"/>
      <c r="I2898" s="7"/>
      <c r="J2898" s="7"/>
      <c r="K2898" s="7"/>
      <c r="L2898" s="7"/>
      <c r="M2898" s="7"/>
      <c r="N2898" s="139" t="str">
        <f t="shared" si="91"/>
        <v/>
      </c>
    </row>
    <row r="2899" spans="2:14" ht="14" hidden="1" x14ac:dyDescent="0.2">
      <c r="B2899">
        <f t="shared" si="90"/>
        <v>0</v>
      </c>
      <c r="C2899" s="7"/>
      <c r="D2899" s="8"/>
      <c r="E2899" s="7"/>
      <c r="F2899" s="7"/>
      <c r="G2899" s="7"/>
      <c r="H2899" s="168"/>
      <c r="I2899" s="7"/>
      <c r="J2899" s="7"/>
      <c r="K2899" s="7"/>
      <c r="L2899" s="7"/>
      <c r="M2899" s="7"/>
      <c r="N2899" s="139" t="str">
        <f t="shared" si="91"/>
        <v/>
      </c>
    </row>
    <row r="2900" spans="2:14" ht="14" hidden="1" x14ac:dyDescent="0.2">
      <c r="B2900">
        <f t="shared" si="90"/>
        <v>0</v>
      </c>
      <c r="C2900" s="7"/>
      <c r="D2900" s="8"/>
      <c r="E2900" s="7"/>
      <c r="F2900" s="7"/>
      <c r="G2900" s="7"/>
      <c r="H2900" s="168"/>
      <c r="I2900" s="7"/>
      <c r="J2900" s="7"/>
      <c r="K2900" s="7"/>
      <c r="L2900" s="7"/>
      <c r="M2900" s="7"/>
      <c r="N2900" s="139" t="str">
        <f t="shared" si="91"/>
        <v/>
      </c>
    </row>
  </sheetData>
  <autoFilter ref="A1:M2900" xr:uid="{1924F466-92F8-488E-BFDA-0B0B2ED8F815}">
    <filterColumn colId="4">
      <filters>
        <filter val="BTS"/>
      </filters>
    </filterColumn>
  </autoFilter>
  <phoneticPr fontId="34" type="noConversion"/>
  <conditionalFormatting sqref="D1596">
    <cfRule type="duplicateValues" dxfId="58" priority="57"/>
  </conditionalFormatting>
  <conditionalFormatting sqref="D1597">
    <cfRule type="duplicateValues" dxfId="57" priority="56"/>
  </conditionalFormatting>
  <conditionalFormatting sqref="D1504">
    <cfRule type="duplicateValues" dxfId="56" priority="55"/>
  </conditionalFormatting>
  <conditionalFormatting sqref="D1505">
    <cfRule type="duplicateValues" dxfId="55" priority="54"/>
  </conditionalFormatting>
  <conditionalFormatting sqref="D1506">
    <cfRule type="duplicateValues" dxfId="54" priority="53"/>
  </conditionalFormatting>
  <conditionalFormatting sqref="D1507">
    <cfRule type="duplicateValues" dxfId="53" priority="52"/>
  </conditionalFormatting>
  <conditionalFormatting sqref="D1508">
    <cfRule type="duplicateValues" dxfId="52" priority="51"/>
  </conditionalFormatting>
  <conditionalFormatting sqref="D1511:D1513">
    <cfRule type="duplicateValues" dxfId="51" priority="50"/>
  </conditionalFormatting>
  <conditionalFormatting sqref="D1514:D1517">
    <cfRule type="duplicateValues" dxfId="50" priority="49"/>
  </conditionalFormatting>
  <conditionalFormatting sqref="D1518">
    <cfRule type="duplicateValues" dxfId="49" priority="58"/>
  </conditionalFormatting>
  <conditionalFormatting sqref="D1519:D1538 D1540:D1558">
    <cfRule type="duplicateValues" dxfId="48" priority="59"/>
  </conditionalFormatting>
  <conditionalFormatting sqref="D1539">
    <cfRule type="duplicateValues" dxfId="47" priority="48"/>
  </conditionalFormatting>
  <conditionalFormatting sqref="D1559:D1564">
    <cfRule type="duplicateValues" dxfId="46" priority="47"/>
  </conditionalFormatting>
  <conditionalFormatting sqref="D1696">
    <cfRule type="duplicateValues" dxfId="45" priority="45"/>
    <cfRule type="duplicateValues" dxfId="44" priority="46"/>
  </conditionalFormatting>
  <conditionalFormatting sqref="D1696">
    <cfRule type="duplicateValues" dxfId="43" priority="44"/>
  </conditionalFormatting>
  <conditionalFormatting sqref="D1598:D1601">
    <cfRule type="duplicateValues" dxfId="42" priority="43"/>
  </conditionalFormatting>
  <conditionalFormatting sqref="D2815:D2816 D2819">
    <cfRule type="duplicateValues" dxfId="41" priority="40"/>
  </conditionalFormatting>
  <conditionalFormatting sqref="D2817:D2818">
    <cfRule type="duplicateValues" dxfId="40" priority="39"/>
  </conditionalFormatting>
  <conditionalFormatting sqref="D2865">
    <cfRule type="duplicateValues" dxfId="39" priority="38"/>
  </conditionalFormatting>
  <conditionalFormatting sqref="D2699">
    <cfRule type="duplicateValues" dxfId="38" priority="33"/>
  </conditionalFormatting>
  <conditionalFormatting sqref="D2700">
    <cfRule type="duplicateValues" dxfId="37" priority="32"/>
  </conditionalFormatting>
  <conditionalFormatting sqref="D2701:D2724">
    <cfRule type="duplicateValues" dxfId="36" priority="34"/>
  </conditionalFormatting>
  <conditionalFormatting sqref="D2687:D2688">
    <cfRule type="duplicateValues" dxfId="35" priority="31"/>
  </conditionalFormatting>
  <conditionalFormatting sqref="D2689:D2690">
    <cfRule type="duplicateValues" dxfId="34" priority="30"/>
  </conditionalFormatting>
  <conditionalFormatting sqref="D2685">
    <cfRule type="duplicateValues" dxfId="33" priority="35"/>
  </conditionalFormatting>
  <conditionalFormatting sqref="D2686">
    <cfRule type="duplicateValues" dxfId="32" priority="36"/>
  </conditionalFormatting>
  <conditionalFormatting sqref="D2725:D2727 D2683:D2684 D2691:D2697 D2699:D2701">
    <cfRule type="duplicateValues" dxfId="31" priority="37"/>
  </conditionalFormatting>
  <conditionalFormatting sqref="D2698">
    <cfRule type="duplicateValues" dxfId="30" priority="29"/>
  </conditionalFormatting>
  <conditionalFormatting sqref="D2834:D2835">
    <cfRule type="duplicateValues" dxfId="29" priority="28"/>
  </conditionalFormatting>
  <conditionalFormatting sqref="D2836">
    <cfRule type="duplicateValues" dxfId="28" priority="41"/>
  </conditionalFormatting>
  <conditionalFormatting sqref="D2866:D2868 D2612:D2682 D2820:D2833 D2837:D2864 D2754:D2814">
    <cfRule type="duplicateValues" dxfId="27" priority="42"/>
  </conditionalFormatting>
  <conditionalFormatting sqref="D2873:D2900">
    <cfRule type="duplicateValues" dxfId="26" priority="23"/>
  </conditionalFormatting>
  <conditionalFormatting sqref="D2873:D2900">
    <cfRule type="duplicateValues" dxfId="25" priority="21"/>
    <cfRule type="duplicateValues" dxfId="24" priority="22"/>
  </conditionalFormatting>
  <conditionalFormatting sqref="D2873:D2900">
    <cfRule type="duplicateValues" dxfId="23" priority="20"/>
  </conditionalFormatting>
  <conditionalFormatting sqref="D2873:D2900">
    <cfRule type="duplicateValues" dxfId="22" priority="19"/>
  </conditionalFormatting>
  <conditionalFormatting sqref="D2873:D2900">
    <cfRule type="duplicateValues" dxfId="21" priority="24"/>
  </conditionalFormatting>
  <conditionalFormatting sqref="D2873:D2900">
    <cfRule type="duplicateValues" dxfId="20" priority="25"/>
  </conditionalFormatting>
  <conditionalFormatting sqref="D2873:D2900">
    <cfRule type="duplicateValues" dxfId="19" priority="26"/>
  </conditionalFormatting>
  <conditionalFormatting sqref="D2869:D2872">
    <cfRule type="duplicateValues" dxfId="18" priority="15"/>
  </conditionalFormatting>
  <conditionalFormatting sqref="D2869:D2872">
    <cfRule type="duplicateValues" dxfId="17" priority="13"/>
    <cfRule type="duplicateValues" dxfId="16" priority="14"/>
  </conditionalFormatting>
  <conditionalFormatting sqref="D2869:D2872">
    <cfRule type="duplicateValues" dxfId="15" priority="12"/>
  </conditionalFormatting>
  <conditionalFormatting sqref="D2869:D2872">
    <cfRule type="duplicateValues" dxfId="14" priority="11"/>
  </conditionalFormatting>
  <conditionalFormatting sqref="D2869:D2872">
    <cfRule type="duplicateValues" dxfId="13" priority="16"/>
  </conditionalFormatting>
  <conditionalFormatting sqref="D2869:D2872">
    <cfRule type="duplicateValues" dxfId="12" priority="17"/>
  </conditionalFormatting>
  <conditionalFormatting sqref="D2869:D2872">
    <cfRule type="duplicateValues" dxfId="11" priority="18"/>
  </conditionalFormatting>
  <conditionalFormatting sqref="D2869:D2872">
    <cfRule type="duplicateValues" dxfId="10" priority="10"/>
  </conditionalFormatting>
  <conditionalFormatting sqref="D2873:D2900">
    <cfRule type="duplicateValues" dxfId="9" priority="27"/>
  </conditionalFormatting>
  <conditionalFormatting sqref="D2520">
    <cfRule type="duplicateValues" dxfId="8" priority="7"/>
    <cfRule type="duplicateValues" dxfId="7" priority="8"/>
  </conditionalFormatting>
  <conditionalFormatting sqref="D2520">
    <cfRule type="duplicateValues" dxfId="6" priority="9"/>
  </conditionalFormatting>
  <conditionalFormatting sqref="D2521:D2523">
    <cfRule type="duplicateValues" dxfId="5" priority="4"/>
    <cfRule type="duplicateValues" dxfId="4" priority="5"/>
  </conditionalFormatting>
  <conditionalFormatting sqref="D2521:D2523">
    <cfRule type="duplicateValues" dxfId="3" priority="6"/>
  </conditionalFormatting>
  <conditionalFormatting sqref="D2527:D2583">
    <cfRule type="duplicateValues" dxfId="2" priority="2"/>
  </conditionalFormatting>
  <conditionalFormatting sqref="D2527:D2583">
    <cfRule type="duplicateValues" dxfId="1" priority="3"/>
  </conditionalFormatting>
  <conditionalFormatting sqref="D2593:D2610">
    <cfRule type="duplicateValues" dxfId="0" priority="1"/>
  </conditionalFormatting>
  <dataValidations count="6">
    <dataValidation type="list" allowBlank="1" showInputMessage="1" showErrorMessage="1" sqref="K1893:K1921" xr:uid="{BF11E6B0-F0F3-48F5-85C1-8CB1EC4E91D8}">
      <formula1>"WALLCAL01Z - WALL CALENDARS,MINICAL01Z - MINI CALENDARS,PCKTCAL01Z - POCKET CALENDARS,BOXXCAL01Z - BOXED CALENDARS,ENGAGCA01Z - ENGAGEMENT CALENDARS,OVWACAL01Z - OVERSIZED WALL CALENDARS"</formula1>
    </dataValidation>
    <dataValidation type="list" allowBlank="1" showInputMessage="1" showErrorMessage="1" promptTitle="Information" prompt="Select value from dropdown" sqref="F2080:F2086 F1956:F1957 F2036:F2038 F2055:F2058 F2096:F2170 F2527:F2592 F2338:F2346 F2366:F2457" xr:uid="{E0327C59-EBB6-44D9-8E96-D33FB427F97C}">
      <formula1>Avendorname_RSC_vendor</formula1>
    </dataValidation>
    <dataValidation type="list" allowBlank="1" showInputMessage="1" showErrorMessage="1" promptTitle="Information" prompt="Select value from dropdown" sqref="M2223:M2261" xr:uid="{4EAF0A70-3011-483B-BA7D-BE6D6C600380}">
      <formula1>Asapcollection_RSC_sapcollection</formula1>
    </dataValidation>
    <dataValidation type="list" allowBlank="1" showInputMessage="1" showErrorMessage="1" sqref="I1678:I1696 I1504:I1607 I2612:I2900" xr:uid="{B2E08FDD-68ED-467C-973D-99E0E1AAF747}">
      <formula1>NY_CHANNEL</formula1>
    </dataValidation>
    <dataValidation type="list" allowBlank="1" showInputMessage="1" showErrorMessage="1" sqref="L1504:L1696 L2612:L2900" xr:uid="{284C5A96-4DCD-42E8-98FA-287F05F2E020}">
      <formula1>NY_SEASON</formula1>
    </dataValidation>
    <dataValidation type="list" allowBlank="1" sqref="K1692:K1693 K1697:K1847 K2366:K2427 K2431:K2444 K2584:K2592" xr:uid="{1E31184E-ED89-44ED-A1DE-8262D2DC819A}">
      <formula1>INDIRECT(RegexReplace(CONCATENATE("Alayoutmodule_",J1692),"[^a-zA-Z0-9]","_"))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3BFA-6B6D-4EF9-9A0C-4B9D1062A730}">
  <sheetPr>
    <tabColor theme="1" tint="4.9989318521683403E-2"/>
  </sheetPr>
  <dimension ref="A2:J15"/>
  <sheetViews>
    <sheetView zoomScale="130" zoomScaleNormal="130" workbookViewId="0">
      <selection activeCell="C11" sqref="C11"/>
    </sheetView>
  </sheetViews>
  <sheetFormatPr baseColWidth="10" defaultColWidth="8.83203125" defaultRowHeight="13" x14ac:dyDescent="0.15"/>
  <cols>
    <col min="1" max="1" width="7.33203125" bestFit="1" customWidth="1"/>
    <col min="2" max="2" width="25.33203125" bestFit="1" customWidth="1"/>
    <col min="3" max="3" width="24.5" bestFit="1" customWidth="1"/>
    <col min="4" max="5" width="7" customWidth="1"/>
    <col min="6" max="6" width="15.5" bestFit="1" customWidth="1"/>
    <col min="7" max="7" width="25.33203125" bestFit="1" customWidth="1"/>
    <col min="8" max="8" width="19.6640625" bestFit="1" customWidth="1"/>
    <col min="9" max="9" width="24.5" bestFit="1" customWidth="1"/>
  </cols>
  <sheetData>
    <row r="2" spans="1:10" x14ac:dyDescent="0.15">
      <c r="A2" s="135" t="s">
        <v>0</v>
      </c>
      <c r="B2" s="135" t="s">
        <v>203</v>
      </c>
      <c r="C2" s="135" t="s">
        <v>204</v>
      </c>
      <c r="D2" s="135" t="s">
        <v>211</v>
      </c>
      <c r="F2" s="135" t="s">
        <v>209</v>
      </c>
      <c r="G2" s="135" t="s">
        <v>199</v>
      </c>
      <c r="H2" s="135" t="s">
        <v>203</v>
      </c>
      <c r="I2" s="135" t="s">
        <v>204</v>
      </c>
      <c r="J2" s="135" t="s">
        <v>212</v>
      </c>
    </row>
    <row r="3" spans="1:10" x14ac:dyDescent="0.15">
      <c r="A3" s="136" t="s">
        <v>149</v>
      </c>
      <c r="B3" s="2">
        <f>SUMIFS(sku!Q:Q,sku!C:C, A3)</f>
        <v>9155</v>
      </c>
      <c r="C3" s="2">
        <f>SUMIFS(sku!R:R,sku!C:C,A3)</f>
        <v>4494</v>
      </c>
      <c r="D3" s="174">
        <f>C3/B3</f>
        <v>0.49087930092845439</v>
      </c>
      <c r="F3" s="173" t="s">
        <v>210</v>
      </c>
      <c r="G3" s="136" t="s">
        <v>342</v>
      </c>
      <c r="H3" s="2">
        <f>SUMIFS(sku!Q:Q,sku!AS:AS,'Back-end Data'!G3)</f>
        <v>63190</v>
      </c>
      <c r="I3" s="2">
        <f>SUMIFS(sku!R:R,sku!AS:AS,G3)</f>
        <v>11208</v>
      </c>
      <c r="J3" s="174">
        <f t="shared" ref="J3:J14" si="0">I3/H3</f>
        <v>0.17736983699952524</v>
      </c>
    </row>
    <row r="4" spans="1:10" x14ac:dyDescent="0.15">
      <c r="A4" s="136" t="s">
        <v>147</v>
      </c>
      <c r="B4" s="2">
        <f>SUMIFS(sku!Q:Q,sku!C:C, A4)</f>
        <v>5868</v>
      </c>
      <c r="C4" s="2">
        <f>SUMIFS(sku!R:R,sku!C:C,A4)</f>
        <v>5100</v>
      </c>
      <c r="D4" s="174">
        <f>C4/B4</f>
        <v>0.86912065439672803</v>
      </c>
      <c r="F4" s="173" t="s">
        <v>210</v>
      </c>
      <c r="G4" s="136" t="s">
        <v>230</v>
      </c>
      <c r="H4" s="2">
        <f>SUMIFS(sku!Q:Q,sku!AS:AS,'Back-end Data'!G4)</f>
        <v>18288</v>
      </c>
      <c r="I4" s="2">
        <f>SUMIFS(sku!R:R,sku!AS:AS,G4)</f>
        <v>10860</v>
      </c>
      <c r="J4" s="174">
        <f t="shared" si="0"/>
        <v>0.59383202099737531</v>
      </c>
    </row>
    <row r="5" spans="1:10" x14ac:dyDescent="0.15">
      <c r="A5" s="136" t="s">
        <v>129</v>
      </c>
      <c r="B5" s="2">
        <f>SUMIFS(sku!Q:Q,sku!C:C, A5)</f>
        <v>175537</v>
      </c>
      <c r="C5" s="2">
        <f>SUMIFS(sku!R:R,sku!C:C,A5)</f>
        <v>20113</v>
      </c>
      <c r="D5" s="174">
        <f>C5/B5</f>
        <v>0.11457983217213465</v>
      </c>
      <c r="F5" s="173" t="s">
        <v>210</v>
      </c>
      <c r="G5" s="136" t="s">
        <v>193</v>
      </c>
      <c r="H5" s="2">
        <f>SUMIFS(sku!Q:Q,sku!AS:AS,'Back-end Data'!G5)</f>
        <v>5100</v>
      </c>
      <c r="I5" s="2">
        <f>SUMIFS(sku!R:R,sku!AS:AS,G5)</f>
        <v>5100</v>
      </c>
      <c r="J5" s="174">
        <f t="shared" si="0"/>
        <v>1</v>
      </c>
    </row>
    <row r="6" spans="1:10" x14ac:dyDescent="0.15">
      <c r="A6" s="136" t="s">
        <v>200</v>
      </c>
      <c r="B6" s="2">
        <f>SUMIFS(sku!Q:Q,sku!C:C, A6)</f>
        <v>83054</v>
      </c>
      <c r="C6" s="2">
        <f>SUMIFS(sku!R:R,sku!C:C,A6)</f>
        <v>22068</v>
      </c>
      <c r="D6" s="174">
        <f>C6/B6</f>
        <v>0.26570664868639682</v>
      </c>
      <c r="F6" s="173" t="s">
        <v>210</v>
      </c>
      <c r="G6" s="136" t="s">
        <v>124</v>
      </c>
      <c r="H6" s="2">
        <f>SUMIFS(sku!Q:Q,sku!AS:AS,'Back-end Data'!G6)</f>
        <v>9673</v>
      </c>
      <c r="I6" s="2">
        <f>SUMIFS(sku!R:R,sku!AS:AS,G6)</f>
        <v>4494</v>
      </c>
      <c r="J6" s="174">
        <f t="shared" si="0"/>
        <v>0.46459216375478135</v>
      </c>
    </row>
    <row r="7" spans="1:10" x14ac:dyDescent="0.15">
      <c r="A7" s="136" t="s">
        <v>1342</v>
      </c>
      <c r="B7" s="2">
        <f>SUMIFS(sku!Q:Q,sku!C:C, A7)</f>
        <v>0</v>
      </c>
      <c r="C7" s="2">
        <f>SUMIFS(sku!R:R,sku!C:C,A7)</f>
        <v>0</v>
      </c>
      <c r="D7" s="174" t="e">
        <f>C7/B7</f>
        <v>#DIV/0!</v>
      </c>
      <c r="F7" s="173" t="s">
        <v>210</v>
      </c>
      <c r="G7" s="136" t="s">
        <v>568</v>
      </c>
      <c r="H7" s="2">
        <f>SUMIFS(sku!Q:Q,sku!AS:AS,'Back-end Data'!G7)</f>
        <v>9762</v>
      </c>
      <c r="I7" s="2">
        <f>SUMIFS(sku!R:R,sku!AS:AS,G7)</f>
        <v>0</v>
      </c>
      <c r="J7" s="174">
        <f t="shared" si="0"/>
        <v>0</v>
      </c>
    </row>
    <row r="8" spans="1:10" x14ac:dyDescent="0.15">
      <c r="F8" s="173" t="s">
        <v>210</v>
      </c>
      <c r="G8" s="136" t="s">
        <v>555</v>
      </c>
      <c r="H8" s="2">
        <f>SUMIFS(sku!Q:Q,sku!AS:AS,'Back-end Data'!G8)</f>
        <v>2018</v>
      </c>
      <c r="I8" s="2">
        <f>SUMIFS(sku!R:R,sku!AS:AS,G8)</f>
        <v>0</v>
      </c>
      <c r="J8" s="174">
        <f t="shared" si="0"/>
        <v>0</v>
      </c>
    </row>
    <row r="9" spans="1:10" x14ac:dyDescent="0.15">
      <c r="F9" s="173" t="s">
        <v>210</v>
      </c>
      <c r="G9" s="136" t="s">
        <v>694</v>
      </c>
      <c r="H9" s="2">
        <f>SUMIFS(sku!Q:Q,sku!AS:AS,'Back-end Data'!G9)</f>
        <v>32489</v>
      </c>
      <c r="I9" s="2">
        <f>SUMIFS(sku!R:R,sku!AS:AS,G9)</f>
        <v>10120</v>
      </c>
      <c r="J9" s="174">
        <f t="shared" si="0"/>
        <v>0.3114900427837114</v>
      </c>
    </row>
    <row r="10" spans="1:10" x14ac:dyDescent="0.15">
      <c r="A10" s="135" t="s">
        <v>0</v>
      </c>
      <c r="B10" s="135" t="s">
        <v>203</v>
      </c>
      <c r="C10" s="135" t="s">
        <v>204</v>
      </c>
      <c r="D10" s="135" t="s">
        <v>211</v>
      </c>
      <c r="F10" s="173" t="s">
        <v>210</v>
      </c>
      <c r="G10" s="136" t="s">
        <v>758</v>
      </c>
      <c r="H10" s="2">
        <f>SUMIFS(sku!Q:Q,sku!AS:AS,'Back-end Data'!G10)</f>
        <v>2120</v>
      </c>
      <c r="I10" s="2">
        <f>SUMIFS(sku!R:R,sku!AS:AS,G10)</f>
        <v>1250</v>
      </c>
      <c r="J10" s="174">
        <f t="shared" si="0"/>
        <v>0.589622641509434</v>
      </c>
    </row>
    <row r="11" spans="1:10" x14ac:dyDescent="0.15">
      <c r="A11" s="136" t="s">
        <v>218</v>
      </c>
      <c r="B11" s="2">
        <f>SUMIFS(sku!Q:Q,sku!AU:AU,A11)</f>
        <v>6250</v>
      </c>
      <c r="C11" s="2">
        <f>SUMIFS(sku!R:R,sku!AU:AU,A11)</f>
        <v>8050</v>
      </c>
      <c r="D11" s="174">
        <f>C11/B11</f>
        <v>1.288</v>
      </c>
      <c r="F11" s="173" t="s">
        <v>210</v>
      </c>
      <c r="G11" s="136" t="s">
        <v>767</v>
      </c>
      <c r="H11" s="2">
        <f>SUMIFS(sku!Q:Q,sku!AS:AS,'Back-end Data'!G11)</f>
        <v>102680</v>
      </c>
      <c r="I11" s="2">
        <f>SUMIFS(sku!R:R,sku!AS:AS,G11)</f>
        <v>5626</v>
      </c>
      <c r="J11" s="174">
        <f t="shared" si="0"/>
        <v>5.4791585508375533E-2</v>
      </c>
    </row>
    <row r="12" spans="1:10" x14ac:dyDescent="0.15">
      <c r="A12" s="136" t="s">
        <v>258</v>
      </c>
      <c r="B12" s="2">
        <f>SUMIFS(sku!Q:Q,sku!AU:AU,A12)</f>
        <v>78105</v>
      </c>
      <c r="C12" s="2">
        <f>SUMIFS(sku!R:R,sku!AU:AU,A12)</f>
        <v>21993</v>
      </c>
      <c r="D12" s="174">
        <f t="shared" ref="D12:D15" si="1">C12/B12</f>
        <v>0.28158248511618972</v>
      </c>
      <c r="F12" s="173" t="s">
        <v>210</v>
      </c>
      <c r="G12" s="136" t="s">
        <v>855</v>
      </c>
      <c r="H12" s="2">
        <f>SUMIFS(sku!Q:Q,sku!AS:AS,'Back-end Data'!G12)</f>
        <v>5150</v>
      </c>
      <c r="I12" s="2">
        <f>SUMIFS(sku!R:R,sku!AS:AS,G12)</f>
        <v>0</v>
      </c>
      <c r="J12" s="174">
        <f t="shared" si="0"/>
        <v>0</v>
      </c>
    </row>
    <row r="13" spans="1:10" x14ac:dyDescent="0.15">
      <c r="A13" s="136" t="s">
        <v>854</v>
      </c>
      <c r="B13" s="2">
        <f>SUMIFS(sku!Q:Q,sku!AU:AU,A13)</f>
        <v>5150</v>
      </c>
      <c r="C13" s="2">
        <f>SUMIFS(sku!R:R,sku!AU:AU,A13)</f>
        <v>0</v>
      </c>
      <c r="D13" s="174">
        <f t="shared" si="1"/>
        <v>0</v>
      </c>
      <c r="F13" s="173" t="s">
        <v>210</v>
      </c>
      <c r="G13" s="136" t="s">
        <v>172</v>
      </c>
      <c r="H13" s="2">
        <f>SUMIFS(sku!Q:Q,sku!AS:AS,'Back-end Data'!G13)</f>
        <v>1826</v>
      </c>
      <c r="I13" s="2">
        <f>SUMIFS(sku!R:R,sku!AS:AS,G13)</f>
        <v>0</v>
      </c>
      <c r="J13" s="174">
        <f t="shared" si="0"/>
        <v>0</v>
      </c>
    </row>
    <row r="14" spans="1:10" x14ac:dyDescent="0.15">
      <c r="A14" s="136" t="s">
        <v>340</v>
      </c>
      <c r="B14" s="2">
        <f>SUMIFS(sku!Q:Q,sku!AU:AU,A14)</f>
        <v>84014</v>
      </c>
      <c r="C14" s="2">
        <f>SUMIFS(sku!R:R,sku!AU:AU,A14)</f>
        <v>0</v>
      </c>
      <c r="D14" s="174">
        <f t="shared" si="1"/>
        <v>0</v>
      </c>
      <c r="F14" s="173" t="s">
        <v>210</v>
      </c>
      <c r="G14" s="136" t="s">
        <v>124</v>
      </c>
      <c r="H14" s="2">
        <f>SUMIFS(sku!Q:Q,sku!AS:AS,'Back-end Data'!G14)</f>
        <v>9673</v>
      </c>
      <c r="I14" s="2">
        <f>SUMIFS(sku!R:R,sku!AS:AS,G14)</f>
        <v>4494</v>
      </c>
      <c r="J14" s="174">
        <f t="shared" si="0"/>
        <v>0.46459216375478135</v>
      </c>
    </row>
    <row r="15" spans="1:10" x14ac:dyDescent="0.15">
      <c r="A15" s="136" t="s">
        <v>268</v>
      </c>
      <c r="B15" s="2">
        <f>SUMIFS(sku!Q:Q,sku!AU:AU,A15)</f>
        <v>51925</v>
      </c>
      <c r="C15" s="2">
        <f>SUMIFS(sku!R:R,sku!AU:AU,A15)</f>
        <v>1701</v>
      </c>
      <c r="D15" s="174">
        <f t="shared" si="1"/>
        <v>3.2758786711603274E-2</v>
      </c>
    </row>
  </sheetData>
  <autoFilter ref="A2:D2" xr:uid="{52A43BFA-6B6D-4EF9-9A0C-4B9D1062A730}">
    <sortState xmlns:xlrd2="http://schemas.microsoft.com/office/spreadsheetml/2017/richdata2" ref="A3:D13">
      <sortCondition ref="A2"/>
    </sortState>
  </autoFilter>
  <phoneticPr fontId="3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7D580769A7548BBE1F1F2D645A1B7" ma:contentTypeVersion="11" ma:contentTypeDescription="Create a new document." ma:contentTypeScope="" ma:versionID="5fd5a56a1fb8dfc9122ebf14b49dc29d">
  <xsd:schema xmlns:xsd="http://www.w3.org/2001/XMLSchema" xmlns:xs="http://www.w3.org/2001/XMLSchema" xmlns:p="http://schemas.microsoft.com/office/2006/metadata/properties" xmlns:ns3="e969a811-3d1c-424b-b90a-63e02b288c0f" xmlns:ns4="059df4e3-488a-4750-b568-7dc44d34d165" targetNamespace="http://schemas.microsoft.com/office/2006/metadata/properties" ma:root="true" ma:fieldsID="758a972b5edb202950ce44b70edf6ac5" ns3:_="" ns4:_="">
    <xsd:import namespace="e969a811-3d1c-424b-b90a-63e02b288c0f"/>
    <xsd:import namespace="059df4e3-488a-4750-b568-7dc44d34d1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9a811-3d1c-424b-b90a-63e02b288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f4e3-488a-4750-b568-7dc44d34d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1C615-19C0-4596-ABDE-83507ABAF0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2EBE2F7-897B-47B6-AD53-7092E447E03B}">
  <ds:schemaRefs>
    <ds:schemaRef ds:uri="http://purl.org/dc/elements/1.1/"/>
    <ds:schemaRef ds:uri="http://schemas.microsoft.com/office/2006/metadata/properties"/>
    <ds:schemaRef ds:uri="059df4e3-488a-4750-b568-7dc44d34d16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969a811-3d1c-424b-b90a-63e02b288c0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ED5601-3C60-48E1-9906-7884E2F18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9a811-3d1c-424b-b90a-63e02b288c0f"/>
    <ds:schemaRef ds:uri="059df4e3-488a-4750-b568-7dc44d34d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7FE21C8-7F1D-4326-A032-5271CBC25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 Level</vt:lpstr>
      <vt:lpstr>sku</vt:lpstr>
      <vt:lpstr>Roll-ups</vt:lpstr>
      <vt:lpstr>Back-end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Lucas Sobczak</dc:creator>
  <cp:lastModifiedBy>Microsoft Office User</cp:lastModifiedBy>
  <dcterms:created xsi:type="dcterms:W3CDTF">2021-08-18T20:10:23Z</dcterms:created>
  <dcterms:modified xsi:type="dcterms:W3CDTF">2022-07-25T23:39:09Z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0x010100BCC7D580769A7548BBE1F1F2D645A1B7</vt:lpwstr>
  </property>
</Properties>
</file>