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src\comp472-project2\output\"/>
    </mc:Choice>
  </mc:AlternateContent>
  <xr:revisionPtr revIDLastSave="0" documentId="13_ncr:1_{3CFA3EED-13F9-485E-82DE-5F2AD1EE80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sis" sheetId="1" r:id="rId1"/>
    <sheet name="solution-times" sheetId="3" r:id="rId2"/>
    <sheet name="search-path" sheetId="4" r:id="rId3"/>
  </sheets>
  <definedNames>
    <definedName name="_xlchart.v1.0" hidden="1">'solution-times'!$B$1:$L$1</definedName>
    <definedName name="_xlchart.v1.1" hidden="1">'solution-times'!$B$1:$M$1</definedName>
    <definedName name="_xlchart.v1.10" hidden="1">'solution-times'!$A$55:$A$67</definedName>
    <definedName name="_xlchart.v1.11" hidden="1">'solution-times'!$B$54</definedName>
    <definedName name="_xlchart.v1.12" hidden="1">'solution-times'!$B$55:$B$67</definedName>
    <definedName name="_xlchart.v1.13" hidden="1">'solution-times'!$A$55:$A$67</definedName>
    <definedName name="_xlchart.v1.14" hidden="1">'solution-times'!$B$54</definedName>
    <definedName name="_xlchart.v1.15" hidden="1">'solution-times'!$B$55:$B$67</definedName>
    <definedName name="_xlchart.v1.2" hidden="1">'solution-times'!$B$1:$N$1</definedName>
    <definedName name="_xlchart.v1.3" hidden="1">'solution-times'!$B$53:$N$53</definedName>
    <definedName name="_xlchart.v1.4" hidden="1">'solution-times'!$M$1</definedName>
    <definedName name="_xlchart.v1.5" hidden="1">'solution-times'!$N$1</definedName>
    <definedName name="_xlchart.v1.6" hidden="1">'solution-times'!$O$7</definedName>
    <definedName name="_xlchart.v1.7" hidden="1">'solution-times'!$A$55:$A$65</definedName>
    <definedName name="_xlchart.v1.8" hidden="1">'solution-times'!$B$54</definedName>
    <definedName name="_xlchart.v1.9" hidden="1">'solution-times'!$B$55:$B$65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3" i="3"/>
  <c r="H3" i="3"/>
  <c r="I3" i="3"/>
  <c r="J3" i="3"/>
  <c r="K3" i="3"/>
  <c r="L3" i="3"/>
  <c r="G4" i="3"/>
  <c r="H4" i="3"/>
  <c r="I4" i="3"/>
  <c r="J4" i="3"/>
  <c r="K4" i="3"/>
  <c r="L4" i="3"/>
  <c r="G5" i="3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L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I17" i="3"/>
  <c r="J17" i="3"/>
  <c r="K17" i="3"/>
  <c r="L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G47" i="3"/>
  <c r="H47" i="3"/>
  <c r="I47" i="3"/>
  <c r="J47" i="3"/>
  <c r="K47" i="3"/>
  <c r="L47" i="3"/>
  <c r="G48" i="3"/>
  <c r="H48" i="3"/>
  <c r="I48" i="3"/>
  <c r="J48" i="3"/>
  <c r="K48" i="3"/>
  <c r="L48" i="3"/>
  <c r="G49" i="3"/>
  <c r="H49" i="3"/>
  <c r="I49" i="3"/>
  <c r="J49" i="3"/>
  <c r="K49" i="3"/>
  <c r="L49" i="3"/>
  <c r="G50" i="3"/>
  <c r="H50" i="3"/>
  <c r="I50" i="3"/>
  <c r="J50" i="3"/>
  <c r="K50" i="3"/>
  <c r="L50" i="3"/>
  <c r="G51" i="3"/>
  <c r="H51" i="3"/>
  <c r="I51" i="3"/>
  <c r="J51" i="3"/>
  <c r="K51" i="3"/>
  <c r="L51" i="3"/>
  <c r="L2" i="3"/>
  <c r="K2" i="3"/>
  <c r="J2" i="3"/>
  <c r="I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B48" i="3"/>
  <c r="B49" i="3"/>
  <c r="B50" i="3"/>
  <c r="B51" i="3"/>
  <c r="A48" i="3"/>
  <c r="A49" i="3"/>
  <c r="A50" i="3"/>
  <c r="A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J53" i="3" l="1"/>
  <c r="B63" i="3" s="1"/>
  <c r="F53" i="3"/>
  <c r="B59" i="3" s="1"/>
  <c r="C53" i="3"/>
  <c r="H53" i="3"/>
  <c r="B61" i="3" s="1"/>
  <c r="I53" i="3"/>
  <c r="B62" i="3" s="1"/>
  <c r="D53" i="3"/>
  <c r="K53" i="3"/>
  <c r="B64" i="3" s="1"/>
  <c r="G53" i="3"/>
  <c r="B60" i="3" s="1"/>
  <c r="E53" i="3"/>
  <c r="L53" i="3"/>
  <c r="B65" i="3" s="1"/>
  <c r="B53" i="3"/>
  <c r="N33" i="3"/>
  <c r="N45" i="3"/>
  <c r="N37" i="3"/>
  <c r="N21" i="3"/>
  <c r="N5" i="3"/>
  <c r="N50" i="3"/>
  <c r="N46" i="3"/>
  <c r="N42" i="3"/>
  <c r="N38" i="3"/>
  <c r="N34" i="3"/>
  <c r="N30" i="3"/>
  <c r="N26" i="3"/>
  <c r="N22" i="3"/>
  <c r="N18" i="3"/>
  <c r="N14" i="3"/>
  <c r="N10" i="3"/>
  <c r="N6" i="3"/>
  <c r="N29" i="3"/>
  <c r="N9" i="3"/>
  <c r="N2" i="3"/>
  <c r="N49" i="3"/>
  <c r="N13" i="3"/>
  <c r="N51" i="3"/>
  <c r="N47" i="3"/>
  <c r="N43" i="3"/>
  <c r="N39" i="3"/>
  <c r="N35" i="3"/>
  <c r="N31" i="3"/>
  <c r="N27" i="3"/>
  <c r="N23" i="3"/>
  <c r="N19" i="3"/>
  <c r="N15" i="3"/>
  <c r="N11" i="3"/>
  <c r="N7" i="3"/>
  <c r="N3" i="3"/>
  <c r="N17" i="3"/>
  <c r="N41" i="3"/>
  <c r="N25" i="3"/>
  <c r="N48" i="3"/>
  <c r="N44" i="3"/>
  <c r="N40" i="3"/>
  <c r="N36" i="3"/>
  <c r="N32" i="3"/>
  <c r="N28" i="3"/>
  <c r="N24" i="3"/>
  <c r="N20" i="3"/>
  <c r="N16" i="3"/>
  <c r="N12" i="3"/>
  <c r="N8" i="3"/>
  <c r="N4" i="3"/>
  <c r="M2" i="3"/>
  <c r="M45" i="3"/>
  <c r="M37" i="3"/>
  <c r="M29" i="3"/>
  <c r="M21" i="3"/>
  <c r="M13" i="3"/>
  <c r="M5" i="3"/>
  <c r="M44" i="3"/>
  <c r="M36" i="3"/>
  <c r="M28" i="3"/>
  <c r="M20" i="3"/>
  <c r="M12" i="3"/>
  <c r="M4" i="3"/>
  <c r="M51" i="3"/>
  <c r="M35" i="3"/>
  <c r="M27" i="3"/>
  <c r="M11" i="3"/>
  <c r="M43" i="3"/>
  <c r="M19" i="3"/>
  <c r="M3" i="3"/>
  <c r="M50" i="3"/>
  <c r="M42" i="3"/>
  <c r="M34" i="3"/>
  <c r="M26" i="3"/>
  <c r="M18" i="3"/>
  <c r="M10" i="3"/>
  <c r="M41" i="3"/>
  <c r="M25" i="3"/>
  <c r="M9" i="3"/>
  <c r="M49" i="3"/>
  <c r="M33" i="3"/>
  <c r="M17" i="3"/>
  <c r="M48" i="3"/>
  <c r="M40" i="3"/>
  <c r="M32" i="3"/>
  <c r="M24" i="3"/>
  <c r="M16" i="3"/>
  <c r="M8" i="3"/>
  <c r="M47" i="3"/>
  <c r="M31" i="3"/>
  <c r="M7" i="3"/>
  <c r="M39" i="3"/>
  <c r="M23" i="3"/>
  <c r="M15" i="3"/>
  <c r="M46" i="3"/>
  <c r="M38" i="3"/>
  <c r="M30" i="3"/>
  <c r="M22" i="3"/>
  <c r="M14" i="3"/>
  <c r="M6" i="3"/>
  <c r="M47" i="4"/>
  <c r="M39" i="4"/>
  <c r="M31" i="4"/>
  <c r="M23" i="4"/>
  <c r="M15" i="4"/>
  <c r="M7" i="4"/>
  <c r="N49" i="4"/>
  <c r="N41" i="4"/>
  <c r="N33" i="4"/>
  <c r="N25" i="4"/>
  <c r="N17" i="4"/>
  <c r="N9" i="4"/>
  <c r="M46" i="4"/>
  <c r="M38" i="4"/>
  <c r="M30" i="4"/>
  <c r="M22" i="4"/>
  <c r="M14" i="4"/>
  <c r="M6" i="4"/>
  <c r="N48" i="4"/>
  <c r="N40" i="4"/>
  <c r="N32" i="4"/>
  <c r="N24" i="4"/>
  <c r="N16" i="4"/>
  <c r="N8" i="4"/>
  <c r="M45" i="4"/>
  <c r="M37" i="4"/>
  <c r="M5" i="4"/>
  <c r="N47" i="4"/>
  <c r="N39" i="4"/>
  <c r="N31" i="4"/>
  <c r="N23" i="4"/>
  <c r="N15" i="4"/>
  <c r="N7" i="4"/>
  <c r="M44" i="4"/>
  <c r="M36" i="4"/>
  <c r="M28" i="4"/>
  <c r="M20" i="4"/>
  <c r="M12" i="4"/>
  <c r="M4" i="4"/>
  <c r="N46" i="4"/>
  <c r="N38" i="4"/>
  <c r="N30" i="4"/>
  <c r="N22" i="4"/>
  <c r="N14" i="4"/>
  <c r="N6" i="4"/>
  <c r="N45" i="4"/>
  <c r="N37" i="4"/>
  <c r="N29" i="4"/>
  <c r="N21" i="4"/>
  <c r="N13" i="4"/>
  <c r="N5" i="4"/>
  <c r="M50" i="4"/>
  <c r="M42" i="4"/>
  <c r="M34" i="4"/>
  <c r="M26" i="4"/>
  <c r="M18" i="4"/>
  <c r="M10" i="4"/>
  <c r="M2" i="4"/>
  <c r="N44" i="4"/>
  <c r="N36" i="4"/>
  <c r="N28" i="4"/>
  <c r="N20" i="4"/>
  <c r="N12" i="4"/>
  <c r="N4" i="4"/>
  <c r="M49" i="4"/>
  <c r="M41" i="4"/>
  <c r="M33" i="4"/>
  <c r="M25" i="4"/>
  <c r="M17" i="4"/>
  <c r="M9" i="4"/>
  <c r="N51" i="4"/>
  <c r="N43" i="4"/>
  <c r="N35" i="4"/>
  <c r="N27" i="4"/>
  <c r="N19" i="4"/>
  <c r="N11" i="4"/>
  <c r="N3" i="4"/>
  <c r="M48" i="4"/>
  <c r="M40" i="4"/>
  <c r="M32" i="4"/>
  <c r="M24" i="4"/>
  <c r="M16" i="4"/>
  <c r="M8" i="4"/>
  <c r="N50" i="4"/>
  <c r="N42" i="4"/>
  <c r="N34" i="4"/>
  <c r="N26" i="4"/>
  <c r="N18" i="4"/>
  <c r="N10" i="4"/>
  <c r="N2" i="4"/>
  <c r="M51" i="4"/>
  <c r="M43" i="4"/>
  <c r="M35" i="4"/>
  <c r="M27" i="4"/>
  <c r="M19" i="4"/>
  <c r="M11" i="4"/>
  <c r="M3" i="4"/>
  <c r="M29" i="4"/>
  <c r="M21" i="4"/>
  <c r="M13" i="4"/>
  <c r="B57" i="3" l="1"/>
  <c r="B55" i="3"/>
  <c r="B56" i="3"/>
  <c r="B58" i="3"/>
  <c r="N53" i="3"/>
  <c r="B67" i="3" s="1"/>
  <c r="M53" i="3"/>
  <c r="B66" i="3" s="1"/>
</calcChain>
</file>

<file path=xl/sharedStrings.xml><?xml version="1.0" encoding="utf-8"?>
<sst xmlns="http://schemas.openxmlformats.org/spreadsheetml/2006/main" count="1348" uniqueCount="30">
  <si>
    <t>Puzzle Number</t>
  </si>
  <si>
    <t>Algorithm</t>
  </si>
  <si>
    <t>Heuristic</t>
  </si>
  <si>
    <t>Length of the Solution</t>
  </si>
  <si>
    <t>Length of the Search Path</t>
  </si>
  <si>
    <t>Execution Time (in seconds)</t>
  </si>
  <si>
    <t>UCS</t>
  </si>
  <si>
    <t>N/A</t>
  </si>
  <si>
    <t>GBFS</t>
  </si>
  <si>
    <t>h1</t>
  </si>
  <si>
    <t>h2</t>
  </si>
  <si>
    <t>h3</t>
  </si>
  <si>
    <t>h4</t>
  </si>
  <si>
    <t>h5</t>
  </si>
  <si>
    <t>A/A*</t>
  </si>
  <si>
    <t>Puzzle Num</t>
  </si>
  <si>
    <t>G1</t>
  </si>
  <si>
    <t>G2</t>
  </si>
  <si>
    <t>G3</t>
  </si>
  <si>
    <t>G4</t>
  </si>
  <si>
    <t>G5</t>
  </si>
  <si>
    <t>A1</t>
  </si>
  <si>
    <t>A2</t>
  </si>
  <si>
    <t>A3</t>
  </si>
  <si>
    <t>A4</t>
  </si>
  <si>
    <t>A5</t>
  </si>
  <si>
    <t>Average G</t>
  </si>
  <si>
    <t>Average A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</si>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</sst>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ourier New"/>
      <family val="2"/>
    </font>
    <font>
      <sz val="12"/>
      <color theme="1"/>
      <name val="Courier Ne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urier New"/>
      <family val="2"/>
    </font>
    <font>
      <b/>
      <sz val="13"/>
      <color theme="3"/>
      <name val="Courier New"/>
      <family val="2"/>
    </font>
    <font>
      <b/>
      <sz val="11"/>
      <color theme="3"/>
      <name val="Courier New"/>
      <family val="2"/>
    </font>
    <font>
      <sz val="12"/>
      <color rgb="FF006100"/>
      <name val="Courier New"/>
      <family val="2"/>
    </font>
    <font>
      <sz val="12"/>
      <color rgb="FF9C0006"/>
      <name val="Courier New"/>
      <family val="2"/>
    </font>
    <font>
      <sz val="12"/>
      <color rgb="FF9C5700"/>
      <name val="Courier New"/>
      <family val="2"/>
    </font>
    <font>
      <sz val="12"/>
      <color rgb="FF3F3F76"/>
      <name val="Courier New"/>
      <family val="2"/>
    </font>
    <font>
      <b/>
      <sz val="12"/>
      <color rgb="FF3F3F3F"/>
      <name val="Courier New"/>
      <family val="2"/>
    </font>
    <font>
      <b/>
      <sz val="12"/>
      <color rgb="FFFA7D00"/>
      <name val="Courier New"/>
      <family val="2"/>
    </font>
    <font>
      <sz val="12"/>
      <color rgb="FFFA7D00"/>
      <name val="Courier New"/>
      <family val="2"/>
    </font>
    <font>
      <b/>
      <sz val="12"/>
      <color theme="0"/>
      <name val="Courier New"/>
      <family val="2"/>
    </font>
    <font>
      <sz val="12"/>
      <color rgb="FFFF0000"/>
      <name val="Courier New"/>
      <family val="2"/>
    </font>
    <font>
      <i/>
      <sz val="12"/>
      <color rgb="FF7F7F7F"/>
      <name val="Courier New"/>
      <family val="2"/>
    </font>
    <font>
      <b/>
      <sz val="12"/>
      <color theme="1"/>
      <name val="Courier New"/>
      <family val="2"/>
    </font>
    <font>
      <sz val="12"/>
      <color theme="0"/>
      <name val="Courier Ne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C-4A68-B871-1FFC8D72C29C}"/>
            </c:ext>
          </c:extLst>
        </c:ser>
        <c:ser>
          <c:idx val="1"/>
          <c:order val="1"/>
          <c:tx>
            <c:strRef>
              <c:f>'solution-times'!$C$1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'solution-times'!$C$2:$C$51</c:f>
              <c:numCache>
                <c:formatCode>General</c:formatCode>
                <c:ptCount val="50"/>
                <c:pt idx="0">
                  <c:v>1.29356384277343E-2</c:v>
                </c:pt>
                <c:pt idx="1">
                  <c:v>9.9897384643554601E-4</c:v>
                </c:pt>
                <c:pt idx="2">
                  <c:v>1.9867420196533199E-3</c:v>
                </c:pt>
                <c:pt idx="3">
                  <c:v>3.9815902709960903E-3</c:v>
                </c:pt>
                <c:pt idx="4">
                  <c:v>1.99484825134277E-3</c:v>
                </c:pt>
                <c:pt idx="5">
                  <c:v>0</c:v>
                </c:pt>
                <c:pt idx="6">
                  <c:v>1.2698783874511701</c:v>
                </c:pt>
                <c:pt idx="7">
                  <c:v>6.9813728332519497E-3</c:v>
                </c:pt>
                <c:pt idx="8">
                  <c:v>1.02734565734863E-3</c:v>
                </c:pt>
                <c:pt idx="9">
                  <c:v>9.8371505737304601E-4</c:v>
                </c:pt>
                <c:pt idx="10">
                  <c:v>2.19426155090332E-2</c:v>
                </c:pt>
                <c:pt idx="11">
                  <c:v>2.5932312011718701E-2</c:v>
                </c:pt>
                <c:pt idx="12">
                  <c:v>0.256600141525268</c:v>
                </c:pt>
                <c:pt idx="13">
                  <c:v>0.125663757324218</c:v>
                </c:pt>
                <c:pt idx="14">
                  <c:v>9.9420547485351497E-4</c:v>
                </c:pt>
                <c:pt idx="15">
                  <c:v>3.9548873901367101E-3</c:v>
                </c:pt>
                <c:pt idx="16">
                  <c:v>1.09696388244628E-2</c:v>
                </c:pt>
                <c:pt idx="17">
                  <c:v>9.9754333496093707E-4</c:v>
                </c:pt>
                <c:pt idx="18">
                  <c:v>1.9629001617431602E-3</c:v>
                </c:pt>
                <c:pt idx="19">
                  <c:v>9.9730491638183594E-4</c:v>
                </c:pt>
                <c:pt idx="20">
                  <c:v>8.9771747589111293E-3</c:v>
                </c:pt>
                <c:pt idx="21">
                  <c:v>9.9730491638183594E-4</c:v>
                </c:pt>
                <c:pt idx="22">
                  <c:v>0.40195703506469699</c:v>
                </c:pt>
                <c:pt idx="23">
                  <c:v>0.34121060371398898</c:v>
                </c:pt>
                <c:pt idx="24">
                  <c:v>2.9902458190917899E-3</c:v>
                </c:pt>
                <c:pt idx="25">
                  <c:v>0.27430820465087802</c:v>
                </c:pt>
                <c:pt idx="26">
                  <c:v>9.8681449890136697E-4</c:v>
                </c:pt>
                <c:pt idx="27">
                  <c:v>1.9946098327636701E-3</c:v>
                </c:pt>
                <c:pt idx="28">
                  <c:v>0.30867671966552701</c:v>
                </c:pt>
                <c:pt idx="29">
                  <c:v>1.01852416992187E-3</c:v>
                </c:pt>
                <c:pt idx="30">
                  <c:v>5.9859752655029297E-3</c:v>
                </c:pt>
                <c:pt idx="31">
                  <c:v>9.9372863769531207E-4</c:v>
                </c:pt>
                <c:pt idx="32">
                  <c:v>0</c:v>
                </c:pt>
                <c:pt idx="33">
                  <c:v>0.37461614608764598</c:v>
                </c:pt>
                <c:pt idx="34">
                  <c:v>1.99484825134277E-3</c:v>
                </c:pt>
                <c:pt idx="35">
                  <c:v>2.9916763305664002E-3</c:v>
                </c:pt>
                <c:pt idx="36">
                  <c:v>2.3935556411743102E-2</c:v>
                </c:pt>
                <c:pt idx="37">
                  <c:v>0.13862919807433999</c:v>
                </c:pt>
                <c:pt idx="38">
                  <c:v>2.960205078125E-3</c:v>
                </c:pt>
                <c:pt idx="39">
                  <c:v>1.09562873840332E-2</c:v>
                </c:pt>
                <c:pt idx="40">
                  <c:v>9.9484920501708898E-3</c:v>
                </c:pt>
                <c:pt idx="41">
                  <c:v>9.918212890625E-4</c:v>
                </c:pt>
                <c:pt idx="42">
                  <c:v>0.49364709854125899</c:v>
                </c:pt>
                <c:pt idx="43">
                  <c:v>1.69224739074707E-2</c:v>
                </c:pt>
                <c:pt idx="44">
                  <c:v>0.39107561111450101</c:v>
                </c:pt>
                <c:pt idx="45">
                  <c:v>1.39358043670654E-2</c:v>
                </c:pt>
                <c:pt idx="46">
                  <c:v>1.99007987976074E-3</c:v>
                </c:pt>
                <c:pt idx="47">
                  <c:v>3.9889812469482396E-3</c:v>
                </c:pt>
                <c:pt idx="48">
                  <c:v>9.9730491638183594E-4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C-4A68-B871-1FFC8D72C29C}"/>
            </c:ext>
          </c:extLst>
        </c:ser>
        <c:ser>
          <c:idx val="2"/>
          <c:order val="2"/>
          <c:tx>
            <c:strRef>
              <c:f>'solution-times'!$D$1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'solution-times'!$D$2:$D$51</c:f>
              <c:numCache>
                <c:formatCode>General</c:formatCode>
                <c:ptCount val="50"/>
                <c:pt idx="0">
                  <c:v>1.19986534118652E-2</c:v>
                </c:pt>
                <c:pt idx="1">
                  <c:v>9.9587440490722591E-4</c:v>
                </c:pt>
                <c:pt idx="2">
                  <c:v>1.0001659393310499E-3</c:v>
                </c:pt>
                <c:pt idx="3">
                  <c:v>2.99954414367675E-3</c:v>
                </c:pt>
                <c:pt idx="4">
                  <c:v>1.9946098327636701E-3</c:v>
                </c:pt>
                <c:pt idx="5">
                  <c:v>9.9730491638183594E-4</c:v>
                </c:pt>
                <c:pt idx="6">
                  <c:v>1.31700491905212</c:v>
                </c:pt>
                <c:pt idx="7">
                  <c:v>5.9843063354492101E-3</c:v>
                </c:pt>
                <c:pt idx="8">
                  <c:v>9.99212265014648E-4</c:v>
                </c:pt>
                <c:pt idx="9">
                  <c:v>0</c:v>
                </c:pt>
                <c:pt idx="10">
                  <c:v>2.0943641662597601E-2</c:v>
                </c:pt>
                <c:pt idx="11">
                  <c:v>1.5925645828247001E-2</c:v>
                </c:pt>
                <c:pt idx="12">
                  <c:v>0.253257036209106</c:v>
                </c:pt>
                <c:pt idx="13">
                  <c:v>0.123667240142822</c:v>
                </c:pt>
                <c:pt idx="14">
                  <c:v>0</c:v>
                </c:pt>
                <c:pt idx="15">
                  <c:v>4.9865245819091797E-3</c:v>
                </c:pt>
                <c:pt idx="16">
                  <c:v>9.9735260009765608E-3</c:v>
                </c:pt>
                <c:pt idx="17">
                  <c:v>1.9953250885009701E-3</c:v>
                </c:pt>
                <c:pt idx="18">
                  <c:v>2.0256042480468698E-3</c:v>
                </c:pt>
                <c:pt idx="19">
                  <c:v>0</c:v>
                </c:pt>
                <c:pt idx="20">
                  <c:v>7.9638957977294905E-3</c:v>
                </c:pt>
                <c:pt idx="21">
                  <c:v>1.0318756103515599E-3</c:v>
                </c:pt>
                <c:pt idx="22">
                  <c:v>0.39993023872375399</c:v>
                </c:pt>
                <c:pt idx="23">
                  <c:v>0.33979058265686002</c:v>
                </c:pt>
                <c:pt idx="24">
                  <c:v>9.9945068359375E-4</c:v>
                </c:pt>
                <c:pt idx="25">
                  <c:v>0.27493071556091297</c:v>
                </c:pt>
                <c:pt idx="26">
                  <c:v>9.9730491638183594E-4</c:v>
                </c:pt>
                <c:pt idx="27">
                  <c:v>1.9946098327636701E-3</c:v>
                </c:pt>
                <c:pt idx="28">
                  <c:v>0.31667280197143499</c:v>
                </c:pt>
                <c:pt idx="29">
                  <c:v>0</c:v>
                </c:pt>
                <c:pt idx="30">
                  <c:v>6.9789886474609297E-3</c:v>
                </c:pt>
                <c:pt idx="31">
                  <c:v>9.8299980163574197E-4</c:v>
                </c:pt>
                <c:pt idx="32">
                  <c:v>0</c:v>
                </c:pt>
                <c:pt idx="33">
                  <c:v>0.39984369277954102</c:v>
                </c:pt>
                <c:pt idx="34">
                  <c:v>9.9802017211913997E-4</c:v>
                </c:pt>
                <c:pt idx="35">
                  <c:v>1.9946098327636701E-3</c:v>
                </c:pt>
                <c:pt idx="36">
                  <c:v>2.5930404663085899E-2</c:v>
                </c:pt>
                <c:pt idx="37">
                  <c:v>0.146608591079711</c:v>
                </c:pt>
                <c:pt idx="38">
                  <c:v>4.0256977081298802E-3</c:v>
                </c:pt>
                <c:pt idx="39">
                  <c:v>9.9713802337646398E-3</c:v>
                </c:pt>
                <c:pt idx="40">
                  <c:v>8.9735984802246094E-3</c:v>
                </c:pt>
                <c:pt idx="41">
                  <c:v>9.9754333496093707E-4</c:v>
                </c:pt>
                <c:pt idx="42">
                  <c:v>0.486667871475219</c:v>
                </c:pt>
                <c:pt idx="43">
                  <c:v>1.04060173034667E-2</c:v>
                </c:pt>
                <c:pt idx="44">
                  <c:v>0.38697433471679599</c:v>
                </c:pt>
                <c:pt idx="45">
                  <c:v>1.29644870758056E-2</c:v>
                </c:pt>
                <c:pt idx="46">
                  <c:v>3.9887428283691398E-3</c:v>
                </c:pt>
                <c:pt idx="47">
                  <c:v>4.9548149108886701E-3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C-4A68-B871-1FFC8D72C29C}"/>
            </c:ext>
          </c:extLst>
        </c:ser>
        <c:ser>
          <c:idx val="3"/>
          <c:order val="3"/>
          <c:tx>
            <c:strRef>
              <c:f>'solution-times'!$E$1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'solution-times'!$E$2:$E$51</c:f>
              <c:numCache>
                <c:formatCode>General</c:formatCode>
                <c:ptCount val="50"/>
                <c:pt idx="0">
                  <c:v>6.5792560577392495E-2</c:v>
                </c:pt>
                <c:pt idx="1">
                  <c:v>9.9682807922363195E-4</c:v>
                </c:pt>
                <c:pt idx="2">
                  <c:v>9.9968910217285091E-4</c:v>
                </c:pt>
                <c:pt idx="3">
                  <c:v>8.8733434677123996E-2</c:v>
                </c:pt>
                <c:pt idx="4">
                  <c:v>1.99365615844726E-3</c:v>
                </c:pt>
                <c:pt idx="5">
                  <c:v>1.0051727294921799E-3</c:v>
                </c:pt>
                <c:pt idx="6">
                  <c:v>0.84976506233215299</c:v>
                </c:pt>
                <c:pt idx="7">
                  <c:v>4.8031806945800703E-3</c:v>
                </c:pt>
                <c:pt idx="8">
                  <c:v>9.95397567749023E-4</c:v>
                </c:pt>
                <c:pt idx="9">
                  <c:v>1.0321140289306599E-3</c:v>
                </c:pt>
                <c:pt idx="10">
                  <c:v>1.5793561935424801E-2</c:v>
                </c:pt>
                <c:pt idx="11">
                  <c:v>2.5965452194213801E-2</c:v>
                </c:pt>
                <c:pt idx="12">
                  <c:v>0.27295255661010698</c:v>
                </c:pt>
                <c:pt idx="13">
                  <c:v>0.127659797668457</c:v>
                </c:pt>
                <c:pt idx="14">
                  <c:v>0</c:v>
                </c:pt>
                <c:pt idx="15">
                  <c:v>5.0172805786132804E-3</c:v>
                </c:pt>
                <c:pt idx="16">
                  <c:v>1.09698772430419E-2</c:v>
                </c:pt>
                <c:pt idx="17">
                  <c:v>9.9611282348632791E-4</c:v>
                </c:pt>
                <c:pt idx="18">
                  <c:v>1.9946098327636701E-3</c:v>
                </c:pt>
                <c:pt idx="19">
                  <c:v>0</c:v>
                </c:pt>
                <c:pt idx="20">
                  <c:v>7.9784393310546806E-3</c:v>
                </c:pt>
                <c:pt idx="21">
                  <c:v>9.9635124206542904E-4</c:v>
                </c:pt>
                <c:pt idx="22">
                  <c:v>0.40588402748107899</c:v>
                </c:pt>
                <c:pt idx="23">
                  <c:v>0.36802458763122498</c:v>
                </c:pt>
                <c:pt idx="24">
                  <c:v>9.9706649780273394E-4</c:v>
                </c:pt>
                <c:pt idx="25">
                  <c:v>0.27474522590637201</c:v>
                </c:pt>
                <c:pt idx="26">
                  <c:v>0</c:v>
                </c:pt>
                <c:pt idx="27">
                  <c:v>1.9943714141845699E-3</c:v>
                </c:pt>
                <c:pt idx="28">
                  <c:v>0.31893277168273898</c:v>
                </c:pt>
                <c:pt idx="29">
                  <c:v>0</c:v>
                </c:pt>
                <c:pt idx="30">
                  <c:v>6.9813728332519497E-3</c:v>
                </c:pt>
                <c:pt idx="31">
                  <c:v>9.8919868469238195E-4</c:v>
                </c:pt>
                <c:pt idx="32">
                  <c:v>0</c:v>
                </c:pt>
                <c:pt idx="33">
                  <c:v>0.37766456604003901</c:v>
                </c:pt>
                <c:pt idx="34">
                  <c:v>9.9754333496093707E-4</c:v>
                </c:pt>
                <c:pt idx="35">
                  <c:v>1.9946098327636701E-3</c:v>
                </c:pt>
                <c:pt idx="36">
                  <c:v>2.3936033248901301E-2</c:v>
                </c:pt>
                <c:pt idx="37">
                  <c:v>0.14663743972778301</c:v>
                </c:pt>
                <c:pt idx="38">
                  <c:v>2.9876232147216701E-3</c:v>
                </c:pt>
                <c:pt idx="39">
                  <c:v>1.09398365020751E-2</c:v>
                </c:pt>
                <c:pt idx="40">
                  <c:v>9.9737644195556606E-3</c:v>
                </c:pt>
                <c:pt idx="41">
                  <c:v>1.9650459289550699E-3</c:v>
                </c:pt>
                <c:pt idx="42">
                  <c:v>0.49983000755309998</c:v>
                </c:pt>
                <c:pt idx="43">
                  <c:v>2.1388053894042899E-2</c:v>
                </c:pt>
                <c:pt idx="44">
                  <c:v>0.39195084571838301</c:v>
                </c:pt>
                <c:pt idx="45">
                  <c:v>2.09441184997558E-2</c:v>
                </c:pt>
                <c:pt idx="46">
                  <c:v>1.9969940185546801E-3</c:v>
                </c:pt>
                <c:pt idx="47">
                  <c:v>2.9919147491455E-3</c:v>
                </c:pt>
                <c:pt idx="48">
                  <c:v>9.6654891967773405E-4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C-4A68-B871-1FFC8D72C29C}"/>
            </c:ext>
          </c:extLst>
        </c:ser>
        <c:ser>
          <c:idx val="4"/>
          <c:order val="4"/>
          <c:tx>
            <c:strRef>
              <c:f>'solution-times'!$F$1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'solution-times'!$F$2:$F$51</c:f>
              <c:numCache>
                <c:formatCode>General</c:formatCode>
                <c:ptCount val="50"/>
                <c:pt idx="0">
                  <c:v>4.2883872985839802E-2</c:v>
                </c:pt>
                <c:pt idx="1">
                  <c:v>9.9778175354003906E-4</c:v>
                </c:pt>
                <c:pt idx="2">
                  <c:v>2.9921531677245998E-3</c:v>
                </c:pt>
                <c:pt idx="3">
                  <c:v>2.59273052215576E-2</c:v>
                </c:pt>
                <c:pt idx="4">
                  <c:v>8.9755058288574201E-3</c:v>
                </c:pt>
                <c:pt idx="5">
                  <c:v>0</c:v>
                </c:pt>
                <c:pt idx="6">
                  <c:v>1.3109016418457</c:v>
                </c:pt>
                <c:pt idx="7">
                  <c:v>0.123374938964843</c:v>
                </c:pt>
                <c:pt idx="8">
                  <c:v>2.9914379119872999E-3</c:v>
                </c:pt>
                <c:pt idx="9">
                  <c:v>0</c:v>
                </c:pt>
                <c:pt idx="10">
                  <c:v>3.4313917160034103E-2</c:v>
                </c:pt>
                <c:pt idx="11">
                  <c:v>8.9996337890625E-2</c:v>
                </c:pt>
                <c:pt idx="12">
                  <c:v>0.25976800918579102</c:v>
                </c:pt>
                <c:pt idx="13">
                  <c:v>0.12965178489685</c:v>
                </c:pt>
                <c:pt idx="14">
                  <c:v>0</c:v>
                </c:pt>
                <c:pt idx="15">
                  <c:v>4.95672225952148E-3</c:v>
                </c:pt>
                <c:pt idx="16">
                  <c:v>9.9744796752929601E-3</c:v>
                </c:pt>
                <c:pt idx="17">
                  <c:v>6.9813728332519497E-3</c:v>
                </c:pt>
                <c:pt idx="18">
                  <c:v>8.9764595031738195E-3</c:v>
                </c:pt>
                <c:pt idx="19">
                  <c:v>2.9940605163574201E-3</c:v>
                </c:pt>
                <c:pt idx="20">
                  <c:v>7.9789161682128906E-3</c:v>
                </c:pt>
                <c:pt idx="21">
                  <c:v>4.0216445922851502E-3</c:v>
                </c:pt>
                <c:pt idx="22">
                  <c:v>0.40355443954467701</c:v>
                </c:pt>
                <c:pt idx="23">
                  <c:v>1.2956285476684499</c:v>
                </c:pt>
                <c:pt idx="24">
                  <c:v>9.9658966064453103E-4</c:v>
                </c:pt>
                <c:pt idx="25">
                  <c:v>0.27597713470458901</c:v>
                </c:pt>
                <c:pt idx="26">
                  <c:v>0</c:v>
                </c:pt>
                <c:pt idx="27">
                  <c:v>5.9843063354492101E-3</c:v>
                </c:pt>
                <c:pt idx="28">
                  <c:v>0.31938076019287098</c:v>
                </c:pt>
                <c:pt idx="29">
                  <c:v>0</c:v>
                </c:pt>
                <c:pt idx="30">
                  <c:v>5.9840679168701102E-3</c:v>
                </c:pt>
                <c:pt idx="31">
                  <c:v>3.0221939086914002E-3</c:v>
                </c:pt>
                <c:pt idx="32">
                  <c:v>0</c:v>
                </c:pt>
                <c:pt idx="33">
                  <c:v>0.37639474868774397</c:v>
                </c:pt>
                <c:pt idx="34">
                  <c:v>2.0943880081176699E-2</c:v>
                </c:pt>
                <c:pt idx="35">
                  <c:v>5.9840679168701102E-3</c:v>
                </c:pt>
                <c:pt idx="36">
                  <c:v>2.3936510086059501E-2</c:v>
                </c:pt>
                <c:pt idx="37">
                  <c:v>0.138597011566162</c:v>
                </c:pt>
                <c:pt idx="38">
                  <c:v>2.9916763305664002E-3</c:v>
                </c:pt>
                <c:pt idx="39">
                  <c:v>3.89273166656494E-2</c:v>
                </c:pt>
                <c:pt idx="40">
                  <c:v>9.9737644195556606E-3</c:v>
                </c:pt>
                <c:pt idx="41">
                  <c:v>2.9897689819335898E-3</c:v>
                </c:pt>
                <c:pt idx="42">
                  <c:v>0.51850962638854903</c:v>
                </c:pt>
                <c:pt idx="43">
                  <c:v>1.6960144042968701E-2</c:v>
                </c:pt>
                <c:pt idx="44">
                  <c:v>0.38596773147583002</c:v>
                </c:pt>
                <c:pt idx="45">
                  <c:v>1.19955539703369E-2</c:v>
                </c:pt>
                <c:pt idx="46">
                  <c:v>3.9894580841064401E-3</c:v>
                </c:pt>
                <c:pt idx="47">
                  <c:v>1.2965679168701101E-2</c:v>
                </c:pt>
                <c:pt idx="48">
                  <c:v>1.0015964508056599E-3</c:v>
                </c:pt>
                <c:pt idx="49">
                  <c:v>9.3212127685546806E-3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C-4A68-B871-1FFC8D72C29C}"/>
            </c:ext>
          </c:extLst>
        </c:ser>
        <c:ser>
          <c:idx val="5"/>
          <c:order val="5"/>
          <c:tx>
            <c:strRef>
              <c:f>'solution-times'!$G$1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'solution-times'!$G$2:$G$51</c:f>
              <c:numCache>
                <c:formatCode>General</c:formatCode>
                <c:ptCount val="50"/>
                <c:pt idx="0">
                  <c:v>9.9735260009765608E-3</c:v>
                </c:pt>
                <c:pt idx="1">
                  <c:v>9.9778175354003906E-4</c:v>
                </c:pt>
                <c:pt idx="2">
                  <c:v>9.9587440490722591E-4</c:v>
                </c:pt>
                <c:pt idx="3">
                  <c:v>3.0245780944824201E-3</c:v>
                </c:pt>
                <c:pt idx="4">
                  <c:v>1.99484825134277E-3</c:v>
                </c:pt>
                <c:pt idx="5">
                  <c:v>9.9015235900878906E-4</c:v>
                </c:pt>
                <c:pt idx="6">
                  <c:v>1.4892318248748699</c:v>
                </c:pt>
                <c:pt idx="7">
                  <c:v>5.9840679168701102E-3</c:v>
                </c:pt>
                <c:pt idx="8">
                  <c:v>9.9825859069824197E-4</c:v>
                </c:pt>
                <c:pt idx="9">
                  <c:v>9.9229812622070291E-4</c:v>
                </c:pt>
                <c:pt idx="10">
                  <c:v>1.29647254943847E-2</c:v>
                </c:pt>
                <c:pt idx="11">
                  <c:v>1.6348838806152299E-2</c:v>
                </c:pt>
                <c:pt idx="12">
                  <c:v>0.25600147247314398</c:v>
                </c:pt>
                <c:pt idx="13">
                  <c:v>0.128655195236206</c:v>
                </c:pt>
                <c:pt idx="14">
                  <c:v>0</c:v>
                </c:pt>
                <c:pt idx="15">
                  <c:v>4.0192604064941398E-3</c:v>
                </c:pt>
                <c:pt idx="16">
                  <c:v>1.19674205780029E-2</c:v>
                </c:pt>
                <c:pt idx="17">
                  <c:v>9.9778175354003906E-4</c:v>
                </c:pt>
                <c:pt idx="18">
                  <c:v>1.99484825134277E-3</c:v>
                </c:pt>
                <c:pt idx="19">
                  <c:v>1.9938945770263598E-3</c:v>
                </c:pt>
                <c:pt idx="20">
                  <c:v>9.9732875823974592E-3</c:v>
                </c:pt>
                <c:pt idx="21">
                  <c:v>9.9658966064453103E-4</c:v>
                </c:pt>
                <c:pt idx="22">
                  <c:v>0.41211938858032199</c:v>
                </c:pt>
                <c:pt idx="23">
                  <c:v>0.28494048118591297</c:v>
                </c:pt>
                <c:pt idx="24">
                  <c:v>9.9730491638183594E-4</c:v>
                </c:pt>
                <c:pt idx="25">
                  <c:v>0.28395581245422302</c:v>
                </c:pt>
                <c:pt idx="26">
                  <c:v>9.9778175354003906E-4</c:v>
                </c:pt>
                <c:pt idx="27">
                  <c:v>1.9946098327636701E-3</c:v>
                </c:pt>
                <c:pt idx="28">
                  <c:v>0.30807280540466297</c:v>
                </c:pt>
                <c:pt idx="29">
                  <c:v>0</c:v>
                </c:pt>
                <c:pt idx="30">
                  <c:v>5.9835910797119097E-3</c:v>
                </c:pt>
                <c:pt idx="31">
                  <c:v>9.9706649780273394E-4</c:v>
                </c:pt>
                <c:pt idx="32">
                  <c:v>9.3135833740234306E-3</c:v>
                </c:pt>
                <c:pt idx="33">
                  <c:v>0.392815351486206</c:v>
                </c:pt>
                <c:pt idx="34">
                  <c:v>9.9706649780273394E-4</c:v>
                </c:pt>
                <c:pt idx="35">
                  <c:v>1.99484825134277E-3</c:v>
                </c:pt>
                <c:pt idx="36">
                  <c:v>2.4932622909545898E-2</c:v>
                </c:pt>
                <c:pt idx="37">
                  <c:v>0.13862919807433999</c:v>
                </c:pt>
                <c:pt idx="38">
                  <c:v>2.9928684234619102E-3</c:v>
                </c:pt>
                <c:pt idx="39">
                  <c:v>9.9728107452392491E-3</c:v>
                </c:pt>
                <c:pt idx="40">
                  <c:v>1.16651058197021E-2</c:v>
                </c:pt>
                <c:pt idx="41">
                  <c:v>9.9754333496093707E-4</c:v>
                </c:pt>
                <c:pt idx="42">
                  <c:v>0.49157190322875899</c:v>
                </c:pt>
                <c:pt idx="43">
                  <c:v>8.9924335479736293E-3</c:v>
                </c:pt>
                <c:pt idx="44">
                  <c:v>0.39195466041564903</c:v>
                </c:pt>
                <c:pt idx="45">
                  <c:v>9.9754333496093698E-3</c:v>
                </c:pt>
                <c:pt idx="46">
                  <c:v>1.99484825134277E-3</c:v>
                </c:pt>
                <c:pt idx="47">
                  <c:v>3.9889812469482396E-3</c:v>
                </c:pt>
                <c:pt idx="48">
                  <c:v>0</c:v>
                </c:pt>
                <c:pt idx="49">
                  <c:v>9.9730491638183594E-4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9C-4A68-B871-1FFC8D72C29C}"/>
            </c:ext>
          </c:extLst>
        </c:ser>
        <c:ser>
          <c:idx val="6"/>
          <c:order val="6"/>
          <c:tx>
            <c:strRef>
              <c:f>'solution-times'!$H$1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'solution-times'!$H$2:$H$51</c:f>
              <c:numCache>
                <c:formatCode>General</c:formatCode>
                <c:ptCount val="50"/>
                <c:pt idx="0">
                  <c:v>5.2888154983520501E-2</c:v>
                </c:pt>
                <c:pt idx="1">
                  <c:v>6.98089599609375E-3</c:v>
                </c:pt>
                <c:pt idx="2">
                  <c:v>3.9892196655273403E-3</c:v>
                </c:pt>
                <c:pt idx="3">
                  <c:v>2.4899005889892498E-2</c:v>
                </c:pt>
                <c:pt idx="4">
                  <c:v>1.1966466903686499E-2</c:v>
                </c:pt>
                <c:pt idx="5">
                  <c:v>9.9778175354003906E-4</c:v>
                </c:pt>
                <c:pt idx="6">
                  <c:v>2.7383995056152299</c:v>
                </c:pt>
                <c:pt idx="7">
                  <c:v>0.107842445373535</c:v>
                </c:pt>
                <c:pt idx="8">
                  <c:v>6.9465637207031198E-3</c:v>
                </c:pt>
                <c:pt idx="9">
                  <c:v>0</c:v>
                </c:pt>
                <c:pt idx="10">
                  <c:v>8.8992595672607394E-2</c:v>
                </c:pt>
                <c:pt idx="11">
                  <c:v>0.18357324600219699</c:v>
                </c:pt>
                <c:pt idx="12">
                  <c:v>0.52308607101440396</c:v>
                </c:pt>
                <c:pt idx="13">
                  <c:v>0.25432038307189903</c:v>
                </c:pt>
                <c:pt idx="14">
                  <c:v>0</c:v>
                </c:pt>
                <c:pt idx="15">
                  <c:v>5.9885978698730399E-3</c:v>
                </c:pt>
                <c:pt idx="16">
                  <c:v>1.8949508666992101E-2</c:v>
                </c:pt>
                <c:pt idx="17">
                  <c:v>4.9862861633300703E-3</c:v>
                </c:pt>
                <c:pt idx="18">
                  <c:v>9.9420547485351493E-3</c:v>
                </c:pt>
                <c:pt idx="19">
                  <c:v>4.9862861633300703E-3</c:v>
                </c:pt>
                <c:pt idx="20">
                  <c:v>1.29971504211425E-2</c:v>
                </c:pt>
                <c:pt idx="21">
                  <c:v>7.9491138458251901E-3</c:v>
                </c:pt>
                <c:pt idx="22">
                  <c:v>0.88862800598144498</c:v>
                </c:pt>
                <c:pt idx="23">
                  <c:v>1.8176109790802</c:v>
                </c:pt>
                <c:pt idx="24">
                  <c:v>3.9887428283691398E-3</c:v>
                </c:pt>
                <c:pt idx="25">
                  <c:v>0.59679150581359797</c:v>
                </c:pt>
                <c:pt idx="26">
                  <c:v>0</c:v>
                </c:pt>
                <c:pt idx="27">
                  <c:v>1.1920213699340799E-2</c:v>
                </c:pt>
                <c:pt idx="28">
                  <c:v>0.54346776008605902</c:v>
                </c:pt>
                <c:pt idx="29">
                  <c:v>9.9396705627441406E-4</c:v>
                </c:pt>
                <c:pt idx="30">
                  <c:v>1.12988948822021E-2</c:v>
                </c:pt>
                <c:pt idx="31">
                  <c:v>1.9931793212890599E-3</c:v>
                </c:pt>
                <c:pt idx="32">
                  <c:v>5.0187110900878898E-3</c:v>
                </c:pt>
                <c:pt idx="33">
                  <c:v>6.9901056289672798</c:v>
                </c:pt>
                <c:pt idx="34">
                  <c:v>1.1970996856689399E-2</c:v>
                </c:pt>
                <c:pt idx="35">
                  <c:v>6.9811344146728498E-3</c:v>
                </c:pt>
                <c:pt idx="36">
                  <c:v>3.3910036087036098E-2</c:v>
                </c:pt>
                <c:pt idx="37">
                  <c:v>0.28925919532775801</c:v>
                </c:pt>
                <c:pt idx="38">
                  <c:v>2.9923915863037101E-3</c:v>
                </c:pt>
                <c:pt idx="39">
                  <c:v>0.183509826660156</c:v>
                </c:pt>
                <c:pt idx="40">
                  <c:v>1.69551372528076E-2</c:v>
                </c:pt>
                <c:pt idx="41">
                  <c:v>6.01553916931152E-3</c:v>
                </c:pt>
                <c:pt idx="42">
                  <c:v>0.94668197631835904</c:v>
                </c:pt>
                <c:pt idx="43">
                  <c:v>5.2614212036132799E-2</c:v>
                </c:pt>
                <c:pt idx="44">
                  <c:v>0.872994184494018</c:v>
                </c:pt>
                <c:pt idx="45">
                  <c:v>1.19976997375488E-2</c:v>
                </c:pt>
                <c:pt idx="46">
                  <c:v>5.9533119201660104E-3</c:v>
                </c:pt>
                <c:pt idx="47">
                  <c:v>6.2991380691528306E-2</c:v>
                </c:pt>
                <c:pt idx="48">
                  <c:v>9.9325180053710894E-4</c:v>
                </c:pt>
                <c:pt idx="49">
                  <c:v>4.9943923950195304E-3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9C-4A68-B871-1FFC8D72C29C}"/>
            </c:ext>
          </c:extLst>
        </c:ser>
        <c:ser>
          <c:idx val="7"/>
          <c:order val="7"/>
          <c:tx>
            <c:strRef>
              <c:f>'solution-times'!$I$1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'solution-times'!$I$2:$I$51</c:f>
              <c:numCache>
                <c:formatCode>General</c:formatCode>
                <c:ptCount val="50"/>
                <c:pt idx="0">
                  <c:v>4.88419532775878E-2</c:v>
                </c:pt>
                <c:pt idx="1">
                  <c:v>5.9854984283447196E-3</c:v>
                </c:pt>
                <c:pt idx="2">
                  <c:v>9.9825859069824197E-4</c:v>
                </c:pt>
                <c:pt idx="3">
                  <c:v>2.3967742919921799E-2</c:v>
                </c:pt>
                <c:pt idx="4">
                  <c:v>3.9908885955810504E-3</c:v>
                </c:pt>
                <c:pt idx="5">
                  <c:v>0</c:v>
                </c:pt>
                <c:pt idx="6">
                  <c:v>3.1577851772308301</c:v>
                </c:pt>
                <c:pt idx="7">
                  <c:v>3.53684425354003E-2</c:v>
                </c:pt>
                <c:pt idx="8">
                  <c:v>6.0174465179443299E-3</c:v>
                </c:pt>
                <c:pt idx="9">
                  <c:v>9.9706649780273394E-4</c:v>
                </c:pt>
                <c:pt idx="10">
                  <c:v>9.1002464294433594E-2</c:v>
                </c:pt>
                <c:pt idx="11">
                  <c:v>0.17856335639953599</c:v>
                </c:pt>
                <c:pt idx="12">
                  <c:v>0.50361633300781194</c:v>
                </c:pt>
                <c:pt idx="13">
                  <c:v>2.4155426025390598</c:v>
                </c:pt>
                <c:pt idx="14">
                  <c:v>1.0066032409667899E-3</c:v>
                </c:pt>
                <c:pt idx="15">
                  <c:v>6.9782733917236302E-3</c:v>
                </c:pt>
                <c:pt idx="16">
                  <c:v>1.79522037506103E-2</c:v>
                </c:pt>
                <c:pt idx="17">
                  <c:v>9.9706649780273394E-4</c:v>
                </c:pt>
                <c:pt idx="18">
                  <c:v>2.0258426666259701E-3</c:v>
                </c:pt>
                <c:pt idx="19">
                  <c:v>4.9896240234375E-3</c:v>
                </c:pt>
                <c:pt idx="20">
                  <c:v>8.9766979217529297E-3</c:v>
                </c:pt>
                <c:pt idx="21">
                  <c:v>8.0080032348632795E-3</c:v>
                </c:pt>
                <c:pt idx="22">
                  <c:v>0.87861347198486295</c:v>
                </c:pt>
                <c:pt idx="23">
                  <c:v>1.80331063270568</c:v>
                </c:pt>
                <c:pt idx="24">
                  <c:v>3.9892196655273403E-3</c:v>
                </c:pt>
                <c:pt idx="25">
                  <c:v>0.58089351654052701</c:v>
                </c:pt>
                <c:pt idx="26">
                  <c:v>9.9778175354003906E-4</c:v>
                </c:pt>
                <c:pt idx="27">
                  <c:v>2.53369808197021E-2</c:v>
                </c:pt>
                <c:pt idx="28">
                  <c:v>0.531821489334106</c:v>
                </c:pt>
                <c:pt idx="29">
                  <c:v>0</c:v>
                </c:pt>
                <c:pt idx="30">
                  <c:v>1.1010408401489201E-2</c:v>
                </c:pt>
                <c:pt idx="31">
                  <c:v>3.99017333984375E-3</c:v>
                </c:pt>
                <c:pt idx="32">
                  <c:v>4.9879550933837804E-3</c:v>
                </c:pt>
                <c:pt idx="33">
                  <c:v>0.80485272407531705</c:v>
                </c:pt>
                <c:pt idx="34">
                  <c:v>1.9917488098144501E-3</c:v>
                </c:pt>
                <c:pt idx="35">
                  <c:v>2.9921531677245998E-3</c:v>
                </c:pt>
                <c:pt idx="36">
                  <c:v>3.0916690826415998E-2</c:v>
                </c:pt>
                <c:pt idx="37">
                  <c:v>0.29720497131347601</c:v>
                </c:pt>
                <c:pt idx="38">
                  <c:v>2.9938220977783199E-3</c:v>
                </c:pt>
                <c:pt idx="39">
                  <c:v>0.176503181457519</c:v>
                </c:pt>
                <c:pt idx="40">
                  <c:v>1.49919986724853E-2</c:v>
                </c:pt>
                <c:pt idx="41">
                  <c:v>9.9754333496093707E-4</c:v>
                </c:pt>
                <c:pt idx="42">
                  <c:v>0.9837007522583</c:v>
                </c:pt>
                <c:pt idx="43">
                  <c:v>2.4440765380859299E-2</c:v>
                </c:pt>
                <c:pt idx="44">
                  <c:v>0.879763603210449</c:v>
                </c:pt>
                <c:pt idx="45">
                  <c:v>1.19683742523193E-2</c:v>
                </c:pt>
                <c:pt idx="46">
                  <c:v>5.0165653228759696E-3</c:v>
                </c:pt>
                <c:pt idx="47">
                  <c:v>5.88400363922119E-2</c:v>
                </c:pt>
                <c:pt idx="48">
                  <c:v>0</c:v>
                </c:pt>
                <c:pt idx="49">
                  <c:v>1.9598007202148398E-3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9C-4A68-B871-1FFC8D72C29C}"/>
            </c:ext>
          </c:extLst>
        </c:ser>
        <c:ser>
          <c:idx val="8"/>
          <c:order val="8"/>
          <c:tx>
            <c:strRef>
              <c:f>'solution-times'!$J$1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'solution-times'!$J$2:$J$51</c:f>
              <c:numCache>
                <c:formatCode>General</c:formatCode>
                <c:ptCount val="50"/>
                <c:pt idx="0">
                  <c:v>1.5958547592162999E-2</c:v>
                </c:pt>
                <c:pt idx="1">
                  <c:v>9.9611282348632791E-4</c:v>
                </c:pt>
                <c:pt idx="2">
                  <c:v>9.95635986328125E-4</c:v>
                </c:pt>
                <c:pt idx="3">
                  <c:v>9.9737644195556606E-3</c:v>
                </c:pt>
                <c:pt idx="4">
                  <c:v>2.99072265625E-3</c:v>
                </c:pt>
                <c:pt idx="5">
                  <c:v>9.9658966064453103E-4</c:v>
                </c:pt>
                <c:pt idx="6">
                  <c:v>4.2992835044860804</c:v>
                </c:pt>
                <c:pt idx="7">
                  <c:v>8.9740753173828108E-3</c:v>
                </c:pt>
                <c:pt idx="8">
                  <c:v>9.946823120117181E-4</c:v>
                </c:pt>
                <c:pt idx="9">
                  <c:v>0</c:v>
                </c:pt>
                <c:pt idx="10">
                  <c:v>4.5660257339477497E-2</c:v>
                </c:pt>
                <c:pt idx="11">
                  <c:v>2.39348411560058E-2</c:v>
                </c:pt>
                <c:pt idx="12">
                  <c:v>0.51775312423705999</c:v>
                </c:pt>
                <c:pt idx="13">
                  <c:v>0.25231957435607899</c:v>
                </c:pt>
                <c:pt idx="14">
                  <c:v>0</c:v>
                </c:pt>
                <c:pt idx="15">
                  <c:v>4.9860477447509696E-3</c:v>
                </c:pt>
                <c:pt idx="16">
                  <c:v>1.89483165740966E-2</c:v>
                </c:pt>
                <c:pt idx="17">
                  <c:v>1.9953250885009701E-3</c:v>
                </c:pt>
                <c:pt idx="18">
                  <c:v>1.9946098327636701E-3</c:v>
                </c:pt>
                <c:pt idx="19">
                  <c:v>1.99127197265625E-3</c:v>
                </c:pt>
                <c:pt idx="20">
                  <c:v>1.0970115661621E-2</c:v>
                </c:pt>
                <c:pt idx="21">
                  <c:v>9.9778175354003906E-4</c:v>
                </c:pt>
                <c:pt idx="22">
                  <c:v>3.79072761535644</c:v>
                </c:pt>
                <c:pt idx="23">
                  <c:v>0.55648040771484297</c:v>
                </c:pt>
                <c:pt idx="24">
                  <c:v>9.9754333496093707E-4</c:v>
                </c:pt>
                <c:pt idx="25">
                  <c:v>0.597853183746337</c:v>
                </c:pt>
                <c:pt idx="26">
                  <c:v>0</c:v>
                </c:pt>
                <c:pt idx="27">
                  <c:v>3.9889812469482396E-3</c:v>
                </c:pt>
                <c:pt idx="28">
                  <c:v>0.63204145431518499</c:v>
                </c:pt>
                <c:pt idx="29">
                  <c:v>9.6845626831054601E-4</c:v>
                </c:pt>
                <c:pt idx="30">
                  <c:v>1.19569301605224E-2</c:v>
                </c:pt>
                <c:pt idx="31">
                  <c:v>1.0001659393310499E-3</c:v>
                </c:pt>
                <c:pt idx="32">
                  <c:v>9.9587440490722591E-4</c:v>
                </c:pt>
                <c:pt idx="33">
                  <c:v>1.0944302082061701</c:v>
                </c:pt>
                <c:pt idx="34">
                  <c:v>1.9946098327636701E-3</c:v>
                </c:pt>
                <c:pt idx="35">
                  <c:v>2.9919147491455E-3</c:v>
                </c:pt>
                <c:pt idx="36">
                  <c:v>3.1914472579955999E-2</c:v>
                </c:pt>
                <c:pt idx="37">
                  <c:v>0.29421257972717202</c:v>
                </c:pt>
                <c:pt idx="38">
                  <c:v>2.9888153076171801E-3</c:v>
                </c:pt>
                <c:pt idx="39">
                  <c:v>2.5951862335204998E-2</c:v>
                </c:pt>
                <c:pt idx="40">
                  <c:v>1.6953468322753899E-2</c:v>
                </c:pt>
                <c:pt idx="41">
                  <c:v>9.9706649780273394E-4</c:v>
                </c:pt>
                <c:pt idx="42">
                  <c:v>1.0006783008575399</c:v>
                </c:pt>
                <c:pt idx="43">
                  <c:v>1.79669857025146E-2</c:v>
                </c:pt>
                <c:pt idx="44">
                  <c:v>0.92581486701965299</c:v>
                </c:pt>
                <c:pt idx="45">
                  <c:v>1.19678974151611E-2</c:v>
                </c:pt>
                <c:pt idx="46">
                  <c:v>3.9920806884765599E-3</c:v>
                </c:pt>
                <c:pt idx="47">
                  <c:v>3.8814544677734301E-3</c:v>
                </c:pt>
                <c:pt idx="48">
                  <c:v>1.02758407592773E-3</c:v>
                </c:pt>
                <c:pt idx="49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9C-4A68-B871-1FFC8D72C29C}"/>
            </c:ext>
          </c:extLst>
        </c:ser>
        <c:ser>
          <c:idx val="9"/>
          <c:order val="9"/>
          <c:tx>
            <c:strRef>
              <c:f>'solution-times'!$K$1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'solution-times'!$K$2:$K$51</c:f>
              <c:numCache>
                <c:formatCode>General</c:formatCode>
                <c:ptCount val="50"/>
                <c:pt idx="0">
                  <c:v>0.13759994506835899</c:v>
                </c:pt>
                <c:pt idx="1">
                  <c:v>5.9845447540283203E-3</c:v>
                </c:pt>
                <c:pt idx="2">
                  <c:v>3.9603710174560504E-3</c:v>
                </c:pt>
                <c:pt idx="3">
                  <c:v>3.3908843994140597E-2</c:v>
                </c:pt>
                <c:pt idx="4">
                  <c:v>2.99220085144042E-2</c:v>
                </c:pt>
                <c:pt idx="5">
                  <c:v>9.9682807922363195E-4</c:v>
                </c:pt>
                <c:pt idx="6">
                  <c:v>2.0933163166046098</c:v>
                </c:pt>
                <c:pt idx="7">
                  <c:v>0.267549037933349</c:v>
                </c:pt>
                <c:pt idx="8">
                  <c:v>1.0788440704345701E-3</c:v>
                </c:pt>
                <c:pt idx="9">
                  <c:v>1.0001659393310499E-3</c:v>
                </c:pt>
                <c:pt idx="10">
                  <c:v>9.0011358261108398E-2</c:v>
                </c:pt>
                <c:pt idx="11">
                  <c:v>2.2461364269256499</c:v>
                </c:pt>
                <c:pt idx="12">
                  <c:v>0.51485967636108398</c:v>
                </c:pt>
                <c:pt idx="13">
                  <c:v>0.24933433532714799</c:v>
                </c:pt>
                <c:pt idx="14">
                  <c:v>9.872913360595701E-4</c:v>
                </c:pt>
                <c:pt idx="15">
                  <c:v>6.9801807403564401E-3</c:v>
                </c:pt>
                <c:pt idx="16">
                  <c:v>1.79522037506103E-2</c:v>
                </c:pt>
                <c:pt idx="17">
                  <c:v>8.9759826660156198E-3</c:v>
                </c:pt>
                <c:pt idx="18">
                  <c:v>2.4933576583862301E-2</c:v>
                </c:pt>
                <c:pt idx="19">
                  <c:v>3.9894580841064401E-3</c:v>
                </c:pt>
                <c:pt idx="20">
                  <c:v>1.0970115661621E-2</c:v>
                </c:pt>
                <c:pt idx="21">
                  <c:v>6.9818496704101502E-3</c:v>
                </c:pt>
                <c:pt idx="22">
                  <c:v>0.86209869384765603</c:v>
                </c:pt>
                <c:pt idx="23">
                  <c:v>6.8785982131957999</c:v>
                </c:pt>
                <c:pt idx="24">
                  <c:v>4.9867630004882804E-3</c:v>
                </c:pt>
                <c:pt idx="25">
                  <c:v>0.99869751930236805</c:v>
                </c:pt>
                <c:pt idx="26">
                  <c:v>9.6559524536132802E-4</c:v>
                </c:pt>
                <c:pt idx="27">
                  <c:v>3.7771463394164997E-2</c:v>
                </c:pt>
                <c:pt idx="28">
                  <c:v>0.54852771759033203</c:v>
                </c:pt>
                <c:pt idx="29">
                  <c:v>0</c:v>
                </c:pt>
                <c:pt idx="30">
                  <c:v>1.29697322845458E-2</c:v>
                </c:pt>
                <c:pt idx="31">
                  <c:v>1.99127197265625E-3</c:v>
                </c:pt>
                <c:pt idx="32">
                  <c:v>4.9562454223632804E-3</c:v>
                </c:pt>
                <c:pt idx="33">
                  <c:v>0.85468673706054599</c:v>
                </c:pt>
                <c:pt idx="34">
                  <c:v>2.9920101165771401E-2</c:v>
                </c:pt>
                <c:pt idx="35">
                  <c:v>1.4960050582885701E-2</c:v>
                </c:pt>
                <c:pt idx="36">
                  <c:v>3.39093208312988E-2</c:v>
                </c:pt>
                <c:pt idx="37">
                  <c:v>0.31213450431823703</c:v>
                </c:pt>
                <c:pt idx="38">
                  <c:v>2.9902458190917899E-3</c:v>
                </c:pt>
                <c:pt idx="39">
                  <c:v>0.448770761489868</c:v>
                </c:pt>
                <c:pt idx="40">
                  <c:v>1.59580707550048E-2</c:v>
                </c:pt>
                <c:pt idx="41">
                  <c:v>5.9967041015625E-3</c:v>
                </c:pt>
                <c:pt idx="42">
                  <c:v>0.95643520355224598</c:v>
                </c:pt>
                <c:pt idx="43">
                  <c:v>0.12734937667846599</c:v>
                </c:pt>
                <c:pt idx="44">
                  <c:v>0.85072016716003396</c:v>
                </c:pt>
                <c:pt idx="45">
                  <c:v>1.46050453186035E-2</c:v>
                </c:pt>
                <c:pt idx="46">
                  <c:v>4.9843788146972604E-3</c:v>
                </c:pt>
                <c:pt idx="47">
                  <c:v>0.15026903152465801</c:v>
                </c:pt>
                <c:pt idx="48">
                  <c:v>0</c:v>
                </c:pt>
                <c:pt idx="49">
                  <c:v>6.0160160064697196E-3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9C-4A68-B871-1FFC8D72C29C}"/>
            </c:ext>
          </c:extLst>
        </c:ser>
        <c:ser>
          <c:idx val="10"/>
          <c:order val="10"/>
          <c:tx>
            <c:strRef>
              <c:f>'solution-times'!$L$1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'solution-times'!$L$2:$L$51</c:f>
              <c:numCache>
                <c:formatCode>General</c:formatCode>
                <c:ptCount val="50"/>
                <c:pt idx="0">
                  <c:v>2.1941423416137602E-2</c:v>
                </c:pt>
                <c:pt idx="1">
                  <c:v>9.9706649780273394E-4</c:v>
                </c:pt>
                <c:pt idx="2">
                  <c:v>9.9587440490722591E-4</c:v>
                </c:pt>
                <c:pt idx="3">
                  <c:v>7.9805850982665998E-3</c:v>
                </c:pt>
                <c:pt idx="4">
                  <c:v>3.9880275726318299E-3</c:v>
                </c:pt>
                <c:pt idx="5">
                  <c:v>0</c:v>
                </c:pt>
                <c:pt idx="6">
                  <c:v>3.5470192432403498</c:v>
                </c:pt>
                <c:pt idx="7">
                  <c:v>3.7323236465454102E-2</c:v>
                </c:pt>
                <c:pt idx="8">
                  <c:v>9.3445777893066406E-3</c:v>
                </c:pt>
                <c:pt idx="9">
                  <c:v>0</c:v>
                </c:pt>
                <c:pt idx="10">
                  <c:v>4.5248508453369099E-2</c:v>
                </c:pt>
                <c:pt idx="11">
                  <c:v>3.9893627166747998E-2</c:v>
                </c:pt>
                <c:pt idx="12">
                  <c:v>0.53357505798339799</c:v>
                </c:pt>
                <c:pt idx="13">
                  <c:v>0.26728940010070801</c:v>
                </c:pt>
                <c:pt idx="14">
                  <c:v>0</c:v>
                </c:pt>
                <c:pt idx="15">
                  <c:v>5.9862136840820304E-3</c:v>
                </c:pt>
                <c:pt idx="16">
                  <c:v>1.7951488494872998E-2</c:v>
                </c:pt>
                <c:pt idx="17">
                  <c:v>1.9655227661132799E-3</c:v>
                </c:pt>
                <c:pt idx="18">
                  <c:v>1.9962787628173802E-3</c:v>
                </c:pt>
                <c:pt idx="19">
                  <c:v>1.9943714141845699E-3</c:v>
                </c:pt>
                <c:pt idx="20">
                  <c:v>9.9744796752929601E-3</c:v>
                </c:pt>
                <c:pt idx="21">
                  <c:v>9.9968910217285091E-4</c:v>
                </c:pt>
                <c:pt idx="22">
                  <c:v>0.99868464469909601</c:v>
                </c:pt>
                <c:pt idx="23">
                  <c:v>0.59640455245971602</c:v>
                </c:pt>
                <c:pt idx="24">
                  <c:v>9.9730491638183594E-4</c:v>
                </c:pt>
                <c:pt idx="25">
                  <c:v>1.03673148155212</c:v>
                </c:pt>
                <c:pt idx="26">
                  <c:v>0</c:v>
                </c:pt>
                <c:pt idx="27">
                  <c:v>1.99723243713378E-3</c:v>
                </c:pt>
                <c:pt idx="28">
                  <c:v>0.57507658004760698</c:v>
                </c:pt>
                <c:pt idx="29">
                  <c:v>9.9682807922363195E-4</c:v>
                </c:pt>
                <c:pt idx="30">
                  <c:v>9.9718570709228498E-3</c:v>
                </c:pt>
                <c:pt idx="31">
                  <c:v>0</c:v>
                </c:pt>
                <c:pt idx="32">
                  <c:v>1.02877616882324E-3</c:v>
                </c:pt>
                <c:pt idx="33">
                  <c:v>0.85973358154296797</c:v>
                </c:pt>
                <c:pt idx="34">
                  <c:v>1.9946098327636701E-3</c:v>
                </c:pt>
                <c:pt idx="35">
                  <c:v>1.9943714141845699E-3</c:v>
                </c:pt>
                <c:pt idx="36">
                  <c:v>3.39093208312988E-2</c:v>
                </c:pt>
                <c:pt idx="37">
                  <c:v>0.30322098731994601</c:v>
                </c:pt>
                <c:pt idx="38">
                  <c:v>3.0069351196289002E-3</c:v>
                </c:pt>
                <c:pt idx="39">
                  <c:v>5.7845592498779297E-2</c:v>
                </c:pt>
                <c:pt idx="40">
                  <c:v>1.6960859298705999E-2</c:v>
                </c:pt>
                <c:pt idx="41">
                  <c:v>9.8466873168945291E-4</c:v>
                </c:pt>
                <c:pt idx="42">
                  <c:v>1.0329458713531401</c:v>
                </c:pt>
                <c:pt idx="43">
                  <c:v>2.4930000305175701E-2</c:v>
                </c:pt>
                <c:pt idx="44">
                  <c:v>0.92549633979797297</c:v>
                </c:pt>
                <c:pt idx="45">
                  <c:v>1.2965440750121999E-2</c:v>
                </c:pt>
                <c:pt idx="46">
                  <c:v>2.9957294464111302E-3</c:v>
                </c:pt>
                <c:pt idx="47">
                  <c:v>2.2969484329223602E-2</c:v>
                </c:pt>
                <c:pt idx="48">
                  <c:v>9.9420547485351497E-4</c:v>
                </c:pt>
                <c:pt idx="49">
                  <c:v>9.6964836120605404E-4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D9C-4A68-B871-1FFC8D72C29C}"/>
            </c:ext>
          </c:extLst>
        </c:ser>
        <c:ser>
          <c:idx val="11"/>
          <c:order val="11"/>
          <c:tx>
            <c:strRef>
              <c:f>'solution-times'!$M$1</c:f>
              <c:strCache>
                <c:ptCount val="1"/>
                <c:pt idx="0">
                  <c:v>Average 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'solution-times'!$M$2:$M$51</c:f>
              <c:numCache>
                <c:formatCode>General</c:formatCode>
                <c:ptCount val="50"/>
                <c:pt idx="0">
                  <c:v>2.8716850280761673E-2</c:v>
                </c:pt>
                <c:pt idx="1">
                  <c:v>9.9744796752929631E-4</c:v>
                </c:pt>
                <c:pt idx="2">
                  <c:v>1.5949249267578093E-3</c:v>
                </c:pt>
                <c:pt idx="3">
                  <c:v>2.4933290481567373E-2</c:v>
                </c:pt>
                <c:pt idx="4">
                  <c:v>3.3906936645507783E-3</c:v>
                </c:pt>
                <c:pt idx="5">
                  <c:v>5.985260009765609E-4</c:v>
                </c:pt>
                <c:pt idx="6">
                  <c:v>1.2473563671112027</c:v>
                </c:pt>
                <c:pt idx="7">
                  <c:v>2.9425573348998868E-2</c:v>
                </c:pt>
                <c:pt idx="8">
                  <c:v>1.4023303985595686E-3</c:v>
                </c:pt>
                <c:pt idx="9">
                  <c:v>6.0162544250488175E-4</c:v>
                </c:pt>
                <c:pt idx="10">
                  <c:v>2.1191692352294879E-2</c:v>
                </c:pt>
                <c:pt idx="11">
                  <c:v>3.483371734619136E-2</c:v>
                </c:pt>
                <c:pt idx="12">
                  <c:v>0.25971584320068325</c:v>
                </c:pt>
                <c:pt idx="13">
                  <c:v>0.12705955505371064</c:v>
                </c:pt>
                <c:pt idx="14">
                  <c:v>1.9884109497070299E-4</c:v>
                </c:pt>
                <c:pt idx="15">
                  <c:v>4.5869350433349583E-3</c:v>
                </c:pt>
                <c:pt idx="16">
                  <c:v>1.0770988464355426E-2</c:v>
                </c:pt>
                <c:pt idx="17">
                  <c:v>2.3936271667480448E-3</c:v>
                </c:pt>
                <c:pt idx="18">
                  <c:v>3.3908843994140585E-3</c:v>
                </c:pt>
                <c:pt idx="19">
                  <c:v>1.1970520019531233E-3</c:v>
                </c:pt>
                <c:pt idx="20">
                  <c:v>8.5743427276611297E-3</c:v>
                </c:pt>
                <c:pt idx="21">
                  <c:v>1.608753204345701E-3</c:v>
                </c:pt>
                <c:pt idx="22">
                  <c:v>0.40468902587890582</c:v>
                </c:pt>
                <c:pt idx="23">
                  <c:v>0.5259189605712874</c:v>
                </c:pt>
                <c:pt idx="24">
                  <c:v>1.3961315155029282E-3</c:v>
                </c:pt>
                <c:pt idx="25">
                  <c:v>0.27678341865539496</c:v>
                </c:pt>
                <c:pt idx="26">
                  <c:v>5.9638023376464846E-4</c:v>
                </c:pt>
                <c:pt idx="27">
                  <c:v>2.792501449584958E-3</c:v>
                </c:pt>
                <c:pt idx="28">
                  <c:v>0.31434717178344701</c:v>
                </c:pt>
                <c:pt idx="29">
                  <c:v>2.0370483398437399E-4</c:v>
                </c:pt>
                <c:pt idx="30">
                  <c:v>6.3827991485595663E-3</c:v>
                </c:pt>
                <c:pt idx="31">
                  <c:v>1.397037506103514E-3</c:v>
                </c:pt>
                <c:pt idx="32">
                  <c:v>1.862716674804686E-3</c:v>
                </c:pt>
                <c:pt idx="33">
                  <c:v>0.38426690101623523</c:v>
                </c:pt>
                <c:pt idx="34">
                  <c:v>5.1862716674804564E-3</c:v>
                </c:pt>
                <c:pt idx="35">
                  <c:v>2.991962432861324E-3</c:v>
                </c:pt>
                <c:pt idx="36">
                  <c:v>2.4534225463867139E-2</c:v>
                </c:pt>
                <c:pt idx="37">
                  <c:v>0.1418202877044672</c:v>
                </c:pt>
                <c:pt idx="38">
                  <c:v>3.1916141510009723E-3</c:v>
                </c:pt>
                <c:pt idx="39">
                  <c:v>1.6153526306152317E-2</c:v>
                </c:pt>
                <c:pt idx="40">
                  <c:v>1.0106945037841784E-2</c:v>
                </c:pt>
                <c:pt idx="41">
                  <c:v>1.588344573974607E-3</c:v>
                </c:pt>
                <c:pt idx="42">
                  <c:v>0.49804530143737713</c:v>
                </c:pt>
                <c:pt idx="43">
                  <c:v>1.4933824539184525E-2</c:v>
                </c:pt>
                <c:pt idx="44">
                  <c:v>0.38958463668823179</c:v>
                </c:pt>
                <c:pt idx="45">
                  <c:v>1.3963079452514616E-2</c:v>
                </c:pt>
                <c:pt idx="46">
                  <c:v>2.792024612426754E-3</c:v>
                </c:pt>
                <c:pt idx="47">
                  <c:v>5.7780742645263498E-3</c:v>
                </c:pt>
                <c:pt idx="48">
                  <c:v>5.9309005737304599E-4</c:v>
                </c:pt>
                <c:pt idx="49">
                  <c:v>2.0637035369873032E-3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5-4591-BD18-C8BF5FCD22CD}"/>
            </c:ext>
          </c:extLst>
        </c:ser>
        <c:ser>
          <c:idx val="12"/>
          <c:order val="12"/>
          <c:tx>
            <c:strRef>
              <c:f>'solution-times'!$N$1</c:f>
              <c:strCache>
                <c:ptCount val="1"/>
                <c:pt idx="0">
                  <c:v>Average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'solution-times'!$N$2:$N$51</c:f>
              <c:numCache>
                <c:formatCode>General</c:formatCode>
                <c:ptCount val="50"/>
                <c:pt idx="0">
                  <c:v>5.5446004867553578E-2</c:v>
                </c:pt>
                <c:pt idx="1">
                  <c:v>4.1888236999511703E-3</c:v>
                </c:pt>
                <c:pt idx="2">
                  <c:v>2.1878719329833972E-3</c:v>
                </c:pt>
                <c:pt idx="3">
                  <c:v>2.0145988464355433E-2</c:v>
                </c:pt>
                <c:pt idx="4">
                  <c:v>1.0571622848510716E-2</c:v>
                </c:pt>
                <c:pt idx="5">
                  <c:v>5.9823989868164047E-4</c:v>
                </c:pt>
                <c:pt idx="6">
                  <c:v>3.1671607494354199</c:v>
                </c:pt>
                <c:pt idx="7">
                  <c:v>9.1411447525024239E-2</c:v>
                </c:pt>
                <c:pt idx="8">
                  <c:v>4.8764228820800757E-3</c:v>
                </c:pt>
                <c:pt idx="9">
                  <c:v>3.9944648742675675E-4</c:v>
                </c:pt>
                <c:pt idx="10">
                  <c:v>7.2183036804199199E-2</c:v>
                </c:pt>
                <c:pt idx="11">
                  <c:v>0.53442029953002734</c:v>
                </c:pt>
                <c:pt idx="12">
                  <c:v>0.51857805252075162</c:v>
                </c:pt>
                <c:pt idx="13">
                  <c:v>0.68776125907897878</c:v>
                </c:pt>
                <c:pt idx="14">
                  <c:v>3.9877891540527206E-4</c:v>
                </c:pt>
                <c:pt idx="15">
                  <c:v>6.1838626861572222E-3</c:v>
                </c:pt>
                <c:pt idx="16">
                  <c:v>1.8350744247436455E-2</c:v>
                </c:pt>
                <c:pt idx="17">
                  <c:v>3.7840366363525351E-3</c:v>
                </c:pt>
                <c:pt idx="18">
                  <c:v>8.178472518920895E-3</c:v>
                </c:pt>
                <c:pt idx="19">
                  <c:v>3.5902023315429661E-3</c:v>
                </c:pt>
                <c:pt idx="20">
                  <c:v>1.0777711868286079E-2</c:v>
                </c:pt>
                <c:pt idx="21">
                  <c:v>4.9872875213623023E-3</c:v>
                </c:pt>
                <c:pt idx="22">
                  <c:v>1.4837504863738999</c:v>
                </c:pt>
                <c:pt idx="23">
                  <c:v>2.3304809570312477</c:v>
                </c:pt>
                <c:pt idx="24">
                  <c:v>2.9919147491455069E-3</c:v>
                </c:pt>
                <c:pt idx="25">
                  <c:v>0.7621934413909901</c:v>
                </c:pt>
                <c:pt idx="26">
                  <c:v>3.9267539978027344E-4</c:v>
                </c:pt>
                <c:pt idx="27">
                  <c:v>1.6202974319457983E-2</c:v>
                </c:pt>
                <c:pt idx="28">
                  <c:v>0.56618700027465785</c:v>
                </c:pt>
                <c:pt idx="29">
                  <c:v>5.9185028076171845E-4</c:v>
                </c:pt>
                <c:pt idx="30">
                  <c:v>1.144156455993647E-2</c:v>
                </c:pt>
                <c:pt idx="31">
                  <c:v>1.794958114624022E-3</c:v>
                </c:pt>
                <c:pt idx="32">
                  <c:v>3.3975124359130831E-3</c:v>
                </c:pt>
                <c:pt idx="33">
                  <c:v>2.1207617759704562</c:v>
                </c:pt>
                <c:pt idx="34">
                  <c:v>9.5744132995605191E-3</c:v>
                </c:pt>
                <c:pt idx="35">
                  <c:v>5.9839248657226445E-3</c:v>
                </c:pt>
                <c:pt idx="36">
                  <c:v>3.2911968231201141E-2</c:v>
                </c:pt>
                <c:pt idx="37">
                  <c:v>0.29920644760131782</c:v>
                </c:pt>
                <c:pt idx="38">
                  <c:v>2.9944419860839801E-3</c:v>
                </c:pt>
                <c:pt idx="39">
                  <c:v>0.17851624488830548</c:v>
                </c:pt>
                <c:pt idx="40">
                  <c:v>1.6363906860351517E-2</c:v>
                </c:pt>
                <c:pt idx="41">
                  <c:v>2.9983043670654291E-3</c:v>
                </c:pt>
                <c:pt idx="42">
                  <c:v>0.98408842086791704</c:v>
                </c:pt>
                <c:pt idx="43">
                  <c:v>4.946026802062968E-2</c:v>
                </c:pt>
                <c:pt idx="44">
                  <c:v>0.89095783233642523</c:v>
                </c:pt>
                <c:pt idx="45">
                  <c:v>1.270089149475094E-2</c:v>
                </c:pt>
                <c:pt idx="46">
                  <c:v>4.5884132385253856E-3</c:v>
                </c:pt>
                <c:pt idx="47">
                  <c:v>5.9790277481079047E-2</c:v>
                </c:pt>
                <c:pt idx="48">
                  <c:v>6.0300827026367086E-4</c:v>
                </c:pt>
                <c:pt idx="49">
                  <c:v>2.9874801635742165E-3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5-4591-BD18-C8BF5FCD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31616"/>
        <c:axId val="1654955328"/>
      </c:scatterChart>
      <c:valAx>
        <c:axId val="16549316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55328"/>
        <c:crosses val="autoZero"/>
        <c:crossBetween val="midCat"/>
        <c:majorUnit val="1"/>
      </c:valAx>
      <c:valAx>
        <c:axId val="1654955328"/>
        <c:scaling>
          <c:orientation val="minMax"/>
          <c:max val="1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1-48AA-9CA7-EDCE0893810D}"/>
            </c:ext>
          </c:extLst>
        </c:ser>
        <c:ser>
          <c:idx val="1"/>
          <c:order val="1"/>
          <c:tx>
            <c:strRef>
              <c:f>'solution-times'!$C$1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'solution-times'!$C$2:$C$51</c:f>
              <c:numCache>
                <c:formatCode>General</c:formatCode>
                <c:ptCount val="50"/>
                <c:pt idx="0">
                  <c:v>1.29356384277343E-2</c:v>
                </c:pt>
                <c:pt idx="1">
                  <c:v>9.9897384643554601E-4</c:v>
                </c:pt>
                <c:pt idx="2">
                  <c:v>1.9867420196533199E-3</c:v>
                </c:pt>
                <c:pt idx="3">
                  <c:v>3.9815902709960903E-3</c:v>
                </c:pt>
                <c:pt idx="4">
                  <c:v>1.99484825134277E-3</c:v>
                </c:pt>
                <c:pt idx="5">
                  <c:v>0</c:v>
                </c:pt>
                <c:pt idx="6">
                  <c:v>1.2698783874511701</c:v>
                </c:pt>
                <c:pt idx="7">
                  <c:v>6.9813728332519497E-3</c:v>
                </c:pt>
                <c:pt idx="8">
                  <c:v>1.02734565734863E-3</c:v>
                </c:pt>
                <c:pt idx="9">
                  <c:v>9.8371505737304601E-4</c:v>
                </c:pt>
                <c:pt idx="10">
                  <c:v>2.19426155090332E-2</c:v>
                </c:pt>
                <c:pt idx="11">
                  <c:v>2.5932312011718701E-2</c:v>
                </c:pt>
                <c:pt idx="12">
                  <c:v>0.256600141525268</c:v>
                </c:pt>
                <c:pt idx="13">
                  <c:v>0.125663757324218</c:v>
                </c:pt>
                <c:pt idx="14">
                  <c:v>9.9420547485351497E-4</c:v>
                </c:pt>
                <c:pt idx="15">
                  <c:v>3.9548873901367101E-3</c:v>
                </c:pt>
                <c:pt idx="16">
                  <c:v>1.09696388244628E-2</c:v>
                </c:pt>
                <c:pt idx="17">
                  <c:v>9.9754333496093707E-4</c:v>
                </c:pt>
                <c:pt idx="18">
                  <c:v>1.9629001617431602E-3</c:v>
                </c:pt>
                <c:pt idx="19">
                  <c:v>9.9730491638183594E-4</c:v>
                </c:pt>
                <c:pt idx="20">
                  <c:v>8.9771747589111293E-3</c:v>
                </c:pt>
                <c:pt idx="21">
                  <c:v>9.9730491638183594E-4</c:v>
                </c:pt>
                <c:pt idx="22">
                  <c:v>0.40195703506469699</c:v>
                </c:pt>
                <c:pt idx="23">
                  <c:v>0.34121060371398898</c:v>
                </c:pt>
                <c:pt idx="24">
                  <c:v>2.9902458190917899E-3</c:v>
                </c:pt>
                <c:pt idx="25">
                  <c:v>0.27430820465087802</c:v>
                </c:pt>
                <c:pt idx="26">
                  <c:v>9.8681449890136697E-4</c:v>
                </c:pt>
                <c:pt idx="27">
                  <c:v>1.9946098327636701E-3</c:v>
                </c:pt>
                <c:pt idx="28">
                  <c:v>0.30867671966552701</c:v>
                </c:pt>
                <c:pt idx="29">
                  <c:v>1.01852416992187E-3</c:v>
                </c:pt>
                <c:pt idx="30">
                  <c:v>5.9859752655029297E-3</c:v>
                </c:pt>
                <c:pt idx="31">
                  <c:v>9.9372863769531207E-4</c:v>
                </c:pt>
                <c:pt idx="32">
                  <c:v>0</c:v>
                </c:pt>
                <c:pt idx="33">
                  <c:v>0.37461614608764598</c:v>
                </c:pt>
                <c:pt idx="34">
                  <c:v>1.99484825134277E-3</c:v>
                </c:pt>
                <c:pt idx="35">
                  <c:v>2.9916763305664002E-3</c:v>
                </c:pt>
                <c:pt idx="36">
                  <c:v>2.3935556411743102E-2</c:v>
                </c:pt>
                <c:pt idx="37">
                  <c:v>0.13862919807433999</c:v>
                </c:pt>
                <c:pt idx="38">
                  <c:v>2.960205078125E-3</c:v>
                </c:pt>
                <c:pt idx="39">
                  <c:v>1.09562873840332E-2</c:v>
                </c:pt>
                <c:pt idx="40">
                  <c:v>9.9484920501708898E-3</c:v>
                </c:pt>
                <c:pt idx="41">
                  <c:v>9.918212890625E-4</c:v>
                </c:pt>
                <c:pt idx="42">
                  <c:v>0.49364709854125899</c:v>
                </c:pt>
                <c:pt idx="43">
                  <c:v>1.69224739074707E-2</c:v>
                </c:pt>
                <c:pt idx="44">
                  <c:v>0.39107561111450101</c:v>
                </c:pt>
                <c:pt idx="45">
                  <c:v>1.39358043670654E-2</c:v>
                </c:pt>
                <c:pt idx="46">
                  <c:v>1.99007987976074E-3</c:v>
                </c:pt>
                <c:pt idx="47">
                  <c:v>3.9889812469482396E-3</c:v>
                </c:pt>
                <c:pt idx="48">
                  <c:v>9.9730491638183594E-4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1-48AA-9CA7-EDCE0893810D}"/>
            </c:ext>
          </c:extLst>
        </c:ser>
        <c:ser>
          <c:idx val="2"/>
          <c:order val="2"/>
          <c:tx>
            <c:strRef>
              <c:f>'solution-times'!$D$1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'solution-times'!$D$2:$D$51</c:f>
              <c:numCache>
                <c:formatCode>General</c:formatCode>
                <c:ptCount val="50"/>
                <c:pt idx="0">
                  <c:v>1.19986534118652E-2</c:v>
                </c:pt>
                <c:pt idx="1">
                  <c:v>9.9587440490722591E-4</c:v>
                </c:pt>
                <c:pt idx="2">
                  <c:v>1.0001659393310499E-3</c:v>
                </c:pt>
                <c:pt idx="3">
                  <c:v>2.99954414367675E-3</c:v>
                </c:pt>
                <c:pt idx="4">
                  <c:v>1.9946098327636701E-3</c:v>
                </c:pt>
                <c:pt idx="5">
                  <c:v>9.9730491638183594E-4</c:v>
                </c:pt>
                <c:pt idx="6">
                  <c:v>1.31700491905212</c:v>
                </c:pt>
                <c:pt idx="7">
                  <c:v>5.9843063354492101E-3</c:v>
                </c:pt>
                <c:pt idx="8">
                  <c:v>9.99212265014648E-4</c:v>
                </c:pt>
                <c:pt idx="9">
                  <c:v>0</c:v>
                </c:pt>
                <c:pt idx="10">
                  <c:v>2.0943641662597601E-2</c:v>
                </c:pt>
                <c:pt idx="11">
                  <c:v>1.5925645828247001E-2</c:v>
                </c:pt>
                <c:pt idx="12">
                  <c:v>0.253257036209106</c:v>
                </c:pt>
                <c:pt idx="13">
                  <c:v>0.123667240142822</c:v>
                </c:pt>
                <c:pt idx="14">
                  <c:v>0</c:v>
                </c:pt>
                <c:pt idx="15">
                  <c:v>4.9865245819091797E-3</c:v>
                </c:pt>
                <c:pt idx="16">
                  <c:v>9.9735260009765608E-3</c:v>
                </c:pt>
                <c:pt idx="17">
                  <c:v>1.9953250885009701E-3</c:v>
                </c:pt>
                <c:pt idx="18">
                  <c:v>2.0256042480468698E-3</c:v>
                </c:pt>
                <c:pt idx="19">
                  <c:v>0</c:v>
                </c:pt>
                <c:pt idx="20">
                  <c:v>7.9638957977294905E-3</c:v>
                </c:pt>
                <c:pt idx="21">
                  <c:v>1.0318756103515599E-3</c:v>
                </c:pt>
                <c:pt idx="22">
                  <c:v>0.39993023872375399</c:v>
                </c:pt>
                <c:pt idx="23">
                  <c:v>0.33979058265686002</c:v>
                </c:pt>
                <c:pt idx="24">
                  <c:v>9.9945068359375E-4</c:v>
                </c:pt>
                <c:pt idx="25">
                  <c:v>0.27493071556091297</c:v>
                </c:pt>
                <c:pt idx="26">
                  <c:v>9.9730491638183594E-4</c:v>
                </c:pt>
                <c:pt idx="27">
                  <c:v>1.9946098327636701E-3</c:v>
                </c:pt>
                <c:pt idx="28">
                  <c:v>0.31667280197143499</c:v>
                </c:pt>
                <c:pt idx="29">
                  <c:v>0</c:v>
                </c:pt>
                <c:pt idx="30">
                  <c:v>6.9789886474609297E-3</c:v>
                </c:pt>
                <c:pt idx="31">
                  <c:v>9.8299980163574197E-4</c:v>
                </c:pt>
                <c:pt idx="32">
                  <c:v>0</c:v>
                </c:pt>
                <c:pt idx="33">
                  <c:v>0.39984369277954102</c:v>
                </c:pt>
                <c:pt idx="34">
                  <c:v>9.9802017211913997E-4</c:v>
                </c:pt>
                <c:pt idx="35">
                  <c:v>1.9946098327636701E-3</c:v>
                </c:pt>
                <c:pt idx="36">
                  <c:v>2.5930404663085899E-2</c:v>
                </c:pt>
                <c:pt idx="37">
                  <c:v>0.146608591079711</c:v>
                </c:pt>
                <c:pt idx="38">
                  <c:v>4.0256977081298802E-3</c:v>
                </c:pt>
                <c:pt idx="39">
                  <c:v>9.9713802337646398E-3</c:v>
                </c:pt>
                <c:pt idx="40">
                  <c:v>8.9735984802246094E-3</c:v>
                </c:pt>
                <c:pt idx="41">
                  <c:v>9.9754333496093707E-4</c:v>
                </c:pt>
                <c:pt idx="42">
                  <c:v>0.486667871475219</c:v>
                </c:pt>
                <c:pt idx="43">
                  <c:v>1.04060173034667E-2</c:v>
                </c:pt>
                <c:pt idx="44">
                  <c:v>0.38697433471679599</c:v>
                </c:pt>
                <c:pt idx="45">
                  <c:v>1.29644870758056E-2</c:v>
                </c:pt>
                <c:pt idx="46">
                  <c:v>3.9887428283691398E-3</c:v>
                </c:pt>
                <c:pt idx="47">
                  <c:v>4.9548149108886701E-3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1-48AA-9CA7-EDCE0893810D}"/>
            </c:ext>
          </c:extLst>
        </c:ser>
        <c:ser>
          <c:idx val="3"/>
          <c:order val="3"/>
          <c:tx>
            <c:strRef>
              <c:f>'solution-times'!$E$1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'solution-times'!$E$2:$E$51</c:f>
              <c:numCache>
                <c:formatCode>General</c:formatCode>
                <c:ptCount val="50"/>
                <c:pt idx="0">
                  <c:v>6.5792560577392495E-2</c:v>
                </c:pt>
                <c:pt idx="1">
                  <c:v>9.9682807922363195E-4</c:v>
                </c:pt>
                <c:pt idx="2">
                  <c:v>9.9968910217285091E-4</c:v>
                </c:pt>
                <c:pt idx="3">
                  <c:v>8.8733434677123996E-2</c:v>
                </c:pt>
                <c:pt idx="4">
                  <c:v>1.99365615844726E-3</c:v>
                </c:pt>
                <c:pt idx="5">
                  <c:v>1.0051727294921799E-3</c:v>
                </c:pt>
                <c:pt idx="6">
                  <c:v>0.84976506233215299</c:v>
                </c:pt>
                <c:pt idx="7">
                  <c:v>4.8031806945800703E-3</c:v>
                </c:pt>
                <c:pt idx="8">
                  <c:v>9.95397567749023E-4</c:v>
                </c:pt>
                <c:pt idx="9">
                  <c:v>1.0321140289306599E-3</c:v>
                </c:pt>
                <c:pt idx="10">
                  <c:v>1.5793561935424801E-2</c:v>
                </c:pt>
                <c:pt idx="11">
                  <c:v>2.5965452194213801E-2</c:v>
                </c:pt>
                <c:pt idx="12">
                  <c:v>0.27295255661010698</c:v>
                </c:pt>
                <c:pt idx="13">
                  <c:v>0.127659797668457</c:v>
                </c:pt>
                <c:pt idx="14">
                  <c:v>0</c:v>
                </c:pt>
                <c:pt idx="15">
                  <c:v>5.0172805786132804E-3</c:v>
                </c:pt>
                <c:pt idx="16">
                  <c:v>1.09698772430419E-2</c:v>
                </c:pt>
                <c:pt idx="17">
                  <c:v>9.9611282348632791E-4</c:v>
                </c:pt>
                <c:pt idx="18">
                  <c:v>1.9946098327636701E-3</c:v>
                </c:pt>
                <c:pt idx="19">
                  <c:v>0</c:v>
                </c:pt>
                <c:pt idx="20">
                  <c:v>7.9784393310546806E-3</c:v>
                </c:pt>
                <c:pt idx="21">
                  <c:v>9.9635124206542904E-4</c:v>
                </c:pt>
                <c:pt idx="22">
                  <c:v>0.40588402748107899</c:v>
                </c:pt>
                <c:pt idx="23">
                  <c:v>0.36802458763122498</c:v>
                </c:pt>
                <c:pt idx="24">
                  <c:v>9.9706649780273394E-4</c:v>
                </c:pt>
                <c:pt idx="25">
                  <c:v>0.27474522590637201</c:v>
                </c:pt>
                <c:pt idx="26">
                  <c:v>0</c:v>
                </c:pt>
                <c:pt idx="27">
                  <c:v>1.9943714141845699E-3</c:v>
                </c:pt>
                <c:pt idx="28">
                  <c:v>0.31893277168273898</c:v>
                </c:pt>
                <c:pt idx="29">
                  <c:v>0</c:v>
                </c:pt>
                <c:pt idx="30">
                  <c:v>6.9813728332519497E-3</c:v>
                </c:pt>
                <c:pt idx="31">
                  <c:v>9.8919868469238195E-4</c:v>
                </c:pt>
                <c:pt idx="32">
                  <c:v>0</c:v>
                </c:pt>
                <c:pt idx="33">
                  <c:v>0.37766456604003901</c:v>
                </c:pt>
                <c:pt idx="34">
                  <c:v>9.9754333496093707E-4</c:v>
                </c:pt>
                <c:pt idx="35">
                  <c:v>1.9946098327636701E-3</c:v>
                </c:pt>
                <c:pt idx="36">
                  <c:v>2.3936033248901301E-2</c:v>
                </c:pt>
                <c:pt idx="37">
                  <c:v>0.14663743972778301</c:v>
                </c:pt>
                <c:pt idx="38">
                  <c:v>2.9876232147216701E-3</c:v>
                </c:pt>
                <c:pt idx="39">
                  <c:v>1.09398365020751E-2</c:v>
                </c:pt>
                <c:pt idx="40">
                  <c:v>9.9737644195556606E-3</c:v>
                </c:pt>
                <c:pt idx="41">
                  <c:v>1.9650459289550699E-3</c:v>
                </c:pt>
                <c:pt idx="42">
                  <c:v>0.49983000755309998</c:v>
                </c:pt>
                <c:pt idx="43">
                  <c:v>2.1388053894042899E-2</c:v>
                </c:pt>
                <c:pt idx="44">
                  <c:v>0.39195084571838301</c:v>
                </c:pt>
                <c:pt idx="45">
                  <c:v>2.09441184997558E-2</c:v>
                </c:pt>
                <c:pt idx="46">
                  <c:v>1.9969940185546801E-3</c:v>
                </c:pt>
                <c:pt idx="47">
                  <c:v>2.9919147491455E-3</c:v>
                </c:pt>
                <c:pt idx="48">
                  <c:v>9.6654891967773405E-4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D1-48AA-9CA7-EDCE0893810D}"/>
            </c:ext>
          </c:extLst>
        </c:ser>
        <c:ser>
          <c:idx val="4"/>
          <c:order val="4"/>
          <c:tx>
            <c:strRef>
              <c:f>'solution-times'!$F$1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'solution-times'!$F$2:$F$51</c:f>
              <c:numCache>
                <c:formatCode>General</c:formatCode>
                <c:ptCount val="50"/>
                <c:pt idx="0">
                  <c:v>4.2883872985839802E-2</c:v>
                </c:pt>
                <c:pt idx="1">
                  <c:v>9.9778175354003906E-4</c:v>
                </c:pt>
                <c:pt idx="2">
                  <c:v>2.9921531677245998E-3</c:v>
                </c:pt>
                <c:pt idx="3">
                  <c:v>2.59273052215576E-2</c:v>
                </c:pt>
                <c:pt idx="4">
                  <c:v>8.9755058288574201E-3</c:v>
                </c:pt>
                <c:pt idx="5">
                  <c:v>0</c:v>
                </c:pt>
                <c:pt idx="6">
                  <c:v>1.3109016418457</c:v>
                </c:pt>
                <c:pt idx="7">
                  <c:v>0.123374938964843</c:v>
                </c:pt>
                <c:pt idx="8">
                  <c:v>2.9914379119872999E-3</c:v>
                </c:pt>
                <c:pt idx="9">
                  <c:v>0</c:v>
                </c:pt>
                <c:pt idx="10">
                  <c:v>3.4313917160034103E-2</c:v>
                </c:pt>
                <c:pt idx="11">
                  <c:v>8.9996337890625E-2</c:v>
                </c:pt>
                <c:pt idx="12">
                  <c:v>0.25976800918579102</c:v>
                </c:pt>
                <c:pt idx="13">
                  <c:v>0.12965178489685</c:v>
                </c:pt>
                <c:pt idx="14">
                  <c:v>0</c:v>
                </c:pt>
                <c:pt idx="15">
                  <c:v>4.95672225952148E-3</c:v>
                </c:pt>
                <c:pt idx="16">
                  <c:v>9.9744796752929601E-3</c:v>
                </c:pt>
                <c:pt idx="17">
                  <c:v>6.9813728332519497E-3</c:v>
                </c:pt>
                <c:pt idx="18">
                  <c:v>8.9764595031738195E-3</c:v>
                </c:pt>
                <c:pt idx="19">
                  <c:v>2.9940605163574201E-3</c:v>
                </c:pt>
                <c:pt idx="20">
                  <c:v>7.9789161682128906E-3</c:v>
                </c:pt>
                <c:pt idx="21">
                  <c:v>4.0216445922851502E-3</c:v>
                </c:pt>
                <c:pt idx="22">
                  <c:v>0.40355443954467701</c:v>
                </c:pt>
                <c:pt idx="23">
                  <c:v>1.2956285476684499</c:v>
                </c:pt>
                <c:pt idx="24">
                  <c:v>9.9658966064453103E-4</c:v>
                </c:pt>
                <c:pt idx="25">
                  <c:v>0.27597713470458901</c:v>
                </c:pt>
                <c:pt idx="26">
                  <c:v>0</c:v>
                </c:pt>
                <c:pt idx="27">
                  <c:v>5.9843063354492101E-3</c:v>
                </c:pt>
                <c:pt idx="28">
                  <c:v>0.31938076019287098</c:v>
                </c:pt>
                <c:pt idx="29">
                  <c:v>0</c:v>
                </c:pt>
                <c:pt idx="30">
                  <c:v>5.9840679168701102E-3</c:v>
                </c:pt>
                <c:pt idx="31">
                  <c:v>3.0221939086914002E-3</c:v>
                </c:pt>
                <c:pt idx="32">
                  <c:v>0</c:v>
                </c:pt>
                <c:pt idx="33">
                  <c:v>0.37639474868774397</c:v>
                </c:pt>
                <c:pt idx="34">
                  <c:v>2.0943880081176699E-2</c:v>
                </c:pt>
                <c:pt idx="35">
                  <c:v>5.9840679168701102E-3</c:v>
                </c:pt>
                <c:pt idx="36">
                  <c:v>2.3936510086059501E-2</c:v>
                </c:pt>
                <c:pt idx="37">
                  <c:v>0.138597011566162</c:v>
                </c:pt>
                <c:pt idx="38">
                  <c:v>2.9916763305664002E-3</c:v>
                </c:pt>
                <c:pt idx="39">
                  <c:v>3.89273166656494E-2</c:v>
                </c:pt>
                <c:pt idx="40">
                  <c:v>9.9737644195556606E-3</c:v>
                </c:pt>
                <c:pt idx="41">
                  <c:v>2.9897689819335898E-3</c:v>
                </c:pt>
                <c:pt idx="42">
                  <c:v>0.51850962638854903</c:v>
                </c:pt>
                <c:pt idx="43">
                  <c:v>1.6960144042968701E-2</c:v>
                </c:pt>
                <c:pt idx="44">
                  <c:v>0.38596773147583002</c:v>
                </c:pt>
                <c:pt idx="45">
                  <c:v>1.19955539703369E-2</c:v>
                </c:pt>
                <c:pt idx="46">
                  <c:v>3.9894580841064401E-3</c:v>
                </c:pt>
                <c:pt idx="47">
                  <c:v>1.2965679168701101E-2</c:v>
                </c:pt>
                <c:pt idx="48">
                  <c:v>1.0015964508056599E-3</c:v>
                </c:pt>
                <c:pt idx="49">
                  <c:v>9.3212127685546806E-3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D1-48AA-9CA7-EDCE0893810D}"/>
            </c:ext>
          </c:extLst>
        </c:ser>
        <c:ser>
          <c:idx val="5"/>
          <c:order val="5"/>
          <c:tx>
            <c:strRef>
              <c:f>'solution-times'!$G$1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'solution-times'!$G$2:$G$51</c:f>
              <c:numCache>
                <c:formatCode>General</c:formatCode>
                <c:ptCount val="50"/>
                <c:pt idx="0">
                  <c:v>9.9735260009765608E-3</c:v>
                </c:pt>
                <c:pt idx="1">
                  <c:v>9.9778175354003906E-4</c:v>
                </c:pt>
                <c:pt idx="2">
                  <c:v>9.9587440490722591E-4</c:v>
                </c:pt>
                <c:pt idx="3">
                  <c:v>3.0245780944824201E-3</c:v>
                </c:pt>
                <c:pt idx="4">
                  <c:v>1.99484825134277E-3</c:v>
                </c:pt>
                <c:pt idx="5">
                  <c:v>9.9015235900878906E-4</c:v>
                </c:pt>
                <c:pt idx="6">
                  <c:v>1.4892318248748699</c:v>
                </c:pt>
                <c:pt idx="7">
                  <c:v>5.9840679168701102E-3</c:v>
                </c:pt>
                <c:pt idx="8">
                  <c:v>9.9825859069824197E-4</c:v>
                </c:pt>
                <c:pt idx="9">
                  <c:v>9.9229812622070291E-4</c:v>
                </c:pt>
                <c:pt idx="10">
                  <c:v>1.29647254943847E-2</c:v>
                </c:pt>
                <c:pt idx="11">
                  <c:v>1.6348838806152299E-2</c:v>
                </c:pt>
                <c:pt idx="12">
                  <c:v>0.25600147247314398</c:v>
                </c:pt>
                <c:pt idx="13">
                  <c:v>0.128655195236206</c:v>
                </c:pt>
                <c:pt idx="14">
                  <c:v>0</c:v>
                </c:pt>
                <c:pt idx="15">
                  <c:v>4.0192604064941398E-3</c:v>
                </c:pt>
                <c:pt idx="16">
                  <c:v>1.19674205780029E-2</c:v>
                </c:pt>
                <c:pt idx="17">
                  <c:v>9.9778175354003906E-4</c:v>
                </c:pt>
                <c:pt idx="18">
                  <c:v>1.99484825134277E-3</c:v>
                </c:pt>
                <c:pt idx="19">
                  <c:v>1.9938945770263598E-3</c:v>
                </c:pt>
                <c:pt idx="20">
                  <c:v>9.9732875823974592E-3</c:v>
                </c:pt>
                <c:pt idx="21">
                  <c:v>9.9658966064453103E-4</c:v>
                </c:pt>
                <c:pt idx="22">
                  <c:v>0.41211938858032199</c:v>
                </c:pt>
                <c:pt idx="23">
                  <c:v>0.28494048118591297</c:v>
                </c:pt>
                <c:pt idx="24">
                  <c:v>9.9730491638183594E-4</c:v>
                </c:pt>
                <c:pt idx="25">
                  <c:v>0.28395581245422302</c:v>
                </c:pt>
                <c:pt idx="26">
                  <c:v>9.9778175354003906E-4</c:v>
                </c:pt>
                <c:pt idx="27">
                  <c:v>1.9946098327636701E-3</c:v>
                </c:pt>
                <c:pt idx="28">
                  <c:v>0.30807280540466297</c:v>
                </c:pt>
                <c:pt idx="29">
                  <c:v>0</c:v>
                </c:pt>
                <c:pt idx="30">
                  <c:v>5.9835910797119097E-3</c:v>
                </c:pt>
                <c:pt idx="31">
                  <c:v>9.9706649780273394E-4</c:v>
                </c:pt>
                <c:pt idx="32">
                  <c:v>9.3135833740234306E-3</c:v>
                </c:pt>
                <c:pt idx="33">
                  <c:v>0.392815351486206</c:v>
                </c:pt>
                <c:pt idx="34">
                  <c:v>9.9706649780273394E-4</c:v>
                </c:pt>
                <c:pt idx="35">
                  <c:v>1.99484825134277E-3</c:v>
                </c:pt>
                <c:pt idx="36">
                  <c:v>2.4932622909545898E-2</c:v>
                </c:pt>
                <c:pt idx="37">
                  <c:v>0.13862919807433999</c:v>
                </c:pt>
                <c:pt idx="38">
                  <c:v>2.9928684234619102E-3</c:v>
                </c:pt>
                <c:pt idx="39">
                  <c:v>9.9728107452392491E-3</c:v>
                </c:pt>
                <c:pt idx="40">
                  <c:v>1.16651058197021E-2</c:v>
                </c:pt>
                <c:pt idx="41">
                  <c:v>9.9754333496093707E-4</c:v>
                </c:pt>
                <c:pt idx="42">
                  <c:v>0.49157190322875899</c:v>
                </c:pt>
                <c:pt idx="43">
                  <c:v>8.9924335479736293E-3</c:v>
                </c:pt>
                <c:pt idx="44">
                  <c:v>0.39195466041564903</c:v>
                </c:pt>
                <c:pt idx="45">
                  <c:v>9.9754333496093698E-3</c:v>
                </c:pt>
                <c:pt idx="46">
                  <c:v>1.99484825134277E-3</c:v>
                </c:pt>
                <c:pt idx="47">
                  <c:v>3.9889812469482396E-3</c:v>
                </c:pt>
                <c:pt idx="48">
                  <c:v>0</c:v>
                </c:pt>
                <c:pt idx="49">
                  <c:v>9.9730491638183594E-4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D1-48AA-9CA7-EDCE0893810D}"/>
            </c:ext>
          </c:extLst>
        </c:ser>
        <c:ser>
          <c:idx val="6"/>
          <c:order val="6"/>
          <c:tx>
            <c:strRef>
              <c:f>'solution-times'!$H$1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'solution-times'!$H$2:$H$51</c:f>
              <c:numCache>
                <c:formatCode>General</c:formatCode>
                <c:ptCount val="50"/>
                <c:pt idx="0">
                  <c:v>5.2888154983520501E-2</c:v>
                </c:pt>
                <c:pt idx="1">
                  <c:v>6.98089599609375E-3</c:v>
                </c:pt>
                <c:pt idx="2">
                  <c:v>3.9892196655273403E-3</c:v>
                </c:pt>
                <c:pt idx="3">
                  <c:v>2.4899005889892498E-2</c:v>
                </c:pt>
                <c:pt idx="4">
                  <c:v>1.1966466903686499E-2</c:v>
                </c:pt>
                <c:pt idx="5">
                  <c:v>9.9778175354003906E-4</c:v>
                </c:pt>
                <c:pt idx="6">
                  <c:v>2.7383995056152299</c:v>
                </c:pt>
                <c:pt idx="7">
                  <c:v>0.107842445373535</c:v>
                </c:pt>
                <c:pt idx="8">
                  <c:v>6.9465637207031198E-3</c:v>
                </c:pt>
                <c:pt idx="9">
                  <c:v>0</c:v>
                </c:pt>
                <c:pt idx="10">
                  <c:v>8.8992595672607394E-2</c:v>
                </c:pt>
                <c:pt idx="11">
                  <c:v>0.18357324600219699</c:v>
                </c:pt>
                <c:pt idx="12">
                  <c:v>0.52308607101440396</c:v>
                </c:pt>
                <c:pt idx="13">
                  <c:v>0.25432038307189903</c:v>
                </c:pt>
                <c:pt idx="14">
                  <c:v>0</c:v>
                </c:pt>
                <c:pt idx="15">
                  <c:v>5.9885978698730399E-3</c:v>
                </c:pt>
                <c:pt idx="16">
                  <c:v>1.8949508666992101E-2</c:v>
                </c:pt>
                <c:pt idx="17">
                  <c:v>4.9862861633300703E-3</c:v>
                </c:pt>
                <c:pt idx="18">
                  <c:v>9.9420547485351493E-3</c:v>
                </c:pt>
                <c:pt idx="19">
                  <c:v>4.9862861633300703E-3</c:v>
                </c:pt>
                <c:pt idx="20">
                  <c:v>1.29971504211425E-2</c:v>
                </c:pt>
                <c:pt idx="21">
                  <c:v>7.9491138458251901E-3</c:v>
                </c:pt>
                <c:pt idx="22">
                  <c:v>0.88862800598144498</c:v>
                </c:pt>
                <c:pt idx="23">
                  <c:v>1.8176109790802</c:v>
                </c:pt>
                <c:pt idx="24">
                  <c:v>3.9887428283691398E-3</c:v>
                </c:pt>
                <c:pt idx="25">
                  <c:v>0.59679150581359797</c:v>
                </c:pt>
                <c:pt idx="26">
                  <c:v>0</c:v>
                </c:pt>
                <c:pt idx="27">
                  <c:v>1.1920213699340799E-2</c:v>
                </c:pt>
                <c:pt idx="28">
                  <c:v>0.54346776008605902</c:v>
                </c:pt>
                <c:pt idx="29">
                  <c:v>9.9396705627441406E-4</c:v>
                </c:pt>
                <c:pt idx="30">
                  <c:v>1.12988948822021E-2</c:v>
                </c:pt>
                <c:pt idx="31">
                  <c:v>1.9931793212890599E-3</c:v>
                </c:pt>
                <c:pt idx="32">
                  <c:v>5.0187110900878898E-3</c:v>
                </c:pt>
                <c:pt idx="33">
                  <c:v>6.9901056289672798</c:v>
                </c:pt>
                <c:pt idx="34">
                  <c:v>1.1970996856689399E-2</c:v>
                </c:pt>
                <c:pt idx="35">
                  <c:v>6.9811344146728498E-3</c:v>
                </c:pt>
                <c:pt idx="36">
                  <c:v>3.3910036087036098E-2</c:v>
                </c:pt>
                <c:pt idx="37">
                  <c:v>0.28925919532775801</c:v>
                </c:pt>
                <c:pt idx="38">
                  <c:v>2.9923915863037101E-3</c:v>
                </c:pt>
                <c:pt idx="39">
                  <c:v>0.183509826660156</c:v>
                </c:pt>
                <c:pt idx="40">
                  <c:v>1.69551372528076E-2</c:v>
                </c:pt>
                <c:pt idx="41">
                  <c:v>6.01553916931152E-3</c:v>
                </c:pt>
                <c:pt idx="42">
                  <c:v>0.94668197631835904</c:v>
                </c:pt>
                <c:pt idx="43">
                  <c:v>5.2614212036132799E-2</c:v>
                </c:pt>
                <c:pt idx="44">
                  <c:v>0.872994184494018</c:v>
                </c:pt>
                <c:pt idx="45">
                  <c:v>1.19976997375488E-2</c:v>
                </c:pt>
                <c:pt idx="46">
                  <c:v>5.9533119201660104E-3</c:v>
                </c:pt>
                <c:pt idx="47">
                  <c:v>6.2991380691528306E-2</c:v>
                </c:pt>
                <c:pt idx="48">
                  <c:v>9.9325180053710894E-4</c:v>
                </c:pt>
                <c:pt idx="49">
                  <c:v>4.9943923950195304E-3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D1-48AA-9CA7-EDCE0893810D}"/>
            </c:ext>
          </c:extLst>
        </c:ser>
        <c:ser>
          <c:idx val="7"/>
          <c:order val="7"/>
          <c:tx>
            <c:strRef>
              <c:f>'solution-times'!$I$1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'solution-times'!$I$2:$I$51</c:f>
              <c:numCache>
                <c:formatCode>General</c:formatCode>
                <c:ptCount val="50"/>
                <c:pt idx="0">
                  <c:v>4.88419532775878E-2</c:v>
                </c:pt>
                <c:pt idx="1">
                  <c:v>5.9854984283447196E-3</c:v>
                </c:pt>
                <c:pt idx="2">
                  <c:v>9.9825859069824197E-4</c:v>
                </c:pt>
                <c:pt idx="3">
                  <c:v>2.3967742919921799E-2</c:v>
                </c:pt>
                <c:pt idx="4">
                  <c:v>3.9908885955810504E-3</c:v>
                </c:pt>
                <c:pt idx="5">
                  <c:v>0</c:v>
                </c:pt>
                <c:pt idx="6">
                  <c:v>3.1577851772308301</c:v>
                </c:pt>
                <c:pt idx="7">
                  <c:v>3.53684425354003E-2</c:v>
                </c:pt>
                <c:pt idx="8">
                  <c:v>6.0174465179443299E-3</c:v>
                </c:pt>
                <c:pt idx="9">
                  <c:v>9.9706649780273394E-4</c:v>
                </c:pt>
                <c:pt idx="10">
                  <c:v>9.1002464294433594E-2</c:v>
                </c:pt>
                <c:pt idx="11">
                  <c:v>0.17856335639953599</c:v>
                </c:pt>
                <c:pt idx="12">
                  <c:v>0.50361633300781194</c:v>
                </c:pt>
                <c:pt idx="13">
                  <c:v>2.4155426025390598</c:v>
                </c:pt>
                <c:pt idx="14">
                  <c:v>1.0066032409667899E-3</c:v>
                </c:pt>
                <c:pt idx="15">
                  <c:v>6.9782733917236302E-3</c:v>
                </c:pt>
                <c:pt idx="16">
                  <c:v>1.79522037506103E-2</c:v>
                </c:pt>
                <c:pt idx="17">
                  <c:v>9.9706649780273394E-4</c:v>
                </c:pt>
                <c:pt idx="18">
                  <c:v>2.0258426666259701E-3</c:v>
                </c:pt>
                <c:pt idx="19">
                  <c:v>4.9896240234375E-3</c:v>
                </c:pt>
                <c:pt idx="20">
                  <c:v>8.9766979217529297E-3</c:v>
                </c:pt>
                <c:pt idx="21">
                  <c:v>8.0080032348632795E-3</c:v>
                </c:pt>
                <c:pt idx="22">
                  <c:v>0.87861347198486295</c:v>
                </c:pt>
                <c:pt idx="23">
                  <c:v>1.80331063270568</c:v>
                </c:pt>
                <c:pt idx="24">
                  <c:v>3.9892196655273403E-3</c:v>
                </c:pt>
                <c:pt idx="25">
                  <c:v>0.58089351654052701</c:v>
                </c:pt>
                <c:pt idx="26">
                  <c:v>9.9778175354003906E-4</c:v>
                </c:pt>
                <c:pt idx="27">
                  <c:v>2.53369808197021E-2</c:v>
                </c:pt>
                <c:pt idx="28">
                  <c:v>0.531821489334106</c:v>
                </c:pt>
                <c:pt idx="29">
                  <c:v>0</c:v>
                </c:pt>
                <c:pt idx="30">
                  <c:v>1.1010408401489201E-2</c:v>
                </c:pt>
                <c:pt idx="31">
                  <c:v>3.99017333984375E-3</c:v>
                </c:pt>
                <c:pt idx="32">
                  <c:v>4.9879550933837804E-3</c:v>
                </c:pt>
                <c:pt idx="33">
                  <c:v>0.80485272407531705</c:v>
                </c:pt>
                <c:pt idx="34">
                  <c:v>1.9917488098144501E-3</c:v>
                </c:pt>
                <c:pt idx="35">
                  <c:v>2.9921531677245998E-3</c:v>
                </c:pt>
                <c:pt idx="36">
                  <c:v>3.0916690826415998E-2</c:v>
                </c:pt>
                <c:pt idx="37">
                  <c:v>0.29720497131347601</c:v>
                </c:pt>
                <c:pt idx="38">
                  <c:v>2.9938220977783199E-3</c:v>
                </c:pt>
                <c:pt idx="39">
                  <c:v>0.176503181457519</c:v>
                </c:pt>
                <c:pt idx="40">
                  <c:v>1.49919986724853E-2</c:v>
                </c:pt>
                <c:pt idx="41">
                  <c:v>9.9754333496093707E-4</c:v>
                </c:pt>
                <c:pt idx="42">
                  <c:v>0.9837007522583</c:v>
                </c:pt>
                <c:pt idx="43">
                  <c:v>2.4440765380859299E-2</c:v>
                </c:pt>
                <c:pt idx="44">
                  <c:v>0.879763603210449</c:v>
                </c:pt>
                <c:pt idx="45">
                  <c:v>1.19683742523193E-2</c:v>
                </c:pt>
                <c:pt idx="46">
                  <c:v>5.0165653228759696E-3</c:v>
                </c:pt>
                <c:pt idx="47">
                  <c:v>5.88400363922119E-2</c:v>
                </c:pt>
                <c:pt idx="48">
                  <c:v>0</c:v>
                </c:pt>
                <c:pt idx="49">
                  <c:v>1.9598007202148398E-3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D1-48AA-9CA7-EDCE0893810D}"/>
            </c:ext>
          </c:extLst>
        </c:ser>
        <c:ser>
          <c:idx val="8"/>
          <c:order val="8"/>
          <c:tx>
            <c:strRef>
              <c:f>'solution-times'!$J$1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'solution-times'!$J$2:$J$51</c:f>
              <c:numCache>
                <c:formatCode>General</c:formatCode>
                <c:ptCount val="50"/>
                <c:pt idx="0">
                  <c:v>1.5958547592162999E-2</c:v>
                </c:pt>
                <c:pt idx="1">
                  <c:v>9.9611282348632791E-4</c:v>
                </c:pt>
                <c:pt idx="2">
                  <c:v>9.95635986328125E-4</c:v>
                </c:pt>
                <c:pt idx="3">
                  <c:v>9.9737644195556606E-3</c:v>
                </c:pt>
                <c:pt idx="4">
                  <c:v>2.99072265625E-3</c:v>
                </c:pt>
                <c:pt idx="5">
                  <c:v>9.9658966064453103E-4</c:v>
                </c:pt>
                <c:pt idx="6">
                  <c:v>4.2992835044860804</c:v>
                </c:pt>
                <c:pt idx="7">
                  <c:v>8.9740753173828108E-3</c:v>
                </c:pt>
                <c:pt idx="8">
                  <c:v>9.946823120117181E-4</c:v>
                </c:pt>
                <c:pt idx="9">
                  <c:v>0</c:v>
                </c:pt>
                <c:pt idx="10">
                  <c:v>4.5660257339477497E-2</c:v>
                </c:pt>
                <c:pt idx="11">
                  <c:v>2.39348411560058E-2</c:v>
                </c:pt>
                <c:pt idx="12">
                  <c:v>0.51775312423705999</c:v>
                </c:pt>
                <c:pt idx="13">
                  <c:v>0.25231957435607899</c:v>
                </c:pt>
                <c:pt idx="14">
                  <c:v>0</c:v>
                </c:pt>
                <c:pt idx="15">
                  <c:v>4.9860477447509696E-3</c:v>
                </c:pt>
                <c:pt idx="16">
                  <c:v>1.89483165740966E-2</c:v>
                </c:pt>
                <c:pt idx="17">
                  <c:v>1.9953250885009701E-3</c:v>
                </c:pt>
                <c:pt idx="18">
                  <c:v>1.9946098327636701E-3</c:v>
                </c:pt>
                <c:pt idx="19">
                  <c:v>1.99127197265625E-3</c:v>
                </c:pt>
                <c:pt idx="20">
                  <c:v>1.0970115661621E-2</c:v>
                </c:pt>
                <c:pt idx="21">
                  <c:v>9.9778175354003906E-4</c:v>
                </c:pt>
                <c:pt idx="22">
                  <c:v>3.79072761535644</c:v>
                </c:pt>
                <c:pt idx="23">
                  <c:v>0.55648040771484297</c:v>
                </c:pt>
                <c:pt idx="24">
                  <c:v>9.9754333496093707E-4</c:v>
                </c:pt>
                <c:pt idx="25">
                  <c:v>0.597853183746337</c:v>
                </c:pt>
                <c:pt idx="26">
                  <c:v>0</c:v>
                </c:pt>
                <c:pt idx="27">
                  <c:v>3.9889812469482396E-3</c:v>
                </c:pt>
                <c:pt idx="28">
                  <c:v>0.63204145431518499</c:v>
                </c:pt>
                <c:pt idx="29">
                  <c:v>9.6845626831054601E-4</c:v>
                </c:pt>
                <c:pt idx="30">
                  <c:v>1.19569301605224E-2</c:v>
                </c:pt>
                <c:pt idx="31">
                  <c:v>1.0001659393310499E-3</c:v>
                </c:pt>
                <c:pt idx="32">
                  <c:v>9.9587440490722591E-4</c:v>
                </c:pt>
                <c:pt idx="33">
                  <c:v>1.0944302082061701</c:v>
                </c:pt>
                <c:pt idx="34">
                  <c:v>1.9946098327636701E-3</c:v>
                </c:pt>
                <c:pt idx="35">
                  <c:v>2.9919147491455E-3</c:v>
                </c:pt>
                <c:pt idx="36">
                  <c:v>3.1914472579955999E-2</c:v>
                </c:pt>
                <c:pt idx="37">
                  <c:v>0.29421257972717202</c:v>
                </c:pt>
                <c:pt idx="38">
                  <c:v>2.9888153076171801E-3</c:v>
                </c:pt>
                <c:pt idx="39">
                  <c:v>2.5951862335204998E-2</c:v>
                </c:pt>
                <c:pt idx="40">
                  <c:v>1.6953468322753899E-2</c:v>
                </c:pt>
                <c:pt idx="41">
                  <c:v>9.9706649780273394E-4</c:v>
                </c:pt>
                <c:pt idx="42">
                  <c:v>1.0006783008575399</c:v>
                </c:pt>
                <c:pt idx="43">
                  <c:v>1.79669857025146E-2</c:v>
                </c:pt>
                <c:pt idx="44">
                  <c:v>0.92581486701965299</c:v>
                </c:pt>
                <c:pt idx="45">
                  <c:v>1.19678974151611E-2</c:v>
                </c:pt>
                <c:pt idx="46">
                  <c:v>3.9920806884765599E-3</c:v>
                </c:pt>
                <c:pt idx="47">
                  <c:v>3.8814544677734301E-3</c:v>
                </c:pt>
                <c:pt idx="48">
                  <c:v>1.02758407592773E-3</c:v>
                </c:pt>
                <c:pt idx="49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D1-48AA-9CA7-EDCE0893810D}"/>
            </c:ext>
          </c:extLst>
        </c:ser>
        <c:ser>
          <c:idx val="9"/>
          <c:order val="9"/>
          <c:tx>
            <c:strRef>
              <c:f>'solution-times'!$K$1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'solution-times'!$K$2:$K$51</c:f>
              <c:numCache>
                <c:formatCode>General</c:formatCode>
                <c:ptCount val="50"/>
                <c:pt idx="0">
                  <c:v>0.13759994506835899</c:v>
                </c:pt>
                <c:pt idx="1">
                  <c:v>5.9845447540283203E-3</c:v>
                </c:pt>
                <c:pt idx="2">
                  <c:v>3.9603710174560504E-3</c:v>
                </c:pt>
                <c:pt idx="3">
                  <c:v>3.3908843994140597E-2</c:v>
                </c:pt>
                <c:pt idx="4">
                  <c:v>2.99220085144042E-2</c:v>
                </c:pt>
                <c:pt idx="5">
                  <c:v>9.9682807922363195E-4</c:v>
                </c:pt>
                <c:pt idx="6">
                  <c:v>2.0933163166046098</c:v>
                </c:pt>
                <c:pt idx="7">
                  <c:v>0.267549037933349</c:v>
                </c:pt>
                <c:pt idx="8">
                  <c:v>1.0788440704345701E-3</c:v>
                </c:pt>
                <c:pt idx="9">
                  <c:v>1.0001659393310499E-3</c:v>
                </c:pt>
                <c:pt idx="10">
                  <c:v>9.0011358261108398E-2</c:v>
                </c:pt>
                <c:pt idx="11">
                  <c:v>2.2461364269256499</c:v>
                </c:pt>
                <c:pt idx="12">
                  <c:v>0.51485967636108398</c:v>
                </c:pt>
                <c:pt idx="13">
                  <c:v>0.24933433532714799</c:v>
                </c:pt>
                <c:pt idx="14">
                  <c:v>9.872913360595701E-4</c:v>
                </c:pt>
                <c:pt idx="15">
                  <c:v>6.9801807403564401E-3</c:v>
                </c:pt>
                <c:pt idx="16">
                  <c:v>1.79522037506103E-2</c:v>
                </c:pt>
                <c:pt idx="17">
                  <c:v>8.9759826660156198E-3</c:v>
                </c:pt>
                <c:pt idx="18">
                  <c:v>2.4933576583862301E-2</c:v>
                </c:pt>
                <c:pt idx="19">
                  <c:v>3.9894580841064401E-3</c:v>
                </c:pt>
                <c:pt idx="20">
                  <c:v>1.0970115661621E-2</c:v>
                </c:pt>
                <c:pt idx="21">
                  <c:v>6.9818496704101502E-3</c:v>
                </c:pt>
                <c:pt idx="22">
                  <c:v>0.86209869384765603</c:v>
                </c:pt>
                <c:pt idx="23">
                  <c:v>6.8785982131957999</c:v>
                </c:pt>
                <c:pt idx="24">
                  <c:v>4.9867630004882804E-3</c:v>
                </c:pt>
                <c:pt idx="25">
                  <c:v>0.99869751930236805</c:v>
                </c:pt>
                <c:pt idx="26">
                  <c:v>9.6559524536132802E-4</c:v>
                </c:pt>
                <c:pt idx="27">
                  <c:v>3.7771463394164997E-2</c:v>
                </c:pt>
                <c:pt idx="28">
                  <c:v>0.54852771759033203</c:v>
                </c:pt>
                <c:pt idx="29">
                  <c:v>0</c:v>
                </c:pt>
                <c:pt idx="30">
                  <c:v>1.29697322845458E-2</c:v>
                </c:pt>
                <c:pt idx="31">
                  <c:v>1.99127197265625E-3</c:v>
                </c:pt>
                <c:pt idx="32">
                  <c:v>4.9562454223632804E-3</c:v>
                </c:pt>
                <c:pt idx="33">
                  <c:v>0.85468673706054599</c:v>
                </c:pt>
                <c:pt idx="34">
                  <c:v>2.9920101165771401E-2</c:v>
                </c:pt>
                <c:pt idx="35">
                  <c:v>1.4960050582885701E-2</c:v>
                </c:pt>
                <c:pt idx="36">
                  <c:v>3.39093208312988E-2</c:v>
                </c:pt>
                <c:pt idx="37">
                  <c:v>0.31213450431823703</c:v>
                </c:pt>
                <c:pt idx="38">
                  <c:v>2.9902458190917899E-3</c:v>
                </c:pt>
                <c:pt idx="39">
                  <c:v>0.448770761489868</c:v>
                </c:pt>
                <c:pt idx="40">
                  <c:v>1.59580707550048E-2</c:v>
                </c:pt>
                <c:pt idx="41">
                  <c:v>5.9967041015625E-3</c:v>
                </c:pt>
                <c:pt idx="42">
                  <c:v>0.95643520355224598</c:v>
                </c:pt>
                <c:pt idx="43">
                  <c:v>0.12734937667846599</c:v>
                </c:pt>
                <c:pt idx="44">
                  <c:v>0.85072016716003396</c:v>
                </c:pt>
                <c:pt idx="45">
                  <c:v>1.46050453186035E-2</c:v>
                </c:pt>
                <c:pt idx="46">
                  <c:v>4.9843788146972604E-3</c:v>
                </c:pt>
                <c:pt idx="47">
                  <c:v>0.15026903152465801</c:v>
                </c:pt>
                <c:pt idx="48">
                  <c:v>0</c:v>
                </c:pt>
                <c:pt idx="49">
                  <c:v>6.0160160064697196E-3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D1-48AA-9CA7-EDCE0893810D}"/>
            </c:ext>
          </c:extLst>
        </c:ser>
        <c:ser>
          <c:idx val="10"/>
          <c:order val="10"/>
          <c:tx>
            <c:strRef>
              <c:f>'solution-times'!$L$1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'solution-times'!$L$2:$L$51</c:f>
              <c:numCache>
                <c:formatCode>General</c:formatCode>
                <c:ptCount val="50"/>
                <c:pt idx="0">
                  <c:v>2.1941423416137602E-2</c:v>
                </c:pt>
                <c:pt idx="1">
                  <c:v>9.9706649780273394E-4</c:v>
                </c:pt>
                <c:pt idx="2">
                  <c:v>9.9587440490722591E-4</c:v>
                </c:pt>
                <c:pt idx="3">
                  <c:v>7.9805850982665998E-3</c:v>
                </c:pt>
                <c:pt idx="4">
                  <c:v>3.9880275726318299E-3</c:v>
                </c:pt>
                <c:pt idx="5">
                  <c:v>0</c:v>
                </c:pt>
                <c:pt idx="6">
                  <c:v>3.5470192432403498</c:v>
                </c:pt>
                <c:pt idx="7">
                  <c:v>3.7323236465454102E-2</c:v>
                </c:pt>
                <c:pt idx="8">
                  <c:v>9.3445777893066406E-3</c:v>
                </c:pt>
                <c:pt idx="9">
                  <c:v>0</c:v>
                </c:pt>
                <c:pt idx="10">
                  <c:v>4.5248508453369099E-2</c:v>
                </c:pt>
                <c:pt idx="11">
                  <c:v>3.9893627166747998E-2</c:v>
                </c:pt>
                <c:pt idx="12">
                  <c:v>0.53357505798339799</c:v>
                </c:pt>
                <c:pt idx="13">
                  <c:v>0.26728940010070801</c:v>
                </c:pt>
                <c:pt idx="14">
                  <c:v>0</c:v>
                </c:pt>
                <c:pt idx="15">
                  <c:v>5.9862136840820304E-3</c:v>
                </c:pt>
                <c:pt idx="16">
                  <c:v>1.7951488494872998E-2</c:v>
                </c:pt>
                <c:pt idx="17">
                  <c:v>1.9655227661132799E-3</c:v>
                </c:pt>
                <c:pt idx="18">
                  <c:v>1.9962787628173802E-3</c:v>
                </c:pt>
                <c:pt idx="19">
                  <c:v>1.9943714141845699E-3</c:v>
                </c:pt>
                <c:pt idx="20">
                  <c:v>9.9744796752929601E-3</c:v>
                </c:pt>
                <c:pt idx="21">
                  <c:v>9.9968910217285091E-4</c:v>
                </c:pt>
                <c:pt idx="22">
                  <c:v>0.99868464469909601</c:v>
                </c:pt>
                <c:pt idx="23">
                  <c:v>0.59640455245971602</c:v>
                </c:pt>
                <c:pt idx="24">
                  <c:v>9.9730491638183594E-4</c:v>
                </c:pt>
                <c:pt idx="25">
                  <c:v>1.03673148155212</c:v>
                </c:pt>
                <c:pt idx="26">
                  <c:v>0</c:v>
                </c:pt>
                <c:pt idx="27">
                  <c:v>1.99723243713378E-3</c:v>
                </c:pt>
                <c:pt idx="28">
                  <c:v>0.57507658004760698</c:v>
                </c:pt>
                <c:pt idx="29">
                  <c:v>9.9682807922363195E-4</c:v>
                </c:pt>
                <c:pt idx="30">
                  <c:v>9.9718570709228498E-3</c:v>
                </c:pt>
                <c:pt idx="31">
                  <c:v>0</c:v>
                </c:pt>
                <c:pt idx="32">
                  <c:v>1.02877616882324E-3</c:v>
                </c:pt>
                <c:pt idx="33">
                  <c:v>0.85973358154296797</c:v>
                </c:pt>
                <c:pt idx="34">
                  <c:v>1.9946098327636701E-3</c:v>
                </c:pt>
                <c:pt idx="35">
                  <c:v>1.9943714141845699E-3</c:v>
                </c:pt>
                <c:pt idx="36">
                  <c:v>3.39093208312988E-2</c:v>
                </c:pt>
                <c:pt idx="37">
                  <c:v>0.30322098731994601</c:v>
                </c:pt>
                <c:pt idx="38">
                  <c:v>3.0069351196289002E-3</c:v>
                </c:pt>
                <c:pt idx="39">
                  <c:v>5.7845592498779297E-2</c:v>
                </c:pt>
                <c:pt idx="40">
                  <c:v>1.6960859298705999E-2</c:v>
                </c:pt>
                <c:pt idx="41">
                  <c:v>9.8466873168945291E-4</c:v>
                </c:pt>
                <c:pt idx="42">
                  <c:v>1.0329458713531401</c:v>
                </c:pt>
                <c:pt idx="43">
                  <c:v>2.4930000305175701E-2</c:v>
                </c:pt>
                <c:pt idx="44">
                  <c:v>0.92549633979797297</c:v>
                </c:pt>
                <c:pt idx="45">
                  <c:v>1.2965440750121999E-2</c:v>
                </c:pt>
                <c:pt idx="46">
                  <c:v>2.9957294464111302E-3</c:v>
                </c:pt>
                <c:pt idx="47">
                  <c:v>2.2969484329223602E-2</c:v>
                </c:pt>
                <c:pt idx="48">
                  <c:v>9.9420547485351497E-4</c:v>
                </c:pt>
                <c:pt idx="49">
                  <c:v>9.6964836120605404E-4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D1-48AA-9CA7-EDCE0893810D}"/>
            </c:ext>
          </c:extLst>
        </c:ser>
        <c:ser>
          <c:idx val="11"/>
          <c:order val="11"/>
          <c:tx>
            <c:strRef>
              <c:f>'solution-times'!$M$1</c:f>
              <c:strCache>
                <c:ptCount val="1"/>
                <c:pt idx="0">
                  <c:v>Average 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'solution-times'!$M$2:$M$51</c:f>
              <c:numCache>
                <c:formatCode>General</c:formatCode>
                <c:ptCount val="50"/>
                <c:pt idx="0">
                  <c:v>2.8716850280761673E-2</c:v>
                </c:pt>
                <c:pt idx="1">
                  <c:v>9.9744796752929631E-4</c:v>
                </c:pt>
                <c:pt idx="2">
                  <c:v>1.5949249267578093E-3</c:v>
                </c:pt>
                <c:pt idx="3">
                  <c:v>2.4933290481567373E-2</c:v>
                </c:pt>
                <c:pt idx="4">
                  <c:v>3.3906936645507783E-3</c:v>
                </c:pt>
                <c:pt idx="5">
                  <c:v>5.985260009765609E-4</c:v>
                </c:pt>
                <c:pt idx="6">
                  <c:v>1.2473563671112027</c:v>
                </c:pt>
                <c:pt idx="7">
                  <c:v>2.9425573348998868E-2</c:v>
                </c:pt>
                <c:pt idx="8">
                  <c:v>1.4023303985595686E-3</c:v>
                </c:pt>
                <c:pt idx="9">
                  <c:v>6.0162544250488175E-4</c:v>
                </c:pt>
                <c:pt idx="10">
                  <c:v>2.1191692352294879E-2</c:v>
                </c:pt>
                <c:pt idx="11">
                  <c:v>3.483371734619136E-2</c:v>
                </c:pt>
                <c:pt idx="12">
                  <c:v>0.25971584320068325</c:v>
                </c:pt>
                <c:pt idx="13">
                  <c:v>0.12705955505371064</c:v>
                </c:pt>
                <c:pt idx="14">
                  <c:v>1.9884109497070299E-4</c:v>
                </c:pt>
                <c:pt idx="15">
                  <c:v>4.5869350433349583E-3</c:v>
                </c:pt>
                <c:pt idx="16">
                  <c:v>1.0770988464355426E-2</c:v>
                </c:pt>
                <c:pt idx="17">
                  <c:v>2.3936271667480448E-3</c:v>
                </c:pt>
                <c:pt idx="18">
                  <c:v>3.3908843994140585E-3</c:v>
                </c:pt>
                <c:pt idx="19">
                  <c:v>1.1970520019531233E-3</c:v>
                </c:pt>
                <c:pt idx="20">
                  <c:v>8.5743427276611297E-3</c:v>
                </c:pt>
                <c:pt idx="21">
                  <c:v>1.608753204345701E-3</c:v>
                </c:pt>
                <c:pt idx="22">
                  <c:v>0.40468902587890582</c:v>
                </c:pt>
                <c:pt idx="23">
                  <c:v>0.5259189605712874</c:v>
                </c:pt>
                <c:pt idx="24">
                  <c:v>1.3961315155029282E-3</c:v>
                </c:pt>
                <c:pt idx="25">
                  <c:v>0.27678341865539496</c:v>
                </c:pt>
                <c:pt idx="26">
                  <c:v>5.9638023376464846E-4</c:v>
                </c:pt>
                <c:pt idx="27">
                  <c:v>2.792501449584958E-3</c:v>
                </c:pt>
                <c:pt idx="28">
                  <c:v>0.31434717178344701</c:v>
                </c:pt>
                <c:pt idx="29">
                  <c:v>2.0370483398437399E-4</c:v>
                </c:pt>
                <c:pt idx="30">
                  <c:v>6.3827991485595663E-3</c:v>
                </c:pt>
                <c:pt idx="31">
                  <c:v>1.397037506103514E-3</c:v>
                </c:pt>
                <c:pt idx="32">
                  <c:v>1.862716674804686E-3</c:v>
                </c:pt>
                <c:pt idx="33">
                  <c:v>0.38426690101623523</c:v>
                </c:pt>
                <c:pt idx="34">
                  <c:v>5.1862716674804564E-3</c:v>
                </c:pt>
                <c:pt idx="35">
                  <c:v>2.991962432861324E-3</c:v>
                </c:pt>
                <c:pt idx="36">
                  <c:v>2.4534225463867139E-2</c:v>
                </c:pt>
                <c:pt idx="37">
                  <c:v>0.1418202877044672</c:v>
                </c:pt>
                <c:pt idx="38">
                  <c:v>3.1916141510009723E-3</c:v>
                </c:pt>
                <c:pt idx="39">
                  <c:v>1.6153526306152317E-2</c:v>
                </c:pt>
                <c:pt idx="40">
                  <c:v>1.0106945037841784E-2</c:v>
                </c:pt>
                <c:pt idx="41">
                  <c:v>1.588344573974607E-3</c:v>
                </c:pt>
                <c:pt idx="42">
                  <c:v>0.49804530143737713</c:v>
                </c:pt>
                <c:pt idx="43">
                  <c:v>1.4933824539184525E-2</c:v>
                </c:pt>
                <c:pt idx="44">
                  <c:v>0.38958463668823179</c:v>
                </c:pt>
                <c:pt idx="45">
                  <c:v>1.3963079452514616E-2</c:v>
                </c:pt>
                <c:pt idx="46">
                  <c:v>2.792024612426754E-3</c:v>
                </c:pt>
                <c:pt idx="47">
                  <c:v>5.7780742645263498E-3</c:v>
                </c:pt>
                <c:pt idx="48">
                  <c:v>5.9309005737304599E-4</c:v>
                </c:pt>
                <c:pt idx="49">
                  <c:v>2.0637035369873032E-3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B-48E4-9B54-317DF9F3A1F2}"/>
            </c:ext>
          </c:extLst>
        </c:ser>
        <c:ser>
          <c:idx val="12"/>
          <c:order val="12"/>
          <c:tx>
            <c:strRef>
              <c:f>'solution-times'!$N$1</c:f>
              <c:strCache>
                <c:ptCount val="1"/>
                <c:pt idx="0">
                  <c:v>Average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'solution-times'!$N$2:$N$51</c:f>
              <c:numCache>
                <c:formatCode>General</c:formatCode>
                <c:ptCount val="50"/>
                <c:pt idx="0">
                  <c:v>5.5446004867553578E-2</c:v>
                </c:pt>
                <c:pt idx="1">
                  <c:v>4.1888236999511703E-3</c:v>
                </c:pt>
                <c:pt idx="2">
                  <c:v>2.1878719329833972E-3</c:v>
                </c:pt>
                <c:pt idx="3">
                  <c:v>2.0145988464355433E-2</c:v>
                </c:pt>
                <c:pt idx="4">
                  <c:v>1.0571622848510716E-2</c:v>
                </c:pt>
                <c:pt idx="5">
                  <c:v>5.9823989868164047E-4</c:v>
                </c:pt>
                <c:pt idx="6">
                  <c:v>3.1671607494354199</c:v>
                </c:pt>
                <c:pt idx="7">
                  <c:v>9.1411447525024239E-2</c:v>
                </c:pt>
                <c:pt idx="8">
                  <c:v>4.8764228820800757E-3</c:v>
                </c:pt>
                <c:pt idx="9">
                  <c:v>3.9944648742675675E-4</c:v>
                </c:pt>
                <c:pt idx="10">
                  <c:v>7.2183036804199199E-2</c:v>
                </c:pt>
                <c:pt idx="11">
                  <c:v>0.53442029953002734</c:v>
                </c:pt>
                <c:pt idx="12">
                  <c:v>0.51857805252075162</c:v>
                </c:pt>
                <c:pt idx="13">
                  <c:v>0.68776125907897878</c:v>
                </c:pt>
                <c:pt idx="14">
                  <c:v>3.9877891540527206E-4</c:v>
                </c:pt>
                <c:pt idx="15">
                  <c:v>6.1838626861572222E-3</c:v>
                </c:pt>
                <c:pt idx="16">
                  <c:v>1.8350744247436455E-2</c:v>
                </c:pt>
                <c:pt idx="17">
                  <c:v>3.7840366363525351E-3</c:v>
                </c:pt>
                <c:pt idx="18">
                  <c:v>8.178472518920895E-3</c:v>
                </c:pt>
                <c:pt idx="19">
                  <c:v>3.5902023315429661E-3</c:v>
                </c:pt>
                <c:pt idx="20">
                  <c:v>1.0777711868286079E-2</c:v>
                </c:pt>
                <c:pt idx="21">
                  <c:v>4.9872875213623023E-3</c:v>
                </c:pt>
                <c:pt idx="22">
                  <c:v>1.4837504863738999</c:v>
                </c:pt>
                <c:pt idx="23">
                  <c:v>2.3304809570312477</c:v>
                </c:pt>
                <c:pt idx="24">
                  <c:v>2.9919147491455069E-3</c:v>
                </c:pt>
                <c:pt idx="25">
                  <c:v>0.7621934413909901</c:v>
                </c:pt>
                <c:pt idx="26">
                  <c:v>3.9267539978027344E-4</c:v>
                </c:pt>
                <c:pt idx="27">
                  <c:v>1.6202974319457983E-2</c:v>
                </c:pt>
                <c:pt idx="28">
                  <c:v>0.56618700027465785</c:v>
                </c:pt>
                <c:pt idx="29">
                  <c:v>5.9185028076171845E-4</c:v>
                </c:pt>
                <c:pt idx="30">
                  <c:v>1.144156455993647E-2</c:v>
                </c:pt>
                <c:pt idx="31">
                  <c:v>1.794958114624022E-3</c:v>
                </c:pt>
                <c:pt idx="32">
                  <c:v>3.3975124359130831E-3</c:v>
                </c:pt>
                <c:pt idx="33">
                  <c:v>2.1207617759704562</c:v>
                </c:pt>
                <c:pt idx="34">
                  <c:v>9.5744132995605191E-3</c:v>
                </c:pt>
                <c:pt idx="35">
                  <c:v>5.9839248657226445E-3</c:v>
                </c:pt>
                <c:pt idx="36">
                  <c:v>3.2911968231201141E-2</c:v>
                </c:pt>
                <c:pt idx="37">
                  <c:v>0.29920644760131782</c:v>
                </c:pt>
                <c:pt idx="38">
                  <c:v>2.9944419860839801E-3</c:v>
                </c:pt>
                <c:pt idx="39">
                  <c:v>0.17851624488830548</c:v>
                </c:pt>
                <c:pt idx="40">
                  <c:v>1.6363906860351517E-2</c:v>
                </c:pt>
                <c:pt idx="41">
                  <c:v>2.9983043670654291E-3</c:v>
                </c:pt>
                <c:pt idx="42">
                  <c:v>0.98408842086791704</c:v>
                </c:pt>
                <c:pt idx="43">
                  <c:v>4.946026802062968E-2</c:v>
                </c:pt>
                <c:pt idx="44">
                  <c:v>0.89095783233642523</c:v>
                </c:pt>
                <c:pt idx="45">
                  <c:v>1.270089149475094E-2</c:v>
                </c:pt>
                <c:pt idx="46">
                  <c:v>4.5884132385253856E-3</c:v>
                </c:pt>
                <c:pt idx="47">
                  <c:v>5.9790277481079047E-2</c:v>
                </c:pt>
                <c:pt idx="48">
                  <c:v>6.0300827026367086E-4</c:v>
                </c:pt>
                <c:pt idx="49">
                  <c:v>2.9874801635742165E-3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B-48E4-9B54-317DF9F3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31616"/>
        <c:axId val="1654955328"/>
      </c:scatterChart>
      <c:valAx>
        <c:axId val="16549316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55328"/>
        <c:crosses val="autoZero"/>
        <c:crossBetween val="midCat"/>
        <c:majorUnit val="1"/>
      </c:valAx>
      <c:valAx>
        <c:axId val="1654955328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3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12-4200-921E-CC4ADCCD572D}"/>
            </c:ext>
          </c:extLst>
        </c:ser>
        <c:ser>
          <c:idx val="1"/>
          <c:order val="4"/>
          <c:tx>
            <c:strRef>
              <c:f>'solution-times'!$M$1</c:f>
              <c:strCache>
                <c:ptCount val="1"/>
                <c:pt idx="0">
                  <c:v>Average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'solution-times'!$M$2:$M$51</c:f>
              <c:numCache>
                <c:formatCode>General</c:formatCode>
                <c:ptCount val="50"/>
                <c:pt idx="0">
                  <c:v>2.8716850280761673E-2</c:v>
                </c:pt>
                <c:pt idx="1">
                  <c:v>9.9744796752929631E-4</c:v>
                </c:pt>
                <c:pt idx="2">
                  <c:v>1.5949249267578093E-3</c:v>
                </c:pt>
                <c:pt idx="3">
                  <c:v>2.4933290481567373E-2</c:v>
                </c:pt>
                <c:pt idx="4">
                  <c:v>3.3906936645507783E-3</c:v>
                </c:pt>
                <c:pt idx="5">
                  <c:v>5.985260009765609E-4</c:v>
                </c:pt>
                <c:pt idx="6">
                  <c:v>1.2473563671112027</c:v>
                </c:pt>
                <c:pt idx="7">
                  <c:v>2.9425573348998868E-2</c:v>
                </c:pt>
                <c:pt idx="8">
                  <c:v>1.4023303985595686E-3</c:v>
                </c:pt>
                <c:pt idx="9">
                  <c:v>6.0162544250488175E-4</c:v>
                </c:pt>
                <c:pt idx="10">
                  <c:v>2.1191692352294879E-2</c:v>
                </c:pt>
                <c:pt idx="11">
                  <c:v>3.483371734619136E-2</c:v>
                </c:pt>
                <c:pt idx="12">
                  <c:v>0.25971584320068325</c:v>
                </c:pt>
                <c:pt idx="13">
                  <c:v>0.12705955505371064</c:v>
                </c:pt>
                <c:pt idx="14">
                  <c:v>1.9884109497070299E-4</c:v>
                </c:pt>
                <c:pt idx="15">
                  <c:v>4.5869350433349583E-3</c:v>
                </c:pt>
                <c:pt idx="16">
                  <c:v>1.0770988464355426E-2</c:v>
                </c:pt>
                <c:pt idx="17">
                  <c:v>2.3936271667480448E-3</c:v>
                </c:pt>
                <c:pt idx="18">
                  <c:v>3.3908843994140585E-3</c:v>
                </c:pt>
                <c:pt idx="19">
                  <c:v>1.1970520019531233E-3</c:v>
                </c:pt>
                <c:pt idx="20">
                  <c:v>8.5743427276611297E-3</c:v>
                </c:pt>
                <c:pt idx="21">
                  <c:v>1.608753204345701E-3</c:v>
                </c:pt>
                <c:pt idx="22">
                  <c:v>0.40468902587890582</c:v>
                </c:pt>
                <c:pt idx="23">
                  <c:v>0.5259189605712874</c:v>
                </c:pt>
                <c:pt idx="24">
                  <c:v>1.3961315155029282E-3</c:v>
                </c:pt>
                <c:pt idx="25">
                  <c:v>0.27678341865539496</c:v>
                </c:pt>
                <c:pt idx="26">
                  <c:v>5.9638023376464846E-4</c:v>
                </c:pt>
                <c:pt idx="27">
                  <c:v>2.792501449584958E-3</c:v>
                </c:pt>
                <c:pt idx="28">
                  <c:v>0.31434717178344701</c:v>
                </c:pt>
                <c:pt idx="29">
                  <c:v>2.0370483398437399E-4</c:v>
                </c:pt>
                <c:pt idx="30">
                  <c:v>6.3827991485595663E-3</c:v>
                </c:pt>
                <c:pt idx="31">
                  <c:v>1.397037506103514E-3</c:v>
                </c:pt>
                <c:pt idx="32">
                  <c:v>1.862716674804686E-3</c:v>
                </c:pt>
                <c:pt idx="33">
                  <c:v>0.38426690101623523</c:v>
                </c:pt>
                <c:pt idx="34">
                  <c:v>5.1862716674804564E-3</c:v>
                </c:pt>
                <c:pt idx="35">
                  <c:v>2.991962432861324E-3</c:v>
                </c:pt>
                <c:pt idx="36">
                  <c:v>2.4534225463867139E-2</c:v>
                </c:pt>
                <c:pt idx="37">
                  <c:v>0.1418202877044672</c:v>
                </c:pt>
                <c:pt idx="38">
                  <c:v>3.1916141510009723E-3</c:v>
                </c:pt>
                <c:pt idx="39">
                  <c:v>1.6153526306152317E-2</c:v>
                </c:pt>
                <c:pt idx="40">
                  <c:v>1.0106945037841784E-2</c:v>
                </c:pt>
                <c:pt idx="41">
                  <c:v>1.588344573974607E-3</c:v>
                </c:pt>
                <c:pt idx="42">
                  <c:v>0.49804530143737713</c:v>
                </c:pt>
                <c:pt idx="43">
                  <c:v>1.4933824539184525E-2</c:v>
                </c:pt>
                <c:pt idx="44">
                  <c:v>0.38958463668823179</c:v>
                </c:pt>
                <c:pt idx="45">
                  <c:v>1.3963079452514616E-2</c:v>
                </c:pt>
                <c:pt idx="46">
                  <c:v>2.792024612426754E-3</c:v>
                </c:pt>
                <c:pt idx="47">
                  <c:v>5.7780742645263498E-3</c:v>
                </c:pt>
                <c:pt idx="48">
                  <c:v>5.9309005737304599E-4</c:v>
                </c:pt>
                <c:pt idx="49">
                  <c:v>2.0637035369873032E-3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12-4200-921E-CC4ADCCD572D}"/>
            </c:ext>
          </c:extLst>
        </c:ser>
        <c:ser>
          <c:idx val="2"/>
          <c:order val="5"/>
          <c:tx>
            <c:strRef>
              <c:f>'solution-times'!$N$1</c:f>
              <c:strCache>
                <c:ptCount val="1"/>
                <c:pt idx="0">
                  <c:v>Average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'solution-times'!$N$2:$N$51</c:f>
              <c:numCache>
                <c:formatCode>General</c:formatCode>
                <c:ptCount val="50"/>
                <c:pt idx="0">
                  <c:v>5.5446004867553578E-2</c:v>
                </c:pt>
                <c:pt idx="1">
                  <c:v>4.1888236999511703E-3</c:v>
                </c:pt>
                <c:pt idx="2">
                  <c:v>2.1878719329833972E-3</c:v>
                </c:pt>
                <c:pt idx="3">
                  <c:v>2.0145988464355433E-2</c:v>
                </c:pt>
                <c:pt idx="4">
                  <c:v>1.0571622848510716E-2</c:v>
                </c:pt>
                <c:pt idx="5">
                  <c:v>5.9823989868164047E-4</c:v>
                </c:pt>
                <c:pt idx="6">
                  <c:v>3.1671607494354199</c:v>
                </c:pt>
                <c:pt idx="7">
                  <c:v>9.1411447525024239E-2</c:v>
                </c:pt>
                <c:pt idx="8">
                  <c:v>4.8764228820800757E-3</c:v>
                </c:pt>
                <c:pt idx="9">
                  <c:v>3.9944648742675675E-4</c:v>
                </c:pt>
                <c:pt idx="10">
                  <c:v>7.2183036804199199E-2</c:v>
                </c:pt>
                <c:pt idx="11">
                  <c:v>0.53442029953002734</c:v>
                </c:pt>
                <c:pt idx="12">
                  <c:v>0.51857805252075162</c:v>
                </c:pt>
                <c:pt idx="13">
                  <c:v>0.68776125907897878</c:v>
                </c:pt>
                <c:pt idx="14">
                  <c:v>3.9877891540527206E-4</c:v>
                </c:pt>
                <c:pt idx="15">
                  <c:v>6.1838626861572222E-3</c:v>
                </c:pt>
                <c:pt idx="16">
                  <c:v>1.8350744247436455E-2</c:v>
                </c:pt>
                <c:pt idx="17">
                  <c:v>3.7840366363525351E-3</c:v>
                </c:pt>
                <c:pt idx="18">
                  <c:v>8.178472518920895E-3</c:v>
                </c:pt>
                <c:pt idx="19">
                  <c:v>3.5902023315429661E-3</c:v>
                </c:pt>
                <c:pt idx="20">
                  <c:v>1.0777711868286079E-2</c:v>
                </c:pt>
                <c:pt idx="21">
                  <c:v>4.9872875213623023E-3</c:v>
                </c:pt>
                <c:pt idx="22">
                  <c:v>1.4837504863738999</c:v>
                </c:pt>
                <c:pt idx="23">
                  <c:v>2.3304809570312477</c:v>
                </c:pt>
                <c:pt idx="24">
                  <c:v>2.9919147491455069E-3</c:v>
                </c:pt>
                <c:pt idx="25">
                  <c:v>0.7621934413909901</c:v>
                </c:pt>
                <c:pt idx="26">
                  <c:v>3.9267539978027344E-4</c:v>
                </c:pt>
                <c:pt idx="27">
                  <c:v>1.6202974319457983E-2</c:v>
                </c:pt>
                <c:pt idx="28">
                  <c:v>0.56618700027465785</c:v>
                </c:pt>
                <c:pt idx="29">
                  <c:v>5.9185028076171845E-4</c:v>
                </c:pt>
                <c:pt idx="30">
                  <c:v>1.144156455993647E-2</c:v>
                </c:pt>
                <c:pt idx="31">
                  <c:v>1.794958114624022E-3</c:v>
                </c:pt>
                <c:pt idx="32">
                  <c:v>3.3975124359130831E-3</c:v>
                </c:pt>
                <c:pt idx="33">
                  <c:v>2.1207617759704562</c:v>
                </c:pt>
                <c:pt idx="34">
                  <c:v>9.5744132995605191E-3</c:v>
                </c:pt>
                <c:pt idx="35">
                  <c:v>5.9839248657226445E-3</c:v>
                </c:pt>
                <c:pt idx="36">
                  <c:v>3.2911968231201141E-2</c:v>
                </c:pt>
                <c:pt idx="37">
                  <c:v>0.29920644760131782</c:v>
                </c:pt>
                <c:pt idx="38">
                  <c:v>2.9944419860839801E-3</c:v>
                </c:pt>
                <c:pt idx="39">
                  <c:v>0.17851624488830548</c:v>
                </c:pt>
                <c:pt idx="40">
                  <c:v>1.6363906860351517E-2</c:v>
                </c:pt>
                <c:pt idx="41">
                  <c:v>2.9983043670654291E-3</c:v>
                </c:pt>
                <c:pt idx="42">
                  <c:v>0.98408842086791704</c:v>
                </c:pt>
                <c:pt idx="43">
                  <c:v>4.946026802062968E-2</c:v>
                </c:pt>
                <c:pt idx="44">
                  <c:v>0.89095783233642523</c:v>
                </c:pt>
                <c:pt idx="45">
                  <c:v>1.270089149475094E-2</c:v>
                </c:pt>
                <c:pt idx="46">
                  <c:v>4.5884132385253856E-3</c:v>
                </c:pt>
                <c:pt idx="47">
                  <c:v>5.9790277481079047E-2</c:v>
                </c:pt>
                <c:pt idx="48">
                  <c:v>6.0300827026367086E-4</c:v>
                </c:pt>
                <c:pt idx="49">
                  <c:v>2.9874801635742165E-3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12-4200-921E-CC4ADCCD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05712"/>
        <c:axId val="15881944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'solution-times'!$B$1</c15:sqref>
                        </c15:formulaRef>
                      </c:ext>
                    </c:extLst>
                    <c:strCache>
                      <c:ptCount val="1"/>
                      <c:pt idx="0">
                        <c:v>UCS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'solution-times'!$A$2:$A$51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'solution-times'!$B$2:$B$51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0.15018916130065901</c:v>
                      </c:pt>
                      <c:pt idx="1">
                        <c:v>2.29613780975341E-2</c:v>
                      </c:pt>
                      <c:pt idx="2">
                        <c:v>1.29692554473876E-2</c:v>
                      </c:pt>
                      <c:pt idx="3">
                        <c:v>0.111732721328735</c:v>
                      </c:pt>
                      <c:pt idx="4">
                        <c:v>6.0804367065429597E-2</c:v>
                      </c:pt>
                      <c:pt idx="5">
                        <c:v>9.9730491638183594E-4</c:v>
                      </c:pt>
                      <c:pt idx="6">
                        <c:v>2.80140852928161</c:v>
                      </c:pt>
                      <c:pt idx="7">
                        <c:v>0.39553666114807101</c:v>
                      </c:pt>
                      <c:pt idx="8">
                        <c:v>4.6665906906127902E-2</c:v>
                      </c:pt>
                      <c:pt idx="9">
                        <c:v>0</c:v>
                      </c:pt>
                      <c:pt idx="10">
                        <c:v>0.126880884170532</c:v>
                      </c:pt>
                      <c:pt idx="11">
                        <c:v>1.2483830451965301</c:v>
                      </c:pt>
                      <c:pt idx="12">
                        <c:v>0.46921706199645902</c:v>
                      </c:pt>
                      <c:pt idx="13">
                        <c:v>0.22439742088317799</c:v>
                      </c:pt>
                      <c:pt idx="14">
                        <c:v>0</c:v>
                      </c:pt>
                      <c:pt idx="15">
                        <c:v>6.0188770294189401E-3</c:v>
                      </c:pt>
                      <c:pt idx="16">
                        <c:v>1.6953945159912099E-2</c:v>
                      </c:pt>
                      <c:pt idx="17">
                        <c:v>1.9977092742919901E-2</c:v>
                      </c:pt>
                      <c:pt idx="18">
                        <c:v>2.2968292236328101E-2</c:v>
                      </c:pt>
                      <c:pt idx="19">
                        <c:v>1.0936260223388601E-2</c:v>
                      </c:pt>
                      <c:pt idx="20">
                        <c:v>1.2965679168701101E-2</c:v>
                      </c:pt>
                      <c:pt idx="21">
                        <c:v>3.4873485565185498E-2</c:v>
                      </c:pt>
                      <c:pt idx="22">
                        <c:v>0.79483819007873502</c:v>
                      </c:pt>
                      <c:pt idx="23">
                        <c:v>8.8313751220703107</c:v>
                      </c:pt>
                      <c:pt idx="24">
                        <c:v>9.9742412567138602E-3</c:v>
                      </c:pt>
                      <c:pt idx="25">
                        <c:v>0.62526059150695801</c:v>
                      </c:pt>
                      <c:pt idx="26">
                        <c:v>0</c:v>
                      </c:pt>
                      <c:pt idx="27">
                        <c:v>4.76858615875244E-2</c:v>
                      </c:pt>
                      <c:pt idx="28">
                        <c:v>0.51377820968627896</c:v>
                      </c:pt>
                      <c:pt idx="29">
                        <c:v>0</c:v>
                      </c:pt>
                      <c:pt idx="30">
                        <c:v>1.00061893463134E-2</c:v>
                      </c:pt>
                      <c:pt idx="31">
                        <c:v>6.9792270660400304E-3</c:v>
                      </c:pt>
                      <c:pt idx="32">
                        <c:v>1.86967849731445E-2</c:v>
                      </c:pt>
                      <c:pt idx="33">
                        <c:v>0.74046969413757302</c:v>
                      </c:pt>
                      <c:pt idx="34">
                        <c:v>8.5736751556396401E-2</c:v>
                      </c:pt>
                      <c:pt idx="35">
                        <c:v>2.19416618347167E-2</c:v>
                      </c:pt>
                      <c:pt idx="36">
                        <c:v>3.1917095184326102E-2</c:v>
                      </c:pt>
                      <c:pt idx="37">
                        <c:v>0.26529026031494102</c:v>
                      </c:pt>
                      <c:pt idx="38">
                        <c:v>1.9929409027099601E-3</c:v>
                      </c:pt>
                      <c:pt idx="39">
                        <c:v>0.41989374160766602</c:v>
                      </c:pt>
                      <c:pt idx="40">
                        <c:v>1.4985322952270499E-2</c:v>
                      </c:pt>
                      <c:pt idx="41">
                        <c:v>2.3111343383789E-2</c:v>
                      </c:pt>
                      <c:pt idx="42">
                        <c:v>0.88179874420166005</c:v>
                      </c:pt>
                      <c:pt idx="43">
                        <c:v>0.181037902832031</c:v>
                      </c:pt>
                      <c:pt idx="44">
                        <c:v>12.5346660614013</c:v>
                      </c:pt>
                      <c:pt idx="45">
                        <c:v>1.09856128692626E-2</c:v>
                      </c:pt>
                      <c:pt idx="46">
                        <c:v>4.9867630004882804E-3</c:v>
                      </c:pt>
                      <c:pt idx="47">
                        <c:v>0.175039768218994</c:v>
                      </c:pt>
                      <c:pt idx="48">
                        <c:v>0</c:v>
                      </c:pt>
                      <c:pt idx="49">
                        <c:v>2.0775556564330999E-2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6F12-4200-921E-CC4ADCCD572D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'solution-times'!$M$1</c15:sqref>
                        </c15:formulaRef>
                      </c:ext>
                    </c:extLst>
                    <c:strCache>
                      <c:ptCount val="1"/>
                      <c:pt idx="0">
                        <c:v>Average G</c:v>
                      </c:pt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2.8716850280761673E-2</c:v>
                      </c:pt>
                      <c:pt idx="1">
                        <c:v>9.9744796752929631E-4</c:v>
                      </c:pt>
                      <c:pt idx="2">
                        <c:v>1.5949249267578093E-3</c:v>
                      </c:pt>
                      <c:pt idx="3">
                        <c:v>2.4933290481567373E-2</c:v>
                      </c:pt>
                      <c:pt idx="4">
                        <c:v>3.3906936645507783E-3</c:v>
                      </c:pt>
                      <c:pt idx="5">
                        <c:v>5.985260009765609E-4</c:v>
                      </c:pt>
                      <c:pt idx="6">
                        <c:v>1.2473563671112027</c:v>
                      </c:pt>
                      <c:pt idx="7">
                        <c:v>2.9425573348998868E-2</c:v>
                      </c:pt>
                      <c:pt idx="8">
                        <c:v>1.4023303985595686E-3</c:v>
                      </c:pt>
                      <c:pt idx="9">
                        <c:v>6.0162544250488175E-4</c:v>
                      </c:pt>
                      <c:pt idx="10">
                        <c:v>2.1191692352294879E-2</c:v>
                      </c:pt>
                      <c:pt idx="11">
                        <c:v>3.483371734619136E-2</c:v>
                      </c:pt>
                      <c:pt idx="12">
                        <c:v>0.25971584320068325</c:v>
                      </c:pt>
                      <c:pt idx="13">
                        <c:v>0.12705955505371064</c:v>
                      </c:pt>
                      <c:pt idx="14">
                        <c:v>1.9884109497070299E-4</c:v>
                      </c:pt>
                      <c:pt idx="15">
                        <c:v>4.5869350433349583E-3</c:v>
                      </c:pt>
                      <c:pt idx="16">
                        <c:v>1.0770988464355426E-2</c:v>
                      </c:pt>
                      <c:pt idx="17">
                        <c:v>2.3936271667480448E-3</c:v>
                      </c:pt>
                      <c:pt idx="18">
                        <c:v>3.3908843994140585E-3</c:v>
                      </c:pt>
                      <c:pt idx="19">
                        <c:v>1.1970520019531233E-3</c:v>
                      </c:pt>
                      <c:pt idx="20">
                        <c:v>8.5743427276611297E-3</c:v>
                      </c:pt>
                      <c:pt idx="21">
                        <c:v>1.608753204345701E-3</c:v>
                      </c:pt>
                      <c:pt idx="22">
                        <c:v>0.40468902587890582</c:v>
                      </c:pt>
                      <c:pt idx="23">
                        <c:v>0.5259189605712874</c:v>
                      </c:pt>
                      <c:pt idx="24">
                        <c:v>1.3961315155029282E-3</c:v>
                      </c:pt>
                      <c:pt idx="25">
                        <c:v>0.27678341865539496</c:v>
                      </c:pt>
                      <c:pt idx="26">
                        <c:v>5.9638023376464846E-4</c:v>
                      </c:pt>
                      <c:pt idx="27">
                        <c:v>2.792501449584958E-3</c:v>
                      </c:pt>
                      <c:pt idx="28">
                        <c:v>0.31434717178344701</c:v>
                      </c:pt>
                      <c:pt idx="29">
                        <c:v>2.0370483398437399E-4</c:v>
                      </c:pt>
                      <c:pt idx="30">
                        <c:v>6.3827991485595663E-3</c:v>
                      </c:pt>
                      <c:pt idx="31">
                        <c:v>1.397037506103514E-3</c:v>
                      </c:pt>
                      <c:pt idx="32">
                        <c:v>1.862716674804686E-3</c:v>
                      </c:pt>
                      <c:pt idx="33">
                        <c:v>0.38426690101623523</c:v>
                      </c:pt>
                      <c:pt idx="34">
                        <c:v>5.1862716674804564E-3</c:v>
                      </c:pt>
                      <c:pt idx="35">
                        <c:v>2.991962432861324E-3</c:v>
                      </c:pt>
                      <c:pt idx="36">
                        <c:v>2.4534225463867139E-2</c:v>
                      </c:pt>
                      <c:pt idx="37">
                        <c:v>0.1418202877044672</c:v>
                      </c:pt>
                      <c:pt idx="38">
                        <c:v>3.1916141510009723E-3</c:v>
                      </c:pt>
                      <c:pt idx="39">
                        <c:v>1.6153526306152317E-2</c:v>
                      </c:pt>
                      <c:pt idx="40">
                        <c:v>1.0106945037841784E-2</c:v>
                      </c:pt>
                      <c:pt idx="41">
                        <c:v>1.588344573974607E-3</c:v>
                      </c:pt>
                      <c:pt idx="42">
                        <c:v>0.49804530143737713</c:v>
                      </c:pt>
                      <c:pt idx="43">
                        <c:v>1.4933824539184525E-2</c:v>
                      </c:pt>
                      <c:pt idx="44">
                        <c:v>0.38958463668823179</c:v>
                      </c:pt>
                      <c:pt idx="45">
                        <c:v>1.3963079452514616E-2</c:v>
                      </c:pt>
                      <c:pt idx="46">
                        <c:v>2.792024612426754E-3</c:v>
                      </c:pt>
                      <c:pt idx="47">
                        <c:v>5.7780742645263498E-3</c:v>
                      </c:pt>
                      <c:pt idx="48">
                        <c:v>5.9309005737304599E-4</c:v>
                      </c:pt>
                      <c:pt idx="49">
                        <c:v>2.0637035369873032E-3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6F12-4200-921E-CC4ADCCD572D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'solution-times'!$N$1</c15:sqref>
                        </c15:formulaRef>
                      </c:ext>
                    </c:extLst>
                    <c:strCache>
                      <c:ptCount val="1"/>
                      <c:pt idx="0">
                        <c:v>Average A</c:v>
                      </c:pt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5.5446004867553578E-2</c:v>
                      </c:pt>
                      <c:pt idx="1">
                        <c:v>4.1888236999511703E-3</c:v>
                      </c:pt>
                      <c:pt idx="2">
                        <c:v>2.1878719329833972E-3</c:v>
                      </c:pt>
                      <c:pt idx="3">
                        <c:v>2.0145988464355433E-2</c:v>
                      </c:pt>
                      <c:pt idx="4">
                        <c:v>1.0571622848510716E-2</c:v>
                      </c:pt>
                      <c:pt idx="5">
                        <c:v>5.9823989868164047E-4</c:v>
                      </c:pt>
                      <c:pt idx="6">
                        <c:v>3.1671607494354199</c:v>
                      </c:pt>
                      <c:pt idx="7">
                        <c:v>9.1411447525024239E-2</c:v>
                      </c:pt>
                      <c:pt idx="8">
                        <c:v>4.8764228820800757E-3</c:v>
                      </c:pt>
                      <c:pt idx="9">
                        <c:v>3.9944648742675675E-4</c:v>
                      </c:pt>
                      <c:pt idx="10">
                        <c:v>7.2183036804199199E-2</c:v>
                      </c:pt>
                      <c:pt idx="11">
                        <c:v>0.53442029953002734</c:v>
                      </c:pt>
                      <c:pt idx="12">
                        <c:v>0.51857805252075162</c:v>
                      </c:pt>
                      <c:pt idx="13">
                        <c:v>0.68776125907897878</c:v>
                      </c:pt>
                      <c:pt idx="14">
                        <c:v>3.9877891540527206E-4</c:v>
                      </c:pt>
                      <c:pt idx="15">
                        <c:v>6.1838626861572222E-3</c:v>
                      </c:pt>
                      <c:pt idx="16">
                        <c:v>1.8350744247436455E-2</c:v>
                      </c:pt>
                      <c:pt idx="17">
                        <c:v>3.7840366363525351E-3</c:v>
                      </c:pt>
                      <c:pt idx="18">
                        <c:v>8.178472518920895E-3</c:v>
                      </c:pt>
                      <c:pt idx="19">
                        <c:v>3.5902023315429661E-3</c:v>
                      </c:pt>
                      <c:pt idx="20">
                        <c:v>1.0777711868286079E-2</c:v>
                      </c:pt>
                      <c:pt idx="21">
                        <c:v>4.9872875213623023E-3</c:v>
                      </c:pt>
                      <c:pt idx="22">
                        <c:v>1.4837504863738999</c:v>
                      </c:pt>
                      <c:pt idx="23">
                        <c:v>2.3304809570312477</c:v>
                      </c:pt>
                      <c:pt idx="24">
                        <c:v>2.9919147491455069E-3</c:v>
                      </c:pt>
                      <c:pt idx="25">
                        <c:v>0.7621934413909901</c:v>
                      </c:pt>
                      <c:pt idx="26">
                        <c:v>3.9267539978027344E-4</c:v>
                      </c:pt>
                      <c:pt idx="27">
                        <c:v>1.6202974319457983E-2</c:v>
                      </c:pt>
                      <c:pt idx="28">
                        <c:v>0.56618700027465785</c:v>
                      </c:pt>
                      <c:pt idx="29">
                        <c:v>5.9185028076171845E-4</c:v>
                      </c:pt>
                      <c:pt idx="30">
                        <c:v>1.144156455993647E-2</c:v>
                      </c:pt>
                      <c:pt idx="31">
                        <c:v>1.794958114624022E-3</c:v>
                      </c:pt>
                      <c:pt idx="32">
                        <c:v>3.3975124359130831E-3</c:v>
                      </c:pt>
                      <c:pt idx="33">
                        <c:v>2.1207617759704562</c:v>
                      </c:pt>
                      <c:pt idx="34">
                        <c:v>9.5744132995605191E-3</c:v>
                      </c:pt>
                      <c:pt idx="35">
                        <c:v>5.9839248657226445E-3</c:v>
                      </c:pt>
                      <c:pt idx="36">
                        <c:v>3.2911968231201141E-2</c:v>
                      </c:pt>
                      <c:pt idx="37">
                        <c:v>0.29920644760131782</c:v>
                      </c:pt>
                      <c:pt idx="38">
                        <c:v>2.9944419860839801E-3</c:v>
                      </c:pt>
                      <c:pt idx="39">
                        <c:v>0.17851624488830548</c:v>
                      </c:pt>
                      <c:pt idx="40">
                        <c:v>1.6363906860351517E-2</c:v>
                      </c:pt>
                      <c:pt idx="41">
                        <c:v>2.9983043670654291E-3</c:v>
                      </c:pt>
                      <c:pt idx="42">
                        <c:v>0.98408842086791704</c:v>
                      </c:pt>
                      <c:pt idx="43">
                        <c:v>4.946026802062968E-2</c:v>
                      </c:pt>
                      <c:pt idx="44">
                        <c:v>0.89095783233642523</c:v>
                      </c:pt>
                      <c:pt idx="45">
                        <c:v>1.270089149475094E-2</c:v>
                      </c:pt>
                      <c:pt idx="46">
                        <c:v>4.5884132385253856E-3</c:v>
                      </c:pt>
                      <c:pt idx="47">
                        <c:v>5.9790277481079047E-2</c:v>
                      </c:pt>
                      <c:pt idx="48">
                        <c:v>6.0300827026367086E-4</c:v>
                      </c:pt>
                      <c:pt idx="49">
                        <c:v>2.9874801635742165E-3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6F12-4200-921E-CC4ADCCD572D}"/>
                  </c:ext>
                </c:extLst>
              </c15:ser>
            </c15:filteredScatterSeries>
          </c:ext>
        </c:extLst>
      </c:scatterChart>
      <c:valAx>
        <c:axId val="1588205712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94480"/>
        <c:crosses val="autoZero"/>
        <c:crossBetween val="midCat"/>
        <c:majorUnit val="1"/>
      </c:valAx>
      <c:valAx>
        <c:axId val="1588194480"/>
        <c:scaling>
          <c:orientation val="minMax"/>
          <c:max val="1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To Solve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05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3"/>
          <c:tx>
            <c:strRef>
              <c:f>'solution-times'!$B$1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'solution-times'!$B$2:$B$51</c:f>
              <c:numCache>
                <c:formatCode>General</c:formatCode>
                <c:ptCount val="50"/>
                <c:pt idx="0">
                  <c:v>0.15018916130065901</c:v>
                </c:pt>
                <c:pt idx="1">
                  <c:v>2.29613780975341E-2</c:v>
                </c:pt>
                <c:pt idx="2">
                  <c:v>1.29692554473876E-2</c:v>
                </c:pt>
                <c:pt idx="3">
                  <c:v>0.111732721328735</c:v>
                </c:pt>
                <c:pt idx="4">
                  <c:v>6.0804367065429597E-2</c:v>
                </c:pt>
                <c:pt idx="5">
                  <c:v>9.9730491638183594E-4</c:v>
                </c:pt>
                <c:pt idx="6">
                  <c:v>2.80140852928161</c:v>
                </c:pt>
                <c:pt idx="7">
                  <c:v>0.39553666114807101</c:v>
                </c:pt>
                <c:pt idx="8">
                  <c:v>4.6665906906127902E-2</c:v>
                </c:pt>
                <c:pt idx="9">
                  <c:v>0</c:v>
                </c:pt>
                <c:pt idx="10">
                  <c:v>0.126880884170532</c:v>
                </c:pt>
                <c:pt idx="11">
                  <c:v>1.2483830451965301</c:v>
                </c:pt>
                <c:pt idx="12">
                  <c:v>0.46921706199645902</c:v>
                </c:pt>
                <c:pt idx="13">
                  <c:v>0.22439742088317799</c:v>
                </c:pt>
                <c:pt idx="14">
                  <c:v>0</c:v>
                </c:pt>
                <c:pt idx="15">
                  <c:v>6.0188770294189401E-3</c:v>
                </c:pt>
                <c:pt idx="16">
                  <c:v>1.6953945159912099E-2</c:v>
                </c:pt>
                <c:pt idx="17">
                  <c:v>1.9977092742919901E-2</c:v>
                </c:pt>
                <c:pt idx="18">
                  <c:v>2.2968292236328101E-2</c:v>
                </c:pt>
                <c:pt idx="19">
                  <c:v>1.0936260223388601E-2</c:v>
                </c:pt>
                <c:pt idx="20">
                  <c:v>1.2965679168701101E-2</c:v>
                </c:pt>
                <c:pt idx="21">
                  <c:v>3.4873485565185498E-2</c:v>
                </c:pt>
                <c:pt idx="22">
                  <c:v>0.79483819007873502</c:v>
                </c:pt>
                <c:pt idx="23">
                  <c:v>8.8313751220703107</c:v>
                </c:pt>
                <c:pt idx="24">
                  <c:v>9.9742412567138602E-3</c:v>
                </c:pt>
                <c:pt idx="25">
                  <c:v>0.62526059150695801</c:v>
                </c:pt>
                <c:pt idx="26">
                  <c:v>0</c:v>
                </c:pt>
                <c:pt idx="27">
                  <c:v>4.76858615875244E-2</c:v>
                </c:pt>
                <c:pt idx="28">
                  <c:v>0.51377820968627896</c:v>
                </c:pt>
                <c:pt idx="29">
                  <c:v>0</c:v>
                </c:pt>
                <c:pt idx="30">
                  <c:v>1.00061893463134E-2</c:v>
                </c:pt>
                <c:pt idx="31">
                  <c:v>6.9792270660400304E-3</c:v>
                </c:pt>
                <c:pt idx="32">
                  <c:v>1.86967849731445E-2</c:v>
                </c:pt>
                <c:pt idx="33">
                  <c:v>0.74046969413757302</c:v>
                </c:pt>
                <c:pt idx="34">
                  <c:v>8.5736751556396401E-2</c:v>
                </c:pt>
                <c:pt idx="35">
                  <c:v>2.19416618347167E-2</c:v>
                </c:pt>
                <c:pt idx="36">
                  <c:v>3.1917095184326102E-2</c:v>
                </c:pt>
                <c:pt idx="37">
                  <c:v>0.26529026031494102</c:v>
                </c:pt>
                <c:pt idx="38">
                  <c:v>1.9929409027099601E-3</c:v>
                </c:pt>
                <c:pt idx="39">
                  <c:v>0.41989374160766602</c:v>
                </c:pt>
                <c:pt idx="40">
                  <c:v>1.4985322952270499E-2</c:v>
                </c:pt>
                <c:pt idx="41">
                  <c:v>2.3111343383789E-2</c:v>
                </c:pt>
                <c:pt idx="42">
                  <c:v>0.88179874420166005</c:v>
                </c:pt>
                <c:pt idx="43">
                  <c:v>0.181037902832031</c:v>
                </c:pt>
                <c:pt idx="44">
                  <c:v>12.5346660614013</c:v>
                </c:pt>
                <c:pt idx="45">
                  <c:v>1.09856128692626E-2</c:v>
                </c:pt>
                <c:pt idx="46">
                  <c:v>4.9867630004882804E-3</c:v>
                </c:pt>
                <c:pt idx="47">
                  <c:v>0.175039768218994</c:v>
                </c:pt>
                <c:pt idx="48">
                  <c:v>0</c:v>
                </c:pt>
                <c:pt idx="49">
                  <c:v>2.0775556564330999E-2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FB-4813-8791-7189D83487B6}"/>
            </c:ext>
          </c:extLst>
        </c:ser>
        <c:ser>
          <c:idx val="1"/>
          <c:order val="4"/>
          <c:tx>
            <c:strRef>
              <c:f>'solution-times'!$M$1</c:f>
              <c:strCache>
                <c:ptCount val="1"/>
                <c:pt idx="0">
                  <c:v>Average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'solution-times'!$M$2:$M$51</c:f>
              <c:numCache>
                <c:formatCode>General</c:formatCode>
                <c:ptCount val="50"/>
                <c:pt idx="0">
                  <c:v>2.8716850280761673E-2</c:v>
                </c:pt>
                <c:pt idx="1">
                  <c:v>9.9744796752929631E-4</c:v>
                </c:pt>
                <c:pt idx="2">
                  <c:v>1.5949249267578093E-3</c:v>
                </c:pt>
                <c:pt idx="3">
                  <c:v>2.4933290481567373E-2</c:v>
                </c:pt>
                <c:pt idx="4">
                  <c:v>3.3906936645507783E-3</c:v>
                </c:pt>
                <c:pt idx="5">
                  <c:v>5.985260009765609E-4</c:v>
                </c:pt>
                <c:pt idx="6">
                  <c:v>1.2473563671112027</c:v>
                </c:pt>
                <c:pt idx="7">
                  <c:v>2.9425573348998868E-2</c:v>
                </c:pt>
                <c:pt idx="8">
                  <c:v>1.4023303985595686E-3</c:v>
                </c:pt>
                <c:pt idx="9">
                  <c:v>6.0162544250488175E-4</c:v>
                </c:pt>
                <c:pt idx="10">
                  <c:v>2.1191692352294879E-2</c:v>
                </c:pt>
                <c:pt idx="11">
                  <c:v>3.483371734619136E-2</c:v>
                </c:pt>
                <c:pt idx="12">
                  <c:v>0.25971584320068325</c:v>
                </c:pt>
                <c:pt idx="13">
                  <c:v>0.12705955505371064</c:v>
                </c:pt>
                <c:pt idx="14">
                  <c:v>1.9884109497070299E-4</c:v>
                </c:pt>
                <c:pt idx="15">
                  <c:v>4.5869350433349583E-3</c:v>
                </c:pt>
                <c:pt idx="16">
                  <c:v>1.0770988464355426E-2</c:v>
                </c:pt>
                <c:pt idx="17">
                  <c:v>2.3936271667480448E-3</c:v>
                </c:pt>
                <c:pt idx="18">
                  <c:v>3.3908843994140585E-3</c:v>
                </c:pt>
                <c:pt idx="19">
                  <c:v>1.1970520019531233E-3</c:v>
                </c:pt>
                <c:pt idx="20">
                  <c:v>8.5743427276611297E-3</c:v>
                </c:pt>
                <c:pt idx="21">
                  <c:v>1.608753204345701E-3</c:v>
                </c:pt>
                <c:pt idx="22">
                  <c:v>0.40468902587890582</c:v>
                </c:pt>
                <c:pt idx="23">
                  <c:v>0.5259189605712874</c:v>
                </c:pt>
                <c:pt idx="24">
                  <c:v>1.3961315155029282E-3</c:v>
                </c:pt>
                <c:pt idx="25">
                  <c:v>0.27678341865539496</c:v>
                </c:pt>
                <c:pt idx="26">
                  <c:v>5.9638023376464846E-4</c:v>
                </c:pt>
                <c:pt idx="27">
                  <c:v>2.792501449584958E-3</c:v>
                </c:pt>
                <c:pt idx="28">
                  <c:v>0.31434717178344701</c:v>
                </c:pt>
                <c:pt idx="29">
                  <c:v>2.0370483398437399E-4</c:v>
                </c:pt>
                <c:pt idx="30">
                  <c:v>6.3827991485595663E-3</c:v>
                </c:pt>
                <c:pt idx="31">
                  <c:v>1.397037506103514E-3</c:v>
                </c:pt>
                <c:pt idx="32">
                  <c:v>1.862716674804686E-3</c:v>
                </c:pt>
                <c:pt idx="33">
                  <c:v>0.38426690101623523</c:v>
                </c:pt>
                <c:pt idx="34">
                  <c:v>5.1862716674804564E-3</c:v>
                </c:pt>
                <c:pt idx="35">
                  <c:v>2.991962432861324E-3</c:v>
                </c:pt>
                <c:pt idx="36">
                  <c:v>2.4534225463867139E-2</c:v>
                </c:pt>
                <c:pt idx="37">
                  <c:v>0.1418202877044672</c:v>
                </c:pt>
                <c:pt idx="38">
                  <c:v>3.1916141510009723E-3</c:v>
                </c:pt>
                <c:pt idx="39">
                  <c:v>1.6153526306152317E-2</c:v>
                </c:pt>
                <c:pt idx="40">
                  <c:v>1.0106945037841784E-2</c:v>
                </c:pt>
                <c:pt idx="41">
                  <c:v>1.588344573974607E-3</c:v>
                </c:pt>
                <c:pt idx="42">
                  <c:v>0.49804530143737713</c:v>
                </c:pt>
                <c:pt idx="43">
                  <c:v>1.4933824539184525E-2</c:v>
                </c:pt>
                <c:pt idx="44">
                  <c:v>0.38958463668823179</c:v>
                </c:pt>
                <c:pt idx="45">
                  <c:v>1.3963079452514616E-2</c:v>
                </c:pt>
                <c:pt idx="46">
                  <c:v>2.792024612426754E-3</c:v>
                </c:pt>
                <c:pt idx="47">
                  <c:v>5.7780742645263498E-3</c:v>
                </c:pt>
                <c:pt idx="48">
                  <c:v>5.9309005737304599E-4</c:v>
                </c:pt>
                <c:pt idx="49">
                  <c:v>2.0637035369873032E-3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FB-4813-8791-7189D83487B6}"/>
            </c:ext>
          </c:extLst>
        </c:ser>
        <c:ser>
          <c:idx val="2"/>
          <c:order val="5"/>
          <c:tx>
            <c:strRef>
              <c:f>'solution-times'!$N$1</c:f>
              <c:strCache>
                <c:ptCount val="1"/>
                <c:pt idx="0">
                  <c:v>Average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'solution-times'!$A$2:$A$51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'solution-times'!$N$2:$N$51</c:f>
              <c:numCache>
                <c:formatCode>General</c:formatCode>
                <c:ptCount val="50"/>
                <c:pt idx="0">
                  <c:v>5.5446004867553578E-2</c:v>
                </c:pt>
                <c:pt idx="1">
                  <c:v>4.1888236999511703E-3</c:v>
                </c:pt>
                <c:pt idx="2">
                  <c:v>2.1878719329833972E-3</c:v>
                </c:pt>
                <c:pt idx="3">
                  <c:v>2.0145988464355433E-2</c:v>
                </c:pt>
                <c:pt idx="4">
                  <c:v>1.0571622848510716E-2</c:v>
                </c:pt>
                <c:pt idx="5">
                  <c:v>5.9823989868164047E-4</c:v>
                </c:pt>
                <c:pt idx="6">
                  <c:v>3.1671607494354199</c:v>
                </c:pt>
                <c:pt idx="7">
                  <c:v>9.1411447525024239E-2</c:v>
                </c:pt>
                <c:pt idx="8">
                  <c:v>4.8764228820800757E-3</c:v>
                </c:pt>
                <c:pt idx="9">
                  <c:v>3.9944648742675675E-4</c:v>
                </c:pt>
                <c:pt idx="10">
                  <c:v>7.2183036804199199E-2</c:v>
                </c:pt>
                <c:pt idx="11">
                  <c:v>0.53442029953002734</c:v>
                </c:pt>
                <c:pt idx="12">
                  <c:v>0.51857805252075162</c:v>
                </c:pt>
                <c:pt idx="13">
                  <c:v>0.68776125907897878</c:v>
                </c:pt>
                <c:pt idx="14">
                  <c:v>3.9877891540527206E-4</c:v>
                </c:pt>
                <c:pt idx="15">
                  <c:v>6.1838626861572222E-3</c:v>
                </c:pt>
                <c:pt idx="16">
                  <c:v>1.8350744247436455E-2</c:v>
                </c:pt>
                <c:pt idx="17">
                  <c:v>3.7840366363525351E-3</c:v>
                </c:pt>
                <c:pt idx="18">
                  <c:v>8.178472518920895E-3</c:v>
                </c:pt>
                <c:pt idx="19">
                  <c:v>3.5902023315429661E-3</c:v>
                </c:pt>
                <c:pt idx="20">
                  <c:v>1.0777711868286079E-2</c:v>
                </c:pt>
                <c:pt idx="21">
                  <c:v>4.9872875213623023E-3</c:v>
                </c:pt>
                <c:pt idx="22">
                  <c:v>1.4837504863738999</c:v>
                </c:pt>
                <c:pt idx="23">
                  <c:v>2.3304809570312477</c:v>
                </c:pt>
                <c:pt idx="24">
                  <c:v>2.9919147491455069E-3</c:v>
                </c:pt>
                <c:pt idx="25">
                  <c:v>0.7621934413909901</c:v>
                </c:pt>
                <c:pt idx="26">
                  <c:v>3.9267539978027344E-4</c:v>
                </c:pt>
                <c:pt idx="27">
                  <c:v>1.6202974319457983E-2</c:v>
                </c:pt>
                <c:pt idx="28">
                  <c:v>0.56618700027465785</c:v>
                </c:pt>
                <c:pt idx="29">
                  <c:v>5.9185028076171845E-4</c:v>
                </c:pt>
                <c:pt idx="30">
                  <c:v>1.144156455993647E-2</c:v>
                </c:pt>
                <c:pt idx="31">
                  <c:v>1.794958114624022E-3</c:v>
                </c:pt>
                <c:pt idx="32">
                  <c:v>3.3975124359130831E-3</c:v>
                </c:pt>
                <c:pt idx="33">
                  <c:v>2.1207617759704562</c:v>
                </c:pt>
                <c:pt idx="34">
                  <c:v>9.5744132995605191E-3</c:v>
                </c:pt>
                <c:pt idx="35">
                  <c:v>5.9839248657226445E-3</c:v>
                </c:pt>
                <c:pt idx="36">
                  <c:v>3.2911968231201141E-2</c:v>
                </c:pt>
                <c:pt idx="37">
                  <c:v>0.29920644760131782</c:v>
                </c:pt>
                <c:pt idx="38">
                  <c:v>2.9944419860839801E-3</c:v>
                </c:pt>
                <c:pt idx="39">
                  <c:v>0.17851624488830548</c:v>
                </c:pt>
                <c:pt idx="40">
                  <c:v>1.6363906860351517E-2</c:v>
                </c:pt>
                <c:pt idx="41">
                  <c:v>2.9983043670654291E-3</c:v>
                </c:pt>
                <c:pt idx="42">
                  <c:v>0.98408842086791704</c:v>
                </c:pt>
                <c:pt idx="43">
                  <c:v>4.946026802062968E-2</c:v>
                </c:pt>
                <c:pt idx="44">
                  <c:v>0.89095783233642523</c:v>
                </c:pt>
                <c:pt idx="45">
                  <c:v>1.270089149475094E-2</c:v>
                </c:pt>
                <c:pt idx="46">
                  <c:v>4.5884132385253856E-3</c:v>
                </c:pt>
                <c:pt idx="47">
                  <c:v>5.9790277481079047E-2</c:v>
                </c:pt>
                <c:pt idx="48">
                  <c:v>6.0300827026367086E-4</c:v>
                </c:pt>
                <c:pt idx="49">
                  <c:v>2.9874801635742165E-3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FB-4813-8791-7189D834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05712"/>
        <c:axId val="15881944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'solution-times'!$B$1</c15:sqref>
                        </c15:formulaRef>
                      </c:ext>
                    </c:extLst>
                    <c:strCache>
                      <c:ptCount val="1"/>
                      <c:pt idx="0">
                        <c:v>UCS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'solution-times'!$A$2:$A$51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'solution-times'!$B$2:$B$51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0.15018916130065901</c:v>
                      </c:pt>
                      <c:pt idx="1">
                        <c:v>2.29613780975341E-2</c:v>
                      </c:pt>
                      <c:pt idx="2">
                        <c:v>1.29692554473876E-2</c:v>
                      </c:pt>
                      <c:pt idx="3">
                        <c:v>0.111732721328735</c:v>
                      </c:pt>
                      <c:pt idx="4">
                        <c:v>6.0804367065429597E-2</c:v>
                      </c:pt>
                      <c:pt idx="5">
                        <c:v>9.9730491638183594E-4</c:v>
                      </c:pt>
                      <c:pt idx="6">
                        <c:v>2.80140852928161</c:v>
                      </c:pt>
                      <c:pt idx="7">
                        <c:v>0.39553666114807101</c:v>
                      </c:pt>
                      <c:pt idx="8">
                        <c:v>4.6665906906127902E-2</c:v>
                      </c:pt>
                      <c:pt idx="9">
                        <c:v>0</c:v>
                      </c:pt>
                      <c:pt idx="10">
                        <c:v>0.126880884170532</c:v>
                      </c:pt>
                      <c:pt idx="11">
                        <c:v>1.2483830451965301</c:v>
                      </c:pt>
                      <c:pt idx="12">
                        <c:v>0.46921706199645902</c:v>
                      </c:pt>
                      <c:pt idx="13">
                        <c:v>0.22439742088317799</c:v>
                      </c:pt>
                      <c:pt idx="14">
                        <c:v>0</c:v>
                      </c:pt>
                      <c:pt idx="15">
                        <c:v>6.0188770294189401E-3</c:v>
                      </c:pt>
                      <c:pt idx="16">
                        <c:v>1.6953945159912099E-2</c:v>
                      </c:pt>
                      <c:pt idx="17">
                        <c:v>1.9977092742919901E-2</c:v>
                      </c:pt>
                      <c:pt idx="18">
                        <c:v>2.2968292236328101E-2</c:v>
                      </c:pt>
                      <c:pt idx="19">
                        <c:v>1.0936260223388601E-2</c:v>
                      </c:pt>
                      <c:pt idx="20">
                        <c:v>1.2965679168701101E-2</c:v>
                      </c:pt>
                      <c:pt idx="21">
                        <c:v>3.4873485565185498E-2</c:v>
                      </c:pt>
                      <c:pt idx="22">
                        <c:v>0.79483819007873502</c:v>
                      </c:pt>
                      <c:pt idx="23">
                        <c:v>8.8313751220703107</c:v>
                      </c:pt>
                      <c:pt idx="24">
                        <c:v>9.9742412567138602E-3</c:v>
                      </c:pt>
                      <c:pt idx="25">
                        <c:v>0.62526059150695801</c:v>
                      </c:pt>
                      <c:pt idx="26">
                        <c:v>0</c:v>
                      </c:pt>
                      <c:pt idx="27">
                        <c:v>4.76858615875244E-2</c:v>
                      </c:pt>
                      <c:pt idx="28">
                        <c:v>0.51377820968627896</c:v>
                      </c:pt>
                      <c:pt idx="29">
                        <c:v>0</c:v>
                      </c:pt>
                      <c:pt idx="30">
                        <c:v>1.00061893463134E-2</c:v>
                      </c:pt>
                      <c:pt idx="31">
                        <c:v>6.9792270660400304E-3</c:v>
                      </c:pt>
                      <c:pt idx="32">
                        <c:v>1.86967849731445E-2</c:v>
                      </c:pt>
                      <c:pt idx="33">
                        <c:v>0.74046969413757302</c:v>
                      </c:pt>
                      <c:pt idx="34">
                        <c:v>8.5736751556396401E-2</c:v>
                      </c:pt>
                      <c:pt idx="35">
                        <c:v>2.19416618347167E-2</c:v>
                      </c:pt>
                      <c:pt idx="36">
                        <c:v>3.1917095184326102E-2</c:v>
                      </c:pt>
                      <c:pt idx="37">
                        <c:v>0.26529026031494102</c:v>
                      </c:pt>
                      <c:pt idx="38">
                        <c:v>1.9929409027099601E-3</c:v>
                      </c:pt>
                      <c:pt idx="39">
                        <c:v>0.41989374160766602</c:v>
                      </c:pt>
                      <c:pt idx="40">
                        <c:v>1.4985322952270499E-2</c:v>
                      </c:pt>
                      <c:pt idx="41">
                        <c:v>2.3111343383789E-2</c:v>
                      </c:pt>
                      <c:pt idx="42">
                        <c:v>0.88179874420166005</c:v>
                      </c:pt>
                      <c:pt idx="43">
                        <c:v>0.181037902832031</c:v>
                      </c:pt>
                      <c:pt idx="44">
                        <c:v>12.5346660614013</c:v>
                      </c:pt>
                      <c:pt idx="45">
                        <c:v>1.09856128692626E-2</c:v>
                      </c:pt>
                      <c:pt idx="46">
                        <c:v>4.9867630004882804E-3</c:v>
                      </c:pt>
                      <c:pt idx="47">
                        <c:v>0.175039768218994</c:v>
                      </c:pt>
                      <c:pt idx="48">
                        <c:v>0</c:v>
                      </c:pt>
                      <c:pt idx="49">
                        <c:v>2.0775556564330999E-2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5FB-4813-8791-7189D83487B6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'solution-times'!$M$1</c15:sqref>
                        </c15:formulaRef>
                      </c:ext>
                    </c:extLst>
                    <c:strCache>
                      <c:ptCount val="1"/>
                      <c:pt idx="0">
                        <c:v>Average G</c:v>
                      </c:pt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2.8716850280761673E-2</c:v>
                      </c:pt>
                      <c:pt idx="1">
                        <c:v>9.9744796752929631E-4</c:v>
                      </c:pt>
                      <c:pt idx="2">
                        <c:v>1.5949249267578093E-3</c:v>
                      </c:pt>
                      <c:pt idx="3">
                        <c:v>2.4933290481567373E-2</c:v>
                      </c:pt>
                      <c:pt idx="4">
                        <c:v>3.3906936645507783E-3</c:v>
                      </c:pt>
                      <c:pt idx="5">
                        <c:v>5.985260009765609E-4</c:v>
                      </c:pt>
                      <c:pt idx="6">
                        <c:v>1.2473563671112027</c:v>
                      </c:pt>
                      <c:pt idx="7">
                        <c:v>2.9425573348998868E-2</c:v>
                      </c:pt>
                      <c:pt idx="8">
                        <c:v>1.4023303985595686E-3</c:v>
                      </c:pt>
                      <c:pt idx="9">
                        <c:v>6.0162544250488175E-4</c:v>
                      </c:pt>
                      <c:pt idx="10">
                        <c:v>2.1191692352294879E-2</c:v>
                      </c:pt>
                      <c:pt idx="11">
                        <c:v>3.483371734619136E-2</c:v>
                      </c:pt>
                      <c:pt idx="12">
                        <c:v>0.25971584320068325</c:v>
                      </c:pt>
                      <c:pt idx="13">
                        <c:v>0.12705955505371064</c:v>
                      </c:pt>
                      <c:pt idx="14">
                        <c:v>1.9884109497070299E-4</c:v>
                      </c:pt>
                      <c:pt idx="15">
                        <c:v>4.5869350433349583E-3</c:v>
                      </c:pt>
                      <c:pt idx="16">
                        <c:v>1.0770988464355426E-2</c:v>
                      </c:pt>
                      <c:pt idx="17">
                        <c:v>2.3936271667480448E-3</c:v>
                      </c:pt>
                      <c:pt idx="18">
                        <c:v>3.3908843994140585E-3</c:v>
                      </c:pt>
                      <c:pt idx="19">
                        <c:v>1.1970520019531233E-3</c:v>
                      </c:pt>
                      <c:pt idx="20">
                        <c:v>8.5743427276611297E-3</c:v>
                      </c:pt>
                      <c:pt idx="21">
                        <c:v>1.608753204345701E-3</c:v>
                      </c:pt>
                      <c:pt idx="22">
                        <c:v>0.40468902587890582</c:v>
                      </c:pt>
                      <c:pt idx="23">
                        <c:v>0.5259189605712874</c:v>
                      </c:pt>
                      <c:pt idx="24">
                        <c:v>1.3961315155029282E-3</c:v>
                      </c:pt>
                      <c:pt idx="25">
                        <c:v>0.27678341865539496</c:v>
                      </c:pt>
                      <c:pt idx="26">
                        <c:v>5.9638023376464846E-4</c:v>
                      </c:pt>
                      <c:pt idx="27">
                        <c:v>2.792501449584958E-3</c:v>
                      </c:pt>
                      <c:pt idx="28">
                        <c:v>0.31434717178344701</c:v>
                      </c:pt>
                      <c:pt idx="29">
                        <c:v>2.0370483398437399E-4</c:v>
                      </c:pt>
                      <c:pt idx="30">
                        <c:v>6.3827991485595663E-3</c:v>
                      </c:pt>
                      <c:pt idx="31">
                        <c:v>1.397037506103514E-3</c:v>
                      </c:pt>
                      <c:pt idx="32">
                        <c:v>1.862716674804686E-3</c:v>
                      </c:pt>
                      <c:pt idx="33">
                        <c:v>0.38426690101623523</c:v>
                      </c:pt>
                      <c:pt idx="34">
                        <c:v>5.1862716674804564E-3</c:v>
                      </c:pt>
                      <c:pt idx="35">
                        <c:v>2.991962432861324E-3</c:v>
                      </c:pt>
                      <c:pt idx="36">
                        <c:v>2.4534225463867139E-2</c:v>
                      </c:pt>
                      <c:pt idx="37">
                        <c:v>0.1418202877044672</c:v>
                      </c:pt>
                      <c:pt idx="38">
                        <c:v>3.1916141510009723E-3</c:v>
                      </c:pt>
                      <c:pt idx="39">
                        <c:v>1.6153526306152317E-2</c:v>
                      </c:pt>
                      <c:pt idx="40">
                        <c:v>1.0106945037841784E-2</c:v>
                      </c:pt>
                      <c:pt idx="41">
                        <c:v>1.588344573974607E-3</c:v>
                      </c:pt>
                      <c:pt idx="42">
                        <c:v>0.49804530143737713</c:v>
                      </c:pt>
                      <c:pt idx="43">
                        <c:v>1.4933824539184525E-2</c:v>
                      </c:pt>
                      <c:pt idx="44">
                        <c:v>0.38958463668823179</c:v>
                      </c:pt>
                      <c:pt idx="45">
                        <c:v>1.3963079452514616E-2</c:v>
                      </c:pt>
                      <c:pt idx="46">
                        <c:v>2.792024612426754E-3</c:v>
                      </c:pt>
                      <c:pt idx="47">
                        <c:v>5.7780742645263498E-3</c:v>
                      </c:pt>
                      <c:pt idx="48">
                        <c:v>5.9309005737304599E-4</c:v>
                      </c:pt>
                      <c:pt idx="49">
                        <c:v>2.0637035369873032E-3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5FB-4813-8791-7189D83487B6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'solution-times'!$N$1</c15:sqref>
                        </c15:formulaRef>
                      </c:ext>
                    </c:extLst>
                    <c:strCache>
                      <c:ptCount val="1"/>
                      <c:pt idx="0">
                        <c:v>Average A</c:v>
                      </c:pt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'solution-times'!$N$2:$N$51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5.5446004867553578E-2</c:v>
                      </c:pt>
                      <c:pt idx="1">
                        <c:v>4.1888236999511703E-3</c:v>
                      </c:pt>
                      <c:pt idx="2">
                        <c:v>2.1878719329833972E-3</c:v>
                      </c:pt>
                      <c:pt idx="3">
                        <c:v>2.0145988464355433E-2</c:v>
                      </c:pt>
                      <c:pt idx="4">
                        <c:v>1.0571622848510716E-2</c:v>
                      </c:pt>
                      <c:pt idx="5">
                        <c:v>5.9823989868164047E-4</c:v>
                      </c:pt>
                      <c:pt idx="6">
                        <c:v>3.1671607494354199</c:v>
                      </c:pt>
                      <c:pt idx="7">
                        <c:v>9.1411447525024239E-2</c:v>
                      </c:pt>
                      <c:pt idx="8">
                        <c:v>4.8764228820800757E-3</c:v>
                      </c:pt>
                      <c:pt idx="9">
                        <c:v>3.9944648742675675E-4</c:v>
                      </c:pt>
                      <c:pt idx="10">
                        <c:v>7.2183036804199199E-2</c:v>
                      </c:pt>
                      <c:pt idx="11">
                        <c:v>0.53442029953002734</c:v>
                      </c:pt>
                      <c:pt idx="12">
                        <c:v>0.51857805252075162</c:v>
                      </c:pt>
                      <c:pt idx="13">
                        <c:v>0.68776125907897878</c:v>
                      </c:pt>
                      <c:pt idx="14">
                        <c:v>3.9877891540527206E-4</c:v>
                      </c:pt>
                      <c:pt idx="15">
                        <c:v>6.1838626861572222E-3</c:v>
                      </c:pt>
                      <c:pt idx="16">
                        <c:v>1.8350744247436455E-2</c:v>
                      </c:pt>
                      <c:pt idx="17">
                        <c:v>3.7840366363525351E-3</c:v>
                      </c:pt>
                      <c:pt idx="18">
                        <c:v>8.178472518920895E-3</c:v>
                      </c:pt>
                      <c:pt idx="19">
                        <c:v>3.5902023315429661E-3</c:v>
                      </c:pt>
                      <c:pt idx="20">
                        <c:v>1.0777711868286079E-2</c:v>
                      </c:pt>
                      <c:pt idx="21">
                        <c:v>4.9872875213623023E-3</c:v>
                      </c:pt>
                      <c:pt idx="22">
                        <c:v>1.4837504863738999</c:v>
                      </c:pt>
                      <c:pt idx="23">
                        <c:v>2.3304809570312477</c:v>
                      </c:pt>
                      <c:pt idx="24">
                        <c:v>2.9919147491455069E-3</c:v>
                      </c:pt>
                      <c:pt idx="25">
                        <c:v>0.7621934413909901</c:v>
                      </c:pt>
                      <c:pt idx="26">
                        <c:v>3.9267539978027344E-4</c:v>
                      </c:pt>
                      <c:pt idx="27">
                        <c:v>1.6202974319457983E-2</c:v>
                      </c:pt>
                      <c:pt idx="28">
                        <c:v>0.56618700027465785</c:v>
                      </c:pt>
                      <c:pt idx="29">
                        <c:v>5.9185028076171845E-4</c:v>
                      </c:pt>
                      <c:pt idx="30">
                        <c:v>1.144156455993647E-2</c:v>
                      </c:pt>
                      <c:pt idx="31">
                        <c:v>1.794958114624022E-3</c:v>
                      </c:pt>
                      <c:pt idx="32">
                        <c:v>3.3975124359130831E-3</c:v>
                      </c:pt>
                      <c:pt idx="33">
                        <c:v>2.1207617759704562</c:v>
                      </c:pt>
                      <c:pt idx="34">
                        <c:v>9.5744132995605191E-3</c:v>
                      </c:pt>
                      <c:pt idx="35">
                        <c:v>5.9839248657226445E-3</c:v>
                      </c:pt>
                      <c:pt idx="36">
                        <c:v>3.2911968231201141E-2</c:v>
                      </c:pt>
                      <c:pt idx="37">
                        <c:v>0.29920644760131782</c:v>
                      </c:pt>
                      <c:pt idx="38">
                        <c:v>2.9944419860839801E-3</c:v>
                      </c:pt>
                      <c:pt idx="39">
                        <c:v>0.17851624488830548</c:v>
                      </c:pt>
                      <c:pt idx="40">
                        <c:v>1.6363906860351517E-2</c:v>
                      </c:pt>
                      <c:pt idx="41">
                        <c:v>2.9983043670654291E-3</c:v>
                      </c:pt>
                      <c:pt idx="42">
                        <c:v>0.98408842086791704</c:v>
                      </c:pt>
                      <c:pt idx="43">
                        <c:v>4.946026802062968E-2</c:v>
                      </c:pt>
                      <c:pt idx="44">
                        <c:v>0.89095783233642523</c:v>
                      </c:pt>
                      <c:pt idx="45">
                        <c:v>1.270089149475094E-2</c:v>
                      </c:pt>
                      <c:pt idx="46">
                        <c:v>4.5884132385253856E-3</c:v>
                      </c:pt>
                      <c:pt idx="47">
                        <c:v>5.9790277481079047E-2</c:v>
                      </c:pt>
                      <c:pt idx="48">
                        <c:v>6.0300827026367086E-4</c:v>
                      </c:pt>
                      <c:pt idx="49">
                        <c:v>2.9874801635742165E-3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5FB-4813-8791-7189D83487B6}"/>
                  </c:ext>
                </c:extLst>
              </c15:ser>
            </c15:filteredScatterSeries>
          </c:ext>
        </c:extLst>
      </c:scatterChart>
      <c:valAx>
        <c:axId val="1588205712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94480"/>
        <c:crosses val="autoZero"/>
        <c:crossBetween val="midCat"/>
        <c:majorUnit val="1"/>
      </c:valAx>
      <c:valAx>
        <c:axId val="1588194480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To Solve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05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'search-path'!$B$1</c:f>
              <c:strCache>
                <c:ptCount val="1"/>
                <c:pt idx="0">
                  <c:v>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'search-path'!$B$2:$B$51</c:f>
              <c:numCache>
                <c:formatCode>General</c:formatCode>
                <c:ptCount val="50"/>
                <c:pt idx="0">
                  <c:v>328</c:v>
                </c:pt>
                <c:pt idx="1">
                  <c:v>38</c:v>
                </c:pt>
                <c:pt idx="2">
                  <c:v>30</c:v>
                </c:pt>
                <c:pt idx="3">
                  <c:v>207</c:v>
                </c:pt>
                <c:pt idx="4">
                  <c:v>137</c:v>
                </c:pt>
                <c:pt idx="5">
                  <c:v>2</c:v>
                </c:pt>
                <c:pt idx="6">
                  <c:v>3547</c:v>
                </c:pt>
                <c:pt idx="7">
                  <c:v>863</c:v>
                </c:pt>
                <c:pt idx="8">
                  <c:v>87</c:v>
                </c:pt>
                <c:pt idx="9">
                  <c:v>2</c:v>
                </c:pt>
                <c:pt idx="10">
                  <c:v>323</c:v>
                </c:pt>
                <c:pt idx="11">
                  <c:v>2192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45</c:v>
                </c:pt>
                <c:pt idx="18">
                  <c:v>58</c:v>
                </c:pt>
                <c:pt idx="19">
                  <c:v>24</c:v>
                </c:pt>
                <c:pt idx="20">
                  <c:v>34</c:v>
                </c:pt>
                <c:pt idx="21">
                  <c:v>69</c:v>
                </c:pt>
                <c:pt idx="22">
                  <c:v>1834</c:v>
                </c:pt>
                <c:pt idx="23">
                  <c:v>8998</c:v>
                </c:pt>
                <c:pt idx="24">
                  <c:v>26</c:v>
                </c:pt>
                <c:pt idx="25">
                  <c:v>1192</c:v>
                </c:pt>
                <c:pt idx="26">
                  <c:v>2</c:v>
                </c:pt>
                <c:pt idx="27">
                  <c:v>84</c:v>
                </c:pt>
                <c:pt idx="28">
                  <c:v>1192</c:v>
                </c:pt>
                <c:pt idx="29">
                  <c:v>2</c:v>
                </c:pt>
                <c:pt idx="30">
                  <c:v>28</c:v>
                </c:pt>
                <c:pt idx="31">
                  <c:v>22</c:v>
                </c:pt>
                <c:pt idx="32">
                  <c:v>45</c:v>
                </c:pt>
                <c:pt idx="33">
                  <c:v>1584</c:v>
                </c:pt>
                <c:pt idx="34">
                  <c:v>155</c:v>
                </c:pt>
                <c:pt idx="35">
                  <c:v>56</c:v>
                </c:pt>
                <c:pt idx="36">
                  <c:v>90</c:v>
                </c:pt>
                <c:pt idx="37">
                  <c:v>682</c:v>
                </c:pt>
                <c:pt idx="38">
                  <c:v>10</c:v>
                </c:pt>
                <c:pt idx="39">
                  <c:v>931</c:v>
                </c:pt>
                <c:pt idx="40">
                  <c:v>47</c:v>
                </c:pt>
                <c:pt idx="41">
                  <c:v>44</c:v>
                </c:pt>
                <c:pt idx="42">
                  <c:v>2000</c:v>
                </c:pt>
                <c:pt idx="43">
                  <c:v>447</c:v>
                </c:pt>
                <c:pt idx="44">
                  <c:v>1832</c:v>
                </c:pt>
                <c:pt idx="45">
                  <c:v>36</c:v>
                </c:pt>
                <c:pt idx="46">
                  <c:v>19</c:v>
                </c:pt>
                <c:pt idx="47">
                  <c:v>390</c:v>
                </c:pt>
                <c:pt idx="48">
                  <c:v>2</c:v>
                </c:pt>
                <c:pt idx="4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C-4B29-92A1-50914AEAE14B}"/>
            </c:ext>
          </c:extLst>
        </c:ser>
        <c:ser>
          <c:idx val="1"/>
          <c:order val="1"/>
          <c:tx>
            <c:strRef>
              <c:f>'search-path'!$M$1</c:f>
              <c:strCache>
                <c:ptCount val="1"/>
                <c:pt idx="0">
                  <c:v>Average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'search-path'!$M$2:$M$51</c:f>
              <c:numCache>
                <c:formatCode>General</c:formatCode>
                <c:ptCount val="50"/>
                <c:pt idx="0">
                  <c:v>41.8</c:v>
                </c:pt>
                <c:pt idx="1">
                  <c:v>3</c:v>
                </c:pt>
                <c:pt idx="2">
                  <c:v>4.2</c:v>
                </c:pt>
                <c:pt idx="3">
                  <c:v>14.6</c:v>
                </c:pt>
                <c:pt idx="4">
                  <c:v>9</c:v>
                </c:pt>
                <c:pt idx="5">
                  <c:v>2</c:v>
                </c:pt>
                <c:pt idx="6">
                  <c:v>1790</c:v>
                </c:pt>
                <c:pt idx="7">
                  <c:v>63.4</c:v>
                </c:pt>
                <c:pt idx="8">
                  <c:v>3.8</c:v>
                </c:pt>
                <c:pt idx="9">
                  <c:v>2</c:v>
                </c:pt>
                <c:pt idx="10">
                  <c:v>52.6</c:v>
                </c:pt>
                <c:pt idx="11">
                  <c:v>68.400000000000006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7</c:v>
                </c:pt>
                <c:pt idx="18">
                  <c:v>8.6</c:v>
                </c:pt>
                <c:pt idx="19">
                  <c:v>3.4</c:v>
                </c:pt>
                <c:pt idx="20">
                  <c:v>23</c:v>
                </c:pt>
                <c:pt idx="21">
                  <c:v>4.2</c:v>
                </c:pt>
                <c:pt idx="22">
                  <c:v>935</c:v>
                </c:pt>
                <c:pt idx="23">
                  <c:v>883.4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5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4</c:v>
                </c:pt>
                <c:pt idx="32">
                  <c:v>4</c:v>
                </c:pt>
                <c:pt idx="33">
                  <c:v>816</c:v>
                </c:pt>
                <c:pt idx="34">
                  <c:v>12.4</c:v>
                </c:pt>
                <c:pt idx="35">
                  <c:v>8.8000000000000007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38.6</c:v>
                </c:pt>
                <c:pt idx="40">
                  <c:v>31</c:v>
                </c:pt>
                <c:pt idx="41">
                  <c:v>3.6</c:v>
                </c:pt>
                <c:pt idx="42">
                  <c:v>1096</c:v>
                </c:pt>
                <c:pt idx="43">
                  <c:v>38.200000000000003</c:v>
                </c:pt>
                <c:pt idx="44">
                  <c:v>940</c:v>
                </c:pt>
                <c:pt idx="45">
                  <c:v>30</c:v>
                </c:pt>
                <c:pt idx="46">
                  <c:v>10</c:v>
                </c:pt>
                <c:pt idx="47">
                  <c:v>14.2</c:v>
                </c:pt>
                <c:pt idx="48">
                  <c:v>2</c:v>
                </c:pt>
                <c:pt idx="49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C-4B29-92A1-50914AEAE14B}"/>
            </c:ext>
          </c:extLst>
        </c:ser>
        <c:ser>
          <c:idx val="2"/>
          <c:order val="2"/>
          <c:tx>
            <c:strRef>
              <c:f>'search-path'!$N$1</c:f>
              <c:strCache>
                <c:ptCount val="1"/>
                <c:pt idx="0">
                  <c:v>Average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'search-path'!$N$2:$N$51</c:f>
              <c:numCache>
                <c:formatCode>General</c:formatCode>
                <c:ptCount val="50"/>
                <c:pt idx="0">
                  <c:v>89.8</c:v>
                </c:pt>
                <c:pt idx="1">
                  <c:v>8.4</c:v>
                </c:pt>
                <c:pt idx="2">
                  <c:v>5.4</c:v>
                </c:pt>
                <c:pt idx="3">
                  <c:v>36.4</c:v>
                </c:pt>
                <c:pt idx="4">
                  <c:v>24</c:v>
                </c:pt>
                <c:pt idx="5">
                  <c:v>2</c:v>
                </c:pt>
                <c:pt idx="6">
                  <c:v>4035.4</c:v>
                </c:pt>
                <c:pt idx="7">
                  <c:v>187</c:v>
                </c:pt>
                <c:pt idx="8">
                  <c:v>9.4</c:v>
                </c:pt>
                <c:pt idx="9">
                  <c:v>2</c:v>
                </c:pt>
                <c:pt idx="10">
                  <c:v>173</c:v>
                </c:pt>
                <c:pt idx="11">
                  <c:v>333.6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9.6</c:v>
                </c:pt>
                <c:pt idx="18">
                  <c:v>18.399999999999999</c:v>
                </c:pt>
                <c:pt idx="19">
                  <c:v>6.6</c:v>
                </c:pt>
                <c:pt idx="20">
                  <c:v>34.4</c:v>
                </c:pt>
                <c:pt idx="21">
                  <c:v>9.6</c:v>
                </c:pt>
                <c:pt idx="22">
                  <c:v>1911.2</c:v>
                </c:pt>
                <c:pt idx="23">
                  <c:v>2258.8000000000002</c:v>
                </c:pt>
                <c:pt idx="24">
                  <c:v>7.8</c:v>
                </c:pt>
                <c:pt idx="25">
                  <c:v>1192</c:v>
                </c:pt>
                <c:pt idx="26">
                  <c:v>2</c:v>
                </c:pt>
                <c:pt idx="27">
                  <c:v>24.6</c:v>
                </c:pt>
                <c:pt idx="28">
                  <c:v>1180.4000000000001</c:v>
                </c:pt>
                <c:pt idx="29">
                  <c:v>2</c:v>
                </c:pt>
                <c:pt idx="30">
                  <c:v>29</c:v>
                </c:pt>
                <c:pt idx="31">
                  <c:v>6</c:v>
                </c:pt>
                <c:pt idx="32">
                  <c:v>7.8</c:v>
                </c:pt>
                <c:pt idx="33">
                  <c:v>1675</c:v>
                </c:pt>
                <c:pt idx="34">
                  <c:v>19.2</c:v>
                </c:pt>
                <c:pt idx="35">
                  <c:v>15.6</c:v>
                </c:pt>
                <c:pt idx="36">
                  <c:v>85.2</c:v>
                </c:pt>
                <c:pt idx="37">
                  <c:v>682</c:v>
                </c:pt>
                <c:pt idx="38">
                  <c:v>10</c:v>
                </c:pt>
                <c:pt idx="39">
                  <c:v>327.60000000000002</c:v>
                </c:pt>
                <c:pt idx="40">
                  <c:v>47.8</c:v>
                </c:pt>
                <c:pt idx="41">
                  <c:v>7</c:v>
                </c:pt>
                <c:pt idx="42">
                  <c:v>2000</c:v>
                </c:pt>
                <c:pt idx="43">
                  <c:v>116.8</c:v>
                </c:pt>
                <c:pt idx="44">
                  <c:v>1821.6</c:v>
                </c:pt>
                <c:pt idx="45">
                  <c:v>36</c:v>
                </c:pt>
                <c:pt idx="46">
                  <c:v>14</c:v>
                </c:pt>
                <c:pt idx="47">
                  <c:v>118.8</c:v>
                </c:pt>
                <c:pt idx="48">
                  <c:v>2</c:v>
                </c:pt>
                <c:pt idx="49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C-4B29-92A1-50914AEA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696"/>
        <c:axId val="55700032"/>
      </c:scatterChart>
      <c:valAx>
        <c:axId val="5570169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0032"/>
        <c:crosses val="autoZero"/>
        <c:crossBetween val="midCat"/>
        <c:majorUnit val="1"/>
      </c:valAx>
      <c:valAx>
        <c:axId val="55700032"/>
        <c:scaling>
          <c:orientation val="minMax"/>
          <c:max val="95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Searched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Paths -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'search-path'!$C$1</c:f>
              <c:strCache>
                <c:ptCount val="1"/>
                <c:pt idx="0">
                  <c:v>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'search-path'!$C$2:$C$51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55</c:v>
                </c:pt>
                <c:pt idx="11">
                  <c:v>49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592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27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42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10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6-4CC6-A951-E5C31B58D42D}"/>
            </c:ext>
          </c:extLst>
        </c:ser>
        <c:ser>
          <c:idx val="1"/>
          <c:order val="1"/>
          <c:tx>
            <c:strRef>
              <c:f>'search-path'!$D$1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'search-path'!$D$2:$D$51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55</c:v>
                </c:pt>
                <c:pt idx="11">
                  <c:v>49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592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27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42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10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6-4CC6-A951-E5C31B58D42D}"/>
            </c:ext>
          </c:extLst>
        </c:ser>
        <c:ser>
          <c:idx val="2"/>
          <c:order val="2"/>
          <c:tx>
            <c:strRef>
              <c:f>'search-path'!$E$1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'search-path'!$E$2:$E$51</c:f>
              <c:numCache>
                <c:formatCode>General</c:formatCode>
                <c:ptCount val="50"/>
                <c:pt idx="0">
                  <c:v>30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55</c:v>
                </c:pt>
                <c:pt idx="11">
                  <c:v>49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592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27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42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10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6-4CC6-A951-E5C31B58D42D}"/>
            </c:ext>
          </c:extLst>
        </c:ser>
        <c:ser>
          <c:idx val="3"/>
          <c:order val="3"/>
          <c:tx>
            <c:strRef>
              <c:f>'search-path'!$F$1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'search-path'!$F$2:$F$51</c:f>
              <c:numCache>
                <c:formatCode>General</c:formatCode>
                <c:ptCount val="50"/>
                <c:pt idx="0">
                  <c:v>94</c:v>
                </c:pt>
                <c:pt idx="1">
                  <c:v>3</c:v>
                </c:pt>
                <c:pt idx="2">
                  <c:v>9</c:v>
                </c:pt>
                <c:pt idx="3">
                  <c:v>42</c:v>
                </c:pt>
                <c:pt idx="4">
                  <c:v>22</c:v>
                </c:pt>
                <c:pt idx="5">
                  <c:v>2</c:v>
                </c:pt>
                <c:pt idx="6">
                  <c:v>1790</c:v>
                </c:pt>
                <c:pt idx="7">
                  <c:v>257</c:v>
                </c:pt>
                <c:pt idx="8">
                  <c:v>7</c:v>
                </c:pt>
                <c:pt idx="9">
                  <c:v>2</c:v>
                </c:pt>
                <c:pt idx="10">
                  <c:v>69</c:v>
                </c:pt>
                <c:pt idx="11">
                  <c:v>162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19</c:v>
                </c:pt>
                <c:pt idx="18">
                  <c:v>23</c:v>
                </c:pt>
                <c:pt idx="19">
                  <c:v>5</c:v>
                </c:pt>
                <c:pt idx="20">
                  <c:v>23</c:v>
                </c:pt>
                <c:pt idx="21">
                  <c:v>9</c:v>
                </c:pt>
                <c:pt idx="22">
                  <c:v>935</c:v>
                </c:pt>
                <c:pt idx="23">
                  <c:v>2176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9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8</c:v>
                </c:pt>
                <c:pt idx="32">
                  <c:v>8</c:v>
                </c:pt>
                <c:pt idx="33">
                  <c:v>816</c:v>
                </c:pt>
                <c:pt idx="34">
                  <c:v>46</c:v>
                </c:pt>
                <c:pt idx="35">
                  <c:v>20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89</c:v>
                </c:pt>
                <c:pt idx="40">
                  <c:v>31</c:v>
                </c:pt>
                <c:pt idx="41">
                  <c:v>6</c:v>
                </c:pt>
                <c:pt idx="42">
                  <c:v>1096</c:v>
                </c:pt>
                <c:pt idx="43">
                  <c:v>45</c:v>
                </c:pt>
                <c:pt idx="44">
                  <c:v>940</c:v>
                </c:pt>
                <c:pt idx="45">
                  <c:v>30</c:v>
                </c:pt>
                <c:pt idx="46">
                  <c:v>14</c:v>
                </c:pt>
                <c:pt idx="47">
                  <c:v>30</c:v>
                </c:pt>
                <c:pt idx="48">
                  <c:v>2</c:v>
                </c:pt>
                <c:pt idx="4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6-4CC6-A951-E5C31B58D42D}"/>
            </c:ext>
          </c:extLst>
        </c:ser>
        <c:ser>
          <c:idx val="4"/>
          <c:order val="4"/>
          <c:tx>
            <c:strRef>
              <c:f>'search-path'!$G$1</c:f>
              <c:strCache>
                <c:ptCount val="1"/>
                <c:pt idx="0">
                  <c:v>G5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'search-path'!$G$2:$G$51</c:f>
              <c:numCache>
                <c:formatCode>General</c:formatCode>
                <c:ptCount val="50"/>
                <c:pt idx="0">
                  <c:v>25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1790</c:v>
                </c:pt>
                <c:pt idx="7">
                  <c:v>15</c:v>
                </c:pt>
                <c:pt idx="8">
                  <c:v>3</c:v>
                </c:pt>
                <c:pt idx="9">
                  <c:v>2</c:v>
                </c:pt>
                <c:pt idx="10">
                  <c:v>29</c:v>
                </c:pt>
                <c:pt idx="11">
                  <c:v>33</c:v>
                </c:pt>
                <c:pt idx="12">
                  <c:v>554</c:v>
                </c:pt>
                <c:pt idx="13">
                  <c:v>288</c:v>
                </c:pt>
                <c:pt idx="14">
                  <c:v>2</c:v>
                </c:pt>
                <c:pt idx="15">
                  <c:v>14</c:v>
                </c:pt>
                <c:pt idx="16">
                  <c:v>34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23</c:v>
                </c:pt>
                <c:pt idx="21">
                  <c:v>3</c:v>
                </c:pt>
                <c:pt idx="22">
                  <c:v>935</c:v>
                </c:pt>
                <c:pt idx="23">
                  <c:v>465</c:v>
                </c:pt>
                <c:pt idx="24">
                  <c:v>3</c:v>
                </c:pt>
                <c:pt idx="25">
                  <c:v>617</c:v>
                </c:pt>
                <c:pt idx="26">
                  <c:v>2</c:v>
                </c:pt>
                <c:pt idx="27">
                  <c:v>4</c:v>
                </c:pt>
                <c:pt idx="28">
                  <c:v>696</c:v>
                </c:pt>
                <c:pt idx="29">
                  <c:v>2</c:v>
                </c:pt>
                <c:pt idx="30">
                  <c:v>18</c:v>
                </c:pt>
                <c:pt idx="31">
                  <c:v>3</c:v>
                </c:pt>
                <c:pt idx="32">
                  <c:v>3</c:v>
                </c:pt>
                <c:pt idx="33">
                  <c:v>816</c:v>
                </c:pt>
                <c:pt idx="34">
                  <c:v>4</c:v>
                </c:pt>
                <c:pt idx="35">
                  <c:v>6</c:v>
                </c:pt>
                <c:pt idx="36">
                  <c:v>67</c:v>
                </c:pt>
                <c:pt idx="37">
                  <c:v>353</c:v>
                </c:pt>
                <c:pt idx="38">
                  <c:v>10</c:v>
                </c:pt>
                <c:pt idx="39">
                  <c:v>23</c:v>
                </c:pt>
                <c:pt idx="40">
                  <c:v>31</c:v>
                </c:pt>
                <c:pt idx="41">
                  <c:v>3</c:v>
                </c:pt>
                <c:pt idx="42">
                  <c:v>1096</c:v>
                </c:pt>
                <c:pt idx="43">
                  <c:v>20</c:v>
                </c:pt>
                <c:pt idx="44">
                  <c:v>940</c:v>
                </c:pt>
                <c:pt idx="45">
                  <c:v>30</c:v>
                </c:pt>
                <c:pt idx="46">
                  <c:v>9</c:v>
                </c:pt>
                <c:pt idx="47">
                  <c:v>11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06-4CC6-A951-E5C31B58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84432"/>
        <c:axId val="1631375696"/>
      </c:scatterChart>
      <c:valAx>
        <c:axId val="1631384432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5696"/>
        <c:crosses val="autoZero"/>
        <c:crossBetween val="midCat"/>
        <c:majorUnit val="1"/>
      </c:valAx>
      <c:valAx>
        <c:axId val="1631375696"/>
        <c:scaling>
          <c:orientation val="minMax"/>
          <c:max val="22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Path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Paths -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'search-path'!$H$1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'search-path'!$H$2:$H$51</c:f>
              <c:numCache>
                <c:formatCode>General</c:formatCode>
                <c:ptCount val="50"/>
                <c:pt idx="0">
                  <c:v>113</c:v>
                </c:pt>
                <c:pt idx="1">
                  <c:v>12</c:v>
                </c:pt>
                <c:pt idx="2">
                  <c:v>9</c:v>
                </c:pt>
                <c:pt idx="3">
                  <c:v>45</c:v>
                </c:pt>
                <c:pt idx="4">
                  <c:v>29</c:v>
                </c:pt>
                <c:pt idx="5">
                  <c:v>2</c:v>
                </c:pt>
                <c:pt idx="6">
                  <c:v>3717</c:v>
                </c:pt>
                <c:pt idx="7">
                  <c:v>216</c:v>
                </c:pt>
                <c:pt idx="8">
                  <c:v>13</c:v>
                </c:pt>
                <c:pt idx="9">
                  <c:v>2</c:v>
                </c:pt>
                <c:pt idx="10">
                  <c:v>217</c:v>
                </c:pt>
                <c:pt idx="11">
                  <c:v>315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12</c:v>
                </c:pt>
                <c:pt idx="18">
                  <c:v>20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1834</c:v>
                </c:pt>
                <c:pt idx="23">
                  <c:v>2836</c:v>
                </c:pt>
                <c:pt idx="24">
                  <c:v>11</c:v>
                </c:pt>
                <c:pt idx="25">
                  <c:v>1192</c:v>
                </c:pt>
                <c:pt idx="26">
                  <c:v>2</c:v>
                </c:pt>
                <c:pt idx="27">
                  <c:v>25</c:v>
                </c:pt>
                <c:pt idx="28">
                  <c:v>1152</c:v>
                </c:pt>
                <c:pt idx="29">
                  <c:v>2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1568</c:v>
                </c:pt>
                <c:pt idx="34">
                  <c:v>22</c:v>
                </c:pt>
                <c:pt idx="35">
                  <c:v>19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370</c:v>
                </c:pt>
                <c:pt idx="40">
                  <c:v>47</c:v>
                </c:pt>
                <c:pt idx="41">
                  <c:v>13</c:v>
                </c:pt>
                <c:pt idx="42">
                  <c:v>2000</c:v>
                </c:pt>
                <c:pt idx="43">
                  <c:v>125</c:v>
                </c:pt>
                <c:pt idx="44">
                  <c:v>1832</c:v>
                </c:pt>
                <c:pt idx="45">
                  <c:v>36</c:v>
                </c:pt>
                <c:pt idx="46">
                  <c:v>16</c:v>
                </c:pt>
                <c:pt idx="47">
                  <c:v>129</c:v>
                </c:pt>
                <c:pt idx="48">
                  <c:v>2</c:v>
                </c:pt>
                <c:pt idx="4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8-4C7B-B504-CF047ED9258B}"/>
            </c:ext>
          </c:extLst>
        </c:ser>
        <c:ser>
          <c:idx val="1"/>
          <c:order val="1"/>
          <c:tx>
            <c:strRef>
              <c:f>'search-path'!$I$1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'search-path'!$I$2:$I$51</c:f>
              <c:numCache>
                <c:formatCode>General</c:formatCode>
                <c:ptCount val="50"/>
                <c:pt idx="0">
                  <c:v>113</c:v>
                </c:pt>
                <c:pt idx="1">
                  <c:v>12</c:v>
                </c:pt>
                <c:pt idx="2">
                  <c:v>3</c:v>
                </c:pt>
                <c:pt idx="3">
                  <c:v>45</c:v>
                </c:pt>
                <c:pt idx="4">
                  <c:v>10</c:v>
                </c:pt>
                <c:pt idx="5">
                  <c:v>2</c:v>
                </c:pt>
                <c:pt idx="6">
                  <c:v>3717</c:v>
                </c:pt>
                <c:pt idx="7">
                  <c:v>73</c:v>
                </c:pt>
                <c:pt idx="8">
                  <c:v>13</c:v>
                </c:pt>
                <c:pt idx="9">
                  <c:v>2</c:v>
                </c:pt>
                <c:pt idx="10">
                  <c:v>217</c:v>
                </c:pt>
                <c:pt idx="11">
                  <c:v>315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1834</c:v>
                </c:pt>
                <c:pt idx="23">
                  <c:v>2836</c:v>
                </c:pt>
                <c:pt idx="24">
                  <c:v>11</c:v>
                </c:pt>
                <c:pt idx="25">
                  <c:v>1192</c:v>
                </c:pt>
                <c:pt idx="26">
                  <c:v>2</c:v>
                </c:pt>
                <c:pt idx="27">
                  <c:v>25</c:v>
                </c:pt>
                <c:pt idx="28">
                  <c:v>1152</c:v>
                </c:pt>
                <c:pt idx="29">
                  <c:v>2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1568</c:v>
                </c:pt>
                <c:pt idx="34">
                  <c:v>4</c:v>
                </c:pt>
                <c:pt idx="35">
                  <c:v>8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370</c:v>
                </c:pt>
                <c:pt idx="40">
                  <c:v>47</c:v>
                </c:pt>
                <c:pt idx="41">
                  <c:v>3</c:v>
                </c:pt>
                <c:pt idx="42">
                  <c:v>2000</c:v>
                </c:pt>
                <c:pt idx="43">
                  <c:v>61</c:v>
                </c:pt>
                <c:pt idx="44">
                  <c:v>1832</c:v>
                </c:pt>
                <c:pt idx="45">
                  <c:v>36</c:v>
                </c:pt>
                <c:pt idx="46">
                  <c:v>16</c:v>
                </c:pt>
                <c:pt idx="47">
                  <c:v>129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8-4C7B-B504-CF047ED9258B}"/>
            </c:ext>
          </c:extLst>
        </c:ser>
        <c:ser>
          <c:idx val="2"/>
          <c:order val="2"/>
          <c:tx>
            <c:strRef>
              <c:f>'search-path'!$J$1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'search-path'!$J$2:$J$51</c:f>
              <c:numCache>
                <c:formatCode>General</c:formatCode>
                <c:ptCount val="50"/>
                <c:pt idx="0">
                  <c:v>39</c:v>
                </c:pt>
                <c:pt idx="1">
                  <c:v>3</c:v>
                </c:pt>
                <c:pt idx="2">
                  <c:v>3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5405</c:v>
                </c:pt>
                <c:pt idx="7">
                  <c:v>20</c:v>
                </c:pt>
                <c:pt idx="8">
                  <c:v>3</c:v>
                </c:pt>
                <c:pt idx="9">
                  <c:v>2</c:v>
                </c:pt>
                <c:pt idx="10">
                  <c:v>107</c:v>
                </c:pt>
                <c:pt idx="11">
                  <c:v>43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36</c:v>
                </c:pt>
                <c:pt idx="21">
                  <c:v>3</c:v>
                </c:pt>
                <c:pt idx="22">
                  <c:v>2112</c:v>
                </c:pt>
                <c:pt idx="23">
                  <c:v>836</c:v>
                </c:pt>
                <c:pt idx="24">
                  <c:v>3</c:v>
                </c:pt>
                <c:pt idx="25">
                  <c:v>1192</c:v>
                </c:pt>
                <c:pt idx="26">
                  <c:v>2</c:v>
                </c:pt>
                <c:pt idx="27">
                  <c:v>5</c:v>
                </c:pt>
                <c:pt idx="28">
                  <c:v>1262</c:v>
                </c:pt>
                <c:pt idx="29">
                  <c:v>2</c:v>
                </c:pt>
                <c:pt idx="30">
                  <c:v>33</c:v>
                </c:pt>
                <c:pt idx="31">
                  <c:v>3</c:v>
                </c:pt>
                <c:pt idx="32">
                  <c:v>3</c:v>
                </c:pt>
                <c:pt idx="33">
                  <c:v>2087</c:v>
                </c:pt>
                <c:pt idx="34">
                  <c:v>4</c:v>
                </c:pt>
                <c:pt idx="35">
                  <c:v>6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55</c:v>
                </c:pt>
                <c:pt idx="40">
                  <c:v>51</c:v>
                </c:pt>
                <c:pt idx="41">
                  <c:v>3</c:v>
                </c:pt>
                <c:pt idx="42">
                  <c:v>2000</c:v>
                </c:pt>
                <c:pt idx="43">
                  <c:v>44</c:v>
                </c:pt>
                <c:pt idx="44">
                  <c:v>1844</c:v>
                </c:pt>
                <c:pt idx="45">
                  <c:v>36</c:v>
                </c:pt>
                <c:pt idx="46">
                  <c:v>11</c:v>
                </c:pt>
                <c:pt idx="47">
                  <c:v>13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68-4C7B-B504-CF047ED9258B}"/>
            </c:ext>
          </c:extLst>
        </c:ser>
        <c:ser>
          <c:idx val="3"/>
          <c:order val="3"/>
          <c:tx>
            <c:strRef>
              <c:f>'search-path'!$K$1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'search-path'!$K$2:$K$51</c:f>
              <c:numCache>
                <c:formatCode>General</c:formatCode>
                <c:ptCount val="50"/>
                <c:pt idx="0">
                  <c:v>144</c:v>
                </c:pt>
                <c:pt idx="1">
                  <c:v>12</c:v>
                </c:pt>
                <c:pt idx="2">
                  <c:v>9</c:v>
                </c:pt>
                <c:pt idx="3">
                  <c:v>62</c:v>
                </c:pt>
                <c:pt idx="4">
                  <c:v>65</c:v>
                </c:pt>
                <c:pt idx="5">
                  <c:v>2</c:v>
                </c:pt>
                <c:pt idx="6">
                  <c:v>3527</c:v>
                </c:pt>
                <c:pt idx="7">
                  <c:v>553</c:v>
                </c:pt>
                <c:pt idx="8">
                  <c:v>15</c:v>
                </c:pt>
                <c:pt idx="9">
                  <c:v>2</c:v>
                </c:pt>
                <c:pt idx="10">
                  <c:v>217</c:v>
                </c:pt>
                <c:pt idx="11">
                  <c:v>923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24</c:v>
                </c:pt>
                <c:pt idx="18">
                  <c:v>55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1822</c:v>
                </c:pt>
                <c:pt idx="23">
                  <c:v>3878</c:v>
                </c:pt>
                <c:pt idx="24">
                  <c:v>11</c:v>
                </c:pt>
                <c:pt idx="25">
                  <c:v>1192</c:v>
                </c:pt>
                <c:pt idx="26">
                  <c:v>2</c:v>
                </c:pt>
                <c:pt idx="27">
                  <c:v>63</c:v>
                </c:pt>
                <c:pt idx="28">
                  <c:v>1172</c:v>
                </c:pt>
                <c:pt idx="29">
                  <c:v>2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1584</c:v>
                </c:pt>
                <c:pt idx="34">
                  <c:v>62</c:v>
                </c:pt>
                <c:pt idx="35">
                  <c:v>37</c:v>
                </c:pt>
                <c:pt idx="36">
                  <c:v>90</c:v>
                </c:pt>
                <c:pt idx="37">
                  <c:v>682</c:v>
                </c:pt>
                <c:pt idx="38">
                  <c:v>10</c:v>
                </c:pt>
                <c:pt idx="39">
                  <c:v>732</c:v>
                </c:pt>
                <c:pt idx="40">
                  <c:v>47</c:v>
                </c:pt>
                <c:pt idx="41">
                  <c:v>13</c:v>
                </c:pt>
                <c:pt idx="42">
                  <c:v>2000</c:v>
                </c:pt>
                <c:pt idx="43">
                  <c:v>293</c:v>
                </c:pt>
                <c:pt idx="44">
                  <c:v>1800</c:v>
                </c:pt>
                <c:pt idx="45">
                  <c:v>36</c:v>
                </c:pt>
                <c:pt idx="46">
                  <c:v>16</c:v>
                </c:pt>
                <c:pt idx="47">
                  <c:v>275</c:v>
                </c:pt>
                <c:pt idx="48">
                  <c:v>2</c:v>
                </c:pt>
                <c:pt idx="4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68-4C7B-B504-CF047ED9258B}"/>
            </c:ext>
          </c:extLst>
        </c:ser>
        <c:ser>
          <c:idx val="4"/>
          <c:order val="4"/>
          <c:tx>
            <c:strRef>
              <c:f>'search-path'!$L$1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'search-path'!$A$2:$A$51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'search-path'!$L$2:$L$51</c:f>
              <c:numCache>
                <c:formatCode>General</c:formatCode>
                <c:ptCount val="50"/>
                <c:pt idx="0">
                  <c:v>40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10</c:v>
                </c:pt>
                <c:pt idx="5">
                  <c:v>2</c:v>
                </c:pt>
                <c:pt idx="6">
                  <c:v>3811</c:v>
                </c:pt>
                <c:pt idx="7">
                  <c:v>73</c:v>
                </c:pt>
                <c:pt idx="8">
                  <c:v>3</c:v>
                </c:pt>
                <c:pt idx="9">
                  <c:v>2</c:v>
                </c:pt>
                <c:pt idx="10">
                  <c:v>107</c:v>
                </c:pt>
                <c:pt idx="11">
                  <c:v>72</c:v>
                </c:pt>
                <c:pt idx="12">
                  <c:v>1060</c:v>
                </c:pt>
                <c:pt idx="13">
                  <c:v>528</c:v>
                </c:pt>
                <c:pt idx="14">
                  <c:v>2</c:v>
                </c:pt>
                <c:pt idx="15">
                  <c:v>20</c:v>
                </c:pt>
                <c:pt idx="16">
                  <c:v>56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34</c:v>
                </c:pt>
                <c:pt idx="21">
                  <c:v>3</c:v>
                </c:pt>
                <c:pt idx="22">
                  <c:v>1954</c:v>
                </c:pt>
                <c:pt idx="23">
                  <c:v>908</c:v>
                </c:pt>
                <c:pt idx="24">
                  <c:v>3</c:v>
                </c:pt>
                <c:pt idx="25">
                  <c:v>1192</c:v>
                </c:pt>
                <c:pt idx="26">
                  <c:v>2</c:v>
                </c:pt>
                <c:pt idx="27">
                  <c:v>5</c:v>
                </c:pt>
                <c:pt idx="28">
                  <c:v>1164</c:v>
                </c:pt>
                <c:pt idx="29">
                  <c:v>2</c:v>
                </c:pt>
                <c:pt idx="30">
                  <c:v>28</c:v>
                </c:pt>
                <c:pt idx="31">
                  <c:v>3</c:v>
                </c:pt>
                <c:pt idx="32">
                  <c:v>3</c:v>
                </c:pt>
                <c:pt idx="33">
                  <c:v>1568</c:v>
                </c:pt>
                <c:pt idx="34">
                  <c:v>4</c:v>
                </c:pt>
                <c:pt idx="35">
                  <c:v>8</c:v>
                </c:pt>
                <c:pt idx="36">
                  <c:v>84</c:v>
                </c:pt>
                <c:pt idx="37">
                  <c:v>682</c:v>
                </c:pt>
                <c:pt idx="38">
                  <c:v>10</c:v>
                </c:pt>
                <c:pt idx="39">
                  <c:v>111</c:v>
                </c:pt>
                <c:pt idx="40">
                  <c:v>47</c:v>
                </c:pt>
                <c:pt idx="41">
                  <c:v>3</c:v>
                </c:pt>
                <c:pt idx="42">
                  <c:v>2000</c:v>
                </c:pt>
                <c:pt idx="43">
                  <c:v>61</c:v>
                </c:pt>
                <c:pt idx="44">
                  <c:v>1800</c:v>
                </c:pt>
                <c:pt idx="45">
                  <c:v>36</c:v>
                </c:pt>
                <c:pt idx="46">
                  <c:v>11</c:v>
                </c:pt>
                <c:pt idx="47">
                  <c:v>48</c:v>
                </c:pt>
                <c:pt idx="48">
                  <c:v>2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68-4C7B-B504-CF047ED9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40416"/>
        <c:axId val="163254000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'search-path'!$N$1</c15:sqref>
                        </c15:formulaRef>
                      </c:ext>
                    </c:extLst>
                    <c:strCache>
                      <c:ptCount val="1"/>
                      <c:pt idx="0">
                        <c:v>Average 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'search-path'!$A$2:$A$51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'search-path'!$N$2:$N$51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89.8</c:v>
                      </c:pt>
                      <c:pt idx="1">
                        <c:v>8.4</c:v>
                      </c:pt>
                      <c:pt idx="2">
                        <c:v>5.4</c:v>
                      </c:pt>
                      <c:pt idx="3">
                        <c:v>36.4</c:v>
                      </c:pt>
                      <c:pt idx="4">
                        <c:v>24</c:v>
                      </c:pt>
                      <c:pt idx="5">
                        <c:v>2</c:v>
                      </c:pt>
                      <c:pt idx="6">
                        <c:v>4035.4</c:v>
                      </c:pt>
                      <c:pt idx="7">
                        <c:v>187</c:v>
                      </c:pt>
                      <c:pt idx="8">
                        <c:v>9.4</c:v>
                      </c:pt>
                      <c:pt idx="9">
                        <c:v>2</c:v>
                      </c:pt>
                      <c:pt idx="10">
                        <c:v>173</c:v>
                      </c:pt>
                      <c:pt idx="11">
                        <c:v>333.6</c:v>
                      </c:pt>
                      <c:pt idx="12">
                        <c:v>1060</c:v>
                      </c:pt>
                      <c:pt idx="13">
                        <c:v>528</c:v>
                      </c:pt>
                      <c:pt idx="14">
                        <c:v>2</c:v>
                      </c:pt>
                      <c:pt idx="15">
                        <c:v>20</c:v>
                      </c:pt>
                      <c:pt idx="16">
                        <c:v>56</c:v>
                      </c:pt>
                      <c:pt idx="17">
                        <c:v>9.6</c:v>
                      </c:pt>
                      <c:pt idx="18">
                        <c:v>18.399999999999999</c:v>
                      </c:pt>
                      <c:pt idx="19">
                        <c:v>6.6</c:v>
                      </c:pt>
                      <c:pt idx="20">
                        <c:v>34.4</c:v>
                      </c:pt>
                      <c:pt idx="21">
                        <c:v>9.6</c:v>
                      </c:pt>
                      <c:pt idx="22">
                        <c:v>1911.2</c:v>
                      </c:pt>
                      <c:pt idx="23">
                        <c:v>2258.8000000000002</c:v>
                      </c:pt>
                      <c:pt idx="24">
                        <c:v>7.8</c:v>
                      </c:pt>
                      <c:pt idx="25">
                        <c:v>1192</c:v>
                      </c:pt>
                      <c:pt idx="26">
                        <c:v>2</c:v>
                      </c:pt>
                      <c:pt idx="27">
                        <c:v>24.6</c:v>
                      </c:pt>
                      <c:pt idx="28">
                        <c:v>1180.4000000000001</c:v>
                      </c:pt>
                      <c:pt idx="29">
                        <c:v>2</c:v>
                      </c:pt>
                      <c:pt idx="30">
                        <c:v>29</c:v>
                      </c:pt>
                      <c:pt idx="31">
                        <c:v>6</c:v>
                      </c:pt>
                      <c:pt idx="32">
                        <c:v>7.8</c:v>
                      </c:pt>
                      <c:pt idx="33">
                        <c:v>1675</c:v>
                      </c:pt>
                      <c:pt idx="34">
                        <c:v>19.2</c:v>
                      </c:pt>
                      <c:pt idx="35">
                        <c:v>15.6</c:v>
                      </c:pt>
                      <c:pt idx="36">
                        <c:v>85.2</c:v>
                      </c:pt>
                      <c:pt idx="37">
                        <c:v>682</c:v>
                      </c:pt>
                      <c:pt idx="38">
                        <c:v>10</c:v>
                      </c:pt>
                      <c:pt idx="39">
                        <c:v>327.60000000000002</c:v>
                      </c:pt>
                      <c:pt idx="40">
                        <c:v>47.8</c:v>
                      </c:pt>
                      <c:pt idx="41">
                        <c:v>7</c:v>
                      </c:pt>
                      <c:pt idx="42">
                        <c:v>2000</c:v>
                      </c:pt>
                      <c:pt idx="43">
                        <c:v>116.8</c:v>
                      </c:pt>
                      <c:pt idx="44">
                        <c:v>1821.6</c:v>
                      </c:pt>
                      <c:pt idx="45">
                        <c:v>36</c:v>
                      </c:pt>
                      <c:pt idx="46">
                        <c:v>14</c:v>
                      </c:pt>
                      <c:pt idx="47">
                        <c:v>118.8</c:v>
                      </c:pt>
                      <c:pt idx="48">
                        <c:v>2</c:v>
                      </c:pt>
                      <c:pt idx="49">
                        <c:v>6.8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D68-4C7B-B504-CF047ED9258B}"/>
                  </c:ext>
                </c:extLst>
              </c15:ser>
            </c15:filteredScatterSeries>
          </c:ext>
        </c:extLst>
      </c:scatterChart>
      <c:valAx>
        <c:axId val="1632540416"/>
        <c:scaling>
          <c:orientation val="minMax"/>
          <c:max val="5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0000"/>
        <c:crosses val="autoZero"/>
        <c:crossBetween val="midCat"/>
        <c:majorUnit val="1"/>
      </c:valAx>
      <c:valAx>
        <c:axId val="1632540000"/>
        <c:scaling>
          <c:orientation val="minMax"/>
          <c:max val="55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Path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Total Times Of Each Algorithm Across All Puzzles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Times Of Each Algorithm Across All Puzzles</a:t>
          </a:r>
        </a:p>
      </cx:txPr>
    </cx:title>
    <cx:plotArea>
      <cx:plotAreaRegion>
        <cx:series layoutId="clusteredColumn" uniqueId="{4495C54B-17AF-49E0-93FB-52AFCA389B20}">
          <cx:tx>
            <cx:txData>
              <cx:f>_xlchart.v1.11</cx:f>
              <cx:v>Totals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C62E779-A603-491F-8F69-7CE144F76EC5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Total Times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Times (s)</a:t>
              </a:r>
            </a:p>
          </cx:txPr>
        </cx:title>
        <cx:majorGridlines/>
        <cx:tickLabels/>
      </cx:axis>
      <cx:axis id="2" hidden="1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1087581</xdr:colOff>
      <xdr:row>54</xdr:row>
      <xdr:rowOff>152402</xdr:rowOff>
    </xdr:from>
    <xdr:to>
      <xdr:col>30</xdr:col>
      <xdr:colOff>374072</xdr:colOff>
      <xdr:row>95</xdr:row>
      <xdr:rowOff>41565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DB110-1421-40D8-F601-B2D9B2278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706581</xdr:colOff>
      <xdr:row>55</xdr:row>
      <xdr:rowOff>96981</xdr:rowOff>
    </xdr:from>
    <xdr:to>
      <xdr:col>21</xdr:col>
      <xdr:colOff>311727</xdr:colOff>
      <xdr:row>95</xdr:row>
      <xdr:rowOff>180108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D62B9F-AA51-4E81-99BA-A23F6996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1075708</xdr:colOff>
      <xdr:row>0</xdr:row>
      <xdr:rowOff>65314</xdr:rowOff>
    </xdr:from>
    <xdr:to>
      <xdr:col>24</xdr:col>
      <xdr:colOff>657102</xdr:colOff>
      <xdr:row>26</xdr:row>
      <xdr:rowOff>148441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97092-409B-F64B-74FB-6D8C1B15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1034145</xdr:colOff>
      <xdr:row>27</xdr:row>
      <xdr:rowOff>181099</xdr:rowOff>
    </xdr:from>
    <xdr:to>
      <xdr:col>24</xdr:col>
      <xdr:colOff>548246</xdr:colOff>
      <xdr:row>54</xdr:row>
      <xdr:rowOff>70263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5608F-5BC8-4903-BFA1-3256667C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394853</xdr:colOff>
      <xdr:row>69</xdr:row>
      <xdr:rowOff>83127</xdr:rowOff>
    </xdr:from>
    <xdr:to>
      <xdr:col>7</xdr:col>
      <xdr:colOff>69273</xdr:colOff>
      <xdr:row>94</xdr:row>
      <xdr:rowOff>166256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7FA1709-8F18-0C6B-CF66-589C7B508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853" y="13466618"/>
              <a:ext cx="8707584" cy="493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226620</xdr:colOff>
      <xdr:row>4</xdr:row>
      <xdr:rowOff>90055</xdr:rowOff>
    </xdr:from>
    <xdr:to>
      <xdr:col>27</xdr:col>
      <xdr:colOff>456210</xdr:colOff>
      <xdr:row>38</xdr:row>
      <xdr:rowOff>6927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79A37F-2807-8305-CC49-1BAF3D163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930728</xdr:colOff>
      <xdr:row>52</xdr:row>
      <xdr:rowOff>54427</xdr:rowOff>
    </xdr:from>
    <xdr:to>
      <xdr:col>13</xdr:col>
      <xdr:colOff>685800</xdr:colOff>
      <xdr:row>76</xdr:row>
      <xdr:rowOff>103413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9F6677-C579-8EF1-6F8F-18A89248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152400</xdr:rowOff>
    </xdr:from>
    <xdr:to>
      <xdr:col>6</xdr:col>
      <xdr:colOff>778328</xdr:colOff>
      <xdr:row>78</xdr:row>
      <xdr:rowOff>5443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68E4D3-DF4D-62A0-503C-2F6153A2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51" totalsRowShown="0">
  <autoFilter ref="A1:F551" xr:uid="{00000000-0009-0000-0100-000001000000}"/>
  <tableColumns count="6">
    <tableColumn id="1" xr3:uid="{00000000-0010-0000-0000-000001000000}" name="Puzzle Number"/>
    <tableColumn id="2" xr3:uid="{00000000-0010-0000-0000-000002000000}" name="Algorithm"/>
    <tableColumn id="3" xr3:uid="{00000000-0010-0000-0000-000003000000}" name="Heuristic"/>
    <tableColumn id="4" xr3:uid="{00000000-0010-0000-0000-000004000000}" name="Length of the Solution"/>
    <tableColumn id="5" xr3:uid="{00000000-0010-0000-0000-000005000000}" name="Length of the Search Path"/>
    <tableColumn id="6" xr3:uid="{00000000-0010-0000-0000-000006000000}" name="Execution Time (in seconds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olutionTimes" displayName="SolutionTimes" ref="A1:N51" totalsRowShown="0">
  <autoFilter ref="A1:N51" xr:uid="{00000000-0009-0000-0100-000003000000}"/>
  <tableColumns count="14">
    <tableColumn id="1" xr3:uid="{00000000-0010-0000-0100-000001000000}" name="Puzzle Num">
      <calculatedColumnFormula>OFFSET(Table1[[#This Row],[Puzzle Number]],ROW(Table1[[#This Row],[Puzzle Number]])*10-20,0)</calculatedColumnFormula>
    </tableColumn>
    <tableColumn id="2" xr3:uid="{00000000-0010-0000-0100-000002000000}" name="UCS">
      <calculatedColumnFormula>OFFSET(Table1[[#This Row],[Execution Time (in seconds)]],ROW(Table1[[#This Row],[Execution Time (in seconds)]])*10-20,0)</calculatedColumnFormula>
    </tableColumn>
    <tableColumn id="3" xr3:uid="{00000000-0010-0000-0100-000003000000}" name="G1">
      <calculatedColumnFormula>OFFSET(Table1[[#This Row],[Execution Time (in seconds)]],ROW(Table1[[#This Row],[Execution Time (in seconds)]])*10-19,0)</calculatedColumnFormula>
    </tableColumn>
    <tableColumn id="4" xr3:uid="{00000000-0010-0000-0100-000004000000}" name="G2">
      <calculatedColumnFormula>OFFSET(Table1[[#This Row],[Execution Time (in seconds)]],ROW(Table1[[#This Row],[Execution Time (in seconds)]])*10-18,0)</calculatedColumnFormula>
    </tableColumn>
    <tableColumn id="5" xr3:uid="{00000000-0010-0000-0100-000005000000}" name="G3">
      <calculatedColumnFormula>OFFSET(Table1[[#This Row],[Execution Time (in seconds)]],ROW(Table1[[#This Row],[Execution Time (in seconds)]])*10-17,0)</calculatedColumnFormula>
    </tableColumn>
    <tableColumn id="6" xr3:uid="{00000000-0010-0000-0100-000006000000}" name="G4">
      <calculatedColumnFormula>OFFSET(Table1[[#This Row],[Execution Time (in seconds)]],ROW(Table1[[#This Row],[Execution Time (in seconds)]])*10-16,0)</calculatedColumnFormula>
    </tableColumn>
    <tableColumn id="7" xr3:uid="{00000000-0010-0000-0100-000007000000}" name="G5">
      <calculatedColumnFormula>OFFSET(Table1[[#This Row],[Execution Time (in seconds)]],ROW(Table1[[#This Row],[Execution Time (in seconds)]])*10-15,0)</calculatedColumnFormula>
    </tableColumn>
    <tableColumn id="8" xr3:uid="{00000000-0010-0000-0100-000008000000}" name="A1">
      <calculatedColumnFormula>OFFSET(Table1[[#This Row],[Execution Time (in seconds)]],ROW(Table1[[#This Row],[Execution Time (in seconds)]])*10-14,0)</calculatedColumnFormula>
    </tableColumn>
    <tableColumn id="9" xr3:uid="{00000000-0010-0000-0100-000009000000}" name="A2">
      <calculatedColumnFormula>OFFSET(Table1[[#This Row],[Execution Time (in seconds)]],ROW(Table1[[#This Row],[Execution Time (in seconds)]])*10-13,0)</calculatedColumnFormula>
    </tableColumn>
    <tableColumn id="10" xr3:uid="{00000000-0010-0000-0100-00000A000000}" name="A3">
      <calculatedColumnFormula>OFFSET(Table1[[#This Row],[Execution Time (in seconds)]],ROW(Table1[[#This Row],[Execution Time (in seconds)]])*10-12,0)</calculatedColumnFormula>
    </tableColumn>
    <tableColumn id="11" xr3:uid="{00000000-0010-0000-0100-00000B000000}" name="A4">
      <calculatedColumnFormula>OFFSET(Table1[[#This Row],[Execution Time (in seconds)]],ROW(Table1[[#This Row],[Execution Time (in seconds)]])*10-11,0)</calculatedColumnFormula>
    </tableColumn>
    <tableColumn id="12" xr3:uid="{00000000-0010-0000-0100-00000C000000}" name="A5">
      <calculatedColumnFormula>OFFSET(Table1[[#This Row],[Execution Time (in seconds)]],ROW(Table1[[#This Row],[Execution Time (in seconds)]])*10-10,0)</calculatedColumnFormula>
    </tableColumn>
    <tableColumn id="13" xr3:uid="{1AF216B8-D012-4093-8820-2F1236C7F5C8}" name="Average G" dataDxfId="1">
      <calculatedColumnFormula>SUM(SolutionTimes[[#This Row],[G1]:[G5]])/5</calculatedColumnFormula>
    </tableColumn>
    <tableColumn id="14" xr3:uid="{C4C9D631-05CE-4292-B82E-C60643466E59}" name="Average A" dataDxfId="0">
      <calculatedColumnFormula>SUM(SolutionTimes[[#This Row],[A1]:[A5]])/5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SearchPath" displayName="SearchPath" ref="A1:N51" totalsRowShown="0">
  <autoFilter ref="A1:N51" xr:uid="{00000000-0009-0000-0100-000004000000}"/>
  <tableColumns count="14">
    <tableColumn id="1" xr3:uid="{00000000-0010-0000-0200-000001000000}" name="Puzzle Num">
      <calculatedColumnFormula>OFFSET(Table1[[#This Row],[Puzzle Number]],ROW(Table1[[#This Row],[Puzzle Number]])*10-20,0)</calculatedColumnFormula>
    </tableColumn>
    <tableColumn id="2" xr3:uid="{00000000-0010-0000-0200-000002000000}" name="UCS" dataDxfId="14">
      <calculatedColumnFormula>OFFSET(Table1[[#This Row],[Length of the Search Path]],ROW(Table1[[#This Row],[Length of the Search Path]])*10-20,0)</calculatedColumnFormula>
    </tableColumn>
    <tableColumn id="3" xr3:uid="{00000000-0010-0000-0200-000003000000}" name="G1" dataDxfId="13">
      <calculatedColumnFormula>OFFSET(Table1[[#This Row],[Length of the Search Path]],ROW(Table1[[#This Row],[Length of the Search Path]])*10-19,0)</calculatedColumnFormula>
    </tableColumn>
    <tableColumn id="4" xr3:uid="{00000000-0010-0000-0200-000004000000}" name="G2" dataDxfId="12">
      <calculatedColumnFormula>OFFSET(Table1[[#This Row],[Length of the Search Path]],ROW(Table1[[#This Row],[Length of the Search Path]])*10-18,0)</calculatedColumnFormula>
    </tableColumn>
    <tableColumn id="5" xr3:uid="{00000000-0010-0000-0200-000005000000}" name="G3" dataDxfId="11">
      <calculatedColumnFormula>OFFSET(Table1[[#This Row],[Length of the Search Path]],ROW(Table1[[#This Row],[Length of the Search Path]])*10-17,0)</calculatedColumnFormula>
    </tableColumn>
    <tableColumn id="6" xr3:uid="{00000000-0010-0000-0200-000006000000}" name="G4" dataDxfId="10">
      <calculatedColumnFormula>OFFSET(Table1[[#This Row],[Length of the Search Path]],ROW(Table1[[#This Row],[Length of the Search Path]])*10-16,0)</calculatedColumnFormula>
    </tableColumn>
    <tableColumn id="7" xr3:uid="{00000000-0010-0000-0200-000007000000}" name="G5" dataDxfId="9">
      <calculatedColumnFormula>OFFSET(Table1[[#This Row],[Length of the Search Path]],ROW(Table1[[#This Row],[Length of the Search Path]])*10-15,0)</calculatedColumnFormula>
    </tableColumn>
    <tableColumn id="8" xr3:uid="{00000000-0010-0000-0200-000008000000}" name="A1" dataDxfId="8">
      <calculatedColumnFormula>OFFSET(Table1[[#This Row],[Length of the Search Path]],ROW(Table1[[#This Row],[Length of the Search Path]])*10-14,0)</calculatedColumnFormula>
    </tableColumn>
    <tableColumn id="9" xr3:uid="{00000000-0010-0000-0200-000009000000}" name="A2" dataDxfId="7">
      <calculatedColumnFormula>OFFSET(Table1[[#This Row],[Length of the Search Path]],ROW(Table1[[#This Row],[Length of the Search Path]])*10-13,0)</calculatedColumnFormula>
    </tableColumn>
    <tableColumn id="10" xr3:uid="{00000000-0010-0000-0200-00000A000000}" name="A3" dataDxfId="6">
      <calculatedColumnFormula>OFFSET(Table1[[#This Row],[Length of the Search Path]],ROW(Table1[[#This Row],[Length of the Search Path]])*10-12,0)</calculatedColumnFormula>
    </tableColumn>
    <tableColumn id="11" xr3:uid="{00000000-0010-0000-0200-00000B000000}" name="A4" dataDxfId="5">
      <calculatedColumnFormula>OFFSET(Table1[[#This Row],[Length of the Search Path]],ROW(Table1[[#This Row],[Length of the Search Path]])*10-11,0)</calculatedColumnFormula>
    </tableColumn>
    <tableColumn id="12" xr3:uid="{00000000-0010-0000-0200-00000C000000}" name="A5" dataDxfId="4">
      <calculatedColumnFormula>OFFSET(Table1[[#This Row],[Length of the Search Path]],ROW(Table1[[#This Row],[Length of the Search Path]])*10-10,0)</calculatedColumnFormula>
    </tableColumn>
    <tableColumn id="13" xr3:uid="{00000000-0010-0000-0200-00000D000000}" name="Average G" dataDxfId="3">
      <calculatedColumnFormula>SUM(SearchPath[[#This Row],[G1]:[G5]])/5</calculatedColumnFormula>
    </tableColumn>
    <tableColumn id="14" xr3:uid="{00000000-0010-0000-0200-00000E000000}" name="Average A" dataDxfId="2">
      <calculatedColumnFormula>SUM(SearchPath[[#This Row],[A1]:[A5]])/5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zoomScale="70" zoomScaleNormal="70" workbookViewId="0">
      <selection activeCell="H11" sqref="H11"/>
    </sheetView>
  </sheetViews>
  <sheetFormatPr defaultRowHeight="15.6" x14ac:dyDescent="0.3"/>
  <cols>
    <col min="1" max="1" width="15.1640625" customWidth="1"/>
    <col min="2" max="3" width="11.1640625" customWidth="1"/>
    <col min="4" max="4" width="24.1640625" customWidth="1"/>
    <col min="5" max="5" width="27.1640625" customWidth="1"/>
    <col min="6" max="6" width="29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 t="s">
        <v>7</v>
      </c>
      <c r="D2">
        <v>4</v>
      </c>
      <c r="E2">
        <v>328</v>
      </c>
      <c r="F2">
        <v>0.15018916130065901</v>
      </c>
    </row>
    <row r="3" spans="1:6" x14ac:dyDescent="0.3">
      <c r="A3">
        <v>0</v>
      </c>
      <c r="B3" t="s">
        <v>8</v>
      </c>
      <c r="C3" t="s">
        <v>9</v>
      </c>
      <c r="D3">
        <v>4</v>
      </c>
      <c r="E3">
        <v>30</v>
      </c>
      <c r="F3">
        <v>1.29356384277343E-2</v>
      </c>
    </row>
    <row r="4" spans="1:6" x14ac:dyDescent="0.3">
      <c r="A4">
        <v>0</v>
      </c>
      <c r="B4" t="s">
        <v>8</v>
      </c>
      <c r="C4" t="s">
        <v>10</v>
      </c>
      <c r="D4">
        <v>4</v>
      </c>
      <c r="E4">
        <v>30</v>
      </c>
      <c r="F4">
        <v>1.19986534118652E-2</v>
      </c>
    </row>
    <row r="5" spans="1:6" x14ac:dyDescent="0.3">
      <c r="A5">
        <v>0</v>
      </c>
      <c r="B5" t="s">
        <v>8</v>
      </c>
      <c r="C5" t="s">
        <v>11</v>
      </c>
      <c r="D5">
        <v>4</v>
      </c>
      <c r="E5">
        <v>30</v>
      </c>
      <c r="F5">
        <v>6.5792560577392495E-2</v>
      </c>
    </row>
    <row r="6" spans="1:6" x14ac:dyDescent="0.3">
      <c r="A6">
        <v>0</v>
      </c>
      <c r="B6" t="s">
        <v>8</v>
      </c>
      <c r="C6" t="s">
        <v>12</v>
      </c>
      <c r="D6">
        <v>5</v>
      </c>
      <c r="E6">
        <v>94</v>
      </c>
      <c r="F6">
        <v>4.2883872985839802E-2</v>
      </c>
    </row>
    <row r="7" spans="1:6" x14ac:dyDescent="0.3">
      <c r="A7">
        <v>0</v>
      </c>
      <c r="B7" t="s">
        <v>8</v>
      </c>
      <c r="C7" t="s">
        <v>13</v>
      </c>
      <c r="D7">
        <v>5</v>
      </c>
      <c r="E7">
        <v>25</v>
      </c>
      <c r="F7">
        <v>9.9735260009765608E-3</v>
      </c>
    </row>
    <row r="8" spans="1:6" x14ac:dyDescent="0.3">
      <c r="A8">
        <v>0</v>
      </c>
      <c r="B8" t="s">
        <v>14</v>
      </c>
      <c r="C8" t="s">
        <v>9</v>
      </c>
      <c r="D8">
        <v>4</v>
      </c>
      <c r="E8">
        <v>113</v>
      </c>
      <c r="F8">
        <v>5.2888154983520501E-2</v>
      </c>
    </row>
    <row r="9" spans="1:6" x14ac:dyDescent="0.3">
      <c r="A9">
        <v>0</v>
      </c>
      <c r="B9" t="s">
        <v>14</v>
      </c>
      <c r="C9" t="s">
        <v>10</v>
      </c>
      <c r="D9">
        <v>4</v>
      </c>
      <c r="E9">
        <v>113</v>
      </c>
      <c r="F9">
        <v>4.88419532775878E-2</v>
      </c>
    </row>
    <row r="10" spans="1:6" x14ac:dyDescent="0.3">
      <c r="A10">
        <v>0</v>
      </c>
      <c r="B10" t="s">
        <v>14</v>
      </c>
      <c r="C10" t="s">
        <v>11</v>
      </c>
      <c r="D10">
        <v>4</v>
      </c>
      <c r="E10">
        <v>39</v>
      </c>
      <c r="F10">
        <v>1.5958547592162999E-2</v>
      </c>
    </row>
    <row r="11" spans="1:6" x14ac:dyDescent="0.3">
      <c r="A11">
        <v>0</v>
      </c>
      <c r="B11" t="s">
        <v>14</v>
      </c>
      <c r="C11" t="s">
        <v>12</v>
      </c>
      <c r="D11">
        <v>4</v>
      </c>
      <c r="E11">
        <v>144</v>
      </c>
      <c r="F11">
        <v>0.13759994506835899</v>
      </c>
    </row>
    <row r="12" spans="1:6" x14ac:dyDescent="0.3">
      <c r="A12">
        <v>0</v>
      </c>
      <c r="B12" t="s">
        <v>14</v>
      </c>
      <c r="C12" t="s">
        <v>13</v>
      </c>
      <c r="D12">
        <v>4</v>
      </c>
      <c r="E12">
        <v>40</v>
      </c>
      <c r="F12">
        <v>2.1941423416137602E-2</v>
      </c>
    </row>
    <row r="13" spans="1:6" x14ac:dyDescent="0.3">
      <c r="A13">
        <v>1</v>
      </c>
      <c r="B13" t="s">
        <v>6</v>
      </c>
      <c r="C13" t="s">
        <v>7</v>
      </c>
      <c r="D13">
        <v>2</v>
      </c>
      <c r="E13">
        <v>38</v>
      </c>
      <c r="F13">
        <v>2.29613780975341E-2</v>
      </c>
    </row>
    <row r="14" spans="1:6" x14ac:dyDescent="0.3">
      <c r="A14">
        <v>1</v>
      </c>
      <c r="B14" t="s">
        <v>8</v>
      </c>
      <c r="C14" t="s">
        <v>9</v>
      </c>
      <c r="D14">
        <v>2</v>
      </c>
      <c r="E14">
        <v>3</v>
      </c>
      <c r="F14">
        <v>9.9897384643554601E-4</v>
      </c>
    </row>
    <row r="15" spans="1:6" x14ac:dyDescent="0.3">
      <c r="A15">
        <v>1</v>
      </c>
      <c r="B15" t="s">
        <v>8</v>
      </c>
      <c r="C15" t="s">
        <v>10</v>
      </c>
      <c r="D15">
        <v>2</v>
      </c>
      <c r="E15">
        <v>3</v>
      </c>
      <c r="F15">
        <v>9.9587440490722591E-4</v>
      </c>
    </row>
    <row r="16" spans="1:6" x14ac:dyDescent="0.3">
      <c r="A16">
        <v>1</v>
      </c>
      <c r="B16" t="s">
        <v>8</v>
      </c>
      <c r="C16" t="s">
        <v>11</v>
      </c>
      <c r="D16">
        <v>2</v>
      </c>
      <c r="E16">
        <v>3</v>
      </c>
      <c r="F16">
        <v>9.9682807922363195E-4</v>
      </c>
    </row>
    <row r="17" spans="1:6" x14ac:dyDescent="0.3">
      <c r="A17">
        <v>1</v>
      </c>
      <c r="B17" t="s">
        <v>8</v>
      </c>
      <c r="C17" t="s">
        <v>12</v>
      </c>
      <c r="D17">
        <v>2</v>
      </c>
      <c r="E17">
        <v>3</v>
      </c>
      <c r="F17">
        <v>9.9778175354003906E-4</v>
      </c>
    </row>
    <row r="18" spans="1:6" x14ac:dyDescent="0.3">
      <c r="A18">
        <v>1</v>
      </c>
      <c r="B18" t="s">
        <v>8</v>
      </c>
      <c r="C18" t="s">
        <v>13</v>
      </c>
      <c r="D18">
        <v>2</v>
      </c>
      <c r="E18">
        <v>3</v>
      </c>
      <c r="F18">
        <v>9.9778175354003906E-4</v>
      </c>
    </row>
    <row r="19" spans="1:6" x14ac:dyDescent="0.3">
      <c r="A19">
        <v>1</v>
      </c>
      <c r="B19" t="s">
        <v>14</v>
      </c>
      <c r="C19" t="s">
        <v>9</v>
      </c>
      <c r="D19">
        <v>2</v>
      </c>
      <c r="E19">
        <v>12</v>
      </c>
      <c r="F19">
        <v>6.98089599609375E-3</v>
      </c>
    </row>
    <row r="20" spans="1:6" x14ac:dyDescent="0.3">
      <c r="A20">
        <v>1</v>
      </c>
      <c r="B20" t="s">
        <v>14</v>
      </c>
      <c r="C20" t="s">
        <v>10</v>
      </c>
      <c r="D20">
        <v>2</v>
      </c>
      <c r="E20">
        <v>12</v>
      </c>
      <c r="F20">
        <v>5.9854984283447196E-3</v>
      </c>
    </row>
    <row r="21" spans="1:6" x14ac:dyDescent="0.3">
      <c r="A21">
        <v>1</v>
      </c>
      <c r="B21" t="s">
        <v>14</v>
      </c>
      <c r="C21" t="s">
        <v>11</v>
      </c>
      <c r="D21">
        <v>2</v>
      </c>
      <c r="E21">
        <v>3</v>
      </c>
      <c r="F21">
        <v>9.9611282348632791E-4</v>
      </c>
    </row>
    <row r="22" spans="1:6" x14ac:dyDescent="0.3">
      <c r="A22">
        <v>1</v>
      </c>
      <c r="B22" t="s">
        <v>14</v>
      </c>
      <c r="C22" t="s">
        <v>12</v>
      </c>
      <c r="D22">
        <v>2</v>
      </c>
      <c r="E22">
        <v>12</v>
      </c>
      <c r="F22">
        <v>5.9845447540283203E-3</v>
      </c>
    </row>
    <row r="23" spans="1:6" x14ac:dyDescent="0.3">
      <c r="A23">
        <v>1</v>
      </c>
      <c r="B23" t="s">
        <v>14</v>
      </c>
      <c r="C23" t="s">
        <v>13</v>
      </c>
      <c r="D23">
        <v>2</v>
      </c>
      <c r="E23">
        <v>3</v>
      </c>
      <c r="F23">
        <v>9.9706649780273394E-4</v>
      </c>
    </row>
    <row r="24" spans="1:6" x14ac:dyDescent="0.3">
      <c r="A24">
        <v>2</v>
      </c>
      <c r="B24" t="s">
        <v>6</v>
      </c>
      <c r="C24" t="s">
        <v>7</v>
      </c>
      <c r="D24">
        <v>2</v>
      </c>
      <c r="E24">
        <v>30</v>
      </c>
      <c r="F24">
        <v>1.29692554473876E-2</v>
      </c>
    </row>
    <row r="25" spans="1:6" x14ac:dyDescent="0.3">
      <c r="A25">
        <v>2</v>
      </c>
      <c r="B25" t="s">
        <v>8</v>
      </c>
      <c r="C25" t="s">
        <v>9</v>
      </c>
      <c r="D25">
        <v>2</v>
      </c>
      <c r="E25">
        <v>3</v>
      </c>
      <c r="F25">
        <v>1.9867420196533199E-3</v>
      </c>
    </row>
    <row r="26" spans="1:6" x14ac:dyDescent="0.3">
      <c r="A26">
        <v>2</v>
      </c>
      <c r="B26" t="s">
        <v>8</v>
      </c>
      <c r="C26" t="s">
        <v>10</v>
      </c>
      <c r="D26">
        <v>2</v>
      </c>
      <c r="E26">
        <v>3</v>
      </c>
      <c r="F26">
        <v>1.0001659393310499E-3</v>
      </c>
    </row>
    <row r="27" spans="1:6" x14ac:dyDescent="0.3">
      <c r="A27">
        <v>2</v>
      </c>
      <c r="B27" t="s">
        <v>8</v>
      </c>
      <c r="C27" t="s">
        <v>11</v>
      </c>
      <c r="D27">
        <v>2</v>
      </c>
      <c r="E27">
        <v>3</v>
      </c>
      <c r="F27">
        <v>9.9968910217285091E-4</v>
      </c>
    </row>
    <row r="28" spans="1:6" x14ac:dyDescent="0.3">
      <c r="A28">
        <v>2</v>
      </c>
      <c r="B28" t="s">
        <v>8</v>
      </c>
      <c r="C28" t="s">
        <v>12</v>
      </c>
      <c r="D28">
        <v>2</v>
      </c>
      <c r="E28">
        <v>9</v>
      </c>
      <c r="F28">
        <v>2.9921531677245998E-3</v>
      </c>
    </row>
    <row r="29" spans="1:6" x14ac:dyDescent="0.3">
      <c r="A29">
        <v>2</v>
      </c>
      <c r="B29" t="s">
        <v>8</v>
      </c>
      <c r="C29" t="s">
        <v>13</v>
      </c>
      <c r="D29">
        <v>2</v>
      </c>
      <c r="E29">
        <v>3</v>
      </c>
      <c r="F29">
        <v>9.9587440490722591E-4</v>
      </c>
    </row>
    <row r="30" spans="1:6" x14ac:dyDescent="0.3">
      <c r="A30">
        <v>2</v>
      </c>
      <c r="B30" t="s">
        <v>14</v>
      </c>
      <c r="C30" t="s">
        <v>9</v>
      </c>
      <c r="D30">
        <v>2</v>
      </c>
      <c r="E30">
        <v>9</v>
      </c>
      <c r="F30">
        <v>3.9892196655273403E-3</v>
      </c>
    </row>
    <row r="31" spans="1:6" x14ac:dyDescent="0.3">
      <c r="A31">
        <v>2</v>
      </c>
      <c r="B31" t="s">
        <v>14</v>
      </c>
      <c r="C31" t="s">
        <v>10</v>
      </c>
      <c r="D31">
        <v>2</v>
      </c>
      <c r="E31">
        <v>3</v>
      </c>
      <c r="F31">
        <v>9.9825859069824197E-4</v>
      </c>
    </row>
    <row r="32" spans="1:6" x14ac:dyDescent="0.3">
      <c r="A32">
        <v>2</v>
      </c>
      <c r="B32" t="s">
        <v>14</v>
      </c>
      <c r="C32" t="s">
        <v>11</v>
      </c>
      <c r="D32">
        <v>2</v>
      </c>
      <c r="E32">
        <v>3</v>
      </c>
      <c r="F32">
        <v>9.95635986328125E-4</v>
      </c>
    </row>
    <row r="33" spans="1:6" x14ac:dyDescent="0.3">
      <c r="A33">
        <v>2</v>
      </c>
      <c r="B33" t="s">
        <v>14</v>
      </c>
      <c r="C33" t="s">
        <v>12</v>
      </c>
      <c r="D33">
        <v>2</v>
      </c>
      <c r="E33">
        <v>9</v>
      </c>
      <c r="F33">
        <v>3.9603710174560504E-3</v>
      </c>
    </row>
    <row r="34" spans="1:6" x14ac:dyDescent="0.3">
      <c r="A34">
        <v>2</v>
      </c>
      <c r="B34" t="s">
        <v>14</v>
      </c>
      <c r="C34" t="s">
        <v>13</v>
      </c>
      <c r="D34">
        <v>2</v>
      </c>
      <c r="E34">
        <v>3</v>
      </c>
      <c r="F34">
        <v>9.9587440490722591E-4</v>
      </c>
    </row>
    <row r="35" spans="1:6" x14ac:dyDescent="0.3">
      <c r="A35">
        <v>3</v>
      </c>
      <c r="B35" t="s">
        <v>6</v>
      </c>
      <c r="C35" t="s">
        <v>7</v>
      </c>
      <c r="D35">
        <v>3</v>
      </c>
      <c r="E35">
        <v>207</v>
      </c>
      <c r="F35">
        <v>0.111732721328735</v>
      </c>
    </row>
    <row r="36" spans="1:6" x14ac:dyDescent="0.3">
      <c r="A36">
        <v>3</v>
      </c>
      <c r="B36" t="s">
        <v>8</v>
      </c>
      <c r="C36" t="s">
        <v>9</v>
      </c>
      <c r="D36">
        <v>3</v>
      </c>
      <c r="E36">
        <v>8</v>
      </c>
      <c r="F36">
        <v>3.9815902709960903E-3</v>
      </c>
    </row>
    <row r="37" spans="1:6" x14ac:dyDescent="0.3">
      <c r="A37">
        <v>3</v>
      </c>
      <c r="B37" t="s">
        <v>8</v>
      </c>
      <c r="C37" t="s">
        <v>10</v>
      </c>
      <c r="D37">
        <v>3</v>
      </c>
      <c r="E37">
        <v>8</v>
      </c>
      <c r="F37">
        <v>2.99954414367675E-3</v>
      </c>
    </row>
    <row r="38" spans="1:6" x14ac:dyDescent="0.3">
      <c r="A38">
        <v>3</v>
      </c>
      <c r="B38" t="s">
        <v>8</v>
      </c>
      <c r="C38" t="s">
        <v>11</v>
      </c>
      <c r="D38">
        <v>3</v>
      </c>
      <c r="E38">
        <v>8</v>
      </c>
      <c r="F38">
        <v>8.8733434677123996E-2</v>
      </c>
    </row>
    <row r="39" spans="1:6" x14ac:dyDescent="0.3">
      <c r="A39">
        <v>3</v>
      </c>
      <c r="B39" t="s">
        <v>8</v>
      </c>
      <c r="C39" t="s">
        <v>12</v>
      </c>
      <c r="D39">
        <v>3</v>
      </c>
      <c r="E39">
        <v>42</v>
      </c>
      <c r="F39">
        <v>2.59273052215576E-2</v>
      </c>
    </row>
    <row r="40" spans="1:6" x14ac:dyDescent="0.3">
      <c r="A40">
        <v>3</v>
      </c>
      <c r="B40" t="s">
        <v>8</v>
      </c>
      <c r="C40" t="s">
        <v>13</v>
      </c>
      <c r="D40">
        <v>3</v>
      </c>
      <c r="E40">
        <v>7</v>
      </c>
      <c r="F40">
        <v>3.0245780944824201E-3</v>
      </c>
    </row>
    <row r="41" spans="1:6" x14ac:dyDescent="0.3">
      <c r="A41">
        <v>3</v>
      </c>
      <c r="B41" t="s">
        <v>14</v>
      </c>
      <c r="C41" t="s">
        <v>9</v>
      </c>
      <c r="D41">
        <v>3</v>
      </c>
      <c r="E41">
        <v>45</v>
      </c>
      <c r="F41">
        <v>2.4899005889892498E-2</v>
      </c>
    </row>
    <row r="42" spans="1:6" x14ac:dyDescent="0.3">
      <c r="A42">
        <v>3</v>
      </c>
      <c r="B42" t="s">
        <v>14</v>
      </c>
      <c r="C42" t="s">
        <v>10</v>
      </c>
      <c r="D42">
        <v>3</v>
      </c>
      <c r="E42">
        <v>45</v>
      </c>
      <c r="F42">
        <v>2.3967742919921799E-2</v>
      </c>
    </row>
    <row r="43" spans="1:6" x14ac:dyDescent="0.3">
      <c r="A43">
        <v>3</v>
      </c>
      <c r="B43" t="s">
        <v>14</v>
      </c>
      <c r="C43" t="s">
        <v>11</v>
      </c>
      <c r="D43">
        <v>3</v>
      </c>
      <c r="E43">
        <v>16</v>
      </c>
      <c r="F43">
        <v>9.9737644195556606E-3</v>
      </c>
    </row>
    <row r="44" spans="1:6" x14ac:dyDescent="0.3">
      <c r="A44">
        <v>3</v>
      </c>
      <c r="B44" t="s">
        <v>14</v>
      </c>
      <c r="C44" t="s">
        <v>12</v>
      </c>
      <c r="D44">
        <v>3</v>
      </c>
      <c r="E44">
        <v>62</v>
      </c>
      <c r="F44">
        <v>3.3908843994140597E-2</v>
      </c>
    </row>
    <row r="45" spans="1:6" x14ac:dyDescent="0.3">
      <c r="A45">
        <v>3</v>
      </c>
      <c r="B45" t="s">
        <v>14</v>
      </c>
      <c r="C45" t="s">
        <v>13</v>
      </c>
      <c r="D45">
        <v>3</v>
      </c>
      <c r="E45">
        <v>14</v>
      </c>
      <c r="F45">
        <v>7.9805850982665998E-3</v>
      </c>
    </row>
    <row r="46" spans="1:6" x14ac:dyDescent="0.3">
      <c r="A46">
        <v>4</v>
      </c>
      <c r="B46" t="s">
        <v>6</v>
      </c>
      <c r="C46" t="s">
        <v>7</v>
      </c>
      <c r="D46">
        <v>4</v>
      </c>
      <c r="E46">
        <v>137</v>
      </c>
      <c r="F46">
        <v>6.0804367065429597E-2</v>
      </c>
    </row>
    <row r="47" spans="1:6" x14ac:dyDescent="0.3">
      <c r="A47">
        <v>4</v>
      </c>
      <c r="B47" t="s">
        <v>8</v>
      </c>
      <c r="C47" t="s">
        <v>9</v>
      </c>
      <c r="D47">
        <v>4</v>
      </c>
      <c r="E47">
        <v>6</v>
      </c>
      <c r="F47">
        <v>1.99484825134277E-3</v>
      </c>
    </row>
    <row r="48" spans="1:6" x14ac:dyDescent="0.3">
      <c r="A48">
        <v>4</v>
      </c>
      <c r="B48" t="s">
        <v>8</v>
      </c>
      <c r="C48" t="s">
        <v>10</v>
      </c>
      <c r="D48">
        <v>4</v>
      </c>
      <c r="E48">
        <v>6</v>
      </c>
      <c r="F48">
        <v>1.9946098327636701E-3</v>
      </c>
    </row>
    <row r="49" spans="1:6" x14ac:dyDescent="0.3">
      <c r="A49">
        <v>4</v>
      </c>
      <c r="B49" t="s">
        <v>8</v>
      </c>
      <c r="C49" t="s">
        <v>11</v>
      </c>
      <c r="D49">
        <v>4</v>
      </c>
      <c r="E49">
        <v>6</v>
      </c>
      <c r="F49">
        <v>1.99365615844726E-3</v>
      </c>
    </row>
    <row r="50" spans="1:6" x14ac:dyDescent="0.3">
      <c r="A50">
        <v>4</v>
      </c>
      <c r="B50" t="s">
        <v>8</v>
      </c>
      <c r="C50" t="s">
        <v>12</v>
      </c>
      <c r="D50">
        <v>4</v>
      </c>
      <c r="E50">
        <v>22</v>
      </c>
      <c r="F50">
        <v>8.9755058288574201E-3</v>
      </c>
    </row>
    <row r="51" spans="1:6" x14ac:dyDescent="0.3">
      <c r="A51">
        <v>4</v>
      </c>
      <c r="B51" t="s">
        <v>8</v>
      </c>
      <c r="C51" t="s">
        <v>13</v>
      </c>
      <c r="D51">
        <v>4</v>
      </c>
      <c r="E51">
        <v>5</v>
      </c>
      <c r="F51">
        <v>1.99484825134277E-3</v>
      </c>
    </row>
    <row r="52" spans="1:6" x14ac:dyDescent="0.3">
      <c r="A52">
        <v>4</v>
      </c>
      <c r="B52" t="s">
        <v>14</v>
      </c>
      <c r="C52" t="s">
        <v>9</v>
      </c>
      <c r="D52">
        <v>4</v>
      </c>
      <c r="E52">
        <v>29</v>
      </c>
      <c r="F52">
        <v>1.1966466903686499E-2</v>
      </c>
    </row>
    <row r="53" spans="1:6" x14ac:dyDescent="0.3">
      <c r="A53">
        <v>4</v>
      </c>
      <c r="B53" t="s">
        <v>14</v>
      </c>
      <c r="C53" t="s">
        <v>10</v>
      </c>
      <c r="D53">
        <v>4</v>
      </c>
      <c r="E53">
        <v>10</v>
      </c>
      <c r="F53">
        <v>3.9908885955810504E-3</v>
      </c>
    </row>
    <row r="54" spans="1:6" x14ac:dyDescent="0.3">
      <c r="A54">
        <v>4</v>
      </c>
      <c r="B54" t="s">
        <v>14</v>
      </c>
      <c r="C54" t="s">
        <v>11</v>
      </c>
      <c r="D54">
        <v>4</v>
      </c>
      <c r="E54">
        <v>6</v>
      </c>
      <c r="F54">
        <v>2.99072265625E-3</v>
      </c>
    </row>
    <row r="55" spans="1:6" x14ac:dyDescent="0.3">
      <c r="A55">
        <v>4</v>
      </c>
      <c r="B55" t="s">
        <v>14</v>
      </c>
      <c r="C55" t="s">
        <v>12</v>
      </c>
      <c r="D55">
        <v>4</v>
      </c>
      <c r="E55">
        <v>65</v>
      </c>
      <c r="F55">
        <v>2.99220085144042E-2</v>
      </c>
    </row>
    <row r="56" spans="1:6" x14ac:dyDescent="0.3">
      <c r="A56">
        <v>4</v>
      </c>
      <c r="B56" t="s">
        <v>14</v>
      </c>
      <c r="C56" t="s">
        <v>13</v>
      </c>
      <c r="D56">
        <v>4</v>
      </c>
      <c r="E56">
        <v>10</v>
      </c>
      <c r="F56">
        <v>3.9880275726318299E-3</v>
      </c>
    </row>
    <row r="57" spans="1:6" x14ac:dyDescent="0.3">
      <c r="A57">
        <v>5</v>
      </c>
      <c r="B57" t="s">
        <v>6</v>
      </c>
      <c r="C57" t="s">
        <v>7</v>
      </c>
      <c r="D57">
        <v>1</v>
      </c>
      <c r="E57">
        <v>2</v>
      </c>
      <c r="F57">
        <v>9.9730491638183594E-4</v>
      </c>
    </row>
    <row r="58" spans="1:6" x14ac:dyDescent="0.3">
      <c r="A58">
        <v>5</v>
      </c>
      <c r="B58" t="s">
        <v>8</v>
      </c>
      <c r="C58" t="s">
        <v>9</v>
      </c>
      <c r="D58">
        <v>1</v>
      </c>
      <c r="E58">
        <v>2</v>
      </c>
      <c r="F58">
        <v>0</v>
      </c>
    </row>
    <row r="59" spans="1:6" x14ac:dyDescent="0.3">
      <c r="A59">
        <v>5</v>
      </c>
      <c r="B59" t="s">
        <v>8</v>
      </c>
      <c r="C59" t="s">
        <v>10</v>
      </c>
      <c r="D59">
        <v>1</v>
      </c>
      <c r="E59">
        <v>2</v>
      </c>
      <c r="F59">
        <v>9.9730491638183594E-4</v>
      </c>
    </row>
    <row r="60" spans="1:6" x14ac:dyDescent="0.3">
      <c r="A60">
        <v>5</v>
      </c>
      <c r="B60" t="s">
        <v>8</v>
      </c>
      <c r="C60" t="s">
        <v>11</v>
      </c>
      <c r="D60">
        <v>1</v>
      </c>
      <c r="E60">
        <v>2</v>
      </c>
      <c r="F60">
        <v>1.0051727294921799E-3</v>
      </c>
    </row>
    <row r="61" spans="1:6" x14ac:dyDescent="0.3">
      <c r="A61">
        <v>5</v>
      </c>
      <c r="B61" t="s">
        <v>8</v>
      </c>
      <c r="C61" t="s">
        <v>12</v>
      </c>
      <c r="D61">
        <v>1</v>
      </c>
      <c r="E61">
        <v>2</v>
      </c>
      <c r="F61">
        <v>0</v>
      </c>
    </row>
    <row r="62" spans="1:6" x14ac:dyDescent="0.3">
      <c r="A62">
        <v>5</v>
      </c>
      <c r="B62" t="s">
        <v>8</v>
      </c>
      <c r="C62" t="s">
        <v>13</v>
      </c>
      <c r="D62">
        <v>1</v>
      </c>
      <c r="E62">
        <v>2</v>
      </c>
      <c r="F62">
        <v>9.9015235900878906E-4</v>
      </c>
    </row>
    <row r="63" spans="1:6" x14ac:dyDescent="0.3">
      <c r="A63">
        <v>5</v>
      </c>
      <c r="B63" t="s">
        <v>14</v>
      </c>
      <c r="C63" t="s">
        <v>9</v>
      </c>
      <c r="D63">
        <v>1</v>
      </c>
      <c r="E63">
        <v>2</v>
      </c>
      <c r="F63">
        <v>9.9778175354003906E-4</v>
      </c>
    </row>
    <row r="64" spans="1:6" x14ac:dyDescent="0.3">
      <c r="A64">
        <v>5</v>
      </c>
      <c r="B64" t="s">
        <v>14</v>
      </c>
      <c r="C64" t="s">
        <v>10</v>
      </c>
      <c r="D64">
        <v>1</v>
      </c>
      <c r="E64">
        <v>2</v>
      </c>
      <c r="F64">
        <v>0</v>
      </c>
    </row>
    <row r="65" spans="1:6" x14ac:dyDescent="0.3">
      <c r="A65">
        <v>5</v>
      </c>
      <c r="B65" t="s">
        <v>14</v>
      </c>
      <c r="C65" t="s">
        <v>11</v>
      </c>
      <c r="D65">
        <v>1</v>
      </c>
      <c r="E65">
        <v>2</v>
      </c>
      <c r="F65">
        <v>9.9658966064453103E-4</v>
      </c>
    </row>
    <row r="66" spans="1:6" x14ac:dyDescent="0.3">
      <c r="A66">
        <v>5</v>
      </c>
      <c r="B66" t="s">
        <v>14</v>
      </c>
      <c r="C66" t="s">
        <v>12</v>
      </c>
      <c r="D66">
        <v>1</v>
      </c>
      <c r="E66">
        <v>2</v>
      </c>
      <c r="F66">
        <v>9.9682807922363195E-4</v>
      </c>
    </row>
    <row r="67" spans="1:6" x14ac:dyDescent="0.3">
      <c r="A67">
        <v>5</v>
      </c>
      <c r="B67" t="s">
        <v>14</v>
      </c>
      <c r="C67" t="s">
        <v>13</v>
      </c>
      <c r="D67">
        <v>1</v>
      </c>
      <c r="E67">
        <v>2</v>
      </c>
      <c r="F67">
        <v>0</v>
      </c>
    </row>
    <row r="68" spans="1:6" x14ac:dyDescent="0.3">
      <c r="A68">
        <v>6</v>
      </c>
      <c r="B68" t="s">
        <v>6</v>
      </c>
      <c r="C68" t="s">
        <v>7</v>
      </c>
      <c r="D68" t="s">
        <v>7</v>
      </c>
      <c r="E68">
        <v>3547</v>
      </c>
      <c r="F68">
        <v>2.80140852928161</v>
      </c>
    </row>
    <row r="69" spans="1:6" x14ac:dyDescent="0.3">
      <c r="A69">
        <v>6</v>
      </c>
      <c r="B69" t="s">
        <v>8</v>
      </c>
      <c r="C69" t="s">
        <v>9</v>
      </c>
      <c r="D69" t="s">
        <v>7</v>
      </c>
      <c r="E69">
        <v>1790</v>
      </c>
      <c r="F69">
        <v>1.2698783874511701</v>
      </c>
    </row>
    <row r="70" spans="1:6" x14ac:dyDescent="0.3">
      <c r="A70">
        <v>6</v>
      </c>
      <c r="B70" t="s">
        <v>8</v>
      </c>
      <c r="C70" t="s">
        <v>10</v>
      </c>
      <c r="D70" t="s">
        <v>7</v>
      </c>
      <c r="E70">
        <v>1790</v>
      </c>
      <c r="F70">
        <v>1.31700491905212</v>
      </c>
    </row>
    <row r="71" spans="1:6" x14ac:dyDescent="0.3">
      <c r="A71">
        <v>6</v>
      </c>
      <c r="B71" t="s">
        <v>8</v>
      </c>
      <c r="C71" t="s">
        <v>11</v>
      </c>
      <c r="D71" t="s">
        <v>7</v>
      </c>
      <c r="E71">
        <v>1790</v>
      </c>
      <c r="F71">
        <v>0.84976506233215299</v>
      </c>
    </row>
    <row r="72" spans="1:6" x14ac:dyDescent="0.3">
      <c r="A72">
        <v>6</v>
      </c>
      <c r="B72" t="s">
        <v>8</v>
      </c>
      <c r="C72" t="s">
        <v>12</v>
      </c>
      <c r="D72" t="s">
        <v>7</v>
      </c>
      <c r="E72">
        <v>1790</v>
      </c>
      <c r="F72">
        <v>1.3109016418457</v>
      </c>
    </row>
    <row r="73" spans="1:6" x14ac:dyDescent="0.3">
      <c r="A73">
        <v>6</v>
      </c>
      <c r="B73" t="s">
        <v>8</v>
      </c>
      <c r="C73" t="s">
        <v>13</v>
      </c>
      <c r="D73" t="s">
        <v>7</v>
      </c>
      <c r="E73">
        <v>1790</v>
      </c>
      <c r="F73">
        <v>1.4892318248748699</v>
      </c>
    </row>
    <row r="74" spans="1:6" x14ac:dyDescent="0.3">
      <c r="A74">
        <v>6</v>
      </c>
      <c r="B74" t="s">
        <v>14</v>
      </c>
      <c r="C74" t="s">
        <v>9</v>
      </c>
      <c r="D74" t="s">
        <v>7</v>
      </c>
      <c r="E74">
        <v>3717</v>
      </c>
      <c r="F74">
        <v>2.7383995056152299</v>
      </c>
    </row>
    <row r="75" spans="1:6" x14ac:dyDescent="0.3">
      <c r="A75">
        <v>6</v>
      </c>
      <c r="B75" t="s">
        <v>14</v>
      </c>
      <c r="C75" t="s">
        <v>10</v>
      </c>
      <c r="D75" t="s">
        <v>7</v>
      </c>
      <c r="E75">
        <v>3717</v>
      </c>
      <c r="F75">
        <v>3.1577851772308301</v>
      </c>
    </row>
    <row r="76" spans="1:6" x14ac:dyDescent="0.3">
      <c r="A76">
        <v>6</v>
      </c>
      <c r="B76" t="s">
        <v>14</v>
      </c>
      <c r="C76" t="s">
        <v>11</v>
      </c>
      <c r="D76" t="s">
        <v>7</v>
      </c>
      <c r="E76">
        <v>5405</v>
      </c>
      <c r="F76">
        <v>4.2992835044860804</v>
      </c>
    </row>
    <row r="77" spans="1:6" x14ac:dyDescent="0.3">
      <c r="A77">
        <v>6</v>
      </c>
      <c r="B77" t="s">
        <v>14</v>
      </c>
      <c r="C77" t="s">
        <v>12</v>
      </c>
      <c r="D77" t="s">
        <v>7</v>
      </c>
      <c r="E77">
        <v>3527</v>
      </c>
      <c r="F77">
        <v>2.0933163166046098</v>
      </c>
    </row>
    <row r="78" spans="1:6" x14ac:dyDescent="0.3">
      <c r="A78">
        <v>6</v>
      </c>
      <c r="B78" t="s">
        <v>14</v>
      </c>
      <c r="C78" t="s">
        <v>13</v>
      </c>
      <c r="D78" t="s">
        <v>7</v>
      </c>
      <c r="E78">
        <v>3811</v>
      </c>
      <c r="F78">
        <v>3.5470192432403498</v>
      </c>
    </row>
    <row r="79" spans="1:6" x14ac:dyDescent="0.3">
      <c r="A79">
        <v>7</v>
      </c>
      <c r="B79" t="s">
        <v>6</v>
      </c>
      <c r="C79" t="s">
        <v>7</v>
      </c>
      <c r="D79">
        <v>6</v>
      </c>
      <c r="E79">
        <v>863</v>
      </c>
      <c r="F79">
        <v>0.39553666114807101</v>
      </c>
    </row>
    <row r="80" spans="1:6" x14ac:dyDescent="0.3">
      <c r="A80">
        <v>7</v>
      </c>
      <c r="B80" t="s">
        <v>8</v>
      </c>
      <c r="C80" t="s">
        <v>9</v>
      </c>
      <c r="D80">
        <v>6</v>
      </c>
      <c r="E80">
        <v>15</v>
      </c>
      <c r="F80">
        <v>6.9813728332519497E-3</v>
      </c>
    </row>
    <row r="81" spans="1:6" x14ac:dyDescent="0.3">
      <c r="A81">
        <v>7</v>
      </c>
      <c r="B81" t="s">
        <v>8</v>
      </c>
      <c r="C81" t="s">
        <v>10</v>
      </c>
      <c r="D81">
        <v>6</v>
      </c>
      <c r="E81">
        <v>15</v>
      </c>
      <c r="F81">
        <v>5.9843063354492101E-3</v>
      </c>
    </row>
    <row r="82" spans="1:6" x14ac:dyDescent="0.3">
      <c r="A82">
        <v>7</v>
      </c>
      <c r="B82" t="s">
        <v>8</v>
      </c>
      <c r="C82" t="s">
        <v>11</v>
      </c>
      <c r="D82">
        <v>6</v>
      </c>
      <c r="E82">
        <v>15</v>
      </c>
      <c r="F82">
        <v>4.8031806945800703E-3</v>
      </c>
    </row>
    <row r="83" spans="1:6" x14ac:dyDescent="0.3">
      <c r="A83">
        <v>7</v>
      </c>
      <c r="B83" t="s">
        <v>8</v>
      </c>
      <c r="C83" t="s">
        <v>12</v>
      </c>
      <c r="D83">
        <v>8</v>
      </c>
      <c r="E83">
        <v>257</v>
      </c>
      <c r="F83">
        <v>0.123374938964843</v>
      </c>
    </row>
    <row r="84" spans="1:6" x14ac:dyDescent="0.3">
      <c r="A84">
        <v>7</v>
      </c>
      <c r="B84" t="s">
        <v>8</v>
      </c>
      <c r="C84" t="s">
        <v>13</v>
      </c>
      <c r="D84">
        <v>6</v>
      </c>
      <c r="E84">
        <v>15</v>
      </c>
      <c r="F84">
        <v>5.9840679168701102E-3</v>
      </c>
    </row>
    <row r="85" spans="1:6" x14ac:dyDescent="0.3">
      <c r="A85">
        <v>7</v>
      </c>
      <c r="B85" t="s">
        <v>14</v>
      </c>
      <c r="C85" t="s">
        <v>9</v>
      </c>
      <c r="D85">
        <v>6</v>
      </c>
      <c r="E85">
        <v>216</v>
      </c>
      <c r="F85">
        <v>0.107842445373535</v>
      </c>
    </row>
    <row r="86" spans="1:6" x14ac:dyDescent="0.3">
      <c r="A86">
        <v>7</v>
      </c>
      <c r="B86" t="s">
        <v>14</v>
      </c>
      <c r="C86" t="s">
        <v>10</v>
      </c>
      <c r="D86">
        <v>6</v>
      </c>
      <c r="E86">
        <v>73</v>
      </c>
      <c r="F86">
        <v>3.53684425354003E-2</v>
      </c>
    </row>
    <row r="87" spans="1:6" x14ac:dyDescent="0.3">
      <c r="A87">
        <v>7</v>
      </c>
      <c r="B87" t="s">
        <v>14</v>
      </c>
      <c r="C87" t="s">
        <v>11</v>
      </c>
      <c r="D87">
        <v>6</v>
      </c>
      <c r="E87">
        <v>20</v>
      </c>
      <c r="F87">
        <v>8.9740753173828108E-3</v>
      </c>
    </row>
    <row r="88" spans="1:6" x14ac:dyDescent="0.3">
      <c r="A88">
        <v>7</v>
      </c>
      <c r="B88" t="s">
        <v>14</v>
      </c>
      <c r="C88" t="s">
        <v>12</v>
      </c>
      <c r="D88">
        <v>6</v>
      </c>
      <c r="E88">
        <v>553</v>
      </c>
      <c r="F88">
        <v>0.267549037933349</v>
      </c>
    </row>
    <row r="89" spans="1:6" x14ac:dyDescent="0.3">
      <c r="A89">
        <v>7</v>
      </c>
      <c r="B89" t="s">
        <v>14</v>
      </c>
      <c r="C89" t="s">
        <v>13</v>
      </c>
      <c r="D89">
        <v>6</v>
      </c>
      <c r="E89">
        <v>73</v>
      </c>
      <c r="F89">
        <v>3.7323236465454102E-2</v>
      </c>
    </row>
    <row r="90" spans="1:6" x14ac:dyDescent="0.3">
      <c r="A90">
        <v>8</v>
      </c>
      <c r="B90" t="s">
        <v>6</v>
      </c>
      <c r="C90" t="s">
        <v>7</v>
      </c>
      <c r="D90">
        <v>2</v>
      </c>
      <c r="E90">
        <v>87</v>
      </c>
      <c r="F90">
        <v>4.6665906906127902E-2</v>
      </c>
    </row>
    <row r="91" spans="1:6" x14ac:dyDescent="0.3">
      <c r="A91">
        <v>8</v>
      </c>
      <c r="B91" t="s">
        <v>8</v>
      </c>
      <c r="C91" t="s">
        <v>9</v>
      </c>
      <c r="D91">
        <v>2</v>
      </c>
      <c r="E91">
        <v>3</v>
      </c>
      <c r="F91">
        <v>1.02734565734863E-3</v>
      </c>
    </row>
    <row r="92" spans="1:6" x14ac:dyDescent="0.3">
      <c r="A92">
        <v>8</v>
      </c>
      <c r="B92" t="s">
        <v>8</v>
      </c>
      <c r="C92" t="s">
        <v>10</v>
      </c>
      <c r="D92">
        <v>2</v>
      </c>
      <c r="E92">
        <v>3</v>
      </c>
      <c r="F92">
        <v>9.99212265014648E-4</v>
      </c>
    </row>
    <row r="93" spans="1:6" x14ac:dyDescent="0.3">
      <c r="A93">
        <v>8</v>
      </c>
      <c r="B93" t="s">
        <v>8</v>
      </c>
      <c r="C93" t="s">
        <v>11</v>
      </c>
      <c r="D93">
        <v>2</v>
      </c>
      <c r="E93">
        <v>3</v>
      </c>
      <c r="F93">
        <v>9.95397567749023E-4</v>
      </c>
    </row>
    <row r="94" spans="1:6" x14ac:dyDescent="0.3">
      <c r="A94">
        <v>8</v>
      </c>
      <c r="B94" t="s">
        <v>8</v>
      </c>
      <c r="C94" t="s">
        <v>12</v>
      </c>
      <c r="D94">
        <v>3</v>
      </c>
      <c r="E94">
        <v>7</v>
      </c>
      <c r="F94">
        <v>2.9914379119872999E-3</v>
      </c>
    </row>
    <row r="95" spans="1:6" x14ac:dyDescent="0.3">
      <c r="A95">
        <v>8</v>
      </c>
      <c r="B95" t="s">
        <v>8</v>
      </c>
      <c r="C95" t="s">
        <v>13</v>
      </c>
      <c r="D95">
        <v>2</v>
      </c>
      <c r="E95">
        <v>3</v>
      </c>
      <c r="F95">
        <v>9.9825859069824197E-4</v>
      </c>
    </row>
    <row r="96" spans="1:6" x14ac:dyDescent="0.3">
      <c r="A96">
        <v>8</v>
      </c>
      <c r="B96" t="s">
        <v>14</v>
      </c>
      <c r="C96" t="s">
        <v>9</v>
      </c>
      <c r="D96">
        <v>2</v>
      </c>
      <c r="E96">
        <v>13</v>
      </c>
      <c r="F96">
        <v>6.9465637207031198E-3</v>
      </c>
    </row>
    <row r="97" spans="1:6" x14ac:dyDescent="0.3">
      <c r="A97">
        <v>8</v>
      </c>
      <c r="B97" t="s">
        <v>14</v>
      </c>
      <c r="C97" t="s">
        <v>10</v>
      </c>
      <c r="D97">
        <v>2</v>
      </c>
      <c r="E97">
        <v>13</v>
      </c>
      <c r="F97">
        <v>6.0174465179443299E-3</v>
      </c>
    </row>
    <row r="98" spans="1:6" x14ac:dyDescent="0.3">
      <c r="A98">
        <v>8</v>
      </c>
      <c r="B98" t="s">
        <v>14</v>
      </c>
      <c r="C98" t="s">
        <v>11</v>
      </c>
      <c r="D98">
        <v>2</v>
      </c>
      <c r="E98">
        <v>3</v>
      </c>
      <c r="F98">
        <v>9.946823120117181E-4</v>
      </c>
    </row>
    <row r="99" spans="1:6" x14ac:dyDescent="0.3">
      <c r="A99">
        <v>8</v>
      </c>
      <c r="B99" t="s">
        <v>14</v>
      </c>
      <c r="C99" t="s">
        <v>12</v>
      </c>
      <c r="D99">
        <v>2</v>
      </c>
      <c r="E99">
        <v>15</v>
      </c>
      <c r="F99">
        <v>1.0788440704345701E-3</v>
      </c>
    </row>
    <row r="100" spans="1:6" x14ac:dyDescent="0.3">
      <c r="A100">
        <v>8</v>
      </c>
      <c r="B100" t="s">
        <v>14</v>
      </c>
      <c r="C100" t="s">
        <v>13</v>
      </c>
      <c r="D100">
        <v>2</v>
      </c>
      <c r="E100">
        <v>3</v>
      </c>
      <c r="F100">
        <v>9.3445777893066406E-3</v>
      </c>
    </row>
    <row r="101" spans="1:6" x14ac:dyDescent="0.3">
      <c r="A101">
        <v>9</v>
      </c>
      <c r="B101" t="s">
        <v>6</v>
      </c>
      <c r="C101" t="s">
        <v>7</v>
      </c>
      <c r="D101">
        <v>1</v>
      </c>
      <c r="E101">
        <v>2</v>
      </c>
      <c r="F101">
        <v>0</v>
      </c>
    </row>
    <row r="102" spans="1:6" x14ac:dyDescent="0.3">
      <c r="A102">
        <v>9</v>
      </c>
      <c r="B102" t="s">
        <v>8</v>
      </c>
      <c r="C102" t="s">
        <v>9</v>
      </c>
      <c r="D102">
        <v>1</v>
      </c>
      <c r="E102">
        <v>2</v>
      </c>
      <c r="F102">
        <v>9.8371505737304601E-4</v>
      </c>
    </row>
    <row r="103" spans="1:6" x14ac:dyDescent="0.3">
      <c r="A103">
        <v>9</v>
      </c>
      <c r="B103" t="s">
        <v>8</v>
      </c>
      <c r="C103" t="s">
        <v>10</v>
      </c>
      <c r="D103">
        <v>1</v>
      </c>
      <c r="E103">
        <v>2</v>
      </c>
      <c r="F103">
        <v>0</v>
      </c>
    </row>
    <row r="104" spans="1:6" x14ac:dyDescent="0.3">
      <c r="A104">
        <v>9</v>
      </c>
      <c r="B104" t="s">
        <v>8</v>
      </c>
      <c r="C104" t="s">
        <v>11</v>
      </c>
      <c r="D104">
        <v>1</v>
      </c>
      <c r="E104">
        <v>2</v>
      </c>
      <c r="F104">
        <v>1.0321140289306599E-3</v>
      </c>
    </row>
    <row r="105" spans="1:6" x14ac:dyDescent="0.3">
      <c r="A105">
        <v>9</v>
      </c>
      <c r="B105" t="s">
        <v>8</v>
      </c>
      <c r="C105" t="s">
        <v>12</v>
      </c>
      <c r="D105">
        <v>1</v>
      </c>
      <c r="E105">
        <v>2</v>
      </c>
      <c r="F105">
        <v>0</v>
      </c>
    </row>
    <row r="106" spans="1:6" x14ac:dyDescent="0.3">
      <c r="A106">
        <v>9</v>
      </c>
      <c r="B106" t="s">
        <v>8</v>
      </c>
      <c r="C106" t="s">
        <v>13</v>
      </c>
      <c r="D106">
        <v>1</v>
      </c>
      <c r="E106">
        <v>2</v>
      </c>
      <c r="F106">
        <v>9.9229812622070291E-4</v>
      </c>
    </row>
    <row r="107" spans="1:6" x14ac:dyDescent="0.3">
      <c r="A107">
        <v>9</v>
      </c>
      <c r="B107" t="s">
        <v>14</v>
      </c>
      <c r="C107" t="s">
        <v>9</v>
      </c>
      <c r="D107">
        <v>1</v>
      </c>
      <c r="E107">
        <v>2</v>
      </c>
      <c r="F107">
        <v>0</v>
      </c>
    </row>
    <row r="108" spans="1:6" x14ac:dyDescent="0.3">
      <c r="A108">
        <v>9</v>
      </c>
      <c r="B108" t="s">
        <v>14</v>
      </c>
      <c r="C108" t="s">
        <v>10</v>
      </c>
      <c r="D108">
        <v>1</v>
      </c>
      <c r="E108">
        <v>2</v>
      </c>
      <c r="F108">
        <v>9.9706649780273394E-4</v>
      </c>
    </row>
    <row r="109" spans="1:6" x14ac:dyDescent="0.3">
      <c r="A109">
        <v>9</v>
      </c>
      <c r="B109" t="s">
        <v>14</v>
      </c>
      <c r="C109" t="s">
        <v>11</v>
      </c>
      <c r="D109">
        <v>1</v>
      </c>
      <c r="E109">
        <v>2</v>
      </c>
      <c r="F109">
        <v>0</v>
      </c>
    </row>
    <row r="110" spans="1:6" x14ac:dyDescent="0.3">
      <c r="A110">
        <v>9</v>
      </c>
      <c r="B110" t="s">
        <v>14</v>
      </c>
      <c r="C110" t="s">
        <v>12</v>
      </c>
      <c r="D110">
        <v>1</v>
      </c>
      <c r="E110">
        <v>2</v>
      </c>
      <c r="F110">
        <v>1.0001659393310499E-3</v>
      </c>
    </row>
    <row r="111" spans="1:6" x14ac:dyDescent="0.3">
      <c r="A111">
        <v>9</v>
      </c>
      <c r="B111" t="s">
        <v>14</v>
      </c>
      <c r="C111" t="s">
        <v>13</v>
      </c>
      <c r="D111">
        <v>1</v>
      </c>
      <c r="E111">
        <v>2</v>
      </c>
      <c r="F111">
        <v>0</v>
      </c>
    </row>
    <row r="112" spans="1:6" x14ac:dyDescent="0.3">
      <c r="A112">
        <v>10</v>
      </c>
      <c r="B112" t="s">
        <v>6</v>
      </c>
      <c r="C112" t="s">
        <v>7</v>
      </c>
      <c r="D112">
        <v>5</v>
      </c>
      <c r="E112">
        <v>323</v>
      </c>
      <c r="F112">
        <v>0.126880884170532</v>
      </c>
    </row>
    <row r="113" spans="1:6" x14ac:dyDescent="0.3">
      <c r="A113">
        <v>10</v>
      </c>
      <c r="B113" t="s">
        <v>8</v>
      </c>
      <c r="C113" t="s">
        <v>9</v>
      </c>
      <c r="D113">
        <v>5</v>
      </c>
      <c r="E113">
        <v>55</v>
      </c>
      <c r="F113">
        <v>2.19426155090332E-2</v>
      </c>
    </row>
    <row r="114" spans="1:6" x14ac:dyDescent="0.3">
      <c r="A114">
        <v>10</v>
      </c>
      <c r="B114" t="s">
        <v>8</v>
      </c>
      <c r="C114" t="s">
        <v>10</v>
      </c>
      <c r="D114">
        <v>5</v>
      </c>
      <c r="E114">
        <v>55</v>
      </c>
      <c r="F114">
        <v>2.0943641662597601E-2</v>
      </c>
    </row>
    <row r="115" spans="1:6" x14ac:dyDescent="0.3">
      <c r="A115">
        <v>10</v>
      </c>
      <c r="B115" t="s">
        <v>8</v>
      </c>
      <c r="C115" t="s">
        <v>11</v>
      </c>
      <c r="D115">
        <v>5</v>
      </c>
      <c r="E115">
        <v>55</v>
      </c>
      <c r="F115">
        <v>1.5793561935424801E-2</v>
      </c>
    </row>
    <row r="116" spans="1:6" x14ac:dyDescent="0.3">
      <c r="A116">
        <v>10</v>
      </c>
      <c r="B116" t="s">
        <v>8</v>
      </c>
      <c r="C116" t="s">
        <v>12</v>
      </c>
      <c r="D116">
        <v>5</v>
      </c>
      <c r="E116">
        <v>69</v>
      </c>
      <c r="F116">
        <v>3.4313917160034103E-2</v>
      </c>
    </row>
    <row r="117" spans="1:6" x14ac:dyDescent="0.3">
      <c r="A117">
        <v>10</v>
      </c>
      <c r="B117" t="s">
        <v>8</v>
      </c>
      <c r="C117" t="s">
        <v>13</v>
      </c>
      <c r="D117">
        <v>5</v>
      </c>
      <c r="E117">
        <v>29</v>
      </c>
      <c r="F117">
        <v>1.29647254943847E-2</v>
      </c>
    </row>
    <row r="118" spans="1:6" x14ac:dyDescent="0.3">
      <c r="A118">
        <v>10</v>
      </c>
      <c r="B118" t="s">
        <v>14</v>
      </c>
      <c r="C118" t="s">
        <v>9</v>
      </c>
      <c r="D118">
        <v>5</v>
      </c>
      <c r="E118">
        <v>217</v>
      </c>
      <c r="F118">
        <v>8.8992595672607394E-2</v>
      </c>
    </row>
    <row r="119" spans="1:6" x14ac:dyDescent="0.3">
      <c r="A119">
        <v>10</v>
      </c>
      <c r="B119" t="s">
        <v>14</v>
      </c>
      <c r="C119" t="s">
        <v>10</v>
      </c>
      <c r="D119">
        <v>5</v>
      </c>
      <c r="E119">
        <v>217</v>
      </c>
      <c r="F119">
        <v>9.1002464294433594E-2</v>
      </c>
    </row>
    <row r="120" spans="1:6" x14ac:dyDescent="0.3">
      <c r="A120">
        <v>10</v>
      </c>
      <c r="B120" t="s">
        <v>14</v>
      </c>
      <c r="C120" t="s">
        <v>11</v>
      </c>
      <c r="D120">
        <v>5</v>
      </c>
      <c r="E120">
        <v>107</v>
      </c>
      <c r="F120">
        <v>4.5660257339477497E-2</v>
      </c>
    </row>
    <row r="121" spans="1:6" x14ac:dyDescent="0.3">
      <c r="A121">
        <v>10</v>
      </c>
      <c r="B121" t="s">
        <v>14</v>
      </c>
      <c r="C121" t="s">
        <v>12</v>
      </c>
      <c r="D121">
        <v>5</v>
      </c>
      <c r="E121">
        <v>217</v>
      </c>
      <c r="F121">
        <v>9.0011358261108398E-2</v>
      </c>
    </row>
    <row r="122" spans="1:6" x14ac:dyDescent="0.3">
      <c r="A122">
        <v>10</v>
      </c>
      <c r="B122" t="s">
        <v>14</v>
      </c>
      <c r="C122" t="s">
        <v>13</v>
      </c>
      <c r="D122">
        <v>5</v>
      </c>
      <c r="E122">
        <v>107</v>
      </c>
      <c r="F122">
        <v>4.5248508453369099E-2</v>
      </c>
    </row>
    <row r="123" spans="1:6" x14ac:dyDescent="0.3">
      <c r="A123">
        <v>11</v>
      </c>
      <c r="B123" t="s">
        <v>6</v>
      </c>
      <c r="C123" t="s">
        <v>7</v>
      </c>
      <c r="D123">
        <v>5</v>
      </c>
      <c r="E123">
        <v>2192</v>
      </c>
      <c r="F123">
        <v>1.2483830451965301</v>
      </c>
    </row>
    <row r="124" spans="1:6" x14ac:dyDescent="0.3">
      <c r="A124">
        <v>11</v>
      </c>
      <c r="B124" t="s">
        <v>8</v>
      </c>
      <c r="C124" t="s">
        <v>9</v>
      </c>
      <c r="D124">
        <v>7</v>
      </c>
      <c r="E124">
        <v>49</v>
      </c>
      <c r="F124">
        <v>2.5932312011718701E-2</v>
      </c>
    </row>
    <row r="125" spans="1:6" x14ac:dyDescent="0.3">
      <c r="A125">
        <v>11</v>
      </c>
      <c r="B125" t="s">
        <v>8</v>
      </c>
      <c r="C125" t="s">
        <v>10</v>
      </c>
      <c r="D125">
        <v>7</v>
      </c>
      <c r="E125">
        <v>49</v>
      </c>
      <c r="F125">
        <v>1.5925645828247001E-2</v>
      </c>
    </row>
    <row r="126" spans="1:6" x14ac:dyDescent="0.3">
      <c r="A126">
        <v>11</v>
      </c>
      <c r="B126" t="s">
        <v>8</v>
      </c>
      <c r="C126" t="s">
        <v>11</v>
      </c>
      <c r="D126">
        <v>7</v>
      </c>
      <c r="E126">
        <v>49</v>
      </c>
      <c r="F126">
        <v>2.5965452194213801E-2</v>
      </c>
    </row>
    <row r="127" spans="1:6" x14ac:dyDescent="0.3">
      <c r="A127">
        <v>11</v>
      </c>
      <c r="B127" t="s">
        <v>8</v>
      </c>
      <c r="C127" t="s">
        <v>12</v>
      </c>
      <c r="D127">
        <v>7</v>
      </c>
      <c r="E127">
        <v>162</v>
      </c>
      <c r="F127">
        <v>8.9996337890625E-2</v>
      </c>
    </row>
    <row r="128" spans="1:6" x14ac:dyDescent="0.3">
      <c r="A128">
        <v>11</v>
      </c>
      <c r="B128" t="s">
        <v>8</v>
      </c>
      <c r="C128" t="s">
        <v>13</v>
      </c>
      <c r="D128">
        <v>8</v>
      </c>
      <c r="E128">
        <v>33</v>
      </c>
      <c r="F128">
        <v>1.6348838806152299E-2</v>
      </c>
    </row>
    <row r="129" spans="1:6" x14ac:dyDescent="0.3">
      <c r="A129">
        <v>11</v>
      </c>
      <c r="B129" t="s">
        <v>14</v>
      </c>
      <c r="C129" t="s">
        <v>9</v>
      </c>
      <c r="D129">
        <v>5</v>
      </c>
      <c r="E129">
        <v>315</v>
      </c>
      <c r="F129">
        <v>0.18357324600219699</v>
      </c>
    </row>
    <row r="130" spans="1:6" x14ac:dyDescent="0.3">
      <c r="A130">
        <v>11</v>
      </c>
      <c r="B130" t="s">
        <v>14</v>
      </c>
      <c r="C130" t="s">
        <v>10</v>
      </c>
      <c r="D130">
        <v>5</v>
      </c>
      <c r="E130">
        <v>315</v>
      </c>
      <c r="F130">
        <v>0.17856335639953599</v>
      </c>
    </row>
    <row r="131" spans="1:6" x14ac:dyDescent="0.3">
      <c r="A131">
        <v>11</v>
      </c>
      <c r="B131" t="s">
        <v>14</v>
      </c>
      <c r="C131" t="s">
        <v>11</v>
      </c>
      <c r="D131">
        <v>5</v>
      </c>
      <c r="E131">
        <v>43</v>
      </c>
      <c r="F131">
        <v>2.39348411560058E-2</v>
      </c>
    </row>
    <row r="132" spans="1:6" x14ac:dyDescent="0.3">
      <c r="A132">
        <v>11</v>
      </c>
      <c r="B132" t="s">
        <v>14</v>
      </c>
      <c r="C132" t="s">
        <v>12</v>
      </c>
      <c r="D132">
        <v>5</v>
      </c>
      <c r="E132">
        <v>923</v>
      </c>
      <c r="F132">
        <v>2.2461364269256499</v>
      </c>
    </row>
    <row r="133" spans="1:6" x14ac:dyDescent="0.3">
      <c r="A133">
        <v>11</v>
      </c>
      <c r="B133" t="s">
        <v>14</v>
      </c>
      <c r="C133" t="s">
        <v>13</v>
      </c>
      <c r="D133">
        <v>5</v>
      </c>
      <c r="E133">
        <v>72</v>
      </c>
      <c r="F133">
        <v>3.9893627166747998E-2</v>
      </c>
    </row>
    <row r="134" spans="1:6" x14ac:dyDescent="0.3">
      <c r="A134">
        <v>12</v>
      </c>
      <c r="B134" t="s">
        <v>6</v>
      </c>
      <c r="C134" t="s">
        <v>7</v>
      </c>
      <c r="D134" t="s">
        <v>7</v>
      </c>
      <c r="E134">
        <v>1060</v>
      </c>
      <c r="F134">
        <v>0.46921706199645902</v>
      </c>
    </row>
    <row r="135" spans="1:6" x14ac:dyDescent="0.3">
      <c r="A135">
        <v>12</v>
      </c>
      <c r="B135" t="s">
        <v>8</v>
      </c>
      <c r="C135" t="s">
        <v>9</v>
      </c>
      <c r="D135" t="s">
        <v>7</v>
      </c>
      <c r="E135">
        <v>554</v>
      </c>
      <c r="F135">
        <v>0.256600141525268</v>
      </c>
    </row>
    <row r="136" spans="1:6" x14ac:dyDescent="0.3">
      <c r="A136">
        <v>12</v>
      </c>
      <c r="B136" t="s">
        <v>8</v>
      </c>
      <c r="C136" t="s">
        <v>10</v>
      </c>
      <c r="D136" t="s">
        <v>7</v>
      </c>
      <c r="E136">
        <v>554</v>
      </c>
      <c r="F136">
        <v>0.253257036209106</v>
      </c>
    </row>
    <row r="137" spans="1:6" x14ac:dyDescent="0.3">
      <c r="A137">
        <v>12</v>
      </c>
      <c r="B137" t="s">
        <v>8</v>
      </c>
      <c r="C137" t="s">
        <v>11</v>
      </c>
      <c r="D137" t="s">
        <v>7</v>
      </c>
      <c r="E137">
        <v>554</v>
      </c>
      <c r="F137">
        <v>0.27295255661010698</v>
      </c>
    </row>
    <row r="138" spans="1:6" x14ac:dyDescent="0.3">
      <c r="A138">
        <v>12</v>
      </c>
      <c r="B138" t="s">
        <v>8</v>
      </c>
      <c r="C138" t="s">
        <v>12</v>
      </c>
      <c r="D138" t="s">
        <v>7</v>
      </c>
      <c r="E138">
        <v>554</v>
      </c>
      <c r="F138">
        <v>0.25976800918579102</v>
      </c>
    </row>
    <row r="139" spans="1:6" x14ac:dyDescent="0.3">
      <c r="A139">
        <v>12</v>
      </c>
      <c r="B139" t="s">
        <v>8</v>
      </c>
      <c r="C139" t="s">
        <v>13</v>
      </c>
      <c r="D139" t="s">
        <v>7</v>
      </c>
      <c r="E139">
        <v>554</v>
      </c>
      <c r="F139">
        <v>0.25600147247314398</v>
      </c>
    </row>
    <row r="140" spans="1:6" x14ac:dyDescent="0.3">
      <c r="A140">
        <v>12</v>
      </c>
      <c r="B140" t="s">
        <v>14</v>
      </c>
      <c r="C140" t="s">
        <v>9</v>
      </c>
      <c r="D140" t="s">
        <v>7</v>
      </c>
      <c r="E140">
        <v>1060</v>
      </c>
      <c r="F140">
        <v>0.52308607101440396</v>
      </c>
    </row>
    <row r="141" spans="1:6" x14ac:dyDescent="0.3">
      <c r="A141">
        <v>12</v>
      </c>
      <c r="B141" t="s">
        <v>14</v>
      </c>
      <c r="C141" t="s">
        <v>10</v>
      </c>
      <c r="D141" t="s">
        <v>7</v>
      </c>
      <c r="E141">
        <v>1060</v>
      </c>
      <c r="F141">
        <v>0.50361633300781194</v>
      </c>
    </row>
    <row r="142" spans="1:6" x14ac:dyDescent="0.3">
      <c r="A142">
        <v>12</v>
      </c>
      <c r="B142" t="s">
        <v>14</v>
      </c>
      <c r="C142" t="s">
        <v>11</v>
      </c>
      <c r="D142" t="s">
        <v>7</v>
      </c>
      <c r="E142">
        <v>1060</v>
      </c>
      <c r="F142">
        <v>0.51775312423705999</v>
      </c>
    </row>
    <row r="143" spans="1:6" x14ac:dyDescent="0.3">
      <c r="A143">
        <v>12</v>
      </c>
      <c r="B143" t="s">
        <v>14</v>
      </c>
      <c r="C143" t="s">
        <v>12</v>
      </c>
      <c r="D143" t="s">
        <v>7</v>
      </c>
      <c r="E143">
        <v>1060</v>
      </c>
      <c r="F143">
        <v>0.51485967636108398</v>
      </c>
    </row>
    <row r="144" spans="1:6" x14ac:dyDescent="0.3">
      <c r="A144">
        <v>12</v>
      </c>
      <c r="B144" t="s">
        <v>14</v>
      </c>
      <c r="C144" t="s">
        <v>13</v>
      </c>
      <c r="D144" t="s">
        <v>7</v>
      </c>
      <c r="E144">
        <v>1060</v>
      </c>
      <c r="F144">
        <v>0.53357505798339799</v>
      </c>
    </row>
    <row r="145" spans="1:6" x14ac:dyDescent="0.3">
      <c r="A145">
        <v>13</v>
      </c>
      <c r="B145" t="s">
        <v>6</v>
      </c>
      <c r="C145" t="s">
        <v>7</v>
      </c>
      <c r="D145" t="s">
        <v>7</v>
      </c>
      <c r="E145">
        <v>528</v>
      </c>
      <c r="F145">
        <v>0.22439742088317799</v>
      </c>
    </row>
    <row r="146" spans="1:6" x14ac:dyDescent="0.3">
      <c r="A146">
        <v>13</v>
      </c>
      <c r="B146" t="s">
        <v>8</v>
      </c>
      <c r="C146" t="s">
        <v>9</v>
      </c>
      <c r="D146" t="s">
        <v>7</v>
      </c>
      <c r="E146">
        <v>288</v>
      </c>
      <c r="F146">
        <v>0.125663757324218</v>
      </c>
    </row>
    <row r="147" spans="1:6" x14ac:dyDescent="0.3">
      <c r="A147">
        <v>13</v>
      </c>
      <c r="B147" t="s">
        <v>8</v>
      </c>
      <c r="C147" t="s">
        <v>10</v>
      </c>
      <c r="D147" t="s">
        <v>7</v>
      </c>
      <c r="E147">
        <v>288</v>
      </c>
      <c r="F147">
        <v>0.123667240142822</v>
      </c>
    </row>
    <row r="148" spans="1:6" x14ac:dyDescent="0.3">
      <c r="A148">
        <v>13</v>
      </c>
      <c r="B148" t="s">
        <v>8</v>
      </c>
      <c r="C148" t="s">
        <v>11</v>
      </c>
      <c r="D148" t="s">
        <v>7</v>
      </c>
      <c r="E148">
        <v>288</v>
      </c>
      <c r="F148">
        <v>0.127659797668457</v>
      </c>
    </row>
    <row r="149" spans="1:6" x14ac:dyDescent="0.3">
      <c r="A149">
        <v>13</v>
      </c>
      <c r="B149" t="s">
        <v>8</v>
      </c>
      <c r="C149" t="s">
        <v>12</v>
      </c>
      <c r="D149" t="s">
        <v>7</v>
      </c>
      <c r="E149">
        <v>288</v>
      </c>
      <c r="F149">
        <v>0.12965178489685</v>
      </c>
    </row>
    <row r="150" spans="1:6" x14ac:dyDescent="0.3">
      <c r="A150">
        <v>13</v>
      </c>
      <c r="B150" t="s">
        <v>8</v>
      </c>
      <c r="C150" t="s">
        <v>13</v>
      </c>
      <c r="D150" t="s">
        <v>7</v>
      </c>
      <c r="E150">
        <v>288</v>
      </c>
      <c r="F150">
        <v>0.128655195236206</v>
      </c>
    </row>
    <row r="151" spans="1:6" x14ac:dyDescent="0.3">
      <c r="A151">
        <v>13</v>
      </c>
      <c r="B151" t="s">
        <v>14</v>
      </c>
      <c r="C151" t="s">
        <v>9</v>
      </c>
      <c r="D151" t="s">
        <v>7</v>
      </c>
      <c r="E151">
        <v>528</v>
      </c>
      <c r="F151">
        <v>0.25432038307189903</v>
      </c>
    </row>
    <row r="152" spans="1:6" x14ac:dyDescent="0.3">
      <c r="A152">
        <v>13</v>
      </c>
      <c r="B152" t="s">
        <v>14</v>
      </c>
      <c r="C152" t="s">
        <v>10</v>
      </c>
      <c r="D152" t="s">
        <v>7</v>
      </c>
      <c r="E152">
        <v>528</v>
      </c>
      <c r="F152">
        <v>2.4155426025390598</v>
      </c>
    </row>
    <row r="153" spans="1:6" x14ac:dyDescent="0.3">
      <c r="A153">
        <v>13</v>
      </c>
      <c r="B153" t="s">
        <v>14</v>
      </c>
      <c r="C153" t="s">
        <v>11</v>
      </c>
      <c r="D153" t="s">
        <v>7</v>
      </c>
      <c r="E153">
        <v>528</v>
      </c>
      <c r="F153">
        <v>0.25231957435607899</v>
      </c>
    </row>
    <row r="154" spans="1:6" x14ac:dyDescent="0.3">
      <c r="A154">
        <v>13</v>
      </c>
      <c r="B154" t="s">
        <v>14</v>
      </c>
      <c r="C154" t="s">
        <v>12</v>
      </c>
      <c r="D154" t="s">
        <v>7</v>
      </c>
      <c r="E154">
        <v>528</v>
      </c>
      <c r="F154">
        <v>0.24933433532714799</v>
      </c>
    </row>
    <row r="155" spans="1:6" x14ac:dyDescent="0.3">
      <c r="A155">
        <v>13</v>
      </c>
      <c r="B155" t="s">
        <v>14</v>
      </c>
      <c r="C155" t="s">
        <v>13</v>
      </c>
      <c r="D155" t="s">
        <v>7</v>
      </c>
      <c r="E155">
        <v>528</v>
      </c>
      <c r="F155">
        <v>0.26728940010070801</v>
      </c>
    </row>
    <row r="156" spans="1:6" x14ac:dyDescent="0.3">
      <c r="A156">
        <v>14</v>
      </c>
      <c r="B156" t="s">
        <v>6</v>
      </c>
      <c r="C156" t="s">
        <v>7</v>
      </c>
      <c r="D156">
        <v>1</v>
      </c>
      <c r="E156">
        <v>2</v>
      </c>
      <c r="F156">
        <v>0</v>
      </c>
    </row>
    <row r="157" spans="1:6" x14ac:dyDescent="0.3">
      <c r="A157">
        <v>14</v>
      </c>
      <c r="B157" t="s">
        <v>8</v>
      </c>
      <c r="C157" t="s">
        <v>9</v>
      </c>
      <c r="D157">
        <v>1</v>
      </c>
      <c r="E157">
        <v>2</v>
      </c>
      <c r="F157">
        <v>9.9420547485351497E-4</v>
      </c>
    </row>
    <row r="158" spans="1:6" x14ac:dyDescent="0.3">
      <c r="A158">
        <v>14</v>
      </c>
      <c r="B158" t="s">
        <v>8</v>
      </c>
      <c r="C158" t="s">
        <v>10</v>
      </c>
      <c r="D158">
        <v>1</v>
      </c>
      <c r="E158">
        <v>2</v>
      </c>
      <c r="F158">
        <v>0</v>
      </c>
    </row>
    <row r="159" spans="1:6" x14ac:dyDescent="0.3">
      <c r="A159">
        <v>14</v>
      </c>
      <c r="B159" t="s">
        <v>8</v>
      </c>
      <c r="C159" t="s">
        <v>11</v>
      </c>
      <c r="D159">
        <v>1</v>
      </c>
      <c r="E159">
        <v>2</v>
      </c>
      <c r="F159">
        <v>0</v>
      </c>
    </row>
    <row r="160" spans="1:6" x14ac:dyDescent="0.3">
      <c r="A160">
        <v>14</v>
      </c>
      <c r="B160" t="s">
        <v>8</v>
      </c>
      <c r="C160" t="s">
        <v>12</v>
      </c>
      <c r="D160">
        <v>1</v>
      </c>
      <c r="E160">
        <v>2</v>
      </c>
      <c r="F160">
        <v>0</v>
      </c>
    </row>
    <row r="161" spans="1:6" x14ac:dyDescent="0.3">
      <c r="A161">
        <v>14</v>
      </c>
      <c r="B161" t="s">
        <v>8</v>
      </c>
      <c r="C161" t="s">
        <v>13</v>
      </c>
      <c r="D161">
        <v>1</v>
      </c>
      <c r="E161">
        <v>2</v>
      </c>
      <c r="F161">
        <v>0</v>
      </c>
    </row>
    <row r="162" spans="1:6" x14ac:dyDescent="0.3">
      <c r="A162">
        <v>14</v>
      </c>
      <c r="B162" t="s">
        <v>14</v>
      </c>
      <c r="C162" t="s">
        <v>9</v>
      </c>
      <c r="D162">
        <v>1</v>
      </c>
      <c r="E162">
        <v>2</v>
      </c>
      <c r="F162">
        <v>0</v>
      </c>
    </row>
    <row r="163" spans="1:6" x14ac:dyDescent="0.3">
      <c r="A163">
        <v>14</v>
      </c>
      <c r="B163" t="s">
        <v>14</v>
      </c>
      <c r="C163" t="s">
        <v>10</v>
      </c>
      <c r="D163">
        <v>1</v>
      </c>
      <c r="E163">
        <v>2</v>
      </c>
      <c r="F163">
        <v>1.0066032409667899E-3</v>
      </c>
    </row>
    <row r="164" spans="1:6" x14ac:dyDescent="0.3">
      <c r="A164">
        <v>14</v>
      </c>
      <c r="B164" t="s">
        <v>14</v>
      </c>
      <c r="C164" t="s">
        <v>11</v>
      </c>
      <c r="D164">
        <v>1</v>
      </c>
      <c r="E164">
        <v>2</v>
      </c>
      <c r="F164">
        <v>0</v>
      </c>
    </row>
    <row r="165" spans="1:6" x14ac:dyDescent="0.3">
      <c r="A165">
        <v>14</v>
      </c>
      <c r="B165" t="s">
        <v>14</v>
      </c>
      <c r="C165" t="s">
        <v>12</v>
      </c>
      <c r="D165">
        <v>1</v>
      </c>
      <c r="E165">
        <v>2</v>
      </c>
      <c r="F165">
        <v>9.872913360595701E-4</v>
      </c>
    </row>
    <row r="166" spans="1:6" x14ac:dyDescent="0.3">
      <c r="A166">
        <v>14</v>
      </c>
      <c r="B166" t="s">
        <v>14</v>
      </c>
      <c r="C166" t="s">
        <v>13</v>
      </c>
      <c r="D166">
        <v>1</v>
      </c>
      <c r="E166">
        <v>2</v>
      </c>
      <c r="F166">
        <v>0</v>
      </c>
    </row>
    <row r="167" spans="1:6" x14ac:dyDescent="0.3">
      <c r="A167">
        <v>15</v>
      </c>
      <c r="B167" t="s">
        <v>6</v>
      </c>
      <c r="C167" t="s">
        <v>7</v>
      </c>
      <c r="D167" t="s">
        <v>7</v>
      </c>
      <c r="E167">
        <v>20</v>
      </c>
      <c r="F167">
        <v>6.0188770294189401E-3</v>
      </c>
    </row>
    <row r="168" spans="1:6" x14ac:dyDescent="0.3">
      <c r="A168">
        <v>15</v>
      </c>
      <c r="B168" t="s">
        <v>8</v>
      </c>
      <c r="C168" t="s">
        <v>9</v>
      </c>
      <c r="D168" t="s">
        <v>7</v>
      </c>
      <c r="E168">
        <v>14</v>
      </c>
      <c r="F168">
        <v>3.9548873901367101E-3</v>
      </c>
    </row>
    <row r="169" spans="1:6" x14ac:dyDescent="0.3">
      <c r="A169">
        <v>15</v>
      </c>
      <c r="B169" t="s">
        <v>8</v>
      </c>
      <c r="C169" t="s">
        <v>10</v>
      </c>
      <c r="D169" t="s">
        <v>7</v>
      </c>
      <c r="E169">
        <v>14</v>
      </c>
      <c r="F169">
        <v>4.9865245819091797E-3</v>
      </c>
    </row>
    <row r="170" spans="1:6" x14ac:dyDescent="0.3">
      <c r="A170">
        <v>15</v>
      </c>
      <c r="B170" t="s">
        <v>8</v>
      </c>
      <c r="C170" t="s">
        <v>11</v>
      </c>
      <c r="D170" t="s">
        <v>7</v>
      </c>
      <c r="E170">
        <v>14</v>
      </c>
      <c r="F170">
        <v>5.0172805786132804E-3</v>
      </c>
    </row>
    <row r="171" spans="1:6" x14ac:dyDescent="0.3">
      <c r="A171">
        <v>15</v>
      </c>
      <c r="B171" t="s">
        <v>8</v>
      </c>
      <c r="C171" t="s">
        <v>12</v>
      </c>
      <c r="D171" t="s">
        <v>7</v>
      </c>
      <c r="E171">
        <v>14</v>
      </c>
      <c r="F171">
        <v>4.95672225952148E-3</v>
      </c>
    </row>
    <row r="172" spans="1:6" x14ac:dyDescent="0.3">
      <c r="A172">
        <v>15</v>
      </c>
      <c r="B172" t="s">
        <v>8</v>
      </c>
      <c r="C172" t="s">
        <v>13</v>
      </c>
      <c r="D172" t="s">
        <v>7</v>
      </c>
      <c r="E172">
        <v>14</v>
      </c>
      <c r="F172">
        <v>4.0192604064941398E-3</v>
      </c>
    </row>
    <row r="173" spans="1:6" x14ac:dyDescent="0.3">
      <c r="A173">
        <v>15</v>
      </c>
      <c r="B173" t="s">
        <v>14</v>
      </c>
      <c r="C173" t="s">
        <v>9</v>
      </c>
      <c r="D173" t="s">
        <v>7</v>
      </c>
      <c r="E173">
        <v>20</v>
      </c>
      <c r="F173">
        <v>5.9885978698730399E-3</v>
      </c>
    </row>
    <row r="174" spans="1:6" x14ac:dyDescent="0.3">
      <c r="A174">
        <v>15</v>
      </c>
      <c r="B174" t="s">
        <v>14</v>
      </c>
      <c r="C174" t="s">
        <v>10</v>
      </c>
      <c r="D174" t="s">
        <v>7</v>
      </c>
      <c r="E174">
        <v>20</v>
      </c>
      <c r="F174">
        <v>6.9782733917236302E-3</v>
      </c>
    </row>
    <row r="175" spans="1:6" x14ac:dyDescent="0.3">
      <c r="A175">
        <v>15</v>
      </c>
      <c r="B175" t="s">
        <v>14</v>
      </c>
      <c r="C175" t="s">
        <v>11</v>
      </c>
      <c r="D175" t="s">
        <v>7</v>
      </c>
      <c r="E175">
        <v>20</v>
      </c>
      <c r="F175">
        <v>4.9860477447509696E-3</v>
      </c>
    </row>
    <row r="176" spans="1:6" x14ac:dyDescent="0.3">
      <c r="A176">
        <v>15</v>
      </c>
      <c r="B176" t="s">
        <v>14</v>
      </c>
      <c r="C176" t="s">
        <v>12</v>
      </c>
      <c r="D176" t="s">
        <v>7</v>
      </c>
      <c r="E176">
        <v>20</v>
      </c>
      <c r="F176">
        <v>6.9801807403564401E-3</v>
      </c>
    </row>
    <row r="177" spans="1:6" x14ac:dyDescent="0.3">
      <c r="A177">
        <v>15</v>
      </c>
      <c r="B177" t="s">
        <v>14</v>
      </c>
      <c r="C177" t="s">
        <v>13</v>
      </c>
      <c r="D177" t="s">
        <v>7</v>
      </c>
      <c r="E177">
        <v>20</v>
      </c>
      <c r="F177">
        <v>5.9862136840820304E-3</v>
      </c>
    </row>
    <row r="178" spans="1:6" x14ac:dyDescent="0.3">
      <c r="A178">
        <v>16</v>
      </c>
      <c r="B178" t="s">
        <v>6</v>
      </c>
      <c r="C178" t="s">
        <v>7</v>
      </c>
      <c r="D178" t="s">
        <v>7</v>
      </c>
      <c r="E178">
        <v>56</v>
      </c>
      <c r="F178">
        <v>1.6953945159912099E-2</v>
      </c>
    </row>
    <row r="179" spans="1:6" x14ac:dyDescent="0.3">
      <c r="A179">
        <v>16</v>
      </c>
      <c r="B179" t="s">
        <v>8</v>
      </c>
      <c r="C179" t="s">
        <v>9</v>
      </c>
      <c r="D179" t="s">
        <v>7</v>
      </c>
      <c r="E179">
        <v>34</v>
      </c>
      <c r="F179">
        <v>1.09696388244628E-2</v>
      </c>
    </row>
    <row r="180" spans="1:6" x14ac:dyDescent="0.3">
      <c r="A180">
        <v>16</v>
      </c>
      <c r="B180" t="s">
        <v>8</v>
      </c>
      <c r="C180" t="s">
        <v>10</v>
      </c>
      <c r="D180" t="s">
        <v>7</v>
      </c>
      <c r="E180">
        <v>34</v>
      </c>
      <c r="F180">
        <v>9.9735260009765608E-3</v>
      </c>
    </row>
    <row r="181" spans="1:6" x14ac:dyDescent="0.3">
      <c r="A181">
        <v>16</v>
      </c>
      <c r="B181" t="s">
        <v>8</v>
      </c>
      <c r="C181" t="s">
        <v>11</v>
      </c>
      <c r="D181" t="s">
        <v>7</v>
      </c>
      <c r="E181">
        <v>34</v>
      </c>
      <c r="F181">
        <v>1.09698772430419E-2</v>
      </c>
    </row>
    <row r="182" spans="1:6" x14ac:dyDescent="0.3">
      <c r="A182">
        <v>16</v>
      </c>
      <c r="B182" t="s">
        <v>8</v>
      </c>
      <c r="C182" t="s">
        <v>12</v>
      </c>
      <c r="D182" t="s">
        <v>7</v>
      </c>
      <c r="E182">
        <v>34</v>
      </c>
      <c r="F182">
        <v>9.9744796752929601E-3</v>
      </c>
    </row>
    <row r="183" spans="1:6" x14ac:dyDescent="0.3">
      <c r="A183">
        <v>16</v>
      </c>
      <c r="B183" t="s">
        <v>8</v>
      </c>
      <c r="C183" t="s">
        <v>13</v>
      </c>
      <c r="D183" t="s">
        <v>7</v>
      </c>
      <c r="E183">
        <v>34</v>
      </c>
      <c r="F183">
        <v>1.19674205780029E-2</v>
      </c>
    </row>
    <row r="184" spans="1:6" x14ac:dyDescent="0.3">
      <c r="A184">
        <v>16</v>
      </c>
      <c r="B184" t="s">
        <v>14</v>
      </c>
      <c r="C184" t="s">
        <v>9</v>
      </c>
      <c r="D184" t="s">
        <v>7</v>
      </c>
      <c r="E184">
        <v>56</v>
      </c>
      <c r="F184">
        <v>1.8949508666992101E-2</v>
      </c>
    </row>
    <row r="185" spans="1:6" x14ac:dyDescent="0.3">
      <c r="A185">
        <v>16</v>
      </c>
      <c r="B185" t="s">
        <v>14</v>
      </c>
      <c r="C185" t="s">
        <v>10</v>
      </c>
      <c r="D185" t="s">
        <v>7</v>
      </c>
      <c r="E185">
        <v>56</v>
      </c>
      <c r="F185">
        <v>1.79522037506103E-2</v>
      </c>
    </row>
    <row r="186" spans="1:6" x14ac:dyDescent="0.3">
      <c r="A186">
        <v>16</v>
      </c>
      <c r="B186" t="s">
        <v>14</v>
      </c>
      <c r="C186" t="s">
        <v>11</v>
      </c>
      <c r="D186" t="s">
        <v>7</v>
      </c>
      <c r="E186">
        <v>56</v>
      </c>
      <c r="F186">
        <v>1.89483165740966E-2</v>
      </c>
    </row>
    <row r="187" spans="1:6" x14ac:dyDescent="0.3">
      <c r="A187">
        <v>16</v>
      </c>
      <c r="B187" t="s">
        <v>14</v>
      </c>
      <c r="C187" t="s">
        <v>12</v>
      </c>
      <c r="D187" t="s">
        <v>7</v>
      </c>
      <c r="E187">
        <v>56</v>
      </c>
      <c r="F187">
        <v>1.79522037506103E-2</v>
      </c>
    </row>
    <row r="188" spans="1:6" x14ac:dyDescent="0.3">
      <c r="A188">
        <v>16</v>
      </c>
      <c r="B188" t="s">
        <v>14</v>
      </c>
      <c r="C188" t="s">
        <v>13</v>
      </c>
      <c r="D188" t="s">
        <v>7</v>
      </c>
      <c r="E188">
        <v>56</v>
      </c>
      <c r="F188">
        <v>1.7951488494872998E-2</v>
      </c>
    </row>
    <row r="189" spans="1:6" x14ac:dyDescent="0.3">
      <c r="A189">
        <v>17</v>
      </c>
      <c r="B189" t="s">
        <v>6</v>
      </c>
      <c r="C189" t="s">
        <v>7</v>
      </c>
      <c r="D189">
        <v>3</v>
      </c>
      <c r="E189">
        <v>45</v>
      </c>
      <c r="F189">
        <v>1.9977092742919901E-2</v>
      </c>
    </row>
    <row r="190" spans="1:6" x14ac:dyDescent="0.3">
      <c r="A190">
        <v>17</v>
      </c>
      <c r="B190" t="s">
        <v>8</v>
      </c>
      <c r="C190" t="s">
        <v>9</v>
      </c>
      <c r="D190">
        <v>3</v>
      </c>
      <c r="E190">
        <v>4</v>
      </c>
      <c r="F190">
        <v>9.9754333496093707E-4</v>
      </c>
    </row>
    <row r="191" spans="1:6" x14ac:dyDescent="0.3">
      <c r="A191">
        <v>17</v>
      </c>
      <c r="B191" t="s">
        <v>8</v>
      </c>
      <c r="C191" t="s">
        <v>10</v>
      </c>
      <c r="D191">
        <v>3</v>
      </c>
      <c r="E191">
        <v>4</v>
      </c>
      <c r="F191">
        <v>1.9953250885009701E-3</v>
      </c>
    </row>
    <row r="192" spans="1:6" x14ac:dyDescent="0.3">
      <c r="A192">
        <v>17</v>
      </c>
      <c r="B192" t="s">
        <v>8</v>
      </c>
      <c r="C192" t="s">
        <v>11</v>
      </c>
      <c r="D192">
        <v>3</v>
      </c>
      <c r="E192">
        <v>4</v>
      </c>
      <c r="F192">
        <v>9.9611282348632791E-4</v>
      </c>
    </row>
    <row r="193" spans="1:6" x14ac:dyDescent="0.3">
      <c r="A193">
        <v>17</v>
      </c>
      <c r="B193" t="s">
        <v>8</v>
      </c>
      <c r="C193" t="s">
        <v>12</v>
      </c>
      <c r="D193">
        <v>3</v>
      </c>
      <c r="E193">
        <v>19</v>
      </c>
      <c r="F193">
        <v>6.9813728332519497E-3</v>
      </c>
    </row>
    <row r="194" spans="1:6" x14ac:dyDescent="0.3">
      <c r="A194">
        <v>17</v>
      </c>
      <c r="B194" t="s">
        <v>8</v>
      </c>
      <c r="C194" t="s">
        <v>13</v>
      </c>
      <c r="D194">
        <v>3</v>
      </c>
      <c r="E194">
        <v>4</v>
      </c>
      <c r="F194">
        <v>9.9778175354003906E-4</v>
      </c>
    </row>
    <row r="195" spans="1:6" x14ac:dyDescent="0.3">
      <c r="A195">
        <v>17</v>
      </c>
      <c r="B195" t="s">
        <v>14</v>
      </c>
      <c r="C195" t="s">
        <v>9</v>
      </c>
      <c r="D195">
        <v>3</v>
      </c>
      <c r="E195">
        <v>12</v>
      </c>
      <c r="F195">
        <v>4.9862861633300703E-3</v>
      </c>
    </row>
    <row r="196" spans="1:6" x14ac:dyDescent="0.3">
      <c r="A196">
        <v>17</v>
      </c>
      <c r="B196" t="s">
        <v>14</v>
      </c>
      <c r="C196" t="s">
        <v>10</v>
      </c>
      <c r="D196">
        <v>3</v>
      </c>
      <c r="E196">
        <v>4</v>
      </c>
      <c r="F196">
        <v>9.9706649780273394E-4</v>
      </c>
    </row>
    <row r="197" spans="1:6" x14ac:dyDescent="0.3">
      <c r="A197">
        <v>17</v>
      </c>
      <c r="B197" t="s">
        <v>14</v>
      </c>
      <c r="C197" t="s">
        <v>11</v>
      </c>
      <c r="D197">
        <v>3</v>
      </c>
      <c r="E197">
        <v>4</v>
      </c>
      <c r="F197">
        <v>1.9953250885009701E-3</v>
      </c>
    </row>
    <row r="198" spans="1:6" x14ac:dyDescent="0.3">
      <c r="A198">
        <v>17</v>
      </c>
      <c r="B198" t="s">
        <v>14</v>
      </c>
      <c r="C198" t="s">
        <v>12</v>
      </c>
      <c r="D198">
        <v>3</v>
      </c>
      <c r="E198">
        <v>24</v>
      </c>
      <c r="F198">
        <v>8.9759826660156198E-3</v>
      </c>
    </row>
    <row r="199" spans="1:6" x14ac:dyDescent="0.3">
      <c r="A199">
        <v>17</v>
      </c>
      <c r="B199" t="s">
        <v>14</v>
      </c>
      <c r="C199" t="s">
        <v>13</v>
      </c>
      <c r="D199">
        <v>3</v>
      </c>
      <c r="E199">
        <v>4</v>
      </c>
      <c r="F199">
        <v>1.9655227661132799E-3</v>
      </c>
    </row>
    <row r="200" spans="1:6" x14ac:dyDescent="0.3">
      <c r="A200">
        <v>18</v>
      </c>
      <c r="B200" t="s">
        <v>6</v>
      </c>
      <c r="C200" t="s">
        <v>7</v>
      </c>
      <c r="D200">
        <v>4</v>
      </c>
      <c r="E200">
        <v>58</v>
      </c>
      <c r="F200">
        <v>2.2968292236328101E-2</v>
      </c>
    </row>
    <row r="201" spans="1:6" x14ac:dyDescent="0.3">
      <c r="A201">
        <v>18</v>
      </c>
      <c r="B201" t="s">
        <v>8</v>
      </c>
      <c r="C201" t="s">
        <v>9</v>
      </c>
      <c r="D201">
        <v>4</v>
      </c>
      <c r="E201">
        <v>5</v>
      </c>
      <c r="F201">
        <v>1.9629001617431602E-3</v>
      </c>
    </row>
    <row r="202" spans="1:6" x14ac:dyDescent="0.3">
      <c r="A202">
        <v>18</v>
      </c>
      <c r="B202" t="s">
        <v>8</v>
      </c>
      <c r="C202" t="s">
        <v>10</v>
      </c>
      <c r="D202">
        <v>4</v>
      </c>
      <c r="E202">
        <v>5</v>
      </c>
      <c r="F202">
        <v>2.0256042480468698E-3</v>
      </c>
    </row>
    <row r="203" spans="1:6" x14ac:dyDescent="0.3">
      <c r="A203">
        <v>18</v>
      </c>
      <c r="B203" t="s">
        <v>8</v>
      </c>
      <c r="C203" t="s">
        <v>11</v>
      </c>
      <c r="D203">
        <v>4</v>
      </c>
      <c r="E203">
        <v>5</v>
      </c>
      <c r="F203">
        <v>1.9946098327636701E-3</v>
      </c>
    </row>
    <row r="204" spans="1:6" x14ac:dyDescent="0.3">
      <c r="A204">
        <v>18</v>
      </c>
      <c r="B204" t="s">
        <v>8</v>
      </c>
      <c r="C204" t="s">
        <v>12</v>
      </c>
      <c r="D204">
        <v>6</v>
      </c>
      <c r="E204">
        <v>23</v>
      </c>
      <c r="F204">
        <v>8.9764595031738195E-3</v>
      </c>
    </row>
    <row r="205" spans="1:6" x14ac:dyDescent="0.3">
      <c r="A205">
        <v>18</v>
      </c>
      <c r="B205" t="s">
        <v>8</v>
      </c>
      <c r="C205" t="s">
        <v>13</v>
      </c>
      <c r="D205">
        <v>4</v>
      </c>
      <c r="E205">
        <v>5</v>
      </c>
      <c r="F205">
        <v>1.99484825134277E-3</v>
      </c>
    </row>
    <row r="206" spans="1:6" x14ac:dyDescent="0.3">
      <c r="A206">
        <v>18</v>
      </c>
      <c r="B206" t="s">
        <v>14</v>
      </c>
      <c r="C206" t="s">
        <v>9</v>
      </c>
      <c r="D206">
        <v>4</v>
      </c>
      <c r="E206">
        <v>20</v>
      </c>
      <c r="F206">
        <v>9.9420547485351493E-3</v>
      </c>
    </row>
    <row r="207" spans="1:6" x14ac:dyDescent="0.3">
      <c r="A207">
        <v>18</v>
      </c>
      <c r="B207" t="s">
        <v>14</v>
      </c>
      <c r="C207" t="s">
        <v>10</v>
      </c>
      <c r="D207">
        <v>4</v>
      </c>
      <c r="E207">
        <v>6</v>
      </c>
      <c r="F207">
        <v>2.0258426666259701E-3</v>
      </c>
    </row>
    <row r="208" spans="1:6" x14ac:dyDescent="0.3">
      <c r="A208">
        <v>18</v>
      </c>
      <c r="B208" t="s">
        <v>14</v>
      </c>
      <c r="C208" t="s">
        <v>11</v>
      </c>
      <c r="D208">
        <v>4</v>
      </c>
      <c r="E208">
        <v>5</v>
      </c>
      <c r="F208">
        <v>1.9946098327636701E-3</v>
      </c>
    </row>
    <row r="209" spans="1:6" x14ac:dyDescent="0.3">
      <c r="A209">
        <v>18</v>
      </c>
      <c r="B209" t="s">
        <v>14</v>
      </c>
      <c r="C209" t="s">
        <v>12</v>
      </c>
      <c r="D209">
        <v>4</v>
      </c>
      <c r="E209">
        <v>55</v>
      </c>
      <c r="F209">
        <v>2.4933576583862301E-2</v>
      </c>
    </row>
    <row r="210" spans="1:6" x14ac:dyDescent="0.3">
      <c r="A210">
        <v>18</v>
      </c>
      <c r="B210" t="s">
        <v>14</v>
      </c>
      <c r="C210" t="s">
        <v>13</v>
      </c>
      <c r="D210">
        <v>4</v>
      </c>
      <c r="E210">
        <v>6</v>
      </c>
      <c r="F210">
        <v>1.9962787628173802E-3</v>
      </c>
    </row>
    <row r="211" spans="1:6" x14ac:dyDescent="0.3">
      <c r="A211">
        <v>19</v>
      </c>
      <c r="B211" t="s">
        <v>6</v>
      </c>
      <c r="C211" t="s">
        <v>7</v>
      </c>
      <c r="D211">
        <v>2</v>
      </c>
      <c r="E211">
        <v>24</v>
      </c>
      <c r="F211">
        <v>1.0936260223388601E-2</v>
      </c>
    </row>
    <row r="212" spans="1:6" x14ac:dyDescent="0.3">
      <c r="A212">
        <v>19</v>
      </c>
      <c r="B212" t="s">
        <v>8</v>
      </c>
      <c r="C212" t="s">
        <v>9</v>
      </c>
      <c r="D212">
        <v>2</v>
      </c>
      <c r="E212">
        <v>3</v>
      </c>
      <c r="F212">
        <v>9.9730491638183594E-4</v>
      </c>
    </row>
    <row r="213" spans="1:6" x14ac:dyDescent="0.3">
      <c r="A213">
        <v>19</v>
      </c>
      <c r="B213" t="s">
        <v>8</v>
      </c>
      <c r="C213" t="s">
        <v>10</v>
      </c>
      <c r="D213">
        <v>2</v>
      </c>
      <c r="E213">
        <v>3</v>
      </c>
      <c r="F213">
        <v>0</v>
      </c>
    </row>
    <row r="214" spans="1:6" x14ac:dyDescent="0.3">
      <c r="A214">
        <v>19</v>
      </c>
      <c r="B214" t="s">
        <v>8</v>
      </c>
      <c r="C214" t="s">
        <v>11</v>
      </c>
      <c r="D214">
        <v>2</v>
      </c>
      <c r="E214">
        <v>3</v>
      </c>
      <c r="F214">
        <v>0</v>
      </c>
    </row>
    <row r="215" spans="1:6" x14ac:dyDescent="0.3">
      <c r="A215">
        <v>19</v>
      </c>
      <c r="B215" t="s">
        <v>8</v>
      </c>
      <c r="C215" t="s">
        <v>12</v>
      </c>
      <c r="D215">
        <v>2</v>
      </c>
      <c r="E215">
        <v>5</v>
      </c>
      <c r="F215">
        <v>2.9940605163574201E-3</v>
      </c>
    </row>
    <row r="216" spans="1:6" x14ac:dyDescent="0.3">
      <c r="A216">
        <v>19</v>
      </c>
      <c r="B216" t="s">
        <v>8</v>
      </c>
      <c r="C216" t="s">
        <v>13</v>
      </c>
      <c r="D216">
        <v>2</v>
      </c>
      <c r="E216">
        <v>3</v>
      </c>
      <c r="F216">
        <v>1.9938945770263598E-3</v>
      </c>
    </row>
    <row r="217" spans="1:6" x14ac:dyDescent="0.3">
      <c r="A217">
        <v>19</v>
      </c>
      <c r="B217" t="s">
        <v>14</v>
      </c>
      <c r="C217" t="s">
        <v>9</v>
      </c>
      <c r="D217">
        <v>2</v>
      </c>
      <c r="E217">
        <v>9</v>
      </c>
      <c r="F217">
        <v>4.9862861633300703E-3</v>
      </c>
    </row>
    <row r="218" spans="1:6" x14ac:dyDescent="0.3">
      <c r="A218">
        <v>19</v>
      </c>
      <c r="B218" t="s">
        <v>14</v>
      </c>
      <c r="C218" t="s">
        <v>10</v>
      </c>
      <c r="D218">
        <v>2</v>
      </c>
      <c r="E218">
        <v>9</v>
      </c>
      <c r="F218">
        <v>4.9896240234375E-3</v>
      </c>
    </row>
    <row r="219" spans="1:6" x14ac:dyDescent="0.3">
      <c r="A219">
        <v>19</v>
      </c>
      <c r="B219" t="s">
        <v>14</v>
      </c>
      <c r="C219" t="s">
        <v>11</v>
      </c>
      <c r="D219">
        <v>2</v>
      </c>
      <c r="E219">
        <v>3</v>
      </c>
      <c r="F219">
        <v>1.99127197265625E-3</v>
      </c>
    </row>
    <row r="220" spans="1:6" x14ac:dyDescent="0.3">
      <c r="A220">
        <v>19</v>
      </c>
      <c r="B220" t="s">
        <v>14</v>
      </c>
      <c r="C220" t="s">
        <v>12</v>
      </c>
      <c r="D220">
        <v>2</v>
      </c>
      <c r="E220">
        <v>9</v>
      </c>
      <c r="F220">
        <v>3.9894580841064401E-3</v>
      </c>
    </row>
    <row r="221" spans="1:6" x14ac:dyDescent="0.3">
      <c r="A221">
        <v>19</v>
      </c>
      <c r="B221" t="s">
        <v>14</v>
      </c>
      <c r="C221" t="s">
        <v>13</v>
      </c>
      <c r="D221">
        <v>2</v>
      </c>
      <c r="E221">
        <v>3</v>
      </c>
      <c r="F221">
        <v>1.9943714141845699E-3</v>
      </c>
    </row>
    <row r="222" spans="1:6" x14ac:dyDescent="0.3">
      <c r="A222">
        <v>20</v>
      </c>
      <c r="B222" t="s">
        <v>6</v>
      </c>
      <c r="C222" t="s">
        <v>7</v>
      </c>
      <c r="D222" t="s">
        <v>7</v>
      </c>
      <c r="E222">
        <v>34</v>
      </c>
      <c r="F222">
        <v>1.2965679168701101E-2</v>
      </c>
    </row>
    <row r="223" spans="1:6" x14ac:dyDescent="0.3">
      <c r="A223">
        <v>20</v>
      </c>
      <c r="B223" t="s">
        <v>8</v>
      </c>
      <c r="C223" t="s">
        <v>9</v>
      </c>
      <c r="D223" t="s">
        <v>7</v>
      </c>
      <c r="E223">
        <v>23</v>
      </c>
      <c r="F223">
        <v>8.9771747589111293E-3</v>
      </c>
    </row>
    <row r="224" spans="1:6" x14ac:dyDescent="0.3">
      <c r="A224">
        <v>20</v>
      </c>
      <c r="B224" t="s">
        <v>8</v>
      </c>
      <c r="C224" t="s">
        <v>10</v>
      </c>
      <c r="D224" t="s">
        <v>7</v>
      </c>
      <c r="E224">
        <v>23</v>
      </c>
      <c r="F224">
        <v>7.9638957977294905E-3</v>
      </c>
    </row>
    <row r="225" spans="1:6" x14ac:dyDescent="0.3">
      <c r="A225">
        <v>20</v>
      </c>
      <c r="B225" t="s">
        <v>8</v>
      </c>
      <c r="C225" t="s">
        <v>11</v>
      </c>
      <c r="D225" t="s">
        <v>7</v>
      </c>
      <c r="E225">
        <v>23</v>
      </c>
      <c r="F225">
        <v>7.9784393310546806E-3</v>
      </c>
    </row>
    <row r="226" spans="1:6" x14ac:dyDescent="0.3">
      <c r="A226">
        <v>20</v>
      </c>
      <c r="B226" t="s">
        <v>8</v>
      </c>
      <c r="C226" t="s">
        <v>12</v>
      </c>
      <c r="D226" t="s">
        <v>7</v>
      </c>
      <c r="E226">
        <v>23</v>
      </c>
      <c r="F226">
        <v>7.9789161682128906E-3</v>
      </c>
    </row>
    <row r="227" spans="1:6" x14ac:dyDescent="0.3">
      <c r="A227">
        <v>20</v>
      </c>
      <c r="B227" t="s">
        <v>8</v>
      </c>
      <c r="C227" t="s">
        <v>13</v>
      </c>
      <c r="D227" t="s">
        <v>7</v>
      </c>
      <c r="E227">
        <v>23</v>
      </c>
      <c r="F227">
        <v>9.9732875823974592E-3</v>
      </c>
    </row>
    <row r="228" spans="1:6" x14ac:dyDescent="0.3">
      <c r="A228">
        <v>20</v>
      </c>
      <c r="B228" t="s">
        <v>14</v>
      </c>
      <c r="C228" t="s">
        <v>9</v>
      </c>
      <c r="D228" t="s">
        <v>7</v>
      </c>
      <c r="E228">
        <v>34</v>
      </c>
      <c r="F228">
        <v>1.29971504211425E-2</v>
      </c>
    </row>
    <row r="229" spans="1:6" x14ac:dyDescent="0.3">
      <c r="A229">
        <v>20</v>
      </c>
      <c r="B229" t="s">
        <v>14</v>
      </c>
      <c r="C229" t="s">
        <v>10</v>
      </c>
      <c r="D229" t="s">
        <v>7</v>
      </c>
      <c r="E229">
        <v>34</v>
      </c>
      <c r="F229">
        <v>8.9766979217529297E-3</v>
      </c>
    </row>
    <row r="230" spans="1:6" x14ac:dyDescent="0.3">
      <c r="A230">
        <v>20</v>
      </c>
      <c r="B230" t="s">
        <v>14</v>
      </c>
      <c r="C230" t="s">
        <v>11</v>
      </c>
      <c r="D230" t="s">
        <v>7</v>
      </c>
      <c r="E230">
        <v>36</v>
      </c>
      <c r="F230">
        <v>1.0970115661621E-2</v>
      </c>
    </row>
    <row r="231" spans="1:6" x14ac:dyDescent="0.3">
      <c r="A231">
        <v>20</v>
      </c>
      <c r="B231" t="s">
        <v>14</v>
      </c>
      <c r="C231" t="s">
        <v>12</v>
      </c>
      <c r="D231" t="s">
        <v>7</v>
      </c>
      <c r="E231">
        <v>34</v>
      </c>
      <c r="F231">
        <v>1.0970115661621E-2</v>
      </c>
    </row>
    <row r="232" spans="1:6" x14ac:dyDescent="0.3">
      <c r="A232">
        <v>20</v>
      </c>
      <c r="B232" t="s">
        <v>14</v>
      </c>
      <c r="C232" t="s">
        <v>13</v>
      </c>
      <c r="D232" t="s">
        <v>7</v>
      </c>
      <c r="E232">
        <v>34</v>
      </c>
      <c r="F232">
        <v>9.9744796752929601E-3</v>
      </c>
    </row>
    <row r="233" spans="1:6" x14ac:dyDescent="0.3">
      <c r="A233">
        <v>21</v>
      </c>
      <c r="B233" t="s">
        <v>6</v>
      </c>
      <c r="C233" t="s">
        <v>7</v>
      </c>
      <c r="D233">
        <v>2</v>
      </c>
      <c r="E233">
        <v>69</v>
      </c>
      <c r="F233">
        <v>3.4873485565185498E-2</v>
      </c>
    </row>
    <row r="234" spans="1:6" x14ac:dyDescent="0.3">
      <c r="A234">
        <v>21</v>
      </c>
      <c r="B234" t="s">
        <v>8</v>
      </c>
      <c r="C234" t="s">
        <v>9</v>
      </c>
      <c r="D234">
        <v>2</v>
      </c>
      <c r="E234">
        <v>3</v>
      </c>
      <c r="F234">
        <v>9.9730491638183594E-4</v>
      </c>
    </row>
    <row r="235" spans="1:6" x14ac:dyDescent="0.3">
      <c r="A235">
        <v>21</v>
      </c>
      <c r="B235" t="s">
        <v>8</v>
      </c>
      <c r="C235" t="s">
        <v>10</v>
      </c>
      <c r="D235">
        <v>2</v>
      </c>
      <c r="E235">
        <v>3</v>
      </c>
      <c r="F235">
        <v>1.0318756103515599E-3</v>
      </c>
    </row>
    <row r="236" spans="1:6" x14ac:dyDescent="0.3">
      <c r="A236">
        <v>21</v>
      </c>
      <c r="B236" t="s">
        <v>8</v>
      </c>
      <c r="C236" t="s">
        <v>11</v>
      </c>
      <c r="D236">
        <v>2</v>
      </c>
      <c r="E236">
        <v>3</v>
      </c>
      <c r="F236">
        <v>9.9635124206542904E-4</v>
      </c>
    </row>
    <row r="237" spans="1:6" x14ac:dyDescent="0.3">
      <c r="A237">
        <v>21</v>
      </c>
      <c r="B237" t="s">
        <v>8</v>
      </c>
      <c r="C237" t="s">
        <v>12</v>
      </c>
      <c r="D237">
        <v>2</v>
      </c>
      <c r="E237">
        <v>9</v>
      </c>
      <c r="F237">
        <v>4.0216445922851502E-3</v>
      </c>
    </row>
    <row r="238" spans="1:6" x14ac:dyDescent="0.3">
      <c r="A238">
        <v>21</v>
      </c>
      <c r="B238" t="s">
        <v>8</v>
      </c>
      <c r="C238" t="s">
        <v>13</v>
      </c>
      <c r="D238">
        <v>2</v>
      </c>
      <c r="E238">
        <v>3</v>
      </c>
      <c r="F238">
        <v>9.9658966064453103E-4</v>
      </c>
    </row>
    <row r="239" spans="1:6" x14ac:dyDescent="0.3">
      <c r="A239">
        <v>21</v>
      </c>
      <c r="B239" t="s">
        <v>14</v>
      </c>
      <c r="C239" t="s">
        <v>9</v>
      </c>
      <c r="D239">
        <v>2</v>
      </c>
      <c r="E239">
        <v>14</v>
      </c>
      <c r="F239">
        <v>7.9491138458251901E-3</v>
      </c>
    </row>
    <row r="240" spans="1:6" x14ac:dyDescent="0.3">
      <c r="A240">
        <v>21</v>
      </c>
      <c r="B240" t="s">
        <v>14</v>
      </c>
      <c r="C240" t="s">
        <v>10</v>
      </c>
      <c r="D240">
        <v>2</v>
      </c>
      <c r="E240">
        <v>14</v>
      </c>
      <c r="F240">
        <v>8.0080032348632795E-3</v>
      </c>
    </row>
    <row r="241" spans="1:6" x14ac:dyDescent="0.3">
      <c r="A241">
        <v>21</v>
      </c>
      <c r="B241" t="s">
        <v>14</v>
      </c>
      <c r="C241" t="s">
        <v>11</v>
      </c>
      <c r="D241">
        <v>2</v>
      </c>
      <c r="E241">
        <v>3</v>
      </c>
      <c r="F241">
        <v>9.9778175354003906E-4</v>
      </c>
    </row>
    <row r="242" spans="1:6" x14ac:dyDescent="0.3">
      <c r="A242">
        <v>21</v>
      </c>
      <c r="B242" t="s">
        <v>14</v>
      </c>
      <c r="C242" t="s">
        <v>12</v>
      </c>
      <c r="D242">
        <v>2</v>
      </c>
      <c r="E242">
        <v>14</v>
      </c>
      <c r="F242">
        <v>6.9818496704101502E-3</v>
      </c>
    </row>
    <row r="243" spans="1:6" x14ac:dyDescent="0.3">
      <c r="A243">
        <v>21</v>
      </c>
      <c r="B243" t="s">
        <v>14</v>
      </c>
      <c r="C243" t="s">
        <v>13</v>
      </c>
      <c r="D243">
        <v>2</v>
      </c>
      <c r="E243">
        <v>3</v>
      </c>
      <c r="F243">
        <v>9.9968910217285091E-4</v>
      </c>
    </row>
    <row r="244" spans="1:6" x14ac:dyDescent="0.3">
      <c r="A244">
        <v>22</v>
      </c>
      <c r="B244" t="s">
        <v>6</v>
      </c>
      <c r="C244" t="s">
        <v>7</v>
      </c>
      <c r="D244" t="s">
        <v>7</v>
      </c>
      <c r="E244">
        <v>1834</v>
      </c>
      <c r="F244">
        <v>0.79483819007873502</v>
      </c>
    </row>
    <row r="245" spans="1:6" x14ac:dyDescent="0.3">
      <c r="A245">
        <v>22</v>
      </c>
      <c r="B245" t="s">
        <v>8</v>
      </c>
      <c r="C245" t="s">
        <v>9</v>
      </c>
      <c r="D245" t="s">
        <v>7</v>
      </c>
      <c r="E245">
        <v>935</v>
      </c>
      <c r="F245">
        <v>0.40195703506469699</v>
      </c>
    </row>
    <row r="246" spans="1:6" x14ac:dyDescent="0.3">
      <c r="A246">
        <v>22</v>
      </c>
      <c r="B246" t="s">
        <v>8</v>
      </c>
      <c r="C246" t="s">
        <v>10</v>
      </c>
      <c r="D246" t="s">
        <v>7</v>
      </c>
      <c r="E246">
        <v>935</v>
      </c>
      <c r="F246">
        <v>0.39993023872375399</v>
      </c>
    </row>
    <row r="247" spans="1:6" x14ac:dyDescent="0.3">
      <c r="A247">
        <v>22</v>
      </c>
      <c r="B247" t="s">
        <v>8</v>
      </c>
      <c r="C247" t="s">
        <v>11</v>
      </c>
      <c r="D247" t="s">
        <v>7</v>
      </c>
      <c r="E247">
        <v>935</v>
      </c>
      <c r="F247">
        <v>0.40588402748107899</v>
      </c>
    </row>
    <row r="248" spans="1:6" x14ac:dyDescent="0.3">
      <c r="A248">
        <v>22</v>
      </c>
      <c r="B248" t="s">
        <v>8</v>
      </c>
      <c r="C248" t="s">
        <v>12</v>
      </c>
      <c r="D248" t="s">
        <v>7</v>
      </c>
      <c r="E248">
        <v>935</v>
      </c>
      <c r="F248">
        <v>0.40355443954467701</v>
      </c>
    </row>
    <row r="249" spans="1:6" x14ac:dyDescent="0.3">
      <c r="A249">
        <v>22</v>
      </c>
      <c r="B249" t="s">
        <v>8</v>
      </c>
      <c r="C249" t="s">
        <v>13</v>
      </c>
      <c r="D249" t="s">
        <v>7</v>
      </c>
      <c r="E249">
        <v>935</v>
      </c>
      <c r="F249">
        <v>0.41211938858032199</v>
      </c>
    </row>
    <row r="250" spans="1:6" x14ac:dyDescent="0.3">
      <c r="A250">
        <v>22</v>
      </c>
      <c r="B250" t="s">
        <v>14</v>
      </c>
      <c r="C250" t="s">
        <v>9</v>
      </c>
      <c r="D250" t="s">
        <v>7</v>
      </c>
      <c r="E250">
        <v>1834</v>
      </c>
      <c r="F250">
        <v>0.88862800598144498</v>
      </c>
    </row>
    <row r="251" spans="1:6" x14ac:dyDescent="0.3">
      <c r="A251">
        <v>22</v>
      </c>
      <c r="B251" t="s">
        <v>14</v>
      </c>
      <c r="C251" t="s">
        <v>10</v>
      </c>
      <c r="D251" t="s">
        <v>7</v>
      </c>
      <c r="E251">
        <v>1834</v>
      </c>
      <c r="F251">
        <v>0.87861347198486295</v>
      </c>
    </row>
    <row r="252" spans="1:6" x14ac:dyDescent="0.3">
      <c r="A252">
        <v>22</v>
      </c>
      <c r="B252" t="s">
        <v>14</v>
      </c>
      <c r="C252" t="s">
        <v>11</v>
      </c>
      <c r="D252" t="s">
        <v>7</v>
      </c>
      <c r="E252">
        <v>2112</v>
      </c>
      <c r="F252">
        <v>3.79072761535644</v>
      </c>
    </row>
    <row r="253" spans="1:6" x14ac:dyDescent="0.3">
      <c r="A253">
        <v>22</v>
      </c>
      <c r="B253" t="s">
        <v>14</v>
      </c>
      <c r="C253" t="s">
        <v>12</v>
      </c>
      <c r="D253" t="s">
        <v>7</v>
      </c>
      <c r="E253">
        <v>1822</v>
      </c>
      <c r="F253">
        <v>0.86209869384765603</v>
      </c>
    </row>
    <row r="254" spans="1:6" x14ac:dyDescent="0.3">
      <c r="A254">
        <v>22</v>
      </c>
      <c r="B254" t="s">
        <v>14</v>
      </c>
      <c r="C254" t="s">
        <v>13</v>
      </c>
      <c r="D254" t="s">
        <v>7</v>
      </c>
      <c r="E254">
        <v>1954</v>
      </c>
      <c r="F254">
        <v>0.99868464469909601</v>
      </c>
    </row>
    <row r="255" spans="1:6" x14ac:dyDescent="0.3">
      <c r="A255">
        <v>23</v>
      </c>
      <c r="B255" t="s">
        <v>6</v>
      </c>
      <c r="C255" t="s">
        <v>7</v>
      </c>
      <c r="D255">
        <v>6</v>
      </c>
      <c r="E255">
        <v>8998</v>
      </c>
      <c r="F255">
        <v>8.8313751220703107</v>
      </c>
    </row>
    <row r="256" spans="1:6" x14ac:dyDescent="0.3">
      <c r="A256">
        <v>23</v>
      </c>
      <c r="B256" t="s">
        <v>8</v>
      </c>
      <c r="C256" t="s">
        <v>9</v>
      </c>
      <c r="D256">
        <v>6</v>
      </c>
      <c r="E256">
        <v>592</v>
      </c>
      <c r="F256">
        <v>0.34121060371398898</v>
      </c>
    </row>
    <row r="257" spans="1:6" x14ac:dyDescent="0.3">
      <c r="A257">
        <v>23</v>
      </c>
      <c r="B257" t="s">
        <v>8</v>
      </c>
      <c r="C257" t="s">
        <v>10</v>
      </c>
      <c r="D257">
        <v>6</v>
      </c>
      <c r="E257">
        <v>592</v>
      </c>
      <c r="F257">
        <v>0.33979058265686002</v>
      </c>
    </row>
    <row r="258" spans="1:6" x14ac:dyDescent="0.3">
      <c r="A258">
        <v>23</v>
      </c>
      <c r="B258" t="s">
        <v>8</v>
      </c>
      <c r="C258" t="s">
        <v>11</v>
      </c>
      <c r="D258">
        <v>6</v>
      </c>
      <c r="E258">
        <v>592</v>
      </c>
      <c r="F258">
        <v>0.36802458763122498</v>
      </c>
    </row>
    <row r="259" spans="1:6" x14ac:dyDescent="0.3">
      <c r="A259">
        <v>23</v>
      </c>
      <c r="B259" t="s">
        <v>8</v>
      </c>
      <c r="C259" t="s">
        <v>12</v>
      </c>
      <c r="D259">
        <v>6</v>
      </c>
      <c r="E259">
        <v>2176</v>
      </c>
      <c r="F259">
        <v>1.2956285476684499</v>
      </c>
    </row>
    <row r="260" spans="1:6" x14ac:dyDescent="0.3">
      <c r="A260">
        <v>23</v>
      </c>
      <c r="B260" t="s">
        <v>8</v>
      </c>
      <c r="C260" t="s">
        <v>13</v>
      </c>
      <c r="D260">
        <v>6</v>
      </c>
      <c r="E260">
        <v>465</v>
      </c>
      <c r="F260">
        <v>0.28494048118591297</v>
      </c>
    </row>
    <row r="261" spans="1:6" x14ac:dyDescent="0.3">
      <c r="A261">
        <v>23</v>
      </c>
      <c r="B261" t="s">
        <v>14</v>
      </c>
      <c r="C261" t="s">
        <v>9</v>
      </c>
      <c r="D261">
        <v>6</v>
      </c>
      <c r="E261">
        <v>2836</v>
      </c>
      <c r="F261">
        <v>1.8176109790802</v>
      </c>
    </row>
    <row r="262" spans="1:6" x14ac:dyDescent="0.3">
      <c r="A262">
        <v>23</v>
      </c>
      <c r="B262" t="s">
        <v>14</v>
      </c>
      <c r="C262" t="s">
        <v>10</v>
      </c>
      <c r="D262">
        <v>6</v>
      </c>
      <c r="E262">
        <v>2836</v>
      </c>
      <c r="F262">
        <v>1.80331063270568</v>
      </c>
    </row>
    <row r="263" spans="1:6" x14ac:dyDescent="0.3">
      <c r="A263">
        <v>23</v>
      </c>
      <c r="B263" t="s">
        <v>14</v>
      </c>
      <c r="C263" t="s">
        <v>11</v>
      </c>
      <c r="D263">
        <v>6</v>
      </c>
      <c r="E263">
        <v>836</v>
      </c>
      <c r="F263">
        <v>0.55648040771484297</v>
      </c>
    </row>
    <row r="264" spans="1:6" x14ac:dyDescent="0.3">
      <c r="A264">
        <v>23</v>
      </c>
      <c r="B264" t="s">
        <v>14</v>
      </c>
      <c r="C264" t="s">
        <v>12</v>
      </c>
      <c r="D264">
        <v>6</v>
      </c>
      <c r="E264">
        <v>3878</v>
      </c>
      <c r="F264">
        <v>6.8785982131957999</v>
      </c>
    </row>
    <row r="265" spans="1:6" x14ac:dyDescent="0.3">
      <c r="A265">
        <v>23</v>
      </c>
      <c r="B265" t="s">
        <v>14</v>
      </c>
      <c r="C265" t="s">
        <v>13</v>
      </c>
      <c r="D265">
        <v>6</v>
      </c>
      <c r="E265">
        <v>908</v>
      </c>
      <c r="F265">
        <v>0.59640455245971602</v>
      </c>
    </row>
    <row r="266" spans="1:6" x14ac:dyDescent="0.3">
      <c r="A266">
        <v>24</v>
      </c>
      <c r="B266" t="s">
        <v>6</v>
      </c>
      <c r="C266" t="s">
        <v>7</v>
      </c>
      <c r="D266">
        <v>2</v>
      </c>
      <c r="E266">
        <v>26</v>
      </c>
      <c r="F266">
        <v>9.9742412567138602E-3</v>
      </c>
    </row>
    <row r="267" spans="1:6" x14ac:dyDescent="0.3">
      <c r="A267">
        <v>24</v>
      </c>
      <c r="B267" t="s">
        <v>8</v>
      </c>
      <c r="C267" t="s">
        <v>9</v>
      </c>
      <c r="D267">
        <v>2</v>
      </c>
      <c r="E267">
        <v>3</v>
      </c>
      <c r="F267">
        <v>2.9902458190917899E-3</v>
      </c>
    </row>
    <row r="268" spans="1:6" x14ac:dyDescent="0.3">
      <c r="A268">
        <v>24</v>
      </c>
      <c r="B268" t="s">
        <v>8</v>
      </c>
      <c r="C268" t="s">
        <v>10</v>
      </c>
      <c r="D268">
        <v>2</v>
      </c>
      <c r="E268">
        <v>3</v>
      </c>
      <c r="F268">
        <v>9.9945068359375E-4</v>
      </c>
    </row>
    <row r="269" spans="1:6" x14ac:dyDescent="0.3">
      <c r="A269">
        <v>24</v>
      </c>
      <c r="B269" t="s">
        <v>8</v>
      </c>
      <c r="C269" t="s">
        <v>11</v>
      </c>
      <c r="D269">
        <v>2</v>
      </c>
      <c r="E269">
        <v>3</v>
      </c>
      <c r="F269">
        <v>9.9706649780273394E-4</v>
      </c>
    </row>
    <row r="270" spans="1:6" x14ac:dyDescent="0.3">
      <c r="A270">
        <v>24</v>
      </c>
      <c r="B270" t="s">
        <v>8</v>
      </c>
      <c r="C270" t="s">
        <v>12</v>
      </c>
      <c r="D270">
        <v>2</v>
      </c>
      <c r="E270">
        <v>3</v>
      </c>
      <c r="F270">
        <v>9.9658966064453103E-4</v>
      </c>
    </row>
    <row r="271" spans="1:6" x14ac:dyDescent="0.3">
      <c r="A271">
        <v>24</v>
      </c>
      <c r="B271" t="s">
        <v>8</v>
      </c>
      <c r="C271" t="s">
        <v>13</v>
      </c>
      <c r="D271">
        <v>2</v>
      </c>
      <c r="E271">
        <v>3</v>
      </c>
      <c r="F271">
        <v>9.9730491638183594E-4</v>
      </c>
    </row>
    <row r="272" spans="1:6" x14ac:dyDescent="0.3">
      <c r="A272">
        <v>24</v>
      </c>
      <c r="B272" t="s">
        <v>14</v>
      </c>
      <c r="C272" t="s">
        <v>9</v>
      </c>
      <c r="D272">
        <v>2</v>
      </c>
      <c r="E272">
        <v>11</v>
      </c>
      <c r="F272">
        <v>3.9887428283691398E-3</v>
      </c>
    </row>
    <row r="273" spans="1:6" x14ac:dyDescent="0.3">
      <c r="A273">
        <v>24</v>
      </c>
      <c r="B273" t="s">
        <v>14</v>
      </c>
      <c r="C273" t="s">
        <v>10</v>
      </c>
      <c r="D273">
        <v>2</v>
      </c>
      <c r="E273">
        <v>11</v>
      </c>
      <c r="F273">
        <v>3.9892196655273403E-3</v>
      </c>
    </row>
    <row r="274" spans="1:6" x14ac:dyDescent="0.3">
      <c r="A274">
        <v>24</v>
      </c>
      <c r="B274" t="s">
        <v>14</v>
      </c>
      <c r="C274" t="s">
        <v>11</v>
      </c>
      <c r="D274">
        <v>2</v>
      </c>
      <c r="E274">
        <v>3</v>
      </c>
      <c r="F274">
        <v>9.9754333496093707E-4</v>
      </c>
    </row>
    <row r="275" spans="1:6" x14ac:dyDescent="0.3">
      <c r="A275">
        <v>24</v>
      </c>
      <c r="B275" t="s">
        <v>14</v>
      </c>
      <c r="C275" t="s">
        <v>12</v>
      </c>
      <c r="D275">
        <v>2</v>
      </c>
      <c r="E275">
        <v>11</v>
      </c>
      <c r="F275">
        <v>4.9867630004882804E-3</v>
      </c>
    </row>
    <row r="276" spans="1:6" x14ac:dyDescent="0.3">
      <c r="A276">
        <v>24</v>
      </c>
      <c r="B276" t="s">
        <v>14</v>
      </c>
      <c r="C276" t="s">
        <v>13</v>
      </c>
      <c r="D276">
        <v>2</v>
      </c>
      <c r="E276">
        <v>3</v>
      </c>
      <c r="F276">
        <v>9.9730491638183594E-4</v>
      </c>
    </row>
    <row r="277" spans="1:6" x14ac:dyDescent="0.3">
      <c r="A277">
        <v>25</v>
      </c>
      <c r="B277" t="s">
        <v>6</v>
      </c>
      <c r="C277" t="s">
        <v>7</v>
      </c>
      <c r="D277" t="s">
        <v>7</v>
      </c>
      <c r="E277">
        <v>1192</v>
      </c>
      <c r="F277">
        <v>0.62526059150695801</v>
      </c>
    </row>
    <row r="278" spans="1:6" x14ac:dyDescent="0.3">
      <c r="A278">
        <v>25</v>
      </c>
      <c r="B278" t="s">
        <v>8</v>
      </c>
      <c r="C278" t="s">
        <v>9</v>
      </c>
      <c r="D278" t="s">
        <v>7</v>
      </c>
      <c r="E278">
        <v>617</v>
      </c>
      <c r="F278">
        <v>0.27430820465087802</v>
      </c>
    </row>
    <row r="279" spans="1:6" x14ac:dyDescent="0.3">
      <c r="A279">
        <v>25</v>
      </c>
      <c r="B279" t="s">
        <v>8</v>
      </c>
      <c r="C279" t="s">
        <v>10</v>
      </c>
      <c r="D279" t="s">
        <v>7</v>
      </c>
      <c r="E279">
        <v>617</v>
      </c>
      <c r="F279">
        <v>0.27493071556091297</v>
      </c>
    </row>
    <row r="280" spans="1:6" x14ac:dyDescent="0.3">
      <c r="A280">
        <v>25</v>
      </c>
      <c r="B280" t="s">
        <v>8</v>
      </c>
      <c r="C280" t="s">
        <v>11</v>
      </c>
      <c r="D280" t="s">
        <v>7</v>
      </c>
      <c r="E280">
        <v>617</v>
      </c>
      <c r="F280">
        <v>0.27474522590637201</v>
      </c>
    </row>
    <row r="281" spans="1:6" x14ac:dyDescent="0.3">
      <c r="A281">
        <v>25</v>
      </c>
      <c r="B281" t="s">
        <v>8</v>
      </c>
      <c r="C281" t="s">
        <v>12</v>
      </c>
      <c r="D281" t="s">
        <v>7</v>
      </c>
      <c r="E281">
        <v>617</v>
      </c>
      <c r="F281">
        <v>0.27597713470458901</v>
      </c>
    </row>
    <row r="282" spans="1:6" x14ac:dyDescent="0.3">
      <c r="A282">
        <v>25</v>
      </c>
      <c r="B282" t="s">
        <v>8</v>
      </c>
      <c r="C282" t="s">
        <v>13</v>
      </c>
      <c r="D282" t="s">
        <v>7</v>
      </c>
      <c r="E282">
        <v>617</v>
      </c>
      <c r="F282">
        <v>0.28395581245422302</v>
      </c>
    </row>
    <row r="283" spans="1:6" x14ac:dyDescent="0.3">
      <c r="A283">
        <v>25</v>
      </c>
      <c r="B283" t="s">
        <v>14</v>
      </c>
      <c r="C283" t="s">
        <v>9</v>
      </c>
      <c r="D283" t="s">
        <v>7</v>
      </c>
      <c r="E283">
        <v>1192</v>
      </c>
      <c r="F283">
        <v>0.59679150581359797</v>
      </c>
    </row>
    <row r="284" spans="1:6" x14ac:dyDescent="0.3">
      <c r="A284">
        <v>25</v>
      </c>
      <c r="B284" t="s">
        <v>14</v>
      </c>
      <c r="C284" t="s">
        <v>10</v>
      </c>
      <c r="D284" t="s">
        <v>7</v>
      </c>
      <c r="E284">
        <v>1192</v>
      </c>
      <c r="F284">
        <v>0.58089351654052701</v>
      </c>
    </row>
    <row r="285" spans="1:6" x14ac:dyDescent="0.3">
      <c r="A285">
        <v>25</v>
      </c>
      <c r="B285" t="s">
        <v>14</v>
      </c>
      <c r="C285" t="s">
        <v>11</v>
      </c>
      <c r="D285" t="s">
        <v>7</v>
      </c>
      <c r="E285">
        <v>1192</v>
      </c>
      <c r="F285">
        <v>0.597853183746337</v>
      </c>
    </row>
    <row r="286" spans="1:6" x14ac:dyDescent="0.3">
      <c r="A286">
        <v>25</v>
      </c>
      <c r="B286" t="s">
        <v>14</v>
      </c>
      <c r="C286" t="s">
        <v>12</v>
      </c>
      <c r="D286" t="s">
        <v>7</v>
      </c>
      <c r="E286">
        <v>1192</v>
      </c>
      <c r="F286">
        <v>0.99869751930236805</v>
      </c>
    </row>
    <row r="287" spans="1:6" x14ac:dyDescent="0.3">
      <c r="A287">
        <v>25</v>
      </c>
      <c r="B287" t="s">
        <v>14</v>
      </c>
      <c r="C287" t="s">
        <v>13</v>
      </c>
      <c r="D287" t="s">
        <v>7</v>
      </c>
      <c r="E287">
        <v>1192</v>
      </c>
      <c r="F287">
        <v>1.03673148155212</v>
      </c>
    </row>
    <row r="288" spans="1:6" x14ac:dyDescent="0.3">
      <c r="A288">
        <v>26</v>
      </c>
      <c r="B288" t="s">
        <v>6</v>
      </c>
      <c r="C288" t="s">
        <v>7</v>
      </c>
      <c r="D288">
        <v>1</v>
      </c>
      <c r="E288">
        <v>2</v>
      </c>
      <c r="F288">
        <v>0</v>
      </c>
    </row>
    <row r="289" spans="1:6" x14ac:dyDescent="0.3">
      <c r="A289">
        <v>26</v>
      </c>
      <c r="B289" t="s">
        <v>8</v>
      </c>
      <c r="C289" t="s">
        <v>9</v>
      </c>
      <c r="D289">
        <v>1</v>
      </c>
      <c r="E289">
        <v>2</v>
      </c>
      <c r="F289">
        <v>9.8681449890136697E-4</v>
      </c>
    </row>
    <row r="290" spans="1:6" x14ac:dyDescent="0.3">
      <c r="A290">
        <v>26</v>
      </c>
      <c r="B290" t="s">
        <v>8</v>
      </c>
      <c r="C290" t="s">
        <v>10</v>
      </c>
      <c r="D290">
        <v>1</v>
      </c>
      <c r="E290">
        <v>2</v>
      </c>
      <c r="F290">
        <v>9.9730491638183594E-4</v>
      </c>
    </row>
    <row r="291" spans="1:6" x14ac:dyDescent="0.3">
      <c r="A291">
        <v>26</v>
      </c>
      <c r="B291" t="s">
        <v>8</v>
      </c>
      <c r="C291" t="s">
        <v>11</v>
      </c>
      <c r="D291">
        <v>1</v>
      </c>
      <c r="E291">
        <v>2</v>
      </c>
      <c r="F291">
        <v>0</v>
      </c>
    </row>
    <row r="292" spans="1:6" x14ac:dyDescent="0.3">
      <c r="A292">
        <v>26</v>
      </c>
      <c r="B292" t="s">
        <v>8</v>
      </c>
      <c r="C292" t="s">
        <v>12</v>
      </c>
      <c r="D292">
        <v>1</v>
      </c>
      <c r="E292">
        <v>2</v>
      </c>
      <c r="F292">
        <v>0</v>
      </c>
    </row>
    <row r="293" spans="1:6" x14ac:dyDescent="0.3">
      <c r="A293">
        <v>26</v>
      </c>
      <c r="B293" t="s">
        <v>8</v>
      </c>
      <c r="C293" t="s">
        <v>13</v>
      </c>
      <c r="D293">
        <v>1</v>
      </c>
      <c r="E293">
        <v>2</v>
      </c>
      <c r="F293">
        <v>9.9778175354003906E-4</v>
      </c>
    </row>
    <row r="294" spans="1:6" x14ac:dyDescent="0.3">
      <c r="A294">
        <v>26</v>
      </c>
      <c r="B294" t="s">
        <v>14</v>
      </c>
      <c r="C294" t="s">
        <v>9</v>
      </c>
      <c r="D294">
        <v>1</v>
      </c>
      <c r="E294">
        <v>2</v>
      </c>
      <c r="F294">
        <v>0</v>
      </c>
    </row>
    <row r="295" spans="1:6" x14ac:dyDescent="0.3">
      <c r="A295">
        <v>26</v>
      </c>
      <c r="B295" t="s">
        <v>14</v>
      </c>
      <c r="C295" t="s">
        <v>10</v>
      </c>
      <c r="D295">
        <v>1</v>
      </c>
      <c r="E295">
        <v>2</v>
      </c>
      <c r="F295">
        <v>9.9778175354003906E-4</v>
      </c>
    </row>
    <row r="296" spans="1:6" x14ac:dyDescent="0.3">
      <c r="A296">
        <v>26</v>
      </c>
      <c r="B296" t="s">
        <v>14</v>
      </c>
      <c r="C296" t="s">
        <v>11</v>
      </c>
      <c r="D296">
        <v>1</v>
      </c>
      <c r="E296">
        <v>2</v>
      </c>
      <c r="F296">
        <v>0</v>
      </c>
    </row>
    <row r="297" spans="1:6" x14ac:dyDescent="0.3">
      <c r="A297">
        <v>26</v>
      </c>
      <c r="B297" t="s">
        <v>14</v>
      </c>
      <c r="C297" t="s">
        <v>12</v>
      </c>
      <c r="D297">
        <v>1</v>
      </c>
      <c r="E297">
        <v>2</v>
      </c>
      <c r="F297">
        <v>9.6559524536132802E-4</v>
      </c>
    </row>
    <row r="298" spans="1:6" x14ac:dyDescent="0.3">
      <c r="A298">
        <v>26</v>
      </c>
      <c r="B298" t="s">
        <v>14</v>
      </c>
      <c r="C298" t="s">
        <v>13</v>
      </c>
      <c r="D298">
        <v>1</v>
      </c>
      <c r="E298">
        <v>2</v>
      </c>
      <c r="F298">
        <v>0</v>
      </c>
    </row>
    <row r="299" spans="1:6" x14ac:dyDescent="0.3">
      <c r="A299">
        <v>27</v>
      </c>
      <c r="B299" t="s">
        <v>6</v>
      </c>
      <c r="C299" t="s">
        <v>7</v>
      </c>
      <c r="D299">
        <v>3</v>
      </c>
      <c r="E299">
        <v>84</v>
      </c>
      <c r="F299">
        <v>4.76858615875244E-2</v>
      </c>
    </row>
    <row r="300" spans="1:6" x14ac:dyDescent="0.3">
      <c r="A300">
        <v>27</v>
      </c>
      <c r="B300" t="s">
        <v>8</v>
      </c>
      <c r="C300" t="s">
        <v>9</v>
      </c>
      <c r="D300">
        <v>3</v>
      </c>
      <c r="E300">
        <v>4</v>
      </c>
      <c r="F300">
        <v>1.9946098327636701E-3</v>
      </c>
    </row>
    <row r="301" spans="1:6" x14ac:dyDescent="0.3">
      <c r="A301">
        <v>27</v>
      </c>
      <c r="B301" t="s">
        <v>8</v>
      </c>
      <c r="C301" t="s">
        <v>10</v>
      </c>
      <c r="D301">
        <v>3</v>
      </c>
      <c r="E301">
        <v>4</v>
      </c>
      <c r="F301">
        <v>1.9946098327636701E-3</v>
      </c>
    </row>
    <row r="302" spans="1:6" x14ac:dyDescent="0.3">
      <c r="A302">
        <v>27</v>
      </c>
      <c r="B302" t="s">
        <v>8</v>
      </c>
      <c r="C302" t="s">
        <v>11</v>
      </c>
      <c r="D302">
        <v>3</v>
      </c>
      <c r="E302">
        <v>4</v>
      </c>
      <c r="F302">
        <v>1.9943714141845699E-3</v>
      </c>
    </row>
    <row r="303" spans="1:6" x14ac:dyDescent="0.3">
      <c r="A303">
        <v>27</v>
      </c>
      <c r="B303" t="s">
        <v>8</v>
      </c>
      <c r="C303" t="s">
        <v>12</v>
      </c>
      <c r="D303">
        <v>5</v>
      </c>
      <c r="E303">
        <v>9</v>
      </c>
      <c r="F303">
        <v>5.9843063354492101E-3</v>
      </c>
    </row>
    <row r="304" spans="1:6" x14ac:dyDescent="0.3">
      <c r="A304">
        <v>27</v>
      </c>
      <c r="B304" t="s">
        <v>8</v>
      </c>
      <c r="C304" t="s">
        <v>13</v>
      </c>
      <c r="D304">
        <v>3</v>
      </c>
      <c r="E304">
        <v>4</v>
      </c>
      <c r="F304">
        <v>1.9946098327636701E-3</v>
      </c>
    </row>
    <row r="305" spans="1:6" x14ac:dyDescent="0.3">
      <c r="A305">
        <v>27</v>
      </c>
      <c r="B305" t="s">
        <v>14</v>
      </c>
      <c r="C305" t="s">
        <v>9</v>
      </c>
      <c r="D305">
        <v>3</v>
      </c>
      <c r="E305">
        <v>25</v>
      </c>
      <c r="F305">
        <v>1.1920213699340799E-2</v>
      </c>
    </row>
    <row r="306" spans="1:6" x14ac:dyDescent="0.3">
      <c r="A306">
        <v>27</v>
      </c>
      <c r="B306" t="s">
        <v>14</v>
      </c>
      <c r="C306" t="s">
        <v>10</v>
      </c>
      <c r="D306">
        <v>3</v>
      </c>
      <c r="E306">
        <v>25</v>
      </c>
      <c r="F306">
        <v>2.53369808197021E-2</v>
      </c>
    </row>
    <row r="307" spans="1:6" x14ac:dyDescent="0.3">
      <c r="A307">
        <v>27</v>
      </c>
      <c r="B307" t="s">
        <v>14</v>
      </c>
      <c r="C307" t="s">
        <v>11</v>
      </c>
      <c r="D307">
        <v>3</v>
      </c>
      <c r="E307">
        <v>5</v>
      </c>
      <c r="F307">
        <v>3.9889812469482396E-3</v>
      </c>
    </row>
    <row r="308" spans="1:6" x14ac:dyDescent="0.3">
      <c r="A308">
        <v>27</v>
      </c>
      <c r="B308" t="s">
        <v>14</v>
      </c>
      <c r="C308" t="s">
        <v>12</v>
      </c>
      <c r="D308">
        <v>3</v>
      </c>
      <c r="E308">
        <v>63</v>
      </c>
      <c r="F308">
        <v>3.7771463394164997E-2</v>
      </c>
    </row>
    <row r="309" spans="1:6" x14ac:dyDescent="0.3">
      <c r="A309">
        <v>27</v>
      </c>
      <c r="B309" t="s">
        <v>14</v>
      </c>
      <c r="C309" t="s">
        <v>13</v>
      </c>
      <c r="D309">
        <v>3</v>
      </c>
      <c r="E309">
        <v>5</v>
      </c>
      <c r="F309">
        <v>1.99723243713378E-3</v>
      </c>
    </row>
    <row r="310" spans="1:6" x14ac:dyDescent="0.3">
      <c r="A310">
        <v>28</v>
      </c>
      <c r="B310" t="s">
        <v>6</v>
      </c>
      <c r="C310" t="s">
        <v>7</v>
      </c>
      <c r="D310" t="s">
        <v>7</v>
      </c>
      <c r="E310">
        <v>1192</v>
      </c>
      <c r="F310">
        <v>0.51377820968627896</v>
      </c>
    </row>
    <row r="311" spans="1:6" x14ac:dyDescent="0.3">
      <c r="A311">
        <v>28</v>
      </c>
      <c r="B311" t="s">
        <v>8</v>
      </c>
      <c r="C311" t="s">
        <v>9</v>
      </c>
      <c r="D311" t="s">
        <v>7</v>
      </c>
      <c r="E311">
        <v>696</v>
      </c>
      <c r="F311">
        <v>0.30867671966552701</v>
      </c>
    </row>
    <row r="312" spans="1:6" x14ac:dyDescent="0.3">
      <c r="A312">
        <v>28</v>
      </c>
      <c r="B312" t="s">
        <v>8</v>
      </c>
      <c r="C312" t="s">
        <v>10</v>
      </c>
      <c r="D312" t="s">
        <v>7</v>
      </c>
      <c r="E312">
        <v>696</v>
      </c>
      <c r="F312">
        <v>0.31667280197143499</v>
      </c>
    </row>
    <row r="313" spans="1:6" x14ac:dyDescent="0.3">
      <c r="A313">
        <v>28</v>
      </c>
      <c r="B313" t="s">
        <v>8</v>
      </c>
      <c r="C313" t="s">
        <v>11</v>
      </c>
      <c r="D313" t="s">
        <v>7</v>
      </c>
      <c r="E313">
        <v>696</v>
      </c>
      <c r="F313">
        <v>0.31893277168273898</v>
      </c>
    </row>
    <row r="314" spans="1:6" x14ac:dyDescent="0.3">
      <c r="A314">
        <v>28</v>
      </c>
      <c r="B314" t="s">
        <v>8</v>
      </c>
      <c r="C314" t="s">
        <v>12</v>
      </c>
      <c r="D314" t="s">
        <v>7</v>
      </c>
      <c r="E314">
        <v>696</v>
      </c>
      <c r="F314">
        <v>0.31938076019287098</v>
      </c>
    </row>
    <row r="315" spans="1:6" x14ac:dyDescent="0.3">
      <c r="A315">
        <v>28</v>
      </c>
      <c r="B315" t="s">
        <v>8</v>
      </c>
      <c r="C315" t="s">
        <v>13</v>
      </c>
      <c r="D315" t="s">
        <v>7</v>
      </c>
      <c r="E315">
        <v>696</v>
      </c>
      <c r="F315">
        <v>0.30807280540466297</v>
      </c>
    </row>
    <row r="316" spans="1:6" x14ac:dyDescent="0.3">
      <c r="A316">
        <v>28</v>
      </c>
      <c r="B316" t="s">
        <v>14</v>
      </c>
      <c r="C316" t="s">
        <v>9</v>
      </c>
      <c r="D316" t="s">
        <v>7</v>
      </c>
      <c r="E316">
        <v>1152</v>
      </c>
      <c r="F316">
        <v>0.54346776008605902</v>
      </c>
    </row>
    <row r="317" spans="1:6" x14ac:dyDescent="0.3">
      <c r="A317">
        <v>28</v>
      </c>
      <c r="B317" t="s">
        <v>14</v>
      </c>
      <c r="C317" t="s">
        <v>10</v>
      </c>
      <c r="D317" t="s">
        <v>7</v>
      </c>
      <c r="E317">
        <v>1152</v>
      </c>
      <c r="F317">
        <v>0.531821489334106</v>
      </c>
    </row>
    <row r="318" spans="1:6" x14ac:dyDescent="0.3">
      <c r="A318">
        <v>28</v>
      </c>
      <c r="B318" t="s">
        <v>14</v>
      </c>
      <c r="C318" t="s">
        <v>11</v>
      </c>
      <c r="D318" t="s">
        <v>7</v>
      </c>
      <c r="E318">
        <v>1262</v>
      </c>
      <c r="F318">
        <v>0.63204145431518499</v>
      </c>
    </row>
    <row r="319" spans="1:6" x14ac:dyDescent="0.3">
      <c r="A319">
        <v>28</v>
      </c>
      <c r="B319" t="s">
        <v>14</v>
      </c>
      <c r="C319" t="s">
        <v>12</v>
      </c>
      <c r="D319" t="s">
        <v>7</v>
      </c>
      <c r="E319">
        <v>1172</v>
      </c>
      <c r="F319">
        <v>0.54852771759033203</v>
      </c>
    </row>
    <row r="320" spans="1:6" x14ac:dyDescent="0.3">
      <c r="A320">
        <v>28</v>
      </c>
      <c r="B320" t="s">
        <v>14</v>
      </c>
      <c r="C320" t="s">
        <v>13</v>
      </c>
      <c r="D320" t="s">
        <v>7</v>
      </c>
      <c r="E320">
        <v>1164</v>
      </c>
      <c r="F320">
        <v>0.57507658004760698</v>
      </c>
    </row>
    <row r="321" spans="1:6" x14ac:dyDescent="0.3">
      <c r="A321">
        <v>29</v>
      </c>
      <c r="B321" t="s">
        <v>6</v>
      </c>
      <c r="C321" t="s">
        <v>7</v>
      </c>
      <c r="D321">
        <v>1</v>
      </c>
      <c r="E321">
        <v>2</v>
      </c>
      <c r="F321">
        <v>0</v>
      </c>
    </row>
    <row r="322" spans="1:6" x14ac:dyDescent="0.3">
      <c r="A322">
        <v>29</v>
      </c>
      <c r="B322" t="s">
        <v>8</v>
      </c>
      <c r="C322" t="s">
        <v>9</v>
      </c>
      <c r="D322">
        <v>1</v>
      </c>
      <c r="E322">
        <v>2</v>
      </c>
      <c r="F322">
        <v>1.01852416992187E-3</v>
      </c>
    </row>
    <row r="323" spans="1:6" x14ac:dyDescent="0.3">
      <c r="A323">
        <v>29</v>
      </c>
      <c r="B323" t="s">
        <v>8</v>
      </c>
      <c r="C323" t="s">
        <v>10</v>
      </c>
      <c r="D323">
        <v>1</v>
      </c>
      <c r="E323">
        <v>2</v>
      </c>
      <c r="F323">
        <v>0</v>
      </c>
    </row>
    <row r="324" spans="1:6" x14ac:dyDescent="0.3">
      <c r="A324">
        <v>29</v>
      </c>
      <c r="B324" t="s">
        <v>8</v>
      </c>
      <c r="C324" t="s">
        <v>11</v>
      </c>
      <c r="D324">
        <v>1</v>
      </c>
      <c r="E324">
        <v>2</v>
      </c>
      <c r="F324">
        <v>0</v>
      </c>
    </row>
    <row r="325" spans="1:6" x14ac:dyDescent="0.3">
      <c r="A325">
        <v>29</v>
      </c>
      <c r="B325" t="s">
        <v>8</v>
      </c>
      <c r="C325" t="s">
        <v>12</v>
      </c>
      <c r="D325">
        <v>1</v>
      </c>
      <c r="E325">
        <v>2</v>
      </c>
      <c r="F325">
        <v>0</v>
      </c>
    </row>
    <row r="326" spans="1:6" x14ac:dyDescent="0.3">
      <c r="A326">
        <v>29</v>
      </c>
      <c r="B326" t="s">
        <v>8</v>
      </c>
      <c r="C326" t="s">
        <v>13</v>
      </c>
      <c r="D326">
        <v>1</v>
      </c>
      <c r="E326">
        <v>2</v>
      </c>
      <c r="F326">
        <v>0</v>
      </c>
    </row>
    <row r="327" spans="1:6" x14ac:dyDescent="0.3">
      <c r="A327">
        <v>29</v>
      </c>
      <c r="B327" t="s">
        <v>14</v>
      </c>
      <c r="C327" t="s">
        <v>9</v>
      </c>
      <c r="D327">
        <v>1</v>
      </c>
      <c r="E327">
        <v>2</v>
      </c>
      <c r="F327">
        <v>9.9396705627441406E-4</v>
      </c>
    </row>
    <row r="328" spans="1:6" x14ac:dyDescent="0.3">
      <c r="A328">
        <v>29</v>
      </c>
      <c r="B328" t="s">
        <v>14</v>
      </c>
      <c r="C328" t="s">
        <v>10</v>
      </c>
      <c r="D328">
        <v>1</v>
      </c>
      <c r="E328">
        <v>2</v>
      </c>
      <c r="F328">
        <v>0</v>
      </c>
    </row>
    <row r="329" spans="1:6" x14ac:dyDescent="0.3">
      <c r="A329">
        <v>29</v>
      </c>
      <c r="B329" t="s">
        <v>14</v>
      </c>
      <c r="C329" t="s">
        <v>11</v>
      </c>
      <c r="D329">
        <v>1</v>
      </c>
      <c r="E329">
        <v>2</v>
      </c>
      <c r="F329">
        <v>9.6845626831054601E-4</v>
      </c>
    </row>
    <row r="330" spans="1:6" x14ac:dyDescent="0.3">
      <c r="A330">
        <v>29</v>
      </c>
      <c r="B330" t="s">
        <v>14</v>
      </c>
      <c r="C330" t="s">
        <v>12</v>
      </c>
      <c r="D330">
        <v>1</v>
      </c>
      <c r="E330">
        <v>2</v>
      </c>
      <c r="F330">
        <v>0</v>
      </c>
    </row>
    <row r="331" spans="1:6" x14ac:dyDescent="0.3">
      <c r="A331">
        <v>29</v>
      </c>
      <c r="B331" t="s">
        <v>14</v>
      </c>
      <c r="C331" t="s">
        <v>13</v>
      </c>
      <c r="D331">
        <v>1</v>
      </c>
      <c r="E331">
        <v>2</v>
      </c>
      <c r="F331">
        <v>9.9682807922363195E-4</v>
      </c>
    </row>
    <row r="332" spans="1:6" x14ac:dyDescent="0.3">
      <c r="A332">
        <v>30</v>
      </c>
      <c r="B332" t="s">
        <v>6</v>
      </c>
      <c r="C332" t="s">
        <v>7</v>
      </c>
      <c r="D332" t="s">
        <v>7</v>
      </c>
      <c r="E332">
        <v>28</v>
      </c>
      <c r="F332">
        <v>1.00061893463134E-2</v>
      </c>
    </row>
    <row r="333" spans="1:6" x14ac:dyDescent="0.3">
      <c r="A333">
        <v>30</v>
      </c>
      <c r="B333" t="s">
        <v>8</v>
      </c>
      <c r="C333" t="s">
        <v>9</v>
      </c>
      <c r="D333" t="s">
        <v>7</v>
      </c>
      <c r="E333">
        <v>18</v>
      </c>
      <c r="F333">
        <v>5.9859752655029297E-3</v>
      </c>
    </row>
    <row r="334" spans="1:6" x14ac:dyDescent="0.3">
      <c r="A334">
        <v>30</v>
      </c>
      <c r="B334" t="s">
        <v>8</v>
      </c>
      <c r="C334" t="s">
        <v>10</v>
      </c>
      <c r="D334" t="s">
        <v>7</v>
      </c>
      <c r="E334">
        <v>18</v>
      </c>
      <c r="F334">
        <v>6.9789886474609297E-3</v>
      </c>
    </row>
    <row r="335" spans="1:6" x14ac:dyDescent="0.3">
      <c r="A335">
        <v>30</v>
      </c>
      <c r="B335" t="s">
        <v>8</v>
      </c>
      <c r="C335" t="s">
        <v>11</v>
      </c>
      <c r="D335" t="s">
        <v>7</v>
      </c>
      <c r="E335">
        <v>18</v>
      </c>
      <c r="F335">
        <v>6.9813728332519497E-3</v>
      </c>
    </row>
    <row r="336" spans="1:6" x14ac:dyDescent="0.3">
      <c r="A336">
        <v>30</v>
      </c>
      <c r="B336" t="s">
        <v>8</v>
      </c>
      <c r="C336" t="s">
        <v>12</v>
      </c>
      <c r="D336" t="s">
        <v>7</v>
      </c>
      <c r="E336">
        <v>18</v>
      </c>
      <c r="F336">
        <v>5.9840679168701102E-3</v>
      </c>
    </row>
    <row r="337" spans="1:6" x14ac:dyDescent="0.3">
      <c r="A337">
        <v>30</v>
      </c>
      <c r="B337" t="s">
        <v>8</v>
      </c>
      <c r="C337" t="s">
        <v>13</v>
      </c>
      <c r="D337" t="s">
        <v>7</v>
      </c>
      <c r="E337">
        <v>18</v>
      </c>
      <c r="F337">
        <v>5.9835910797119097E-3</v>
      </c>
    </row>
    <row r="338" spans="1:6" x14ac:dyDescent="0.3">
      <c r="A338">
        <v>30</v>
      </c>
      <c r="B338" t="s">
        <v>14</v>
      </c>
      <c r="C338" t="s">
        <v>9</v>
      </c>
      <c r="D338" t="s">
        <v>7</v>
      </c>
      <c r="E338">
        <v>28</v>
      </c>
      <c r="F338">
        <v>1.12988948822021E-2</v>
      </c>
    </row>
    <row r="339" spans="1:6" x14ac:dyDescent="0.3">
      <c r="A339">
        <v>30</v>
      </c>
      <c r="B339" t="s">
        <v>14</v>
      </c>
      <c r="C339" t="s">
        <v>10</v>
      </c>
      <c r="D339" t="s">
        <v>7</v>
      </c>
      <c r="E339">
        <v>28</v>
      </c>
      <c r="F339">
        <v>1.1010408401489201E-2</v>
      </c>
    </row>
    <row r="340" spans="1:6" x14ac:dyDescent="0.3">
      <c r="A340">
        <v>30</v>
      </c>
      <c r="B340" t="s">
        <v>14</v>
      </c>
      <c r="C340" t="s">
        <v>11</v>
      </c>
      <c r="D340" t="s">
        <v>7</v>
      </c>
      <c r="E340">
        <v>33</v>
      </c>
      <c r="F340">
        <v>1.19569301605224E-2</v>
      </c>
    </row>
    <row r="341" spans="1:6" x14ac:dyDescent="0.3">
      <c r="A341">
        <v>30</v>
      </c>
      <c r="B341" t="s">
        <v>14</v>
      </c>
      <c r="C341" t="s">
        <v>12</v>
      </c>
      <c r="D341" t="s">
        <v>7</v>
      </c>
      <c r="E341">
        <v>28</v>
      </c>
      <c r="F341">
        <v>1.29697322845458E-2</v>
      </c>
    </row>
    <row r="342" spans="1:6" x14ac:dyDescent="0.3">
      <c r="A342">
        <v>30</v>
      </c>
      <c r="B342" t="s">
        <v>14</v>
      </c>
      <c r="C342" t="s">
        <v>13</v>
      </c>
      <c r="D342" t="s">
        <v>7</v>
      </c>
      <c r="E342">
        <v>28</v>
      </c>
      <c r="F342">
        <v>9.9718570709228498E-3</v>
      </c>
    </row>
    <row r="343" spans="1:6" x14ac:dyDescent="0.3">
      <c r="A343">
        <v>31</v>
      </c>
      <c r="B343" t="s">
        <v>6</v>
      </c>
      <c r="C343" t="s">
        <v>7</v>
      </c>
      <c r="D343">
        <v>2</v>
      </c>
      <c r="E343">
        <v>22</v>
      </c>
      <c r="F343">
        <v>6.9792270660400304E-3</v>
      </c>
    </row>
    <row r="344" spans="1:6" x14ac:dyDescent="0.3">
      <c r="A344">
        <v>31</v>
      </c>
      <c r="B344" t="s">
        <v>8</v>
      </c>
      <c r="C344" t="s">
        <v>9</v>
      </c>
      <c r="D344">
        <v>2</v>
      </c>
      <c r="E344">
        <v>3</v>
      </c>
      <c r="F344">
        <v>9.9372863769531207E-4</v>
      </c>
    </row>
    <row r="345" spans="1:6" x14ac:dyDescent="0.3">
      <c r="A345">
        <v>31</v>
      </c>
      <c r="B345" t="s">
        <v>8</v>
      </c>
      <c r="C345" t="s">
        <v>10</v>
      </c>
      <c r="D345">
        <v>2</v>
      </c>
      <c r="E345">
        <v>3</v>
      </c>
      <c r="F345">
        <v>9.8299980163574197E-4</v>
      </c>
    </row>
    <row r="346" spans="1:6" x14ac:dyDescent="0.3">
      <c r="A346">
        <v>31</v>
      </c>
      <c r="B346" t="s">
        <v>8</v>
      </c>
      <c r="C346" t="s">
        <v>11</v>
      </c>
      <c r="D346">
        <v>2</v>
      </c>
      <c r="E346">
        <v>3</v>
      </c>
      <c r="F346">
        <v>9.8919868469238195E-4</v>
      </c>
    </row>
    <row r="347" spans="1:6" x14ac:dyDescent="0.3">
      <c r="A347">
        <v>31</v>
      </c>
      <c r="B347" t="s">
        <v>8</v>
      </c>
      <c r="C347" t="s">
        <v>12</v>
      </c>
      <c r="D347">
        <v>2</v>
      </c>
      <c r="E347">
        <v>8</v>
      </c>
      <c r="F347">
        <v>3.0221939086914002E-3</v>
      </c>
    </row>
    <row r="348" spans="1:6" x14ac:dyDescent="0.3">
      <c r="A348">
        <v>31</v>
      </c>
      <c r="B348" t="s">
        <v>8</v>
      </c>
      <c r="C348" t="s">
        <v>13</v>
      </c>
      <c r="D348">
        <v>2</v>
      </c>
      <c r="E348">
        <v>3</v>
      </c>
      <c r="F348">
        <v>9.9706649780273394E-4</v>
      </c>
    </row>
    <row r="349" spans="1:6" x14ac:dyDescent="0.3">
      <c r="A349">
        <v>31</v>
      </c>
      <c r="B349" t="s">
        <v>14</v>
      </c>
      <c r="C349" t="s">
        <v>9</v>
      </c>
      <c r="D349">
        <v>2</v>
      </c>
      <c r="E349">
        <v>8</v>
      </c>
      <c r="F349">
        <v>1.9931793212890599E-3</v>
      </c>
    </row>
    <row r="350" spans="1:6" x14ac:dyDescent="0.3">
      <c r="A350">
        <v>31</v>
      </c>
      <c r="B350" t="s">
        <v>14</v>
      </c>
      <c r="C350" t="s">
        <v>10</v>
      </c>
      <c r="D350">
        <v>2</v>
      </c>
      <c r="E350">
        <v>8</v>
      </c>
      <c r="F350">
        <v>3.99017333984375E-3</v>
      </c>
    </row>
    <row r="351" spans="1:6" x14ac:dyDescent="0.3">
      <c r="A351">
        <v>31</v>
      </c>
      <c r="B351" t="s">
        <v>14</v>
      </c>
      <c r="C351" t="s">
        <v>11</v>
      </c>
      <c r="D351">
        <v>2</v>
      </c>
      <c r="E351">
        <v>3</v>
      </c>
      <c r="F351">
        <v>1.0001659393310499E-3</v>
      </c>
    </row>
    <row r="352" spans="1:6" x14ac:dyDescent="0.3">
      <c r="A352">
        <v>31</v>
      </c>
      <c r="B352" t="s">
        <v>14</v>
      </c>
      <c r="C352" t="s">
        <v>12</v>
      </c>
      <c r="D352">
        <v>2</v>
      </c>
      <c r="E352">
        <v>8</v>
      </c>
      <c r="F352">
        <v>1.99127197265625E-3</v>
      </c>
    </row>
    <row r="353" spans="1:6" x14ac:dyDescent="0.3">
      <c r="A353">
        <v>31</v>
      </c>
      <c r="B353" t="s">
        <v>14</v>
      </c>
      <c r="C353" t="s">
        <v>13</v>
      </c>
      <c r="D353">
        <v>2</v>
      </c>
      <c r="E353">
        <v>3</v>
      </c>
      <c r="F353">
        <v>0</v>
      </c>
    </row>
    <row r="354" spans="1:6" x14ac:dyDescent="0.3">
      <c r="A354">
        <v>32</v>
      </c>
      <c r="B354" t="s">
        <v>6</v>
      </c>
      <c r="C354" t="s">
        <v>7</v>
      </c>
      <c r="D354">
        <v>2</v>
      </c>
      <c r="E354">
        <v>45</v>
      </c>
      <c r="F354">
        <v>1.86967849731445E-2</v>
      </c>
    </row>
    <row r="355" spans="1:6" x14ac:dyDescent="0.3">
      <c r="A355">
        <v>32</v>
      </c>
      <c r="B355" t="s">
        <v>8</v>
      </c>
      <c r="C355" t="s">
        <v>9</v>
      </c>
      <c r="D355">
        <v>2</v>
      </c>
      <c r="E355">
        <v>3</v>
      </c>
      <c r="F355">
        <v>0</v>
      </c>
    </row>
    <row r="356" spans="1:6" x14ac:dyDescent="0.3">
      <c r="A356">
        <v>32</v>
      </c>
      <c r="B356" t="s">
        <v>8</v>
      </c>
      <c r="C356" t="s">
        <v>10</v>
      </c>
      <c r="D356">
        <v>2</v>
      </c>
      <c r="E356">
        <v>3</v>
      </c>
      <c r="F356">
        <v>0</v>
      </c>
    </row>
    <row r="357" spans="1:6" x14ac:dyDescent="0.3">
      <c r="A357">
        <v>32</v>
      </c>
      <c r="B357" t="s">
        <v>8</v>
      </c>
      <c r="C357" t="s">
        <v>11</v>
      </c>
      <c r="D357">
        <v>2</v>
      </c>
      <c r="E357">
        <v>3</v>
      </c>
      <c r="F357">
        <v>0</v>
      </c>
    </row>
    <row r="358" spans="1:6" x14ac:dyDescent="0.3">
      <c r="A358">
        <v>32</v>
      </c>
      <c r="B358" t="s">
        <v>8</v>
      </c>
      <c r="C358" t="s">
        <v>12</v>
      </c>
      <c r="D358">
        <v>2</v>
      </c>
      <c r="E358">
        <v>8</v>
      </c>
      <c r="F358">
        <v>0</v>
      </c>
    </row>
    <row r="359" spans="1:6" x14ac:dyDescent="0.3">
      <c r="A359">
        <v>32</v>
      </c>
      <c r="B359" t="s">
        <v>8</v>
      </c>
      <c r="C359" t="s">
        <v>13</v>
      </c>
      <c r="D359">
        <v>2</v>
      </c>
      <c r="E359">
        <v>3</v>
      </c>
      <c r="F359">
        <v>9.3135833740234306E-3</v>
      </c>
    </row>
    <row r="360" spans="1:6" x14ac:dyDescent="0.3">
      <c r="A360">
        <v>32</v>
      </c>
      <c r="B360" t="s">
        <v>14</v>
      </c>
      <c r="C360" t="s">
        <v>9</v>
      </c>
      <c r="D360">
        <v>2</v>
      </c>
      <c r="E360">
        <v>11</v>
      </c>
      <c r="F360">
        <v>5.0187110900878898E-3</v>
      </c>
    </row>
    <row r="361" spans="1:6" x14ac:dyDescent="0.3">
      <c r="A361">
        <v>32</v>
      </c>
      <c r="B361" t="s">
        <v>14</v>
      </c>
      <c r="C361" t="s">
        <v>10</v>
      </c>
      <c r="D361">
        <v>2</v>
      </c>
      <c r="E361">
        <v>11</v>
      </c>
      <c r="F361">
        <v>4.9879550933837804E-3</v>
      </c>
    </row>
    <row r="362" spans="1:6" x14ac:dyDescent="0.3">
      <c r="A362">
        <v>32</v>
      </c>
      <c r="B362" t="s">
        <v>14</v>
      </c>
      <c r="C362" t="s">
        <v>11</v>
      </c>
      <c r="D362">
        <v>2</v>
      </c>
      <c r="E362">
        <v>3</v>
      </c>
      <c r="F362">
        <v>9.9587440490722591E-4</v>
      </c>
    </row>
    <row r="363" spans="1:6" x14ac:dyDescent="0.3">
      <c r="A363">
        <v>32</v>
      </c>
      <c r="B363" t="s">
        <v>14</v>
      </c>
      <c r="C363" t="s">
        <v>12</v>
      </c>
      <c r="D363">
        <v>2</v>
      </c>
      <c r="E363">
        <v>11</v>
      </c>
      <c r="F363">
        <v>4.9562454223632804E-3</v>
      </c>
    </row>
    <row r="364" spans="1:6" x14ac:dyDescent="0.3">
      <c r="A364">
        <v>32</v>
      </c>
      <c r="B364" t="s">
        <v>14</v>
      </c>
      <c r="C364" t="s">
        <v>13</v>
      </c>
      <c r="D364">
        <v>2</v>
      </c>
      <c r="E364">
        <v>3</v>
      </c>
      <c r="F364">
        <v>1.02877616882324E-3</v>
      </c>
    </row>
    <row r="365" spans="1:6" x14ac:dyDescent="0.3">
      <c r="A365">
        <v>33</v>
      </c>
      <c r="B365" t="s">
        <v>6</v>
      </c>
      <c r="C365" t="s">
        <v>7</v>
      </c>
      <c r="D365" t="s">
        <v>7</v>
      </c>
      <c r="E365">
        <v>1584</v>
      </c>
      <c r="F365">
        <v>0.74046969413757302</v>
      </c>
    </row>
    <row r="366" spans="1:6" x14ac:dyDescent="0.3">
      <c r="A366">
        <v>33</v>
      </c>
      <c r="B366" t="s">
        <v>8</v>
      </c>
      <c r="C366" t="s">
        <v>9</v>
      </c>
      <c r="D366" t="s">
        <v>7</v>
      </c>
      <c r="E366">
        <v>816</v>
      </c>
      <c r="F366">
        <v>0.37461614608764598</v>
      </c>
    </row>
    <row r="367" spans="1:6" x14ac:dyDescent="0.3">
      <c r="A367">
        <v>33</v>
      </c>
      <c r="B367" t="s">
        <v>8</v>
      </c>
      <c r="C367" t="s">
        <v>10</v>
      </c>
      <c r="D367" t="s">
        <v>7</v>
      </c>
      <c r="E367">
        <v>816</v>
      </c>
      <c r="F367">
        <v>0.39984369277954102</v>
      </c>
    </row>
    <row r="368" spans="1:6" x14ac:dyDescent="0.3">
      <c r="A368">
        <v>33</v>
      </c>
      <c r="B368" t="s">
        <v>8</v>
      </c>
      <c r="C368" t="s">
        <v>11</v>
      </c>
      <c r="D368" t="s">
        <v>7</v>
      </c>
      <c r="E368">
        <v>816</v>
      </c>
      <c r="F368">
        <v>0.37766456604003901</v>
      </c>
    </row>
    <row r="369" spans="1:6" x14ac:dyDescent="0.3">
      <c r="A369">
        <v>33</v>
      </c>
      <c r="B369" t="s">
        <v>8</v>
      </c>
      <c r="C369" t="s">
        <v>12</v>
      </c>
      <c r="D369" t="s">
        <v>7</v>
      </c>
      <c r="E369">
        <v>816</v>
      </c>
      <c r="F369">
        <v>0.37639474868774397</v>
      </c>
    </row>
    <row r="370" spans="1:6" x14ac:dyDescent="0.3">
      <c r="A370">
        <v>33</v>
      </c>
      <c r="B370" t="s">
        <v>8</v>
      </c>
      <c r="C370" t="s">
        <v>13</v>
      </c>
      <c r="D370" t="s">
        <v>7</v>
      </c>
      <c r="E370">
        <v>816</v>
      </c>
      <c r="F370">
        <v>0.392815351486206</v>
      </c>
    </row>
    <row r="371" spans="1:6" x14ac:dyDescent="0.3">
      <c r="A371">
        <v>33</v>
      </c>
      <c r="B371" t="s">
        <v>14</v>
      </c>
      <c r="C371" t="s">
        <v>9</v>
      </c>
      <c r="D371" t="s">
        <v>7</v>
      </c>
      <c r="E371">
        <v>1568</v>
      </c>
      <c r="F371">
        <v>6.9901056289672798</v>
      </c>
    </row>
    <row r="372" spans="1:6" x14ac:dyDescent="0.3">
      <c r="A372">
        <v>33</v>
      </c>
      <c r="B372" t="s">
        <v>14</v>
      </c>
      <c r="C372" t="s">
        <v>10</v>
      </c>
      <c r="D372" t="s">
        <v>7</v>
      </c>
      <c r="E372">
        <v>1568</v>
      </c>
      <c r="F372">
        <v>0.80485272407531705</v>
      </c>
    </row>
    <row r="373" spans="1:6" x14ac:dyDescent="0.3">
      <c r="A373">
        <v>33</v>
      </c>
      <c r="B373" t="s">
        <v>14</v>
      </c>
      <c r="C373" t="s">
        <v>11</v>
      </c>
      <c r="D373" t="s">
        <v>7</v>
      </c>
      <c r="E373">
        <v>2087</v>
      </c>
      <c r="F373">
        <v>1.0944302082061701</v>
      </c>
    </row>
    <row r="374" spans="1:6" x14ac:dyDescent="0.3">
      <c r="A374">
        <v>33</v>
      </c>
      <c r="B374" t="s">
        <v>14</v>
      </c>
      <c r="C374" t="s">
        <v>12</v>
      </c>
      <c r="D374" t="s">
        <v>7</v>
      </c>
      <c r="E374">
        <v>1584</v>
      </c>
      <c r="F374">
        <v>0.85468673706054599</v>
      </c>
    </row>
    <row r="375" spans="1:6" x14ac:dyDescent="0.3">
      <c r="A375">
        <v>33</v>
      </c>
      <c r="B375" t="s">
        <v>14</v>
      </c>
      <c r="C375" t="s">
        <v>13</v>
      </c>
      <c r="D375" t="s">
        <v>7</v>
      </c>
      <c r="E375">
        <v>1568</v>
      </c>
      <c r="F375">
        <v>0.85973358154296797</v>
      </c>
    </row>
    <row r="376" spans="1:6" x14ac:dyDescent="0.3">
      <c r="A376">
        <v>34</v>
      </c>
      <c r="B376" t="s">
        <v>6</v>
      </c>
      <c r="C376" t="s">
        <v>7</v>
      </c>
      <c r="D376">
        <v>3</v>
      </c>
      <c r="E376">
        <v>155</v>
      </c>
      <c r="F376">
        <v>8.5736751556396401E-2</v>
      </c>
    </row>
    <row r="377" spans="1:6" x14ac:dyDescent="0.3">
      <c r="A377">
        <v>34</v>
      </c>
      <c r="B377" t="s">
        <v>8</v>
      </c>
      <c r="C377" t="s">
        <v>9</v>
      </c>
      <c r="D377">
        <v>3</v>
      </c>
      <c r="E377">
        <v>4</v>
      </c>
      <c r="F377">
        <v>1.99484825134277E-3</v>
      </c>
    </row>
    <row r="378" spans="1:6" x14ac:dyDescent="0.3">
      <c r="A378">
        <v>34</v>
      </c>
      <c r="B378" t="s">
        <v>8</v>
      </c>
      <c r="C378" t="s">
        <v>10</v>
      </c>
      <c r="D378">
        <v>3</v>
      </c>
      <c r="E378">
        <v>4</v>
      </c>
      <c r="F378">
        <v>9.9802017211913997E-4</v>
      </c>
    </row>
    <row r="379" spans="1:6" x14ac:dyDescent="0.3">
      <c r="A379">
        <v>34</v>
      </c>
      <c r="B379" t="s">
        <v>8</v>
      </c>
      <c r="C379" t="s">
        <v>11</v>
      </c>
      <c r="D379">
        <v>3</v>
      </c>
      <c r="E379">
        <v>4</v>
      </c>
      <c r="F379">
        <v>9.9754333496093707E-4</v>
      </c>
    </row>
    <row r="380" spans="1:6" x14ac:dyDescent="0.3">
      <c r="A380">
        <v>34</v>
      </c>
      <c r="B380" t="s">
        <v>8</v>
      </c>
      <c r="C380" t="s">
        <v>12</v>
      </c>
      <c r="D380">
        <v>3</v>
      </c>
      <c r="E380">
        <v>46</v>
      </c>
      <c r="F380">
        <v>2.0943880081176699E-2</v>
      </c>
    </row>
    <row r="381" spans="1:6" x14ac:dyDescent="0.3">
      <c r="A381">
        <v>34</v>
      </c>
      <c r="B381" t="s">
        <v>8</v>
      </c>
      <c r="C381" t="s">
        <v>13</v>
      </c>
      <c r="D381">
        <v>3</v>
      </c>
      <c r="E381">
        <v>4</v>
      </c>
      <c r="F381">
        <v>9.9706649780273394E-4</v>
      </c>
    </row>
    <row r="382" spans="1:6" x14ac:dyDescent="0.3">
      <c r="A382">
        <v>34</v>
      </c>
      <c r="B382" t="s">
        <v>14</v>
      </c>
      <c r="C382" t="s">
        <v>9</v>
      </c>
      <c r="D382">
        <v>3</v>
      </c>
      <c r="E382">
        <v>22</v>
      </c>
      <c r="F382">
        <v>1.1970996856689399E-2</v>
      </c>
    </row>
    <row r="383" spans="1:6" x14ac:dyDescent="0.3">
      <c r="A383">
        <v>34</v>
      </c>
      <c r="B383" t="s">
        <v>14</v>
      </c>
      <c r="C383" t="s">
        <v>10</v>
      </c>
      <c r="D383">
        <v>3</v>
      </c>
      <c r="E383">
        <v>4</v>
      </c>
      <c r="F383">
        <v>1.9917488098144501E-3</v>
      </c>
    </row>
    <row r="384" spans="1:6" x14ac:dyDescent="0.3">
      <c r="A384">
        <v>34</v>
      </c>
      <c r="B384" t="s">
        <v>14</v>
      </c>
      <c r="C384" t="s">
        <v>11</v>
      </c>
      <c r="D384">
        <v>3</v>
      </c>
      <c r="E384">
        <v>4</v>
      </c>
      <c r="F384">
        <v>1.9946098327636701E-3</v>
      </c>
    </row>
    <row r="385" spans="1:6" x14ac:dyDescent="0.3">
      <c r="A385">
        <v>34</v>
      </c>
      <c r="B385" t="s">
        <v>14</v>
      </c>
      <c r="C385" t="s">
        <v>12</v>
      </c>
      <c r="D385">
        <v>3</v>
      </c>
      <c r="E385">
        <v>62</v>
      </c>
      <c r="F385">
        <v>2.9920101165771401E-2</v>
      </c>
    </row>
    <row r="386" spans="1:6" x14ac:dyDescent="0.3">
      <c r="A386">
        <v>34</v>
      </c>
      <c r="B386" t="s">
        <v>14</v>
      </c>
      <c r="C386" t="s">
        <v>13</v>
      </c>
      <c r="D386">
        <v>3</v>
      </c>
      <c r="E386">
        <v>4</v>
      </c>
      <c r="F386">
        <v>1.9946098327636701E-3</v>
      </c>
    </row>
    <row r="387" spans="1:6" x14ac:dyDescent="0.3">
      <c r="A387">
        <v>35</v>
      </c>
      <c r="B387" t="s">
        <v>6</v>
      </c>
      <c r="C387" t="s">
        <v>7</v>
      </c>
      <c r="D387">
        <v>4</v>
      </c>
      <c r="E387">
        <v>56</v>
      </c>
      <c r="F387">
        <v>2.19416618347167E-2</v>
      </c>
    </row>
    <row r="388" spans="1:6" x14ac:dyDescent="0.3">
      <c r="A388">
        <v>35</v>
      </c>
      <c r="B388" t="s">
        <v>8</v>
      </c>
      <c r="C388" t="s">
        <v>9</v>
      </c>
      <c r="D388">
        <v>4</v>
      </c>
      <c r="E388">
        <v>6</v>
      </c>
      <c r="F388">
        <v>2.9916763305664002E-3</v>
      </c>
    </row>
    <row r="389" spans="1:6" x14ac:dyDescent="0.3">
      <c r="A389">
        <v>35</v>
      </c>
      <c r="B389" t="s">
        <v>8</v>
      </c>
      <c r="C389" t="s">
        <v>10</v>
      </c>
      <c r="D389">
        <v>4</v>
      </c>
      <c r="E389">
        <v>6</v>
      </c>
      <c r="F389">
        <v>1.9946098327636701E-3</v>
      </c>
    </row>
    <row r="390" spans="1:6" x14ac:dyDescent="0.3">
      <c r="A390">
        <v>35</v>
      </c>
      <c r="B390" t="s">
        <v>8</v>
      </c>
      <c r="C390" t="s">
        <v>11</v>
      </c>
      <c r="D390">
        <v>4</v>
      </c>
      <c r="E390">
        <v>6</v>
      </c>
      <c r="F390">
        <v>1.9946098327636701E-3</v>
      </c>
    </row>
    <row r="391" spans="1:6" x14ac:dyDescent="0.3">
      <c r="A391">
        <v>35</v>
      </c>
      <c r="B391" t="s">
        <v>8</v>
      </c>
      <c r="C391" t="s">
        <v>12</v>
      </c>
      <c r="D391">
        <v>4</v>
      </c>
      <c r="E391">
        <v>20</v>
      </c>
      <c r="F391">
        <v>5.9840679168701102E-3</v>
      </c>
    </row>
    <row r="392" spans="1:6" x14ac:dyDescent="0.3">
      <c r="A392">
        <v>35</v>
      </c>
      <c r="B392" t="s">
        <v>8</v>
      </c>
      <c r="C392" t="s">
        <v>13</v>
      </c>
      <c r="D392">
        <v>4</v>
      </c>
      <c r="E392">
        <v>6</v>
      </c>
      <c r="F392">
        <v>1.99484825134277E-3</v>
      </c>
    </row>
    <row r="393" spans="1:6" x14ac:dyDescent="0.3">
      <c r="A393">
        <v>35</v>
      </c>
      <c r="B393" t="s">
        <v>14</v>
      </c>
      <c r="C393" t="s">
        <v>9</v>
      </c>
      <c r="D393">
        <v>4</v>
      </c>
      <c r="E393">
        <v>19</v>
      </c>
      <c r="F393">
        <v>6.9811344146728498E-3</v>
      </c>
    </row>
    <row r="394" spans="1:6" x14ac:dyDescent="0.3">
      <c r="A394">
        <v>35</v>
      </c>
      <c r="B394" t="s">
        <v>14</v>
      </c>
      <c r="C394" t="s">
        <v>10</v>
      </c>
      <c r="D394">
        <v>4</v>
      </c>
      <c r="E394">
        <v>8</v>
      </c>
      <c r="F394">
        <v>2.9921531677245998E-3</v>
      </c>
    </row>
    <row r="395" spans="1:6" x14ac:dyDescent="0.3">
      <c r="A395">
        <v>35</v>
      </c>
      <c r="B395" t="s">
        <v>14</v>
      </c>
      <c r="C395" t="s">
        <v>11</v>
      </c>
      <c r="D395">
        <v>4</v>
      </c>
      <c r="E395">
        <v>6</v>
      </c>
      <c r="F395">
        <v>2.9919147491455E-3</v>
      </c>
    </row>
    <row r="396" spans="1:6" x14ac:dyDescent="0.3">
      <c r="A396">
        <v>35</v>
      </c>
      <c r="B396" t="s">
        <v>14</v>
      </c>
      <c r="C396" t="s">
        <v>12</v>
      </c>
      <c r="D396">
        <v>4</v>
      </c>
      <c r="E396">
        <v>37</v>
      </c>
      <c r="F396">
        <v>1.4960050582885701E-2</v>
      </c>
    </row>
    <row r="397" spans="1:6" x14ac:dyDescent="0.3">
      <c r="A397">
        <v>35</v>
      </c>
      <c r="B397" t="s">
        <v>14</v>
      </c>
      <c r="C397" t="s">
        <v>13</v>
      </c>
      <c r="D397">
        <v>4</v>
      </c>
      <c r="E397">
        <v>8</v>
      </c>
      <c r="F397">
        <v>1.9943714141845699E-3</v>
      </c>
    </row>
    <row r="398" spans="1:6" x14ac:dyDescent="0.3">
      <c r="A398">
        <v>36</v>
      </c>
      <c r="B398" t="s">
        <v>6</v>
      </c>
      <c r="C398" t="s">
        <v>7</v>
      </c>
      <c r="D398" t="s">
        <v>7</v>
      </c>
      <c r="E398">
        <v>90</v>
      </c>
      <c r="F398">
        <v>3.1917095184326102E-2</v>
      </c>
    </row>
    <row r="399" spans="1:6" x14ac:dyDescent="0.3">
      <c r="A399">
        <v>36</v>
      </c>
      <c r="B399" t="s">
        <v>8</v>
      </c>
      <c r="C399" t="s">
        <v>9</v>
      </c>
      <c r="D399" t="s">
        <v>7</v>
      </c>
      <c r="E399">
        <v>67</v>
      </c>
      <c r="F399">
        <v>2.3935556411743102E-2</v>
      </c>
    </row>
    <row r="400" spans="1:6" x14ac:dyDescent="0.3">
      <c r="A400">
        <v>36</v>
      </c>
      <c r="B400" t="s">
        <v>8</v>
      </c>
      <c r="C400" t="s">
        <v>10</v>
      </c>
      <c r="D400" t="s">
        <v>7</v>
      </c>
      <c r="E400">
        <v>67</v>
      </c>
      <c r="F400">
        <v>2.5930404663085899E-2</v>
      </c>
    </row>
    <row r="401" spans="1:6" x14ac:dyDescent="0.3">
      <c r="A401">
        <v>36</v>
      </c>
      <c r="B401" t="s">
        <v>8</v>
      </c>
      <c r="C401" t="s">
        <v>11</v>
      </c>
      <c r="D401" t="s">
        <v>7</v>
      </c>
      <c r="E401">
        <v>67</v>
      </c>
      <c r="F401">
        <v>2.3936033248901301E-2</v>
      </c>
    </row>
    <row r="402" spans="1:6" x14ac:dyDescent="0.3">
      <c r="A402">
        <v>36</v>
      </c>
      <c r="B402" t="s">
        <v>8</v>
      </c>
      <c r="C402" t="s">
        <v>12</v>
      </c>
      <c r="D402" t="s">
        <v>7</v>
      </c>
      <c r="E402">
        <v>67</v>
      </c>
      <c r="F402">
        <v>2.3936510086059501E-2</v>
      </c>
    </row>
    <row r="403" spans="1:6" x14ac:dyDescent="0.3">
      <c r="A403">
        <v>36</v>
      </c>
      <c r="B403" t="s">
        <v>8</v>
      </c>
      <c r="C403" t="s">
        <v>13</v>
      </c>
      <c r="D403" t="s">
        <v>7</v>
      </c>
      <c r="E403">
        <v>67</v>
      </c>
      <c r="F403">
        <v>2.4932622909545898E-2</v>
      </c>
    </row>
    <row r="404" spans="1:6" x14ac:dyDescent="0.3">
      <c r="A404">
        <v>36</v>
      </c>
      <c r="B404" t="s">
        <v>14</v>
      </c>
      <c r="C404" t="s">
        <v>9</v>
      </c>
      <c r="D404" t="s">
        <v>7</v>
      </c>
      <c r="E404">
        <v>84</v>
      </c>
      <c r="F404">
        <v>3.3910036087036098E-2</v>
      </c>
    </row>
    <row r="405" spans="1:6" x14ac:dyDescent="0.3">
      <c r="A405">
        <v>36</v>
      </c>
      <c r="B405" t="s">
        <v>14</v>
      </c>
      <c r="C405" t="s">
        <v>10</v>
      </c>
      <c r="D405" t="s">
        <v>7</v>
      </c>
      <c r="E405">
        <v>84</v>
      </c>
      <c r="F405">
        <v>3.0916690826415998E-2</v>
      </c>
    </row>
    <row r="406" spans="1:6" x14ac:dyDescent="0.3">
      <c r="A406">
        <v>36</v>
      </c>
      <c r="B406" t="s">
        <v>14</v>
      </c>
      <c r="C406" t="s">
        <v>11</v>
      </c>
      <c r="D406" t="s">
        <v>7</v>
      </c>
      <c r="E406">
        <v>84</v>
      </c>
      <c r="F406">
        <v>3.1914472579955999E-2</v>
      </c>
    </row>
    <row r="407" spans="1:6" x14ac:dyDescent="0.3">
      <c r="A407">
        <v>36</v>
      </c>
      <c r="B407" t="s">
        <v>14</v>
      </c>
      <c r="C407" t="s">
        <v>12</v>
      </c>
      <c r="D407" t="s">
        <v>7</v>
      </c>
      <c r="E407">
        <v>90</v>
      </c>
      <c r="F407">
        <v>3.39093208312988E-2</v>
      </c>
    </row>
    <row r="408" spans="1:6" x14ac:dyDescent="0.3">
      <c r="A408">
        <v>36</v>
      </c>
      <c r="B408" t="s">
        <v>14</v>
      </c>
      <c r="C408" t="s">
        <v>13</v>
      </c>
      <c r="D408" t="s">
        <v>7</v>
      </c>
      <c r="E408">
        <v>84</v>
      </c>
      <c r="F408">
        <v>3.39093208312988E-2</v>
      </c>
    </row>
    <row r="409" spans="1:6" x14ac:dyDescent="0.3">
      <c r="A409">
        <v>37</v>
      </c>
      <c r="B409" t="s">
        <v>6</v>
      </c>
      <c r="C409" t="s">
        <v>7</v>
      </c>
      <c r="D409" t="s">
        <v>7</v>
      </c>
      <c r="E409">
        <v>682</v>
      </c>
      <c r="F409">
        <v>0.26529026031494102</v>
      </c>
    </row>
    <row r="410" spans="1:6" x14ac:dyDescent="0.3">
      <c r="A410">
        <v>37</v>
      </c>
      <c r="B410" t="s">
        <v>8</v>
      </c>
      <c r="C410" t="s">
        <v>9</v>
      </c>
      <c r="D410" t="s">
        <v>7</v>
      </c>
      <c r="E410">
        <v>353</v>
      </c>
      <c r="F410">
        <v>0.13862919807433999</v>
      </c>
    </row>
    <row r="411" spans="1:6" x14ac:dyDescent="0.3">
      <c r="A411">
        <v>37</v>
      </c>
      <c r="B411" t="s">
        <v>8</v>
      </c>
      <c r="C411" t="s">
        <v>10</v>
      </c>
      <c r="D411" t="s">
        <v>7</v>
      </c>
      <c r="E411">
        <v>353</v>
      </c>
      <c r="F411">
        <v>0.146608591079711</v>
      </c>
    </row>
    <row r="412" spans="1:6" x14ac:dyDescent="0.3">
      <c r="A412">
        <v>37</v>
      </c>
      <c r="B412" t="s">
        <v>8</v>
      </c>
      <c r="C412" t="s">
        <v>11</v>
      </c>
      <c r="D412" t="s">
        <v>7</v>
      </c>
      <c r="E412">
        <v>353</v>
      </c>
      <c r="F412">
        <v>0.14663743972778301</v>
      </c>
    </row>
    <row r="413" spans="1:6" x14ac:dyDescent="0.3">
      <c r="A413">
        <v>37</v>
      </c>
      <c r="B413" t="s">
        <v>8</v>
      </c>
      <c r="C413" t="s">
        <v>12</v>
      </c>
      <c r="D413" t="s">
        <v>7</v>
      </c>
      <c r="E413">
        <v>353</v>
      </c>
      <c r="F413">
        <v>0.138597011566162</v>
      </c>
    </row>
    <row r="414" spans="1:6" x14ac:dyDescent="0.3">
      <c r="A414">
        <v>37</v>
      </c>
      <c r="B414" t="s">
        <v>8</v>
      </c>
      <c r="C414" t="s">
        <v>13</v>
      </c>
      <c r="D414" t="s">
        <v>7</v>
      </c>
      <c r="E414">
        <v>353</v>
      </c>
      <c r="F414">
        <v>0.13862919807433999</v>
      </c>
    </row>
    <row r="415" spans="1:6" x14ac:dyDescent="0.3">
      <c r="A415">
        <v>37</v>
      </c>
      <c r="B415" t="s">
        <v>14</v>
      </c>
      <c r="C415" t="s">
        <v>9</v>
      </c>
      <c r="D415" t="s">
        <v>7</v>
      </c>
      <c r="E415">
        <v>682</v>
      </c>
      <c r="F415">
        <v>0.28925919532775801</v>
      </c>
    </row>
    <row r="416" spans="1:6" x14ac:dyDescent="0.3">
      <c r="A416">
        <v>37</v>
      </c>
      <c r="B416" t="s">
        <v>14</v>
      </c>
      <c r="C416" t="s">
        <v>10</v>
      </c>
      <c r="D416" t="s">
        <v>7</v>
      </c>
      <c r="E416">
        <v>682</v>
      </c>
      <c r="F416">
        <v>0.29720497131347601</v>
      </c>
    </row>
    <row r="417" spans="1:6" x14ac:dyDescent="0.3">
      <c r="A417">
        <v>37</v>
      </c>
      <c r="B417" t="s">
        <v>14</v>
      </c>
      <c r="C417" t="s">
        <v>11</v>
      </c>
      <c r="D417" t="s">
        <v>7</v>
      </c>
      <c r="E417">
        <v>682</v>
      </c>
      <c r="F417">
        <v>0.29421257972717202</v>
      </c>
    </row>
    <row r="418" spans="1:6" x14ac:dyDescent="0.3">
      <c r="A418">
        <v>37</v>
      </c>
      <c r="B418" t="s">
        <v>14</v>
      </c>
      <c r="C418" t="s">
        <v>12</v>
      </c>
      <c r="D418" t="s">
        <v>7</v>
      </c>
      <c r="E418">
        <v>682</v>
      </c>
      <c r="F418">
        <v>0.31213450431823703</v>
      </c>
    </row>
    <row r="419" spans="1:6" x14ac:dyDescent="0.3">
      <c r="A419">
        <v>37</v>
      </c>
      <c r="B419" t="s">
        <v>14</v>
      </c>
      <c r="C419" t="s">
        <v>13</v>
      </c>
      <c r="D419" t="s">
        <v>7</v>
      </c>
      <c r="E419">
        <v>682</v>
      </c>
      <c r="F419">
        <v>0.30322098731994601</v>
      </c>
    </row>
    <row r="420" spans="1:6" x14ac:dyDescent="0.3">
      <c r="A420">
        <v>38</v>
      </c>
      <c r="B420" t="s">
        <v>6</v>
      </c>
      <c r="C420" t="s">
        <v>7</v>
      </c>
      <c r="D420" t="s">
        <v>7</v>
      </c>
      <c r="E420">
        <v>10</v>
      </c>
      <c r="F420">
        <v>1.9929409027099601E-3</v>
      </c>
    </row>
    <row r="421" spans="1:6" x14ac:dyDescent="0.3">
      <c r="A421">
        <v>38</v>
      </c>
      <c r="B421" t="s">
        <v>8</v>
      </c>
      <c r="C421" t="s">
        <v>9</v>
      </c>
      <c r="D421" t="s">
        <v>7</v>
      </c>
      <c r="E421">
        <v>10</v>
      </c>
      <c r="F421">
        <v>2.960205078125E-3</v>
      </c>
    </row>
    <row r="422" spans="1:6" x14ac:dyDescent="0.3">
      <c r="A422">
        <v>38</v>
      </c>
      <c r="B422" t="s">
        <v>8</v>
      </c>
      <c r="C422" t="s">
        <v>10</v>
      </c>
      <c r="D422" t="s">
        <v>7</v>
      </c>
      <c r="E422">
        <v>10</v>
      </c>
      <c r="F422">
        <v>4.0256977081298802E-3</v>
      </c>
    </row>
    <row r="423" spans="1:6" x14ac:dyDescent="0.3">
      <c r="A423">
        <v>38</v>
      </c>
      <c r="B423" t="s">
        <v>8</v>
      </c>
      <c r="C423" t="s">
        <v>11</v>
      </c>
      <c r="D423" t="s">
        <v>7</v>
      </c>
      <c r="E423">
        <v>10</v>
      </c>
      <c r="F423">
        <v>2.9876232147216701E-3</v>
      </c>
    </row>
    <row r="424" spans="1:6" x14ac:dyDescent="0.3">
      <c r="A424">
        <v>38</v>
      </c>
      <c r="B424" t="s">
        <v>8</v>
      </c>
      <c r="C424" t="s">
        <v>12</v>
      </c>
      <c r="D424" t="s">
        <v>7</v>
      </c>
      <c r="E424">
        <v>10</v>
      </c>
      <c r="F424">
        <v>2.9916763305664002E-3</v>
      </c>
    </row>
    <row r="425" spans="1:6" x14ac:dyDescent="0.3">
      <c r="A425">
        <v>38</v>
      </c>
      <c r="B425" t="s">
        <v>8</v>
      </c>
      <c r="C425" t="s">
        <v>13</v>
      </c>
      <c r="D425" t="s">
        <v>7</v>
      </c>
      <c r="E425">
        <v>10</v>
      </c>
      <c r="F425">
        <v>2.9928684234619102E-3</v>
      </c>
    </row>
    <row r="426" spans="1:6" x14ac:dyDescent="0.3">
      <c r="A426">
        <v>38</v>
      </c>
      <c r="B426" t="s">
        <v>14</v>
      </c>
      <c r="C426" t="s">
        <v>9</v>
      </c>
      <c r="D426" t="s">
        <v>7</v>
      </c>
      <c r="E426">
        <v>10</v>
      </c>
      <c r="F426">
        <v>2.9923915863037101E-3</v>
      </c>
    </row>
    <row r="427" spans="1:6" x14ac:dyDescent="0.3">
      <c r="A427">
        <v>38</v>
      </c>
      <c r="B427" t="s">
        <v>14</v>
      </c>
      <c r="C427" t="s">
        <v>10</v>
      </c>
      <c r="D427" t="s">
        <v>7</v>
      </c>
      <c r="E427">
        <v>10</v>
      </c>
      <c r="F427">
        <v>2.9938220977783199E-3</v>
      </c>
    </row>
    <row r="428" spans="1:6" x14ac:dyDescent="0.3">
      <c r="A428">
        <v>38</v>
      </c>
      <c r="B428" t="s">
        <v>14</v>
      </c>
      <c r="C428" t="s">
        <v>11</v>
      </c>
      <c r="D428" t="s">
        <v>7</v>
      </c>
      <c r="E428">
        <v>10</v>
      </c>
      <c r="F428">
        <v>2.9888153076171801E-3</v>
      </c>
    </row>
    <row r="429" spans="1:6" x14ac:dyDescent="0.3">
      <c r="A429">
        <v>38</v>
      </c>
      <c r="B429" t="s">
        <v>14</v>
      </c>
      <c r="C429" t="s">
        <v>12</v>
      </c>
      <c r="D429" t="s">
        <v>7</v>
      </c>
      <c r="E429">
        <v>10</v>
      </c>
      <c r="F429">
        <v>2.9902458190917899E-3</v>
      </c>
    </row>
    <row r="430" spans="1:6" x14ac:dyDescent="0.3">
      <c r="A430">
        <v>38</v>
      </c>
      <c r="B430" t="s">
        <v>14</v>
      </c>
      <c r="C430" t="s">
        <v>13</v>
      </c>
      <c r="D430" t="s">
        <v>7</v>
      </c>
      <c r="E430">
        <v>10</v>
      </c>
      <c r="F430">
        <v>3.0069351196289002E-3</v>
      </c>
    </row>
    <row r="431" spans="1:6" x14ac:dyDescent="0.3">
      <c r="A431">
        <v>39</v>
      </c>
      <c r="B431" t="s">
        <v>6</v>
      </c>
      <c r="C431" t="s">
        <v>7</v>
      </c>
      <c r="D431">
        <v>6</v>
      </c>
      <c r="E431">
        <v>931</v>
      </c>
      <c r="F431">
        <v>0.41989374160766602</v>
      </c>
    </row>
    <row r="432" spans="1:6" x14ac:dyDescent="0.3">
      <c r="A432">
        <v>39</v>
      </c>
      <c r="B432" t="s">
        <v>8</v>
      </c>
      <c r="C432" t="s">
        <v>9</v>
      </c>
      <c r="D432">
        <v>8</v>
      </c>
      <c r="E432">
        <v>27</v>
      </c>
      <c r="F432">
        <v>1.09562873840332E-2</v>
      </c>
    </row>
    <row r="433" spans="1:6" x14ac:dyDescent="0.3">
      <c r="A433">
        <v>39</v>
      </c>
      <c r="B433" t="s">
        <v>8</v>
      </c>
      <c r="C433" t="s">
        <v>10</v>
      </c>
      <c r="D433">
        <v>8</v>
      </c>
      <c r="E433">
        <v>27</v>
      </c>
      <c r="F433">
        <v>9.9713802337646398E-3</v>
      </c>
    </row>
    <row r="434" spans="1:6" x14ac:dyDescent="0.3">
      <c r="A434">
        <v>39</v>
      </c>
      <c r="B434" t="s">
        <v>8</v>
      </c>
      <c r="C434" t="s">
        <v>11</v>
      </c>
      <c r="D434">
        <v>8</v>
      </c>
      <c r="E434">
        <v>27</v>
      </c>
      <c r="F434">
        <v>1.09398365020751E-2</v>
      </c>
    </row>
    <row r="435" spans="1:6" x14ac:dyDescent="0.3">
      <c r="A435">
        <v>39</v>
      </c>
      <c r="B435" t="s">
        <v>8</v>
      </c>
      <c r="C435" t="s">
        <v>12</v>
      </c>
      <c r="D435">
        <v>8</v>
      </c>
      <c r="E435">
        <v>89</v>
      </c>
      <c r="F435">
        <v>3.89273166656494E-2</v>
      </c>
    </row>
    <row r="436" spans="1:6" x14ac:dyDescent="0.3">
      <c r="A436">
        <v>39</v>
      </c>
      <c r="B436" t="s">
        <v>8</v>
      </c>
      <c r="C436" t="s">
        <v>13</v>
      </c>
      <c r="D436">
        <v>8</v>
      </c>
      <c r="E436">
        <v>23</v>
      </c>
      <c r="F436">
        <v>9.9728107452392491E-3</v>
      </c>
    </row>
    <row r="437" spans="1:6" x14ac:dyDescent="0.3">
      <c r="A437">
        <v>39</v>
      </c>
      <c r="B437" t="s">
        <v>14</v>
      </c>
      <c r="C437" t="s">
        <v>9</v>
      </c>
      <c r="D437">
        <v>6</v>
      </c>
      <c r="E437">
        <v>370</v>
      </c>
      <c r="F437">
        <v>0.183509826660156</v>
      </c>
    </row>
    <row r="438" spans="1:6" x14ac:dyDescent="0.3">
      <c r="A438">
        <v>39</v>
      </c>
      <c r="B438" t="s">
        <v>14</v>
      </c>
      <c r="C438" t="s">
        <v>10</v>
      </c>
      <c r="D438">
        <v>6</v>
      </c>
      <c r="E438">
        <v>370</v>
      </c>
      <c r="F438">
        <v>0.176503181457519</v>
      </c>
    </row>
    <row r="439" spans="1:6" x14ac:dyDescent="0.3">
      <c r="A439">
        <v>39</v>
      </c>
      <c r="B439" t="s">
        <v>14</v>
      </c>
      <c r="C439" t="s">
        <v>11</v>
      </c>
      <c r="D439">
        <v>7</v>
      </c>
      <c r="E439">
        <v>55</v>
      </c>
      <c r="F439">
        <v>2.5951862335204998E-2</v>
      </c>
    </row>
    <row r="440" spans="1:6" x14ac:dyDescent="0.3">
      <c r="A440">
        <v>39</v>
      </c>
      <c r="B440" t="s">
        <v>14</v>
      </c>
      <c r="C440" t="s">
        <v>12</v>
      </c>
      <c r="D440">
        <v>6</v>
      </c>
      <c r="E440">
        <v>732</v>
      </c>
      <c r="F440">
        <v>0.448770761489868</v>
      </c>
    </row>
    <row r="441" spans="1:6" x14ac:dyDescent="0.3">
      <c r="A441">
        <v>39</v>
      </c>
      <c r="B441" t="s">
        <v>14</v>
      </c>
      <c r="C441" t="s">
        <v>13</v>
      </c>
      <c r="D441">
        <v>6</v>
      </c>
      <c r="E441">
        <v>111</v>
      </c>
      <c r="F441">
        <v>5.7845592498779297E-2</v>
      </c>
    </row>
    <row r="442" spans="1:6" x14ac:dyDescent="0.3">
      <c r="A442">
        <v>40</v>
      </c>
      <c r="B442" t="s">
        <v>6</v>
      </c>
      <c r="C442" t="s">
        <v>7</v>
      </c>
      <c r="D442" t="s">
        <v>7</v>
      </c>
      <c r="E442">
        <v>47</v>
      </c>
      <c r="F442">
        <v>1.4985322952270499E-2</v>
      </c>
    </row>
    <row r="443" spans="1:6" x14ac:dyDescent="0.3">
      <c r="A443">
        <v>40</v>
      </c>
      <c r="B443" t="s">
        <v>8</v>
      </c>
      <c r="C443" t="s">
        <v>9</v>
      </c>
      <c r="D443" t="s">
        <v>7</v>
      </c>
      <c r="E443">
        <v>31</v>
      </c>
      <c r="F443">
        <v>9.9484920501708898E-3</v>
      </c>
    </row>
    <row r="444" spans="1:6" x14ac:dyDescent="0.3">
      <c r="A444">
        <v>40</v>
      </c>
      <c r="B444" t="s">
        <v>8</v>
      </c>
      <c r="C444" t="s">
        <v>10</v>
      </c>
      <c r="D444" t="s">
        <v>7</v>
      </c>
      <c r="E444">
        <v>31</v>
      </c>
      <c r="F444">
        <v>8.9735984802246094E-3</v>
      </c>
    </row>
    <row r="445" spans="1:6" x14ac:dyDescent="0.3">
      <c r="A445">
        <v>40</v>
      </c>
      <c r="B445" t="s">
        <v>8</v>
      </c>
      <c r="C445" t="s">
        <v>11</v>
      </c>
      <c r="D445" t="s">
        <v>7</v>
      </c>
      <c r="E445">
        <v>31</v>
      </c>
      <c r="F445">
        <v>9.9737644195556606E-3</v>
      </c>
    </row>
    <row r="446" spans="1:6" x14ac:dyDescent="0.3">
      <c r="A446">
        <v>40</v>
      </c>
      <c r="B446" t="s">
        <v>8</v>
      </c>
      <c r="C446" t="s">
        <v>12</v>
      </c>
      <c r="D446" t="s">
        <v>7</v>
      </c>
      <c r="E446">
        <v>31</v>
      </c>
      <c r="F446">
        <v>9.9737644195556606E-3</v>
      </c>
    </row>
    <row r="447" spans="1:6" x14ac:dyDescent="0.3">
      <c r="A447">
        <v>40</v>
      </c>
      <c r="B447" t="s">
        <v>8</v>
      </c>
      <c r="C447" t="s">
        <v>13</v>
      </c>
      <c r="D447" t="s">
        <v>7</v>
      </c>
      <c r="E447">
        <v>31</v>
      </c>
      <c r="F447">
        <v>1.16651058197021E-2</v>
      </c>
    </row>
    <row r="448" spans="1:6" x14ac:dyDescent="0.3">
      <c r="A448">
        <v>40</v>
      </c>
      <c r="B448" t="s">
        <v>14</v>
      </c>
      <c r="C448" t="s">
        <v>9</v>
      </c>
      <c r="D448" t="s">
        <v>7</v>
      </c>
      <c r="E448">
        <v>47</v>
      </c>
      <c r="F448">
        <v>1.69551372528076E-2</v>
      </c>
    </row>
    <row r="449" spans="1:6" x14ac:dyDescent="0.3">
      <c r="A449">
        <v>40</v>
      </c>
      <c r="B449" t="s">
        <v>14</v>
      </c>
      <c r="C449" t="s">
        <v>10</v>
      </c>
      <c r="D449" t="s">
        <v>7</v>
      </c>
      <c r="E449">
        <v>47</v>
      </c>
      <c r="F449">
        <v>1.49919986724853E-2</v>
      </c>
    </row>
    <row r="450" spans="1:6" x14ac:dyDescent="0.3">
      <c r="A450">
        <v>40</v>
      </c>
      <c r="B450" t="s">
        <v>14</v>
      </c>
      <c r="C450" t="s">
        <v>11</v>
      </c>
      <c r="D450" t="s">
        <v>7</v>
      </c>
      <c r="E450">
        <v>51</v>
      </c>
      <c r="F450">
        <v>1.6953468322753899E-2</v>
      </c>
    </row>
    <row r="451" spans="1:6" x14ac:dyDescent="0.3">
      <c r="A451">
        <v>40</v>
      </c>
      <c r="B451" t="s">
        <v>14</v>
      </c>
      <c r="C451" t="s">
        <v>12</v>
      </c>
      <c r="D451" t="s">
        <v>7</v>
      </c>
      <c r="E451">
        <v>47</v>
      </c>
      <c r="F451">
        <v>1.59580707550048E-2</v>
      </c>
    </row>
    <row r="452" spans="1:6" x14ac:dyDescent="0.3">
      <c r="A452">
        <v>40</v>
      </c>
      <c r="B452" t="s">
        <v>14</v>
      </c>
      <c r="C452" t="s">
        <v>13</v>
      </c>
      <c r="D452" t="s">
        <v>7</v>
      </c>
      <c r="E452">
        <v>47</v>
      </c>
      <c r="F452">
        <v>1.6960859298705999E-2</v>
      </c>
    </row>
    <row r="453" spans="1:6" x14ac:dyDescent="0.3">
      <c r="A453">
        <v>41</v>
      </c>
      <c r="B453" t="s">
        <v>6</v>
      </c>
      <c r="C453" t="s">
        <v>7</v>
      </c>
      <c r="D453">
        <v>2</v>
      </c>
      <c r="E453">
        <v>44</v>
      </c>
      <c r="F453">
        <v>2.3111343383789E-2</v>
      </c>
    </row>
    <row r="454" spans="1:6" x14ac:dyDescent="0.3">
      <c r="A454">
        <v>41</v>
      </c>
      <c r="B454" t="s">
        <v>8</v>
      </c>
      <c r="C454" t="s">
        <v>9</v>
      </c>
      <c r="D454">
        <v>2</v>
      </c>
      <c r="E454">
        <v>3</v>
      </c>
      <c r="F454">
        <v>9.918212890625E-4</v>
      </c>
    </row>
    <row r="455" spans="1:6" x14ac:dyDescent="0.3">
      <c r="A455">
        <v>41</v>
      </c>
      <c r="B455" t="s">
        <v>8</v>
      </c>
      <c r="C455" t="s">
        <v>10</v>
      </c>
      <c r="D455">
        <v>2</v>
      </c>
      <c r="E455">
        <v>3</v>
      </c>
      <c r="F455">
        <v>9.9754333496093707E-4</v>
      </c>
    </row>
    <row r="456" spans="1:6" x14ac:dyDescent="0.3">
      <c r="A456">
        <v>41</v>
      </c>
      <c r="B456" t="s">
        <v>8</v>
      </c>
      <c r="C456" t="s">
        <v>11</v>
      </c>
      <c r="D456">
        <v>2</v>
      </c>
      <c r="E456">
        <v>3</v>
      </c>
      <c r="F456">
        <v>1.9650459289550699E-3</v>
      </c>
    </row>
    <row r="457" spans="1:6" x14ac:dyDescent="0.3">
      <c r="A457">
        <v>41</v>
      </c>
      <c r="B457" t="s">
        <v>8</v>
      </c>
      <c r="C457" t="s">
        <v>12</v>
      </c>
      <c r="D457">
        <v>2</v>
      </c>
      <c r="E457">
        <v>6</v>
      </c>
      <c r="F457">
        <v>2.9897689819335898E-3</v>
      </c>
    </row>
    <row r="458" spans="1:6" x14ac:dyDescent="0.3">
      <c r="A458">
        <v>41</v>
      </c>
      <c r="B458" t="s">
        <v>8</v>
      </c>
      <c r="C458" t="s">
        <v>13</v>
      </c>
      <c r="D458">
        <v>2</v>
      </c>
      <c r="E458">
        <v>3</v>
      </c>
      <c r="F458">
        <v>9.9754333496093707E-4</v>
      </c>
    </row>
    <row r="459" spans="1:6" x14ac:dyDescent="0.3">
      <c r="A459">
        <v>41</v>
      </c>
      <c r="B459" t="s">
        <v>14</v>
      </c>
      <c r="C459" t="s">
        <v>9</v>
      </c>
      <c r="D459">
        <v>2</v>
      </c>
      <c r="E459">
        <v>13</v>
      </c>
      <c r="F459">
        <v>6.01553916931152E-3</v>
      </c>
    </row>
    <row r="460" spans="1:6" x14ac:dyDescent="0.3">
      <c r="A460">
        <v>41</v>
      </c>
      <c r="B460" t="s">
        <v>14</v>
      </c>
      <c r="C460" t="s">
        <v>10</v>
      </c>
      <c r="D460">
        <v>2</v>
      </c>
      <c r="E460">
        <v>3</v>
      </c>
      <c r="F460">
        <v>9.9754333496093707E-4</v>
      </c>
    </row>
    <row r="461" spans="1:6" x14ac:dyDescent="0.3">
      <c r="A461">
        <v>41</v>
      </c>
      <c r="B461" t="s">
        <v>14</v>
      </c>
      <c r="C461" t="s">
        <v>11</v>
      </c>
      <c r="D461">
        <v>2</v>
      </c>
      <c r="E461">
        <v>3</v>
      </c>
      <c r="F461">
        <v>9.9706649780273394E-4</v>
      </c>
    </row>
    <row r="462" spans="1:6" x14ac:dyDescent="0.3">
      <c r="A462">
        <v>41</v>
      </c>
      <c r="B462" t="s">
        <v>14</v>
      </c>
      <c r="C462" t="s">
        <v>12</v>
      </c>
      <c r="D462">
        <v>2</v>
      </c>
      <c r="E462">
        <v>13</v>
      </c>
      <c r="F462">
        <v>5.9967041015625E-3</v>
      </c>
    </row>
    <row r="463" spans="1:6" x14ac:dyDescent="0.3">
      <c r="A463">
        <v>41</v>
      </c>
      <c r="B463" t="s">
        <v>14</v>
      </c>
      <c r="C463" t="s">
        <v>13</v>
      </c>
      <c r="D463">
        <v>2</v>
      </c>
      <c r="E463">
        <v>3</v>
      </c>
      <c r="F463">
        <v>9.8466873168945291E-4</v>
      </c>
    </row>
    <row r="464" spans="1:6" x14ac:dyDescent="0.3">
      <c r="A464">
        <v>42</v>
      </c>
      <c r="B464" t="s">
        <v>6</v>
      </c>
      <c r="C464" t="s">
        <v>7</v>
      </c>
      <c r="D464" t="s">
        <v>7</v>
      </c>
      <c r="E464">
        <v>2000</v>
      </c>
      <c r="F464">
        <v>0.88179874420166005</v>
      </c>
    </row>
    <row r="465" spans="1:6" x14ac:dyDescent="0.3">
      <c r="A465">
        <v>42</v>
      </c>
      <c r="B465" t="s">
        <v>8</v>
      </c>
      <c r="C465" t="s">
        <v>9</v>
      </c>
      <c r="D465" t="s">
        <v>7</v>
      </c>
      <c r="E465">
        <v>1096</v>
      </c>
      <c r="F465">
        <v>0.49364709854125899</v>
      </c>
    </row>
    <row r="466" spans="1:6" x14ac:dyDescent="0.3">
      <c r="A466">
        <v>42</v>
      </c>
      <c r="B466" t="s">
        <v>8</v>
      </c>
      <c r="C466" t="s">
        <v>10</v>
      </c>
      <c r="D466" t="s">
        <v>7</v>
      </c>
      <c r="E466">
        <v>1096</v>
      </c>
      <c r="F466">
        <v>0.486667871475219</v>
      </c>
    </row>
    <row r="467" spans="1:6" x14ac:dyDescent="0.3">
      <c r="A467">
        <v>42</v>
      </c>
      <c r="B467" t="s">
        <v>8</v>
      </c>
      <c r="C467" t="s">
        <v>11</v>
      </c>
      <c r="D467" t="s">
        <v>7</v>
      </c>
      <c r="E467">
        <v>1096</v>
      </c>
      <c r="F467">
        <v>0.49983000755309998</v>
      </c>
    </row>
    <row r="468" spans="1:6" x14ac:dyDescent="0.3">
      <c r="A468">
        <v>42</v>
      </c>
      <c r="B468" t="s">
        <v>8</v>
      </c>
      <c r="C468" t="s">
        <v>12</v>
      </c>
      <c r="D468" t="s">
        <v>7</v>
      </c>
      <c r="E468">
        <v>1096</v>
      </c>
      <c r="F468">
        <v>0.51850962638854903</v>
      </c>
    </row>
    <row r="469" spans="1:6" x14ac:dyDescent="0.3">
      <c r="A469">
        <v>42</v>
      </c>
      <c r="B469" t="s">
        <v>8</v>
      </c>
      <c r="C469" t="s">
        <v>13</v>
      </c>
      <c r="D469" t="s">
        <v>7</v>
      </c>
      <c r="E469">
        <v>1096</v>
      </c>
      <c r="F469">
        <v>0.49157190322875899</v>
      </c>
    </row>
    <row r="470" spans="1:6" x14ac:dyDescent="0.3">
      <c r="A470">
        <v>42</v>
      </c>
      <c r="B470" t="s">
        <v>14</v>
      </c>
      <c r="C470" t="s">
        <v>9</v>
      </c>
      <c r="D470" t="s">
        <v>7</v>
      </c>
      <c r="E470">
        <v>2000</v>
      </c>
      <c r="F470">
        <v>0.94668197631835904</v>
      </c>
    </row>
    <row r="471" spans="1:6" x14ac:dyDescent="0.3">
      <c r="A471">
        <v>42</v>
      </c>
      <c r="B471" t="s">
        <v>14</v>
      </c>
      <c r="C471" t="s">
        <v>10</v>
      </c>
      <c r="D471" t="s">
        <v>7</v>
      </c>
      <c r="E471">
        <v>2000</v>
      </c>
      <c r="F471">
        <v>0.9837007522583</v>
      </c>
    </row>
    <row r="472" spans="1:6" x14ac:dyDescent="0.3">
      <c r="A472">
        <v>42</v>
      </c>
      <c r="B472" t="s">
        <v>14</v>
      </c>
      <c r="C472" t="s">
        <v>11</v>
      </c>
      <c r="D472" t="s">
        <v>7</v>
      </c>
      <c r="E472">
        <v>2000</v>
      </c>
      <c r="F472">
        <v>1.0006783008575399</v>
      </c>
    </row>
    <row r="473" spans="1:6" x14ac:dyDescent="0.3">
      <c r="A473">
        <v>42</v>
      </c>
      <c r="B473" t="s">
        <v>14</v>
      </c>
      <c r="C473" t="s">
        <v>12</v>
      </c>
      <c r="D473" t="s">
        <v>7</v>
      </c>
      <c r="E473">
        <v>2000</v>
      </c>
      <c r="F473">
        <v>0.95643520355224598</v>
      </c>
    </row>
    <row r="474" spans="1:6" x14ac:dyDescent="0.3">
      <c r="A474">
        <v>42</v>
      </c>
      <c r="B474" t="s">
        <v>14</v>
      </c>
      <c r="C474" t="s">
        <v>13</v>
      </c>
      <c r="D474" t="s">
        <v>7</v>
      </c>
      <c r="E474">
        <v>2000</v>
      </c>
      <c r="F474">
        <v>1.0329458713531401</v>
      </c>
    </row>
    <row r="475" spans="1:6" x14ac:dyDescent="0.3">
      <c r="A475">
        <v>43</v>
      </c>
      <c r="B475" t="s">
        <v>6</v>
      </c>
      <c r="C475" t="s">
        <v>7</v>
      </c>
      <c r="D475">
        <v>6</v>
      </c>
      <c r="E475">
        <v>447</v>
      </c>
      <c r="F475">
        <v>0.181037902832031</v>
      </c>
    </row>
    <row r="476" spans="1:6" x14ac:dyDescent="0.3">
      <c r="A476">
        <v>43</v>
      </c>
      <c r="B476" t="s">
        <v>8</v>
      </c>
      <c r="C476" t="s">
        <v>9</v>
      </c>
      <c r="D476">
        <v>6</v>
      </c>
      <c r="E476">
        <v>42</v>
      </c>
      <c r="F476">
        <v>1.69224739074707E-2</v>
      </c>
    </row>
    <row r="477" spans="1:6" x14ac:dyDescent="0.3">
      <c r="A477">
        <v>43</v>
      </c>
      <c r="B477" t="s">
        <v>8</v>
      </c>
      <c r="C477" t="s">
        <v>10</v>
      </c>
      <c r="D477">
        <v>6</v>
      </c>
      <c r="E477">
        <v>42</v>
      </c>
      <c r="F477">
        <v>1.04060173034667E-2</v>
      </c>
    </row>
    <row r="478" spans="1:6" x14ac:dyDescent="0.3">
      <c r="A478">
        <v>43</v>
      </c>
      <c r="B478" t="s">
        <v>8</v>
      </c>
      <c r="C478" t="s">
        <v>11</v>
      </c>
      <c r="D478">
        <v>6</v>
      </c>
      <c r="E478">
        <v>42</v>
      </c>
      <c r="F478">
        <v>2.1388053894042899E-2</v>
      </c>
    </row>
    <row r="479" spans="1:6" x14ac:dyDescent="0.3">
      <c r="A479">
        <v>43</v>
      </c>
      <c r="B479" t="s">
        <v>8</v>
      </c>
      <c r="C479" t="s">
        <v>12</v>
      </c>
      <c r="D479">
        <v>6</v>
      </c>
      <c r="E479">
        <v>45</v>
      </c>
      <c r="F479">
        <v>1.6960144042968701E-2</v>
      </c>
    </row>
    <row r="480" spans="1:6" x14ac:dyDescent="0.3">
      <c r="A480">
        <v>43</v>
      </c>
      <c r="B480" t="s">
        <v>8</v>
      </c>
      <c r="C480" t="s">
        <v>13</v>
      </c>
      <c r="D480">
        <v>6</v>
      </c>
      <c r="E480">
        <v>20</v>
      </c>
      <c r="F480">
        <v>8.9924335479736293E-3</v>
      </c>
    </row>
    <row r="481" spans="1:6" x14ac:dyDescent="0.3">
      <c r="A481">
        <v>43</v>
      </c>
      <c r="B481" t="s">
        <v>14</v>
      </c>
      <c r="C481" t="s">
        <v>9</v>
      </c>
      <c r="D481">
        <v>6</v>
      </c>
      <c r="E481">
        <v>125</v>
      </c>
      <c r="F481">
        <v>5.2614212036132799E-2</v>
      </c>
    </row>
    <row r="482" spans="1:6" x14ac:dyDescent="0.3">
      <c r="A482">
        <v>43</v>
      </c>
      <c r="B482" t="s">
        <v>14</v>
      </c>
      <c r="C482" t="s">
        <v>10</v>
      </c>
      <c r="D482">
        <v>6</v>
      </c>
      <c r="E482">
        <v>61</v>
      </c>
      <c r="F482">
        <v>2.4440765380859299E-2</v>
      </c>
    </row>
    <row r="483" spans="1:6" x14ac:dyDescent="0.3">
      <c r="A483">
        <v>43</v>
      </c>
      <c r="B483" t="s">
        <v>14</v>
      </c>
      <c r="C483" t="s">
        <v>11</v>
      </c>
      <c r="D483">
        <v>6</v>
      </c>
      <c r="E483">
        <v>44</v>
      </c>
      <c r="F483">
        <v>1.79669857025146E-2</v>
      </c>
    </row>
    <row r="484" spans="1:6" x14ac:dyDescent="0.3">
      <c r="A484">
        <v>43</v>
      </c>
      <c r="B484" t="s">
        <v>14</v>
      </c>
      <c r="C484" t="s">
        <v>12</v>
      </c>
      <c r="D484">
        <v>6</v>
      </c>
      <c r="E484">
        <v>293</v>
      </c>
      <c r="F484">
        <v>0.12734937667846599</v>
      </c>
    </row>
    <row r="485" spans="1:6" x14ac:dyDescent="0.3">
      <c r="A485">
        <v>43</v>
      </c>
      <c r="B485" t="s">
        <v>14</v>
      </c>
      <c r="C485" t="s">
        <v>13</v>
      </c>
      <c r="D485">
        <v>6</v>
      </c>
      <c r="E485">
        <v>61</v>
      </c>
      <c r="F485">
        <v>2.4930000305175701E-2</v>
      </c>
    </row>
    <row r="486" spans="1:6" x14ac:dyDescent="0.3">
      <c r="A486">
        <v>44</v>
      </c>
      <c r="B486" t="s">
        <v>6</v>
      </c>
      <c r="C486" t="s">
        <v>7</v>
      </c>
      <c r="D486" t="s">
        <v>7</v>
      </c>
      <c r="E486">
        <v>1832</v>
      </c>
      <c r="F486">
        <v>12.5346660614013</v>
      </c>
    </row>
    <row r="487" spans="1:6" x14ac:dyDescent="0.3">
      <c r="A487">
        <v>44</v>
      </c>
      <c r="B487" t="s">
        <v>8</v>
      </c>
      <c r="C487" t="s">
        <v>9</v>
      </c>
      <c r="D487" t="s">
        <v>7</v>
      </c>
      <c r="E487">
        <v>940</v>
      </c>
      <c r="F487">
        <v>0.39107561111450101</v>
      </c>
    </row>
    <row r="488" spans="1:6" x14ac:dyDescent="0.3">
      <c r="A488">
        <v>44</v>
      </c>
      <c r="B488" t="s">
        <v>8</v>
      </c>
      <c r="C488" t="s">
        <v>10</v>
      </c>
      <c r="D488" t="s">
        <v>7</v>
      </c>
      <c r="E488">
        <v>940</v>
      </c>
      <c r="F488">
        <v>0.38697433471679599</v>
      </c>
    </row>
    <row r="489" spans="1:6" x14ac:dyDescent="0.3">
      <c r="A489">
        <v>44</v>
      </c>
      <c r="B489" t="s">
        <v>8</v>
      </c>
      <c r="C489" t="s">
        <v>11</v>
      </c>
      <c r="D489" t="s">
        <v>7</v>
      </c>
      <c r="E489">
        <v>940</v>
      </c>
      <c r="F489">
        <v>0.39195084571838301</v>
      </c>
    </row>
    <row r="490" spans="1:6" x14ac:dyDescent="0.3">
      <c r="A490">
        <v>44</v>
      </c>
      <c r="B490" t="s">
        <v>8</v>
      </c>
      <c r="C490" t="s">
        <v>12</v>
      </c>
      <c r="D490" t="s">
        <v>7</v>
      </c>
      <c r="E490">
        <v>940</v>
      </c>
      <c r="F490">
        <v>0.38596773147583002</v>
      </c>
    </row>
    <row r="491" spans="1:6" x14ac:dyDescent="0.3">
      <c r="A491">
        <v>44</v>
      </c>
      <c r="B491" t="s">
        <v>8</v>
      </c>
      <c r="C491" t="s">
        <v>13</v>
      </c>
      <c r="D491" t="s">
        <v>7</v>
      </c>
      <c r="E491">
        <v>940</v>
      </c>
      <c r="F491">
        <v>0.39195466041564903</v>
      </c>
    </row>
    <row r="492" spans="1:6" x14ac:dyDescent="0.3">
      <c r="A492">
        <v>44</v>
      </c>
      <c r="B492" t="s">
        <v>14</v>
      </c>
      <c r="C492" t="s">
        <v>9</v>
      </c>
      <c r="D492" t="s">
        <v>7</v>
      </c>
      <c r="E492">
        <v>1832</v>
      </c>
      <c r="F492">
        <v>0.872994184494018</v>
      </c>
    </row>
    <row r="493" spans="1:6" x14ac:dyDescent="0.3">
      <c r="A493">
        <v>44</v>
      </c>
      <c r="B493" t="s">
        <v>14</v>
      </c>
      <c r="C493" t="s">
        <v>10</v>
      </c>
      <c r="D493" t="s">
        <v>7</v>
      </c>
      <c r="E493">
        <v>1832</v>
      </c>
      <c r="F493">
        <v>0.879763603210449</v>
      </c>
    </row>
    <row r="494" spans="1:6" x14ac:dyDescent="0.3">
      <c r="A494">
        <v>44</v>
      </c>
      <c r="B494" t="s">
        <v>14</v>
      </c>
      <c r="C494" t="s">
        <v>11</v>
      </c>
      <c r="D494" t="s">
        <v>7</v>
      </c>
      <c r="E494">
        <v>1844</v>
      </c>
      <c r="F494">
        <v>0.92581486701965299</v>
      </c>
    </row>
    <row r="495" spans="1:6" x14ac:dyDescent="0.3">
      <c r="A495">
        <v>44</v>
      </c>
      <c r="B495" t="s">
        <v>14</v>
      </c>
      <c r="C495" t="s">
        <v>12</v>
      </c>
      <c r="D495" t="s">
        <v>7</v>
      </c>
      <c r="E495">
        <v>1800</v>
      </c>
      <c r="F495">
        <v>0.85072016716003396</v>
      </c>
    </row>
    <row r="496" spans="1:6" x14ac:dyDescent="0.3">
      <c r="A496">
        <v>44</v>
      </c>
      <c r="B496" t="s">
        <v>14</v>
      </c>
      <c r="C496" t="s">
        <v>13</v>
      </c>
      <c r="D496" t="s">
        <v>7</v>
      </c>
      <c r="E496">
        <v>1800</v>
      </c>
      <c r="F496">
        <v>0.92549633979797297</v>
      </c>
    </row>
    <row r="497" spans="1:6" x14ac:dyDescent="0.3">
      <c r="A497">
        <v>45</v>
      </c>
      <c r="B497" t="s">
        <v>6</v>
      </c>
      <c r="C497" t="s">
        <v>7</v>
      </c>
      <c r="D497" t="s">
        <v>7</v>
      </c>
      <c r="E497">
        <v>36</v>
      </c>
      <c r="F497">
        <v>1.09856128692626E-2</v>
      </c>
    </row>
    <row r="498" spans="1:6" x14ac:dyDescent="0.3">
      <c r="A498">
        <v>45</v>
      </c>
      <c r="B498" t="s">
        <v>8</v>
      </c>
      <c r="C498" t="s">
        <v>9</v>
      </c>
      <c r="D498" t="s">
        <v>7</v>
      </c>
      <c r="E498">
        <v>30</v>
      </c>
      <c r="F498">
        <v>1.39358043670654E-2</v>
      </c>
    </row>
    <row r="499" spans="1:6" x14ac:dyDescent="0.3">
      <c r="A499">
        <v>45</v>
      </c>
      <c r="B499" t="s">
        <v>8</v>
      </c>
      <c r="C499" t="s">
        <v>10</v>
      </c>
      <c r="D499" t="s">
        <v>7</v>
      </c>
      <c r="E499">
        <v>30</v>
      </c>
      <c r="F499">
        <v>1.29644870758056E-2</v>
      </c>
    </row>
    <row r="500" spans="1:6" x14ac:dyDescent="0.3">
      <c r="A500">
        <v>45</v>
      </c>
      <c r="B500" t="s">
        <v>8</v>
      </c>
      <c r="C500" t="s">
        <v>11</v>
      </c>
      <c r="D500" t="s">
        <v>7</v>
      </c>
      <c r="E500">
        <v>30</v>
      </c>
      <c r="F500">
        <v>2.09441184997558E-2</v>
      </c>
    </row>
    <row r="501" spans="1:6" x14ac:dyDescent="0.3">
      <c r="A501">
        <v>45</v>
      </c>
      <c r="B501" t="s">
        <v>8</v>
      </c>
      <c r="C501" t="s">
        <v>12</v>
      </c>
      <c r="D501" t="s">
        <v>7</v>
      </c>
      <c r="E501">
        <v>30</v>
      </c>
      <c r="F501">
        <v>1.19955539703369E-2</v>
      </c>
    </row>
    <row r="502" spans="1:6" x14ac:dyDescent="0.3">
      <c r="A502">
        <v>45</v>
      </c>
      <c r="B502" t="s">
        <v>8</v>
      </c>
      <c r="C502" t="s">
        <v>13</v>
      </c>
      <c r="D502" t="s">
        <v>7</v>
      </c>
      <c r="E502">
        <v>30</v>
      </c>
      <c r="F502">
        <v>9.9754333496093698E-3</v>
      </c>
    </row>
    <row r="503" spans="1:6" x14ac:dyDescent="0.3">
      <c r="A503">
        <v>45</v>
      </c>
      <c r="B503" t="s">
        <v>14</v>
      </c>
      <c r="C503" t="s">
        <v>9</v>
      </c>
      <c r="D503" t="s">
        <v>7</v>
      </c>
      <c r="E503">
        <v>36</v>
      </c>
      <c r="F503">
        <v>1.19976997375488E-2</v>
      </c>
    </row>
    <row r="504" spans="1:6" x14ac:dyDescent="0.3">
      <c r="A504">
        <v>45</v>
      </c>
      <c r="B504" t="s">
        <v>14</v>
      </c>
      <c r="C504" t="s">
        <v>10</v>
      </c>
      <c r="D504" t="s">
        <v>7</v>
      </c>
      <c r="E504">
        <v>36</v>
      </c>
      <c r="F504">
        <v>1.19683742523193E-2</v>
      </c>
    </row>
    <row r="505" spans="1:6" x14ac:dyDescent="0.3">
      <c r="A505">
        <v>45</v>
      </c>
      <c r="B505" t="s">
        <v>14</v>
      </c>
      <c r="C505" t="s">
        <v>11</v>
      </c>
      <c r="D505" t="s">
        <v>7</v>
      </c>
      <c r="E505">
        <v>36</v>
      </c>
      <c r="F505">
        <v>1.19678974151611E-2</v>
      </c>
    </row>
    <row r="506" spans="1:6" x14ac:dyDescent="0.3">
      <c r="A506">
        <v>45</v>
      </c>
      <c r="B506" t="s">
        <v>14</v>
      </c>
      <c r="C506" t="s">
        <v>12</v>
      </c>
      <c r="D506" t="s">
        <v>7</v>
      </c>
      <c r="E506">
        <v>36</v>
      </c>
      <c r="F506">
        <v>1.46050453186035E-2</v>
      </c>
    </row>
    <row r="507" spans="1:6" x14ac:dyDescent="0.3">
      <c r="A507">
        <v>45</v>
      </c>
      <c r="B507" t="s">
        <v>14</v>
      </c>
      <c r="C507" t="s">
        <v>13</v>
      </c>
      <c r="D507" t="s">
        <v>7</v>
      </c>
      <c r="E507">
        <v>36</v>
      </c>
      <c r="F507">
        <v>1.2965440750121999E-2</v>
      </c>
    </row>
    <row r="508" spans="1:6" x14ac:dyDescent="0.3">
      <c r="A508">
        <v>46</v>
      </c>
      <c r="B508" t="s">
        <v>6</v>
      </c>
      <c r="C508" t="s">
        <v>7</v>
      </c>
      <c r="D508">
        <v>4</v>
      </c>
      <c r="E508">
        <v>19</v>
      </c>
      <c r="F508">
        <v>4.9867630004882804E-3</v>
      </c>
    </row>
    <row r="509" spans="1:6" x14ac:dyDescent="0.3">
      <c r="A509">
        <v>46</v>
      </c>
      <c r="B509" t="s">
        <v>8</v>
      </c>
      <c r="C509" t="s">
        <v>9</v>
      </c>
      <c r="D509">
        <v>4</v>
      </c>
      <c r="E509">
        <v>9</v>
      </c>
      <c r="F509">
        <v>1.99007987976074E-3</v>
      </c>
    </row>
    <row r="510" spans="1:6" x14ac:dyDescent="0.3">
      <c r="A510">
        <v>46</v>
      </c>
      <c r="B510" t="s">
        <v>8</v>
      </c>
      <c r="C510" t="s">
        <v>10</v>
      </c>
      <c r="D510">
        <v>4</v>
      </c>
      <c r="E510">
        <v>9</v>
      </c>
      <c r="F510">
        <v>3.9887428283691398E-3</v>
      </c>
    </row>
    <row r="511" spans="1:6" x14ac:dyDescent="0.3">
      <c r="A511">
        <v>46</v>
      </c>
      <c r="B511" t="s">
        <v>8</v>
      </c>
      <c r="C511" t="s">
        <v>11</v>
      </c>
      <c r="D511">
        <v>4</v>
      </c>
      <c r="E511">
        <v>9</v>
      </c>
      <c r="F511">
        <v>1.9969940185546801E-3</v>
      </c>
    </row>
    <row r="512" spans="1:6" x14ac:dyDescent="0.3">
      <c r="A512">
        <v>46</v>
      </c>
      <c r="B512" t="s">
        <v>8</v>
      </c>
      <c r="C512" t="s">
        <v>12</v>
      </c>
      <c r="D512">
        <v>4</v>
      </c>
      <c r="E512">
        <v>14</v>
      </c>
      <c r="F512">
        <v>3.9894580841064401E-3</v>
      </c>
    </row>
    <row r="513" spans="1:6" x14ac:dyDescent="0.3">
      <c r="A513">
        <v>46</v>
      </c>
      <c r="B513" t="s">
        <v>8</v>
      </c>
      <c r="C513" t="s">
        <v>13</v>
      </c>
      <c r="D513">
        <v>4</v>
      </c>
      <c r="E513">
        <v>9</v>
      </c>
      <c r="F513">
        <v>1.99484825134277E-3</v>
      </c>
    </row>
    <row r="514" spans="1:6" x14ac:dyDescent="0.3">
      <c r="A514">
        <v>46</v>
      </c>
      <c r="B514" t="s">
        <v>14</v>
      </c>
      <c r="C514" t="s">
        <v>9</v>
      </c>
      <c r="D514">
        <v>4</v>
      </c>
      <c r="E514">
        <v>16</v>
      </c>
      <c r="F514">
        <v>5.9533119201660104E-3</v>
      </c>
    </row>
    <row r="515" spans="1:6" x14ac:dyDescent="0.3">
      <c r="A515">
        <v>46</v>
      </c>
      <c r="B515" t="s">
        <v>14</v>
      </c>
      <c r="C515" t="s">
        <v>10</v>
      </c>
      <c r="D515">
        <v>4</v>
      </c>
      <c r="E515">
        <v>16</v>
      </c>
      <c r="F515">
        <v>5.0165653228759696E-3</v>
      </c>
    </row>
    <row r="516" spans="1:6" x14ac:dyDescent="0.3">
      <c r="A516">
        <v>46</v>
      </c>
      <c r="B516" t="s">
        <v>14</v>
      </c>
      <c r="C516" t="s">
        <v>11</v>
      </c>
      <c r="D516">
        <v>4</v>
      </c>
      <c r="E516">
        <v>11</v>
      </c>
      <c r="F516">
        <v>3.9920806884765599E-3</v>
      </c>
    </row>
    <row r="517" spans="1:6" x14ac:dyDescent="0.3">
      <c r="A517">
        <v>46</v>
      </c>
      <c r="B517" t="s">
        <v>14</v>
      </c>
      <c r="C517" t="s">
        <v>12</v>
      </c>
      <c r="D517">
        <v>4</v>
      </c>
      <c r="E517">
        <v>16</v>
      </c>
      <c r="F517">
        <v>4.9843788146972604E-3</v>
      </c>
    </row>
    <row r="518" spans="1:6" x14ac:dyDescent="0.3">
      <c r="A518">
        <v>46</v>
      </c>
      <c r="B518" t="s">
        <v>14</v>
      </c>
      <c r="C518" t="s">
        <v>13</v>
      </c>
      <c r="D518">
        <v>4</v>
      </c>
      <c r="E518">
        <v>11</v>
      </c>
      <c r="F518">
        <v>2.9957294464111302E-3</v>
      </c>
    </row>
    <row r="519" spans="1:6" x14ac:dyDescent="0.3">
      <c r="A519">
        <v>47</v>
      </c>
      <c r="B519" t="s">
        <v>6</v>
      </c>
      <c r="C519" t="s">
        <v>7</v>
      </c>
      <c r="D519">
        <v>6</v>
      </c>
      <c r="E519">
        <v>390</v>
      </c>
      <c r="F519">
        <v>0.175039768218994</v>
      </c>
    </row>
    <row r="520" spans="1:6" x14ac:dyDescent="0.3">
      <c r="A520">
        <v>47</v>
      </c>
      <c r="B520" t="s">
        <v>8</v>
      </c>
      <c r="C520" t="s">
        <v>9</v>
      </c>
      <c r="D520">
        <v>7</v>
      </c>
      <c r="E520">
        <v>10</v>
      </c>
      <c r="F520">
        <v>3.9889812469482396E-3</v>
      </c>
    </row>
    <row r="521" spans="1:6" x14ac:dyDescent="0.3">
      <c r="A521">
        <v>47</v>
      </c>
      <c r="B521" t="s">
        <v>8</v>
      </c>
      <c r="C521" t="s">
        <v>10</v>
      </c>
      <c r="D521">
        <v>7</v>
      </c>
      <c r="E521">
        <v>10</v>
      </c>
      <c r="F521">
        <v>4.9548149108886701E-3</v>
      </c>
    </row>
    <row r="522" spans="1:6" x14ac:dyDescent="0.3">
      <c r="A522">
        <v>47</v>
      </c>
      <c r="B522" t="s">
        <v>8</v>
      </c>
      <c r="C522" t="s">
        <v>11</v>
      </c>
      <c r="D522">
        <v>7</v>
      </c>
      <c r="E522">
        <v>10</v>
      </c>
      <c r="F522">
        <v>2.9919147491455E-3</v>
      </c>
    </row>
    <row r="523" spans="1:6" x14ac:dyDescent="0.3">
      <c r="A523">
        <v>47</v>
      </c>
      <c r="B523" t="s">
        <v>8</v>
      </c>
      <c r="C523" t="s">
        <v>12</v>
      </c>
      <c r="D523">
        <v>8</v>
      </c>
      <c r="E523">
        <v>30</v>
      </c>
      <c r="F523">
        <v>1.2965679168701101E-2</v>
      </c>
    </row>
    <row r="524" spans="1:6" x14ac:dyDescent="0.3">
      <c r="A524">
        <v>47</v>
      </c>
      <c r="B524" t="s">
        <v>8</v>
      </c>
      <c r="C524" t="s">
        <v>13</v>
      </c>
      <c r="D524">
        <v>8</v>
      </c>
      <c r="E524">
        <v>11</v>
      </c>
      <c r="F524">
        <v>3.9889812469482396E-3</v>
      </c>
    </row>
    <row r="525" spans="1:6" x14ac:dyDescent="0.3">
      <c r="A525">
        <v>47</v>
      </c>
      <c r="B525" t="s">
        <v>14</v>
      </c>
      <c r="C525" t="s">
        <v>9</v>
      </c>
      <c r="D525">
        <v>6</v>
      </c>
      <c r="E525">
        <v>129</v>
      </c>
      <c r="F525">
        <v>6.2991380691528306E-2</v>
      </c>
    </row>
    <row r="526" spans="1:6" x14ac:dyDescent="0.3">
      <c r="A526">
        <v>47</v>
      </c>
      <c r="B526" t="s">
        <v>14</v>
      </c>
      <c r="C526" t="s">
        <v>10</v>
      </c>
      <c r="D526">
        <v>6</v>
      </c>
      <c r="E526">
        <v>129</v>
      </c>
      <c r="F526">
        <v>5.88400363922119E-2</v>
      </c>
    </row>
    <row r="527" spans="1:6" x14ac:dyDescent="0.3">
      <c r="A527">
        <v>47</v>
      </c>
      <c r="B527" t="s">
        <v>14</v>
      </c>
      <c r="C527" t="s">
        <v>11</v>
      </c>
      <c r="D527">
        <v>6</v>
      </c>
      <c r="E527">
        <v>13</v>
      </c>
      <c r="F527">
        <v>3.8814544677734301E-3</v>
      </c>
    </row>
    <row r="528" spans="1:6" x14ac:dyDescent="0.3">
      <c r="A528">
        <v>47</v>
      </c>
      <c r="B528" t="s">
        <v>14</v>
      </c>
      <c r="C528" t="s">
        <v>12</v>
      </c>
      <c r="D528">
        <v>6</v>
      </c>
      <c r="E528">
        <v>275</v>
      </c>
      <c r="F528">
        <v>0.15026903152465801</v>
      </c>
    </row>
    <row r="529" spans="1:6" x14ac:dyDescent="0.3">
      <c r="A529">
        <v>47</v>
      </c>
      <c r="B529" t="s">
        <v>14</v>
      </c>
      <c r="C529" t="s">
        <v>13</v>
      </c>
      <c r="D529">
        <v>6</v>
      </c>
      <c r="E529">
        <v>48</v>
      </c>
      <c r="F529">
        <v>2.2969484329223602E-2</v>
      </c>
    </row>
    <row r="530" spans="1:6" x14ac:dyDescent="0.3">
      <c r="A530">
        <v>48</v>
      </c>
      <c r="B530" t="s">
        <v>6</v>
      </c>
      <c r="C530" t="s">
        <v>7</v>
      </c>
      <c r="D530">
        <v>1</v>
      </c>
      <c r="E530">
        <v>2</v>
      </c>
      <c r="F530">
        <v>0</v>
      </c>
    </row>
    <row r="531" spans="1:6" x14ac:dyDescent="0.3">
      <c r="A531">
        <v>48</v>
      </c>
      <c r="B531" t="s">
        <v>8</v>
      </c>
      <c r="C531" t="s">
        <v>9</v>
      </c>
      <c r="D531">
        <v>1</v>
      </c>
      <c r="E531">
        <v>2</v>
      </c>
      <c r="F531">
        <v>9.9730491638183594E-4</v>
      </c>
    </row>
    <row r="532" spans="1:6" x14ac:dyDescent="0.3">
      <c r="A532">
        <v>48</v>
      </c>
      <c r="B532" t="s">
        <v>8</v>
      </c>
      <c r="C532" t="s">
        <v>10</v>
      </c>
      <c r="D532">
        <v>1</v>
      </c>
      <c r="E532">
        <v>2</v>
      </c>
      <c r="F532">
        <v>0</v>
      </c>
    </row>
    <row r="533" spans="1:6" x14ac:dyDescent="0.3">
      <c r="A533">
        <v>48</v>
      </c>
      <c r="B533" t="s">
        <v>8</v>
      </c>
      <c r="C533" t="s">
        <v>11</v>
      </c>
      <c r="D533">
        <v>1</v>
      </c>
      <c r="E533">
        <v>2</v>
      </c>
      <c r="F533">
        <v>9.6654891967773405E-4</v>
      </c>
    </row>
    <row r="534" spans="1:6" x14ac:dyDescent="0.3">
      <c r="A534">
        <v>48</v>
      </c>
      <c r="B534" t="s">
        <v>8</v>
      </c>
      <c r="C534" t="s">
        <v>12</v>
      </c>
      <c r="D534">
        <v>1</v>
      </c>
      <c r="E534">
        <v>2</v>
      </c>
      <c r="F534">
        <v>1.0015964508056599E-3</v>
      </c>
    </row>
    <row r="535" spans="1:6" x14ac:dyDescent="0.3">
      <c r="A535">
        <v>48</v>
      </c>
      <c r="B535" t="s">
        <v>8</v>
      </c>
      <c r="C535" t="s">
        <v>13</v>
      </c>
      <c r="D535">
        <v>1</v>
      </c>
      <c r="E535">
        <v>2</v>
      </c>
      <c r="F535">
        <v>0</v>
      </c>
    </row>
    <row r="536" spans="1:6" x14ac:dyDescent="0.3">
      <c r="A536">
        <v>48</v>
      </c>
      <c r="B536" t="s">
        <v>14</v>
      </c>
      <c r="C536" t="s">
        <v>9</v>
      </c>
      <c r="D536">
        <v>1</v>
      </c>
      <c r="E536">
        <v>2</v>
      </c>
      <c r="F536">
        <v>9.9325180053710894E-4</v>
      </c>
    </row>
    <row r="537" spans="1:6" x14ac:dyDescent="0.3">
      <c r="A537">
        <v>48</v>
      </c>
      <c r="B537" t="s">
        <v>14</v>
      </c>
      <c r="C537" t="s">
        <v>10</v>
      </c>
      <c r="D537">
        <v>1</v>
      </c>
      <c r="E537">
        <v>2</v>
      </c>
      <c r="F537">
        <v>0</v>
      </c>
    </row>
    <row r="538" spans="1:6" x14ac:dyDescent="0.3">
      <c r="A538">
        <v>48</v>
      </c>
      <c r="B538" t="s">
        <v>14</v>
      </c>
      <c r="C538" t="s">
        <v>11</v>
      </c>
      <c r="D538">
        <v>1</v>
      </c>
      <c r="E538">
        <v>2</v>
      </c>
      <c r="F538">
        <v>1.02758407592773E-3</v>
      </c>
    </row>
    <row r="539" spans="1:6" x14ac:dyDescent="0.3">
      <c r="A539">
        <v>48</v>
      </c>
      <c r="B539" t="s">
        <v>14</v>
      </c>
      <c r="C539" t="s">
        <v>12</v>
      </c>
      <c r="D539">
        <v>1</v>
      </c>
      <c r="E539">
        <v>2</v>
      </c>
      <c r="F539">
        <v>0</v>
      </c>
    </row>
    <row r="540" spans="1:6" x14ac:dyDescent="0.3">
      <c r="A540">
        <v>48</v>
      </c>
      <c r="B540" t="s">
        <v>14</v>
      </c>
      <c r="C540" t="s">
        <v>13</v>
      </c>
      <c r="D540">
        <v>1</v>
      </c>
      <c r="E540">
        <v>2</v>
      </c>
      <c r="F540">
        <v>9.9420547485351497E-4</v>
      </c>
    </row>
    <row r="541" spans="1:6" x14ac:dyDescent="0.3">
      <c r="A541">
        <v>49</v>
      </c>
      <c r="B541" t="s">
        <v>6</v>
      </c>
      <c r="C541" t="s">
        <v>7</v>
      </c>
      <c r="D541">
        <v>2</v>
      </c>
      <c r="E541">
        <v>49</v>
      </c>
      <c r="F541">
        <v>2.0775556564330999E-2</v>
      </c>
    </row>
    <row r="542" spans="1:6" x14ac:dyDescent="0.3">
      <c r="A542">
        <v>49</v>
      </c>
      <c r="B542" t="s">
        <v>8</v>
      </c>
      <c r="C542" t="s">
        <v>9</v>
      </c>
      <c r="D542">
        <v>2</v>
      </c>
      <c r="E542">
        <v>3</v>
      </c>
      <c r="F542">
        <v>0</v>
      </c>
    </row>
    <row r="543" spans="1:6" x14ac:dyDescent="0.3">
      <c r="A543">
        <v>49</v>
      </c>
      <c r="B543" t="s">
        <v>8</v>
      </c>
      <c r="C543" t="s">
        <v>10</v>
      </c>
      <c r="D543">
        <v>2</v>
      </c>
      <c r="E543">
        <v>3</v>
      </c>
      <c r="F543">
        <v>0</v>
      </c>
    </row>
    <row r="544" spans="1:6" x14ac:dyDescent="0.3">
      <c r="A544">
        <v>49</v>
      </c>
      <c r="B544" t="s">
        <v>8</v>
      </c>
      <c r="C544" t="s">
        <v>11</v>
      </c>
      <c r="D544">
        <v>2</v>
      </c>
      <c r="E544">
        <v>3</v>
      </c>
      <c r="F544">
        <v>0</v>
      </c>
    </row>
    <row r="545" spans="1:6" x14ac:dyDescent="0.3">
      <c r="A545">
        <v>49</v>
      </c>
      <c r="B545" t="s">
        <v>8</v>
      </c>
      <c r="C545" t="s">
        <v>12</v>
      </c>
      <c r="D545">
        <v>2</v>
      </c>
      <c r="E545">
        <v>7</v>
      </c>
      <c r="F545">
        <v>9.3212127685546806E-3</v>
      </c>
    </row>
    <row r="546" spans="1:6" x14ac:dyDescent="0.3">
      <c r="A546">
        <v>49</v>
      </c>
      <c r="B546" t="s">
        <v>8</v>
      </c>
      <c r="C546" t="s">
        <v>13</v>
      </c>
      <c r="D546">
        <v>2</v>
      </c>
      <c r="E546">
        <v>3</v>
      </c>
      <c r="F546">
        <v>9.9730491638183594E-4</v>
      </c>
    </row>
    <row r="547" spans="1:6" x14ac:dyDescent="0.3">
      <c r="A547">
        <v>49</v>
      </c>
      <c r="B547" t="s">
        <v>14</v>
      </c>
      <c r="C547" t="s">
        <v>9</v>
      </c>
      <c r="D547">
        <v>2</v>
      </c>
      <c r="E547">
        <v>12</v>
      </c>
      <c r="F547">
        <v>4.9943923950195304E-3</v>
      </c>
    </row>
    <row r="548" spans="1:6" x14ac:dyDescent="0.3">
      <c r="A548">
        <v>49</v>
      </c>
      <c r="B548" t="s">
        <v>14</v>
      </c>
      <c r="C548" t="s">
        <v>10</v>
      </c>
      <c r="D548">
        <v>2</v>
      </c>
      <c r="E548">
        <v>3</v>
      </c>
      <c r="F548">
        <v>1.9598007202148398E-3</v>
      </c>
    </row>
    <row r="549" spans="1:6" x14ac:dyDescent="0.3">
      <c r="A549">
        <v>49</v>
      </c>
      <c r="B549" t="s">
        <v>14</v>
      </c>
      <c r="C549" t="s">
        <v>11</v>
      </c>
      <c r="D549">
        <v>2</v>
      </c>
      <c r="E549">
        <v>3</v>
      </c>
      <c r="F549">
        <v>9.9754333496093707E-4</v>
      </c>
    </row>
    <row r="550" spans="1:6" x14ac:dyDescent="0.3">
      <c r="A550">
        <v>49</v>
      </c>
      <c r="B550" t="s">
        <v>14</v>
      </c>
      <c r="C550" t="s">
        <v>12</v>
      </c>
      <c r="D550">
        <v>2</v>
      </c>
      <c r="E550">
        <v>13</v>
      </c>
      <c r="F550">
        <v>6.0160160064697196E-3</v>
      </c>
    </row>
    <row r="551" spans="1:6" x14ac:dyDescent="0.3">
      <c r="A551">
        <v>49</v>
      </c>
      <c r="B551" t="s">
        <v>14</v>
      </c>
      <c r="C551" t="s">
        <v>13</v>
      </c>
      <c r="D551">
        <v>2</v>
      </c>
      <c r="E551">
        <v>3</v>
      </c>
      <c r="F551">
        <v>9.6964836120605404E-4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topLeftCell="A43" zoomScale="55" zoomScaleNormal="55" workbookViewId="0">
      <selection activeCell="G65" sqref="G65"/>
    </sheetView>
  </sheetViews>
  <sheetFormatPr defaultRowHeight="15.6" x14ac:dyDescent="0.3"/>
  <cols>
    <col min="1" max="1" width="15.1640625" customWidth="1"/>
    <col min="2" max="12" width="13.9140625" customWidth="1"/>
    <col min="13" max="19" width="16.25" customWidth="1"/>
  </cols>
  <sheetData>
    <row r="1" spans="1:14" x14ac:dyDescent="0.3">
      <c r="A1" t="s">
        <v>15</v>
      </c>
      <c r="B1" t="s">
        <v>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>
        <f ca="1">OFFSET(Table1[[#This Row],[Puzzle Number]],ROW(Table1[[#This Row],[Puzzle Number]])*10-20,0)</f>
        <v>0</v>
      </c>
      <c r="B2">
        <f ca="1">OFFSET(Table1[[#This Row],[Execution Time (in seconds)]],ROW(Table1[[#This Row],[Execution Time (in seconds)]])*10-20,0)</f>
        <v>0.15018916130065901</v>
      </c>
      <c r="C2">
        <f ca="1">OFFSET(Table1[[#This Row],[Execution Time (in seconds)]],ROW(Table1[[#This Row],[Execution Time (in seconds)]])*10-19,0)</f>
        <v>1.29356384277343E-2</v>
      </c>
      <c r="D2">
        <f ca="1">OFFSET(Table1[[#This Row],[Execution Time (in seconds)]],ROW(Table1[[#This Row],[Execution Time (in seconds)]])*10-18,0)</f>
        <v>1.19986534118652E-2</v>
      </c>
      <c r="E2">
        <f ca="1">OFFSET(Table1[[#This Row],[Execution Time (in seconds)]],ROW(Table1[[#This Row],[Execution Time (in seconds)]])*10-17,0)</f>
        <v>6.5792560577392495E-2</v>
      </c>
      <c r="F2">
        <f ca="1">OFFSET(Table1[[#This Row],[Execution Time (in seconds)]],ROW(Table1[[#This Row],[Execution Time (in seconds)]])*10-16,0)</f>
        <v>4.2883872985839802E-2</v>
      </c>
      <c r="G2">
        <f ca="1">OFFSET(Table1[[#This Row],[Execution Time (in seconds)]],ROW(Table1[[#This Row],[Execution Time (in seconds)]])*10-15,0)</f>
        <v>9.9735260009765608E-3</v>
      </c>
      <c r="H2">
        <f ca="1">OFFSET(Table1[[#This Row],[Execution Time (in seconds)]],ROW(Table1[[#This Row],[Execution Time (in seconds)]])*10-14,0)</f>
        <v>5.2888154983520501E-2</v>
      </c>
      <c r="I2">
        <f ca="1">OFFSET(Table1[[#This Row],[Execution Time (in seconds)]],ROW(Table1[[#This Row],[Execution Time (in seconds)]])*10-13,0)</f>
        <v>4.88419532775878E-2</v>
      </c>
      <c r="J2">
        <f ca="1">OFFSET(Table1[[#This Row],[Execution Time (in seconds)]],ROW(Table1[[#This Row],[Execution Time (in seconds)]])*10-12,0)</f>
        <v>1.5958547592162999E-2</v>
      </c>
      <c r="K2">
        <f ca="1">OFFSET(Table1[[#This Row],[Execution Time (in seconds)]],ROW(Table1[[#This Row],[Execution Time (in seconds)]])*10-11,0)</f>
        <v>0.13759994506835899</v>
      </c>
      <c r="L2">
        <f ca="1">OFFSET(Table1[[#This Row],[Execution Time (in seconds)]],ROW(Table1[[#This Row],[Execution Time (in seconds)]])*10-10,0)</f>
        <v>2.1941423416137602E-2</v>
      </c>
      <c r="M2">
        <f ca="1">SUM(SolutionTimes[[#This Row],[G1]:[G5]])/5</f>
        <v>2.8716850280761673E-2</v>
      </c>
      <c r="N2">
        <f ca="1">SUM(SolutionTimes[[#This Row],[A1]:[A5]])/5</f>
        <v>5.5446004867553578E-2</v>
      </c>
    </row>
    <row r="3" spans="1:14" x14ac:dyDescent="0.3">
      <c r="A3">
        <f ca="1">OFFSET(Table1[[#This Row],[Puzzle Number]],ROW(Table1[[#This Row],[Puzzle Number]])*10-20,0)</f>
        <v>1</v>
      </c>
      <c r="B3">
        <f ca="1">OFFSET(Table1[[#This Row],[Execution Time (in seconds)]],ROW(Table1[[#This Row],[Execution Time (in seconds)]])*10-20,0)</f>
        <v>2.29613780975341E-2</v>
      </c>
      <c r="C3">
        <f ca="1">OFFSET(Table1[[#This Row],[Execution Time (in seconds)]],ROW(Table1[[#This Row],[Execution Time (in seconds)]])*10-19,0)</f>
        <v>9.9897384643554601E-4</v>
      </c>
      <c r="D3">
        <f ca="1">OFFSET(Table1[[#This Row],[Execution Time (in seconds)]],ROW(Table1[[#This Row],[Execution Time (in seconds)]])*10-18,0)</f>
        <v>9.9587440490722591E-4</v>
      </c>
      <c r="E3">
        <f ca="1">OFFSET(Table1[[#This Row],[Execution Time (in seconds)]],ROW(Table1[[#This Row],[Execution Time (in seconds)]])*10-17,0)</f>
        <v>9.9682807922363195E-4</v>
      </c>
      <c r="F3">
        <f ca="1">OFFSET(Table1[[#This Row],[Execution Time (in seconds)]],ROW(Table1[[#This Row],[Execution Time (in seconds)]])*10-16,0)</f>
        <v>9.9778175354003906E-4</v>
      </c>
      <c r="G3">
        <f ca="1">OFFSET(Table1[[#This Row],[Execution Time (in seconds)]],ROW(Table1[[#This Row],[Execution Time (in seconds)]])*10-15,0)</f>
        <v>9.9778175354003906E-4</v>
      </c>
      <c r="H3">
        <f ca="1">OFFSET(Table1[[#This Row],[Execution Time (in seconds)]],ROW(Table1[[#This Row],[Execution Time (in seconds)]])*10-14,0)</f>
        <v>6.98089599609375E-3</v>
      </c>
      <c r="I3">
        <f ca="1">OFFSET(Table1[[#This Row],[Execution Time (in seconds)]],ROW(Table1[[#This Row],[Execution Time (in seconds)]])*10-13,0)</f>
        <v>5.9854984283447196E-3</v>
      </c>
      <c r="J3">
        <f ca="1">OFFSET(Table1[[#This Row],[Execution Time (in seconds)]],ROW(Table1[[#This Row],[Execution Time (in seconds)]])*10-12,0)</f>
        <v>9.9611282348632791E-4</v>
      </c>
      <c r="K3">
        <f ca="1">OFFSET(Table1[[#This Row],[Execution Time (in seconds)]],ROW(Table1[[#This Row],[Execution Time (in seconds)]])*10-11,0)</f>
        <v>5.9845447540283203E-3</v>
      </c>
      <c r="L3">
        <f ca="1">OFFSET(Table1[[#This Row],[Execution Time (in seconds)]],ROW(Table1[[#This Row],[Execution Time (in seconds)]])*10-10,0)</f>
        <v>9.9706649780273394E-4</v>
      </c>
      <c r="M3">
        <f ca="1">SUM(SolutionTimes[[#This Row],[G1]:[G5]])/5</f>
        <v>9.9744796752929631E-4</v>
      </c>
      <c r="N3">
        <f ca="1">SUM(SolutionTimes[[#This Row],[A1]:[A5]])/5</f>
        <v>4.1888236999511703E-3</v>
      </c>
    </row>
    <row r="4" spans="1:14" x14ac:dyDescent="0.3">
      <c r="A4">
        <f ca="1">OFFSET(Table1[[#This Row],[Puzzle Number]],ROW(Table1[[#This Row],[Puzzle Number]])*10-20,0)</f>
        <v>2</v>
      </c>
      <c r="B4">
        <f ca="1">OFFSET(Table1[[#This Row],[Execution Time (in seconds)]],ROW(Table1[[#This Row],[Execution Time (in seconds)]])*10-20,0)</f>
        <v>1.29692554473876E-2</v>
      </c>
      <c r="C4">
        <f ca="1">OFFSET(Table1[[#This Row],[Execution Time (in seconds)]],ROW(Table1[[#This Row],[Execution Time (in seconds)]])*10-19,0)</f>
        <v>1.9867420196533199E-3</v>
      </c>
      <c r="D4">
        <f ca="1">OFFSET(Table1[[#This Row],[Execution Time (in seconds)]],ROW(Table1[[#This Row],[Execution Time (in seconds)]])*10-18,0)</f>
        <v>1.0001659393310499E-3</v>
      </c>
      <c r="E4">
        <f ca="1">OFFSET(Table1[[#This Row],[Execution Time (in seconds)]],ROW(Table1[[#This Row],[Execution Time (in seconds)]])*10-17,0)</f>
        <v>9.9968910217285091E-4</v>
      </c>
      <c r="F4">
        <f ca="1">OFFSET(Table1[[#This Row],[Execution Time (in seconds)]],ROW(Table1[[#This Row],[Execution Time (in seconds)]])*10-16,0)</f>
        <v>2.9921531677245998E-3</v>
      </c>
      <c r="G4">
        <f ca="1">OFFSET(Table1[[#This Row],[Execution Time (in seconds)]],ROW(Table1[[#This Row],[Execution Time (in seconds)]])*10-15,0)</f>
        <v>9.9587440490722591E-4</v>
      </c>
      <c r="H4">
        <f ca="1">OFFSET(Table1[[#This Row],[Execution Time (in seconds)]],ROW(Table1[[#This Row],[Execution Time (in seconds)]])*10-14,0)</f>
        <v>3.9892196655273403E-3</v>
      </c>
      <c r="I4">
        <f ca="1">OFFSET(Table1[[#This Row],[Execution Time (in seconds)]],ROW(Table1[[#This Row],[Execution Time (in seconds)]])*10-13,0)</f>
        <v>9.9825859069824197E-4</v>
      </c>
      <c r="J4">
        <f ca="1">OFFSET(Table1[[#This Row],[Execution Time (in seconds)]],ROW(Table1[[#This Row],[Execution Time (in seconds)]])*10-12,0)</f>
        <v>9.95635986328125E-4</v>
      </c>
      <c r="K4">
        <f ca="1">OFFSET(Table1[[#This Row],[Execution Time (in seconds)]],ROW(Table1[[#This Row],[Execution Time (in seconds)]])*10-11,0)</f>
        <v>3.9603710174560504E-3</v>
      </c>
      <c r="L4">
        <f ca="1">OFFSET(Table1[[#This Row],[Execution Time (in seconds)]],ROW(Table1[[#This Row],[Execution Time (in seconds)]])*10-10,0)</f>
        <v>9.9587440490722591E-4</v>
      </c>
      <c r="M4">
        <f ca="1">SUM(SolutionTimes[[#This Row],[G1]:[G5]])/5</f>
        <v>1.5949249267578093E-3</v>
      </c>
      <c r="N4">
        <f ca="1">SUM(SolutionTimes[[#This Row],[A1]:[A5]])/5</f>
        <v>2.1878719329833972E-3</v>
      </c>
    </row>
    <row r="5" spans="1:14" x14ac:dyDescent="0.3">
      <c r="A5">
        <f ca="1">OFFSET(Table1[[#This Row],[Puzzle Number]],ROW(Table1[[#This Row],[Puzzle Number]])*10-20,0)</f>
        <v>3</v>
      </c>
      <c r="B5">
        <f ca="1">OFFSET(Table1[[#This Row],[Execution Time (in seconds)]],ROW(Table1[[#This Row],[Execution Time (in seconds)]])*10-20,0)</f>
        <v>0.111732721328735</v>
      </c>
      <c r="C5">
        <f ca="1">OFFSET(Table1[[#This Row],[Execution Time (in seconds)]],ROW(Table1[[#This Row],[Execution Time (in seconds)]])*10-19,0)</f>
        <v>3.9815902709960903E-3</v>
      </c>
      <c r="D5">
        <f ca="1">OFFSET(Table1[[#This Row],[Execution Time (in seconds)]],ROW(Table1[[#This Row],[Execution Time (in seconds)]])*10-18,0)</f>
        <v>2.99954414367675E-3</v>
      </c>
      <c r="E5">
        <f ca="1">OFFSET(Table1[[#This Row],[Execution Time (in seconds)]],ROW(Table1[[#This Row],[Execution Time (in seconds)]])*10-17,0)</f>
        <v>8.8733434677123996E-2</v>
      </c>
      <c r="F5">
        <f ca="1">OFFSET(Table1[[#This Row],[Execution Time (in seconds)]],ROW(Table1[[#This Row],[Execution Time (in seconds)]])*10-16,0)</f>
        <v>2.59273052215576E-2</v>
      </c>
      <c r="G5">
        <f ca="1">OFFSET(Table1[[#This Row],[Execution Time (in seconds)]],ROW(Table1[[#This Row],[Execution Time (in seconds)]])*10-15,0)</f>
        <v>3.0245780944824201E-3</v>
      </c>
      <c r="H5">
        <f ca="1">OFFSET(Table1[[#This Row],[Execution Time (in seconds)]],ROW(Table1[[#This Row],[Execution Time (in seconds)]])*10-14,0)</f>
        <v>2.4899005889892498E-2</v>
      </c>
      <c r="I5">
        <f ca="1">OFFSET(Table1[[#This Row],[Execution Time (in seconds)]],ROW(Table1[[#This Row],[Execution Time (in seconds)]])*10-13,0)</f>
        <v>2.3967742919921799E-2</v>
      </c>
      <c r="J5">
        <f ca="1">OFFSET(Table1[[#This Row],[Execution Time (in seconds)]],ROW(Table1[[#This Row],[Execution Time (in seconds)]])*10-12,0)</f>
        <v>9.9737644195556606E-3</v>
      </c>
      <c r="K5">
        <f ca="1">OFFSET(Table1[[#This Row],[Execution Time (in seconds)]],ROW(Table1[[#This Row],[Execution Time (in seconds)]])*10-11,0)</f>
        <v>3.3908843994140597E-2</v>
      </c>
      <c r="L5">
        <f ca="1">OFFSET(Table1[[#This Row],[Execution Time (in seconds)]],ROW(Table1[[#This Row],[Execution Time (in seconds)]])*10-10,0)</f>
        <v>7.9805850982665998E-3</v>
      </c>
      <c r="M5">
        <f ca="1">SUM(SolutionTimes[[#This Row],[G1]:[G5]])/5</f>
        <v>2.4933290481567373E-2</v>
      </c>
      <c r="N5">
        <f ca="1">SUM(SolutionTimes[[#This Row],[A1]:[A5]])/5</f>
        <v>2.0145988464355433E-2</v>
      </c>
    </row>
    <row r="6" spans="1:14" x14ac:dyDescent="0.3">
      <c r="A6">
        <f ca="1">OFFSET(Table1[[#This Row],[Puzzle Number]],ROW(Table1[[#This Row],[Puzzle Number]])*10-20,0)</f>
        <v>4</v>
      </c>
      <c r="B6">
        <f ca="1">OFFSET(Table1[[#This Row],[Execution Time (in seconds)]],ROW(Table1[[#This Row],[Execution Time (in seconds)]])*10-20,0)</f>
        <v>6.0804367065429597E-2</v>
      </c>
      <c r="C6">
        <f ca="1">OFFSET(Table1[[#This Row],[Execution Time (in seconds)]],ROW(Table1[[#This Row],[Execution Time (in seconds)]])*10-19,0)</f>
        <v>1.99484825134277E-3</v>
      </c>
      <c r="D6">
        <f ca="1">OFFSET(Table1[[#This Row],[Execution Time (in seconds)]],ROW(Table1[[#This Row],[Execution Time (in seconds)]])*10-18,0)</f>
        <v>1.9946098327636701E-3</v>
      </c>
      <c r="E6">
        <f ca="1">OFFSET(Table1[[#This Row],[Execution Time (in seconds)]],ROW(Table1[[#This Row],[Execution Time (in seconds)]])*10-17,0)</f>
        <v>1.99365615844726E-3</v>
      </c>
      <c r="F6">
        <f ca="1">OFFSET(Table1[[#This Row],[Execution Time (in seconds)]],ROW(Table1[[#This Row],[Execution Time (in seconds)]])*10-16,0)</f>
        <v>8.9755058288574201E-3</v>
      </c>
      <c r="G6">
        <f ca="1">OFFSET(Table1[[#This Row],[Execution Time (in seconds)]],ROW(Table1[[#This Row],[Execution Time (in seconds)]])*10-15,0)</f>
        <v>1.99484825134277E-3</v>
      </c>
      <c r="H6">
        <f ca="1">OFFSET(Table1[[#This Row],[Execution Time (in seconds)]],ROW(Table1[[#This Row],[Execution Time (in seconds)]])*10-14,0)</f>
        <v>1.1966466903686499E-2</v>
      </c>
      <c r="I6">
        <f ca="1">OFFSET(Table1[[#This Row],[Execution Time (in seconds)]],ROW(Table1[[#This Row],[Execution Time (in seconds)]])*10-13,0)</f>
        <v>3.9908885955810504E-3</v>
      </c>
      <c r="J6">
        <f ca="1">OFFSET(Table1[[#This Row],[Execution Time (in seconds)]],ROW(Table1[[#This Row],[Execution Time (in seconds)]])*10-12,0)</f>
        <v>2.99072265625E-3</v>
      </c>
      <c r="K6">
        <f ca="1">OFFSET(Table1[[#This Row],[Execution Time (in seconds)]],ROW(Table1[[#This Row],[Execution Time (in seconds)]])*10-11,0)</f>
        <v>2.99220085144042E-2</v>
      </c>
      <c r="L6">
        <f ca="1">OFFSET(Table1[[#This Row],[Execution Time (in seconds)]],ROW(Table1[[#This Row],[Execution Time (in seconds)]])*10-10,0)</f>
        <v>3.9880275726318299E-3</v>
      </c>
      <c r="M6">
        <f ca="1">SUM(SolutionTimes[[#This Row],[G1]:[G5]])/5</f>
        <v>3.3906936645507783E-3</v>
      </c>
      <c r="N6">
        <f ca="1">SUM(SolutionTimes[[#This Row],[A1]:[A5]])/5</f>
        <v>1.0571622848510716E-2</v>
      </c>
    </row>
    <row r="7" spans="1:14" x14ac:dyDescent="0.3">
      <c r="A7">
        <f ca="1">OFFSET(Table1[[#This Row],[Puzzle Number]],ROW(Table1[[#This Row],[Puzzle Number]])*10-20,0)</f>
        <v>5</v>
      </c>
      <c r="B7">
        <f ca="1">OFFSET(Table1[[#This Row],[Execution Time (in seconds)]],ROW(Table1[[#This Row],[Execution Time (in seconds)]])*10-20,0)</f>
        <v>9.9730491638183594E-4</v>
      </c>
      <c r="C7">
        <f ca="1">OFFSET(Table1[[#This Row],[Execution Time (in seconds)]],ROW(Table1[[#This Row],[Execution Time (in seconds)]])*10-19,0)</f>
        <v>0</v>
      </c>
      <c r="D7">
        <f ca="1">OFFSET(Table1[[#This Row],[Execution Time (in seconds)]],ROW(Table1[[#This Row],[Execution Time (in seconds)]])*10-18,0)</f>
        <v>9.9730491638183594E-4</v>
      </c>
      <c r="E7">
        <f ca="1">OFFSET(Table1[[#This Row],[Execution Time (in seconds)]],ROW(Table1[[#This Row],[Execution Time (in seconds)]])*10-17,0)</f>
        <v>1.0051727294921799E-3</v>
      </c>
      <c r="F7">
        <f ca="1">OFFSET(Table1[[#This Row],[Execution Time (in seconds)]],ROW(Table1[[#This Row],[Execution Time (in seconds)]])*10-16,0)</f>
        <v>0</v>
      </c>
      <c r="G7">
        <f ca="1">OFFSET(Table1[[#This Row],[Execution Time (in seconds)]],ROW(Table1[[#This Row],[Execution Time (in seconds)]])*10-15,0)</f>
        <v>9.9015235900878906E-4</v>
      </c>
      <c r="H7">
        <f ca="1">OFFSET(Table1[[#This Row],[Execution Time (in seconds)]],ROW(Table1[[#This Row],[Execution Time (in seconds)]])*10-14,0)</f>
        <v>9.9778175354003906E-4</v>
      </c>
      <c r="I7">
        <f ca="1">OFFSET(Table1[[#This Row],[Execution Time (in seconds)]],ROW(Table1[[#This Row],[Execution Time (in seconds)]])*10-13,0)</f>
        <v>0</v>
      </c>
      <c r="J7">
        <f ca="1">OFFSET(Table1[[#This Row],[Execution Time (in seconds)]],ROW(Table1[[#This Row],[Execution Time (in seconds)]])*10-12,0)</f>
        <v>9.9658966064453103E-4</v>
      </c>
      <c r="K7">
        <f ca="1">OFFSET(Table1[[#This Row],[Execution Time (in seconds)]],ROW(Table1[[#This Row],[Execution Time (in seconds)]])*10-11,0)</f>
        <v>9.9682807922363195E-4</v>
      </c>
      <c r="L7">
        <f ca="1">OFFSET(Table1[[#This Row],[Execution Time (in seconds)]],ROW(Table1[[#This Row],[Execution Time (in seconds)]])*10-10,0)</f>
        <v>0</v>
      </c>
      <c r="M7">
        <f ca="1">SUM(SolutionTimes[[#This Row],[G1]:[G5]])/5</f>
        <v>5.985260009765609E-4</v>
      </c>
      <c r="N7">
        <f ca="1">SUM(SolutionTimes[[#This Row],[A1]:[A5]])/5</f>
        <v>5.9823989868164047E-4</v>
      </c>
    </row>
    <row r="8" spans="1:14" x14ac:dyDescent="0.3">
      <c r="A8">
        <f ca="1">OFFSET(Table1[[#This Row],[Puzzle Number]],ROW(Table1[[#This Row],[Puzzle Number]])*10-20,0)</f>
        <v>6</v>
      </c>
      <c r="B8">
        <f ca="1">OFFSET(Table1[[#This Row],[Execution Time (in seconds)]],ROW(Table1[[#This Row],[Execution Time (in seconds)]])*10-20,0)</f>
        <v>2.80140852928161</v>
      </c>
      <c r="C8">
        <f ca="1">OFFSET(Table1[[#This Row],[Execution Time (in seconds)]],ROW(Table1[[#This Row],[Execution Time (in seconds)]])*10-19,0)</f>
        <v>1.2698783874511701</v>
      </c>
      <c r="D8">
        <f ca="1">OFFSET(Table1[[#This Row],[Execution Time (in seconds)]],ROW(Table1[[#This Row],[Execution Time (in seconds)]])*10-18,0)</f>
        <v>1.31700491905212</v>
      </c>
      <c r="E8">
        <f ca="1">OFFSET(Table1[[#This Row],[Execution Time (in seconds)]],ROW(Table1[[#This Row],[Execution Time (in seconds)]])*10-17,0)</f>
        <v>0.84976506233215299</v>
      </c>
      <c r="F8">
        <f ca="1">OFFSET(Table1[[#This Row],[Execution Time (in seconds)]],ROW(Table1[[#This Row],[Execution Time (in seconds)]])*10-16,0)</f>
        <v>1.3109016418457</v>
      </c>
      <c r="G8">
        <f ca="1">OFFSET(Table1[[#This Row],[Execution Time (in seconds)]],ROW(Table1[[#This Row],[Execution Time (in seconds)]])*10-15,0)</f>
        <v>1.4892318248748699</v>
      </c>
      <c r="H8">
        <f ca="1">OFFSET(Table1[[#This Row],[Execution Time (in seconds)]],ROW(Table1[[#This Row],[Execution Time (in seconds)]])*10-14,0)</f>
        <v>2.7383995056152299</v>
      </c>
      <c r="I8">
        <f ca="1">OFFSET(Table1[[#This Row],[Execution Time (in seconds)]],ROW(Table1[[#This Row],[Execution Time (in seconds)]])*10-13,0)</f>
        <v>3.1577851772308301</v>
      </c>
      <c r="J8">
        <f ca="1">OFFSET(Table1[[#This Row],[Execution Time (in seconds)]],ROW(Table1[[#This Row],[Execution Time (in seconds)]])*10-12,0)</f>
        <v>4.2992835044860804</v>
      </c>
      <c r="K8">
        <f ca="1">OFFSET(Table1[[#This Row],[Execution Time (in seconds)]],ROW(Table1[[#This Row],[Execution Time (in seconds)]])*10-11,0)</f>
        <v>2.0933163166046098</v>
      </c>
      <c r="L8">
        <f ca="1">OFFSET(Table1[[#This Row],[Execution Time (in seconds)]],ROW(Table1[[#This Row],[Execution Time (in seconds)]])*10-10,0)</f>
        <v>3.5470192432403498</v>
      </c>
      <c r="M8">
        <f ca="1">SUM(SolutionTimes[[#This Row],[G1]:[G5]])/5</f>
        <v>1.2473563671112027</v>
      </c>
      <c r="N8">
        <f ca="1">SUM(SolutionTimes[[#This Row],[A1]:[A5]])/5</f>
        <v>3.1671607494354199</v>
      </c>
    </row>
    <row r="9" spans="1:14" x14ac:dyDescent="0.3">
      <c r="A9">
        <f ca="1">OFFSET(Table1[[#This Row],[Puzzle Number]],ROW(Table1[[#This Row],[Puzzle Number]])*10-20,0)</f>
        <v>7</v>
      </c>
      <c r="B9">
        <f ca="1">OFFSET(Table1[[#This Row],[Execution Time (in seconds)]],ROW(Table1[[#This Row],[Execution Time (in seconds)]])*10-20,0)</f>
        <v>0.39553666114807101</v>
      </c>
      <c r="C9">
        <f ca="1">OFFSET(Table1[[#This Row],[Execution Time (in seconds)]],ROW(Table1[[#This Row],[Execution Time (in seconds)]])*10-19,0)</f>
        <v>6.9813728332519497E-3</v>
      </c>
      <c r="D9">
        <f ca="1">OFFSET(Table1[[#This Row],[Execution Time (in seconds)]],ROW(Table1[[#This Row],[Execution Time (in seconds)]])*10-18,0)</f>
        <v>5.9843063354492101E-3</v>
      </c>
      <c r="E9">
        <f ca="1">OFFSET(Table1[[#This Row],[Execution Time (in seconds)]],ROW(Table1[[#This Row],[Execution Time (in seconds)]])*10-17,0)</f>
        <v>4.8031806945800703E-3</v>
      </c>
      <c r="F9">
        <f ca="1">OFFSET(Table1[[#This Row],[Execution Time (in seconds)]],ROW(Table1[[#This Row],[Execution Time (in seconds)]])*10-16,0)</f>
        <v>0.123374938964843</v>
      </c>
      <c r="G9">
        <f ca="1">OFFSET(Table1[[#This Row],[Execution Time (in seconds)]],ROW(Table1[[#This Row],[Execution Time (in seconds)]])*10-15,0)</f>
        <v>5.9840679168701102E-3</v>
      </c>
      <c r="H9">
        <f ca="1">OFFSET(Table1[[#This Row],[Execution Time (in seconds)]],ROW(Table1[[#This Row],[Execution Time (in seconds)]])*10-14,0)</f>
        <v>0.107842445373535</v>
      </c>
      <c r="I9">
        <f ca="1">OFFSET(Table1[[#This Row],[Execution Time (in seconds)]],ROW(Table1[[#This Row],[Execution Time (in seconds)]])*10-13,0)</f>
        <v>3.53684425354003E-2</v>
      </c>
      <c r="J9">
        <f ca="1">OFFSET(Table1[[#This Row],[Execution Time (in seconds)]],ROW(Table1[[#This Row],[Execution Time (in seconds)]])*10-12,0)</f>
        <v>8.9740753173828108E-3</v>
      </c>
      <c r="K9">
        <f ca="1">OFFSET(Table1[[#This Row],[Execution Time (in seconds)]],ROW(Table1[[#This Row],[Execution Time (in seconds)]])*10-11,0)</f>
        <v>0.267549037933349</v>
      </c>
      <c r="L9">
        <f ca="1">OFFSET(Table1[[#This Row],[Execution Time (in seconds)]],ROW(Table1[[#This Row],[Execution Time (in seconds)]])*10-10,0)</f>
        <v>3.7323236465454102E-2</v>
      </c>
      <c r="M9">
        <f ca="1">SUM(SolutionTimes[[#This Row],[G1]:[G5]])/5</f>
        <v>2.9425573348998868E-2</v>
      </c>
      <c r="N9">
        <f ca="1">SUM(SolutionTimes[[#This Row],[A1]:[A5]])/5</f>
        <v>9.1411447525024239E-2</v>
      </c>
    </row>
    <row r="10" spans="1:14" x14ac:dyDescent="0.3">
      <c r="A10">
        <f ca="1">OFFSET(Table1[[#This Row],[Puzzle Number]],ROW(Table1[[#This Row],[Puzzle Number]])*10-20,0)</f>
        <v>8</v>
      </c>
      <c r="B10">
        <f ca="1">OFFSET(Table1[[#This Row],[Execution Time (in seconds)]],ROW(Table1[[#This Row],[Execution Time (in seconds)]])*10-20,0)</f>
        <v>4.6665906906127902E-2</v>
      </c>
      <c r="C10">
        <f ca="1">OFFSET(Table1[[#This Row],[Execution Time (in seconds)]],ROW(Table1[[#This Row],[Execution Time (in seconds)]])*10-19,0)</f>
        <v>1.02734565734863E-3</v>
      </c>
      <c r="D10">
        <f ca="1">OFFSET(Table1[[#This Row],[Execution Time (in seconds)]],ROW(Table1[[#This Row],[Execution Time (in seconds)]])*10-18,0)</f>
        <v>9.99212265014648E-4</v>
      </c>
      <c r="E10">
        <f ca="1">OFFSET(Table1[[#This Row],[Execution Time (in seconds)]],ROW(Table1[[#This Row],[Execution Time (in seconds)]])*10-17,0)</f>
        <v>9.95397567749023E-4</v>
      </c>
      <c r="F10">
        <f ca="1">OFFSET(Table1[[#This Row],[Execution Time (in seconds)]],ROW(Table1[[#This Row],[Execution Time (in seconds)]])*10-16,0)</f>
        <v>2.9914379119872999E-3</v>
      </c>
      <c r="G10">
        <f ca="1">OFFSET(Table1[[#This Row],[Execution Time (in seconds)]],ROW(Table1[[#This Row],[Execution Time (in seconds)]])*10-15,0)</f>
        <v>9.9825859069824197E-4</v>
      </c>
      <c r="H10">
        <f ca="1">OFFSET(Table1[[#This Row],[Execution Time (in seconds)]],ROW(Table1[[#This Row],[Execution Time (in seconds)]])*10-14,0)</f>
        <v>6.9465637207031198E-3</v>
      </c>
      <c r="I10">
        <f ca="1">OFFSET(Table1[[#This Row],[Execution Time (in seconds)]],ROW(Table1[[#This Row],[Execution Time (in seconds)]])*10-13,0)</f>
        <v>6.0174465179443299E-3</v>
      </c>
      <c r="J10">
        <f ca="1">OFFSET(Table1[[#This Row],[Execution Time (in seconds)]],ROW(Table1[[#This Row],[Execution Time (in seconds)]])*10-12,0)</f>
        <v>9.946823120117181E-4</v>
      </c>
      <c r="K10">
        <f ca="1">OFFSET(Table1[[#This Row],[Execution Time (in seconds)]],ROW(Table1[[#This Row],[Execution Time (in seconds)]])*10-11,0)</f>
        <v>1.0788440704345701E-3</v>
      </c>
      <c r="L10">
        <f ca="1">OFFSET(Table1[[#This Row],[Execution Time (in seconds)]],ROW(Table1[[#This Row],[Execution Time (in seconds)]])*10-10,0)</f>
        <v>9.3445777893066406E-3</v>
      </c>
      <c r="M10">
        <f ca="1">SUM(SolutionTimes[[#This Row],[G1]:[G5]])/5</f>
        <v>1.4023303985595686E-3</v>
      </c>
      <c r="N10">
        <f ca="1">SUM(SolutionTimes[[#This Row],[A1]:[A5]])/5</f>
        <v>4.8764228820800757E-3</v>
      </c>
    </row>
    <row r="11" spans="1:14" x14ac:dyDescent="0.3">
      <c r="A11">
        <f ca="1">OFFSET(Table1[[#This Row],[Puzzle Number]],ROW(Table1[[#This Row],[Puzzle Number]])*10-20,0)</f>
        <v>9</v>
      </c>
      <c r="B11">
        <f ca="1">OFFSET(Table1[[#This Row],[Execution Time (in seconds)]],ROW(Table1[[#This Row],[Execution Time (in seconds)]])*10-20,0)</f>
        <v>0</v>
      </c>
      <c r="C11">
        <f ca="1">OFFSET(Table1[[#This Row],[Execution Time (in seconds)]],ROW(Table1[[#This Row],[Execution Time (in seconds)]])*10-19,0)</f>
        <v>9.8371505737304601E-4</v>
      </c>
      <c r="D11">
        <f ca="1">OFFSET(Table1[[#This Row],[Execution Time (in seconds)]],ROW(Table1[[#This Row],[Execution Time (in seconds)]])*10-18,0)</f>
        <v>0</v>
      </c>
      <c r="E11">
        <f ca="1">OFFSET(Table1[[#This Row],[Execution Time (in seconds)]],ROW(Table1[[#This Row],[Execution Time (in seconds)]])*10-17,0)</f>
        <v>1.0321140289306599E-3</v>
      </c>
      <c r="F11">
        <f ca="1">OFFSET(Table1[[#This Row],[Execution Time (in seconds)]],ROW(Table1[[#This Row],[Execution Time (in seconds)]])*10-16,0)</f>
        <v>0</v>
      </c>
      <c r="G11">
        <f ca="1">OFFSET(Table1[[#This Row],[Execution Time (in seconds)]],ROW(Table1[[#This Row],[Execution Time (in seconds)]])*10-15,0)</f>
        <v>9.9229812622070291E-4</v>
      </c>
      <c r="H11">
        <f ca="1">OFFSET(Table1[[#This Row],[Execution Time (in seconds)]],ROW(Table1[[#This Row],[Execution Time (in seconds)]])*10-14,0)</f>
        <v>0</v>
      </c>
      <c r="I11">
        <f ca="1">OFFSET(Table1[[#This Row],[Execution Time (in seconds)]],ROW(Table1[[#This Row],[Execution Time (in seconds)]])*10-13,0)</f>
        <v>9.9706649780273394E-4</v>
      </c>
      <c r="J11">
        <f ca="1">OFFSET(Table1[[#This Row],[Execution Time (in seconds)]],ROW(Table1[[#This Row],[Execution Time (in seconds)]])*10-12,0)</f>
        <v>0</v>
      </c>
      <c r="K11">
        <f ca="1">OFFSET(Table1[[#This Row],[Execution Time (in seconds)]],ROW(Table1[[#This Row],[Execution Time (in seconds)]])*10-11,0)</f>
        <v>1.0001659393310499E-3</v>
      </c>
      <c r="L11">
        <f ca="1">OFFSET(Table1[[#This Row],[Execution Time (in seconds)]],ROW(Table1[[#This Row],[Execution Time (in seconds)]])*10-10,0)</f>
        <v>0</v>
      </c>
      <c r="M11">
        <f ca="1">SUM(SolutionTimes[[#This Row],[G1]:[G5]])/5</f>
        <v>6.0162544250488175E-4</v>
      </c>
      <c r="N11">
        <f ca="1">SUM(SolutionTimes[[#This Row],[A1]:[A5]])/5</f>
        <v>3.9944648742675675E-4</v>
      </c>
    </row>
    <row r="12" spans="1:14" x14ac:dyDescent="0.3">
      <c r="A12">
        <f ca="1">OFFSET(Table1[[#This Row],[Puzzle Number]],ROW(Table1[[#This Row],[Puzzle Number]])*10-20,0)</f>
        <v>10</v>
      </c>
      <c r="B12">
        <f ca="1">OFFSET(Table1[[#This Row],[Execution Time (in seconds)]],ROW(Table1[[#This Row],[Execution Time (in seconds)]])*10-20,0)</f>
        <v>0.126880884170532</v>
      </c>
      <c r="C12">
        <f ca="1">OFFSET(Table1[[#This Row],[Execution Time (in seconds)]],ROW(Table1[[#This Row],[Execution Time (in seconds)]])*10-19,0)</f>
        <v>2.19426155090332E-2</v>
      </c>
      <c r="D12">
        <f ca="1">OFFSET(Table1[[#This Row],[Execution Time (in seconds)]],ROW(Table1[[#This Row],[Execution Time (in seconds)]])*10-18,0)</f>
        <v>2.0943641662597601E-2</v>
      </c>
      <c r="E12">
        <f ca="1">OFFSET(Table1[[#This Row],[Execution Time (in seconds)]],ROW(Table1[[#This Row],[Execution Time (in seconds)]])*10-17,0)</f>
        <v>1.5793561935424801E-2</v>
      </c>
      <c r="F12">
        <f ca="1">OFFSET(Table1[[#This Row],[Execution Time (in seconds)]],ROW(Table1[[#This Row],[Execution Time (in seconds)]])*10-16,0)</f>
        <v>3.4313917160034103E-2</v>
      </c>
      <c r="G12">
        <f ca="1">OFFSET(Table1[[#This Row],[Execution Time (in seconds)]],ROW(Table1[[#This Row],[Execution Time (in seconds)]])*10-15,0)</f>
        <v>1.29647254943847E-2</v>
      </c>
      <c r="H12">
        <f ca="1">OFFSET(Table1[[#This Row],[Execution Time (in seconds)]],ROW(Table1[[#This Row],[Execution Time (in seconds)]])*10-14,0)</f>
        <v>8.8992595672607394E-2</v>
      </c>
      <c r="I12">
        <f ca="1">OFFSET(Table1[[#This Row],[Execution Time (in seconds)]],ROW(Table1[[#This Row],[Execution Time (in seconds)]])*10-13,0)</f>
        <v>9.1002464294433594E-2</v>
      </c>
      <c r="J12">
        <f ca="1">OFFSET(Table1[[#This Row],[Execution Time (in seconds)]],ROW(Table1[[#This Row],[Execution Time (in seconds)]])*10-12,0)</f>
        <v>4.5660257339477497E-2</v>
      </c>
      <c r="K12">
        <f ca="1">OFFSET(Table1[[#This Row],[Execution Time (in seconds)]],ROW(Table1[[#This Row],[Execution Time (in seconds)]])*10-11,0)</f>
        <v>9.0011358261108398E-2</v>
      </c>
      <c r="L12">
        <f ca="1">OFFSET(Table1[[#This Row],[Execution Time (in seconds)]],ROW(Table1[[#This Row],[Execution Time (in seconds)]])*10-10,0)</f>
        <v>4.5248508453369099E-2</v>
      </c>
      <c r="M12">
        <f ca="1">SUM(SolutionTimes[[#This Row],[G1]:[G5]])/5</f>
        <v>2.1191692352294879E-2</v>
      </c>
      <c r="N12">
        <f ca="1">SUM(SolutionTimes[[#This Row],[A1]:[A5]])/5</f>
        <v>7.2183036804199199E-2</v>
      </c>
    </row>
    <row r="13" spans="1:14" x14ac:dyDescent="0.3">
      <c r="A13">
        <f ca="1">OFFSET(Table1[[#This Row],[Puzzle Number]],ROW(Table1[[#This Row],[Puzzle Number]])*10-20,0)</f>
        <v>11</v>
      </c>
      <c r="B13">
        <f ca="1">OFFSET(Table1[[#This Row],[Execution Time (in seconds)]],ROW(Table1[[#This Row],[Execution Time (in seconds)]])*10-20,0)</f>
        <v>1.2483830451965301</v>
      </c>
      <c r="C13">
        <f ca="1">OFFSET(Table1[[#This Row],[Execution Time (in seconds)]],ROW(Table1[[#This Row],[Execution Time (in seconds)]])*10-19,0)</f>
        <v>2.5932312011718701E-2</v>
      </c>
      <c r="D13">
        <f ca="1">OFFSET(Table1[[#This Row],[Execution Time (in seconds)]],ROW(Table1[[#This Row],[Execution Time (in seconds)]])*10-18,0)</f>
        <v>1.5925645828247001E-2</v>
      </c>
      <c r="E13">
        <f ca="1">OFFSET(Table1[[#This Row],[Execution Time (in seconds)]],ROW(Table1[[#This Row],[Execution Time (in seconds)]])*10-17,0)</f>
        <v>2.5965452194213801E-2</v>
      </c>
      <c r="F13">
        <f ca="1">OFFSET(Table1[[#This Row],[Execution Time (in seconds)]],ROW(Table1[[#This Row],[Execution Time (in seconds)]])*10-16,0)</f>
        <v>8.9996337890625E-2</v>
      </c>
      <c r="G13">
        <f ca="1">OFFSET(Table1[[#This Row],[Execution Time (in seconds)]],ROW(Table1[[#This Row],[Execution Time (in seconds)]])*10-15,0)</f>
        <v>1.6348838806152299E-2</v>
      </c>
      <c r="H13">
        <f ca="1">OFFSET(Table1[[#This Row],[Execution Time (in seconds)]],ROW(Table1[[#This Row],[Execution Time (in seconds)]])*10-14,0)</f>
        <v>0.18357324600219699</v>
      </c>
      <c r="I13">
        <f ca="1">OFFSET(Table1[[#This Row],[Execution Time (in seconds)]],ROW(Table1[[#This Row],[Execution Time (in seconds)]])*10-13,0)</f>
        <v>0.17856335639953599</v>
      </c>
      <c r="J13">
        <f ca="1">OFFSET(Table1[[#This Row],[Execution Time (in seconds)]],ROW(Table1[[#This Row],[Execution Time (in seconds)]])*10-12,0)</f>
        <v>2.39348411560058E-2</v>
      </c>
      <c r="K13">
        <f ca="1">OFFSET(Table1[[#This Row],[Execution Time (in seconds)]],ROW(Table1[[#This Row],[Execution Time (in seconds)]])*10-11,0)</f>
        <v>2.2461364269256499</v>
      </c>
      <c r="L13">
        <f ca="1">OFFSET(Table1[[#This Row],[Execution Time (in seconds)]],ROW(Table1[[#This Row],[Execution Time (in seconds)]])*10-10,0)</f>
        <v>3.9893627166747998E-2</v>
      </c>
      <c r="M13">
        <f ca="1">SUM(SolutionTimes[[#This Row],[G1]:[G5]])/5</f>
        <v>3.483371734619136E-2</v>
      </c>
      <c r="N13">
        <f ca="1">SUM(SolutionTimes[[#This Row],[A1]:[A5]])/5</f>
        <v>0.53442029953002734</v>
      </c>
    </row>
    <row r="14" spans="1:14" x14ac:dyDescent="0.3">
      <c r="A14">
        <f ca="1">OFFSET(Table1[[#This Row],[Puzzle Number]],ROW(Table1[[#This Row],[Puzzle Number]])*10-20,0)</f>
        <v>12</v>
      </c>
      <c r="B14">
        <f ca="1">OFFSET(Table1[[#This Row],[Execution Time (in seconds)]],ROW(Table1[[#This Row],[Execution Time (in seconds)]])*10-20,0)</f>
        <v>0.46921706199645902</v>
      </c>
      <c r="C14">
        <f ca="1">OFFSET(Table1[[#This Row],[Execution Time (in seconds)]],ROW(Table1[[#This Row],[Execution Time (in seconds)]])*10-19,0)</f>
        <v>0.256600141525268</v>
      </c>
      <c r="D14">
        <f ca="1">OFFSET(Table1[[#This Row],[Execution Time (in seconds)]],ROW(Table1[[#This Row],[Execution Time (in seconds)]])*10-18,0)</f>
        <v>0.253257036209106</v>
      </c>
      <c r="E14">
        <f ca="1">OFFSET(Table1[[#This Row],[Execution Time (in seconds)]],ROW(Table1[[#This Row],[Execution Time (in seconds)]])*10-17,0)</f>
        <v>0.27295255661010698</v>
      </c>
      <c r="F14">
        <f ca="1">OFFSET(Table1[[#This Row],[Execution Time (in seconds)]],ROW(Table1[[#This Row],[Execution Time (in seconds)]])*10-16,0)</f>
        <v>0.25976800918579102</v>
      </c>
      <c r="G14">
        <f ca="1">OFFSET(Table1[[#This Row],[Execution Time (in seconds)]],ROW(Table1[[#This Row],[Execution Time (in seconds)]])*10-15,0)</f>
        <v>0.25600147247314398</v>
      </c>
      <c r="H14">
        <f ca="1">OFFSET(Table1[[#This Row],[Execution Time (in seconds)]],ROW(Table1[[#This Row],[Execution Time (in seconds)]])*10-14,0)</f>
        <v>0.52308607101440396</v>
      </c>
      <c r="I14">
        <f ca="1">OFFSET(Table1[[#This Row],[Execution Time (in seconds)]],ROW(Table1[[#This Row],[Execution Time (in seconds)]])*10-13,0)</f>
        <v>0.50361633300781194</v>
      </c>
      <c r="J14">
        <f ca="1">OFFSET(Table1[[#This Row],[Execution Time (in seconds)]],ROW(Table1[[#This Row],[Execution Time (in seconds)]])*10-12,0)</f>
        <v>0.51775312423705999</v>
      </c>
      <c r="K14">
        <f ca="1">OFFSET(Table1[[#This Row],[Execution Time (in seconds)]],ROW(Table1[[#This Row],[Execution Time (in seconds)]])*10-11,0)</f>
        <v>0.51485967636108398</v>
      </c>
      <c r="L14">
        <f ca="1">OFFSET(Table1[[#This Row],[Execution Time (in seconds)]],ROW(Table1[[#This Row],[Execution Time (in seconds)]])*10-10,0)</f>
        <v>0.53357505798339799</v>
      </c>
      <c r="M14">
        <f ca="1">SUM(SolutionTimes[[#This Row],[G1]:[G5]])/5</f>
        <v>0.25971584320068325</v>
      </c>
      <c r="N14">
        <f ca="1">SUM(SolutionTimes[[#This Row],[A1]:[A5]])/5</f>
        <v>0.51857805252075162</v>
      </c>
    </row>
    <row r="15" spans="1:14" x14ac:dyDescent="0.3">
      <c r="A15">
        <f ca="1">OFFSET(Table1[[#This Row],[Puzzle Number]],ROW(Table1[[#This Row],[Puzzle Number]])*10-20,0)</f>
        <v>13</v>
      </c>
      <c r="B15">
        <f ca="1">OFFSET(Table1[[#This Row],[Execution Time (in seconds)]],ROW(Table1[[#This Row],[Execution Time (in seconds)]])*10-20,0)</f>
        <v>0.22439742088317799</v>
      </c>
      <c r="C15">
        <f ca="1">OFFSET(Table1[[#This Row],[Execution Time (in seconds)]],ROW(Table1[[#This Row],[Execution Time (in seconds)]])*10-19,0)</f>
        <v>0.125663757324218</v>
      </c>
      <c r="D15">
        <f ca="1">OFFSET(Table1[[#This Row],[Execution Time (in seconds)]],ROW(Table1[[#This Row],[Execution Time (in seconds)]])*10-18,0)</f>
        <v>0.123667240142822</v>
      </c>
      <c r="E15">
        <f ca="1">OFFSET(Table1[[#This Row],[Execution Time (in seconds)]],ROW(Table1[[#This Row],[Execution Time (in seconds)]])*10-17,0)</f>
        <v>0.127659797668457</v>
      </c>
      <c r="F15">
        <f ca="1">OFFSET(Table1[[#This Row],[Execution Time (in seconds)]],ROW(Table1[[#This Row],[Execution Time (in seconds)]])*10-16,0)</f>
        <v>0.12965178489685</v>
      </c>
      <c r="G15">
        <f ca="1">OFFSET(Table1[[#This Row],[Execution Time (in seconds)]],ROW(Table1[[#This Row],[Execution Time (in seconds)]])*10-15,0)</f>
        <v>0.128655195236206</v>
      </c>
      <c r="H15">
        <f ca="1">OFFSET(Table1[[#This Row],[Execution Time (in seconds)]],ROW(Table1[[#This Row],[Execution Time (in seconds)]])*10-14,0)</f>
        <v>0.25432038307189903</v>
      </c>
      <c r="I15">
        <f ca="1">OFFSET(Table1[[#This Row],[Execution Time (in seconds)]],ROW(Table1[[#This Row],[Execution Time (in seconds)]])*10-13,0)</f>
        <v>2.4155426025390598</v>
      </c>
      <c r="J15">
        <f ca="1">OFFSET(Table1[[#This Row],[Execution Time (in seconds)]],ROW(Table1[[#This Row],[Execution Time (in seconds)]])*10-12,0)</f>
        <v>0.25231957435607899</v>
      </c>
      <c r="K15">
        <f ca="1">OFFSET(Table1[[#This Row],[Execution Time (in seconds)]],ROW(Table1[[#This Row],[Execution Time (in seconds)]])*10-11,0)</f>
        <v>0.24933433532714799</v>
      </c>
      <c r="L15">
        <f ca="1">OFFSET(Table1[[#This Row],[Execution Time (in seconds)]],ROW(Table1[[#This Row],[Execution Time (in seconds)]])*10-10,0)</f>
        <v>0.26728940010070801</v>
      </c>
      <c r="M15">
        <f ca="1">SUM(SolutionTimes[[#This Row],[G1]:[G5]])/5</f>
        <v>0.12705955505371064</v>
      </c>
      <c r="N15">
        <f ca="1">SUM(SolutionTimes[[#This Row],[A1]:[A5]])/5</f>
        <v>0.68776125907897878</v>
      </c>
    </row>
    <row r="16" spans="1:14" x14ac:dyDescent="0.3">
      <c r="A16">
        <f ca="1">OFFSET(Table1[[#This Row],[Puzzle Number]],ROW(Table1[[#This Row],[Puzzle Number]])*10-20,0)</f>
        <v>14</v>
      </c>
      <c r="B16">
        <f ca="1">OFFSET(Table1[[#This Row],[Execution Time (in seconds)]],ROW(Table1[[#This Row],[Execution Time (in seconds)]])*10-20,0)</f>
        <v>0</v>
      </c>
      <c r="C16">
        <f ca="1">OFFSET(Table1[[#This Row],[Execution Time (in seconds)]],ROW(Table1[[#This Row],[Execution Time (in seconds)]])*10-19,0)</f>
        <v>9.9420547485351497E-4</v>
      </c>
      <c r="D16">
        <f ca="1">OFFSET(Table1[[#This Row],[Execution Time (in seconds)]],ROW(Table1[[#This Row],[Execution Time (in seconds)]])*10-18,0)</f>
        <v>0</v>
      </c>
      <c r="E16">
        <f ca="1">OFFSET(Table1[[#This Row],[Execution Time (in seconds)]],ROW(Table1[[#This Row],[Execution Time (in seconds)]])*10-17,0)</f>
        <v>0</v>
      </c>
      <c r="F16">
        <f ca="1">OFFSET(Table1[[#This Row],[Execution Time (in seconds)]],ROW(Table1[[#This Row],[Execution Time (in seconds)]])*10-16,0)</f>
        <v>0</v>
      </c>
      <c r="G16">
        <f ca="1">OFFSET(Table1[[#This Row],[Execution Time (in seconds)]],ROW(Table1[[#This Row],[Execution Time (in seconds)]])*10-15,0)</f>
        <v>0</v>
      </c>
      <c r="H16">
        <f ca="1">OFFSET(Table1[[#This Row],[Execution Time (in seconds)]],ROW(Table1[[#This Row],[Execution Time (in seconds)]])*10-14,0)</f>
        <v>0</v>
      </c>
      <c r="I16">
        <f ca="1">OFFSET(Table1[[#This Row],[Execution Time (in seconds)]],ROW(Table1[[#This Row],[Execution Time (in seconds)]])*10-13,0)</f>
        <v>1.0066032409667899E-3</v>
      </c>
      <c r="J16">
        <f ca="1">OFFSET(Table1[[#This Row],[Execution Time (in seconds)]],ROW(Table1[[#This Row],[Execution Time (in seconds)]])*10-12,0)</f>
        <v>0</v>
      </c>
      <c r="K16">
        <f ca="1">OFFSET(Table1[[#This Row],[Execution Time (in seconds)]],ROW(Table1[[#This Row],[Execution Time (in seconds)]])*10-11,0)</f>
        <v>9.872913360595701E-4</v>
      </c>
      <c r="L16">
        <f ca="1">OFFSET(Table1[[#This Row],[Execution Time (in seconds)]],ROW(Table1[[#This Row],[Execution Time (in seconds)]])*10-10,0)</f>
        <v>0</v>
      </c>
      <c r="M16">
        <f ca="1">SUM(SolutionTimes[[#This Row],[G1]:[G5]])/5</f>
        <v>1.9884109497070299E-4</v>
      </c>
      <c r="N16">
        <f ca="1">SUM(SolutionTimes[[#This Row],[A1]:[A5]])/5</f>
        <v>3.9877891540527206E-4</v>
      </c>
    </row>
    <row r="17" spans="1:14" x14ac:dyDescent="0.3">
      <c r="A17">
        <f ca="1">OFFSET(Table1[[#This Row],[Puzzle Number]],ROW(Table1[[#This Row],[Puzzle Number]])*10-20,0)</f>
        <v>15</v>
      </c>
      <c r="B17">
        <f ca="1">OFFSET(Table1[[#This Row],[Execution Time (in seconds)]],ROW(Table1[[#This Row],[Execution Time (in seconds)]])*10-20,0)</f>
        <v>6.0188770294189401E-3</v>
      </c>
      <c r="C17">
        <f ca="1">OFFSET(Table1[[#This Row],[Execution Time (in seconds)]],ROW(Table1[[#This Row],[Execution Time (in seconds)]])*10-19,0)</f>
        <v>3.9548873901367101E-3</v>
      </c>
      <c r="D17">
        <f ca="1">OFFSET(Table1[[#This Row],[Execution Time (in seconds)]],ROW(Table1[[#This Row],[Execution Time (in seconds)]])*10-18,0)</f>
        <v>4.9865245819091797E-3</v>
      </c>
      <c r="E17">
        <f ca="1">OFFSET(Table1[[#This Row],[Execution Time (in seconds)]],ROW(Table1[[#This Row],[Execution Time (in seconds)]])*10-17,0)</f>
        <v>5.0172805786132804E-3</v>
      </c>
      <c r="F17">
        <f ca="1">OFFSET(Table1[[#This Row],[Execution Time (in seconds)]],ROW(Table1[[#This Row],[Execution Time (in seconds)]])*10-16,0)</f>
        <v>4.95672225952148E-3</v>
      </c>
      <c r="G17">
        <f ca="1">OFFSET(Table1[[#This Row],[Execution Time (in seconds)]],ROW(Table1[[#This Row],[Execution Time (in seconds)]])*10-15,0)</f>
        <v>4.0192604064941398E-3</v>
      </c>
      <c r="H17">
        <f ca="1">OFFSET(Table1[[#This Row],[Execution Time (in seconds)]],ROW(Table1[[#This Row],[Execution Time (in seconds)]])*10-14,0)</f>
        <v>5.9885978698730399E-3</v>
      </c>
      <c r="I17">
        <f ca="1">OFFSET(Table1[[#This Row],[Execution Time (in seconds)]],ROW(Table1[[#This Row],[Execution Time (in seconds)]])*10-13,0)</f>
        <v>6.9782733917236302E-3</v>
      </c>
      <c r="J17">
        <f ca="1">OFFSET(Table1[[#This Row],[Execution Time (in seconds)]],ROW(Table1[[#This Row],[Execution Time (in seconds)]])*10-12,0)</f>
        <v>4.9860477447509696E-3</v>
      </c>
      <c r="K17">
        <f ca="1">OFFSET(Table1[[#This Row],[Execution Time (in seconds)]],ROW(Table1[[#This Row],[Execution Time (in seconds)]])*10-11,0)</f>
        <v>6.9801807403564401E-3</v>
      </c>
      <c r="L17">
        <f ca="1">OFFSET(Table1[[#This Row],[Execution Time (in seconds)]],ROW(Table1[[#This Row],[Execution Time (in seconds)]])*10-10,0)</f>
        <v>5.9862136840820304E-3</v>
      </c>
      <c r="M17">
        <f ca="1">SUM(SolutionTimes[[#This Row],[G1]:[G5]])/5</f>
        <v>4.5869350433349583E-3</v>
      </c>
      <c r="N17">
        <f ca="1">SUM(SolutionTimes[[#This Row],[A1]:[A5]])/5</f>
        <v>6.1838626861572222E-3</v>
      </c>
    </row>
    <row r="18" spans="1:14" x14ac:dyDescent="0.3">
      <c r="A18">
        <f ca="1">OFFSET(Table1[[#This Row],[Puzzle Number]],ROW(Table1[[#This Row],[Puzzle Number]])*10-20,0)</f>
        <v>16</v>
      </c>
      <c r="B18">
        <f ca="1">OFFSET(Table1[[#This Row],[Execution Time (in seconds)]],ROW(Table1[[#This Row],[Execution Time (in seconds)]])*10-20,0)</f>
        <v>1.6953945159912099E-2</v>
      </c>
      <c r="C18">
        <f ca="1">OFFSET(Table1[[#This Row],[Execution Time (in seconds)]],ROW(Table1[[#This Row],[Execution Time (in seconds)]])*10-19,0)</f>
        <v>1.09696388244628E-2</v>
      </c>
      <c r="D18">
        <f ca="1">OFFSET(Table1[[#This Row],[Execution Time (in seconds)]],ROW(Table1[[#This Row],[Execution Time (in seconds)]])*10-18,0)</f>
        <v>9.9735260009765608E-3</v>
      </c>
      <c r="E18">
        <f ca="1">OFFSET(Table1[[#This Row],[Execution Time (in seconds)]],ROW(Table1[[#This Row],[Execution Time (in seconds)]])*10-17,0)</f>
        <v>1.09698772430419E-2</v>
      </c>
      <c r="F18">
        <f ca="1">OFFSET(Table1[[#This Row],[Execution Time (in seconds)]],ROW(Table1[[#This Row],[Execution Time (in seconds)]])*10-16,0)</f>
        <v>9.9744796752929601E-3</v>
      </c>
      <c r="G18">
        <f ca="1">OFFSET(Table1[[#This Row],[Execution Time (in seconds)]],ROW(Table1[[#This Row],[Execution Time (in seconds)]])*10-15,0)</f>
        <v>1.19674205780029E-2</v>
      </c>
      <c r="H18">
        <f ca="1">OFFSET(Table1[[#This Row],[Execution Time (in seconds)]],ROW(Table1[[#This Row],[Execution Time (in seconds)]])*10-14,0)</f>
        <v>1.8949508666992101E-2</v>
      </c>
      <c r="I18">
        <f ca="1">OFFSET(Table1[[#This Row],[Execution Time (in seconds)]],ROW(Table1[[#This Row],[Execution Time (in seconds)]])*10-13,0)</f>
        <v>1.79522037506103E-2</v>
      </c>
      <c r="J18">
        <f ca="1">OFFSET(Table1[[#This Row],[Execution Time (in seconds)]],ROW(Table1[[#This Row],[Execution Time (in seconds)]])*10-12,0)</f>
        <v>1.89483165740966E-2</v>
      </c>
      <c r="K18">
        <f ca="1">OFFSET(Table1[[#This Row],[Execution Time (in seconds)]],ROW(Table1[[#This Row],[Execution Time (in seconds)]])*10-11,0)</f>
        <v>1.79522037506103E-2</v>
      </c>
      <c r="L18">
        <f ca="1">OFFSET(Table1[[#This Row],[Execution Time (in seconds)]],ROW(Table1[[#This Row],[Execution Time (in seconds)]])*10-10,0)</f>
        <v>1.7951488494872998E-2</v>
      </c>
      <c r="M18">
        <f ca="1">SUM(SolutionTimes[[#This Row],[G1]:[G5]])/5</f>
        <v>1.0770988464355426E-2</v>
      </c>
      <c r="N18">
        <f ca="1">SUM(SolutionTimes[[#This Row],[A1]:[A5]])/5</f>
        <v>1.8350744247436455E-2</v>
      </c>
    </row>
    <row r="19" spans="1:14" x14ac:dyDescent="0.3">
      <c r="A19">
        <f ca="1">OFFSET(Table1[[#This Row],[Puzzle Number]],ROW(Table1[[#This Row],[Puzzle Number]])*10-20,0)</f>
        <v>17</v>
      </c>
      <c r="B19">
        <f ca="1">OFFSET(Table1[[#This Row],[Execution Time (in seconds)]],ROW(Table1[[#This Row],[Execution Time (in seconds)]])*10-20,0)</f>
        <v>1.9977092742919901E-2</v>
      </c>
      <c r="C19">
        <f ca="1">OFFSET(Table1[[#This Row],[Execution Time (in seconds)]],ROW(Table1[[#This Row],[Execution Time (in seconds)]])*10-19,0)</f>
        <v>9.9754333496093707E-4</v>
      </c>
      <c r="D19">
        <f ca="1">OFFSET(Table1[[#This Row],[Execution Time (in seconds)]],ROW(Table1[[#This Row],[Execution Time (in seconds)]])*10-18,0)</f>
        <v>1.9953250885009701E-3</v>
      </c>
      <c r="E19">
        <f ca="1">OFFSET(Table1[[#This Row],[Execution Time (in seconds)]],ROW(Table1[[#This Row],[Execution Time (in seconds)]])*10-17,0)</f>
        <v>9.9611282348632791E-4</v>
      </c>
      <c r="F19">
        <f ca="1">OFFSET(Table1[[#This Row],[Execution Time (in seconds)]],ROW(Table1[[#This Row],[Execution Time (in seconds)]])*10-16,0)</f>
        <v>6.9813728332519497E-3</v>
      </c>
      <c r="G19">
        <f ca="1">OFFSET(Table1[[#This Row],[Execution Time (in seconds)]],ROW(Table1[[#This Row],[Execution Time (in seconds)]])*10-15,0)</f>
        <v>9.9778175354003906E-4</v>
      </c>
      <c r="H19">
        <f ca="1">OFFSET(Table1[[#This Row],[Execution Time (in seconds)]],ROW(Table1[[#This Row],[Execution Time (in seconds)]])*10-14,0)</f>
        <v>4.9862861633300703E-3</v>
      </c>
      <c r="I19">
        <f ca="1">OFFSET(Table1[[#This Row],[Execution Time (in seconds)]],ROW(Table1[[#This Row],[Execution Time (in seconds)]])*10-13,0)</f>
        <v>9.9706649780273394E-4</v>
      </c>
      <c r="J19">
        <f ca="1">OFFSET(Table1[[#This Row],[Execution Time (in seconds)]],ROW(Table1[[#This Row],[Execution Time (in seconds)]])*10-12,0)</f>
        <v>1.9953250885009701E-3</v>
      </c>
      <c r="K19">
        <f ca="1">OFFSET(Table1[[#This Row],[Execution Time (in seconds)]],ROW(Table1[[#This Row],[Execution Time (in seconds)]])*10-11,0)</f>
        <v>8.9759826660156198E-3</v>
      </c>
      <c r="L19">
        <f ca="1">OFFSET(Table1[[#This Row],[Execution Time (in seconds)]],ROW(Table1[[#This Row],[Execution Time (in seconds)]])*10-10,0)</f>
        <v>1.9655227661132799E-3</v>
      </c>
      <c r="M19">
        <f ca="1">SUM(SolutionTimes[[#This Row],[G1]:[G5]])/5</f>
        <v>2.3936271667480448E-3</v>
      </c>
      <c r="N19">
        <f ca="1">SUM(SolutionTimes[[#This Row],[A1]:[A5]])/5</f>
        <v>3.7840366363525351E-3</v>
      </c>
    </row>
    <row r="20" spans="1:14" x14ac:dyDescent="0.3">
      <c r="A20">
        <f ca="1">OFFSET(Table1[[#This Row],[Puzzle Number]],ROW(Table1[[#This Row],[Puzzle Number]])*10-20,0)</f>
        <v>18</v>
      </c>
      <c r="B20">
        <f ca="1">OFFSET(Table1[[#This Row],[Execution Time (in seconds)]],ROW(Table1[[#This Row],[Execution Time (in seconds)]])*10-20,0)</f>
        <v>2.2968292236328101E-2</v>
      </c>
      <c r="C20">
        <f ca="1">OFFSET(Table1[[#This Row],[Execution Time (in seconds)]],ROW(Table1[[#This Row],[Execution Time (in seconds)]])*10-19,0)</f>
        <v>1.9629001617431602E-3</v>
      </c>
      <c r="D20">
        <f ca="1">OFFSET(Table1[[#This Row],[Execution Time (in seconds)]],ROW(Table1[[#This Row],[Execution Time (in seconds)]])*10-18,0)</f>
        <v>2.0256042480468698E-3</v>
      </c>
      <c r="E20">
        <f ca="1">OFFSET(Table1[[#This Row],[Execution Time (in seconds)]],ROW(Table1[[#This Row],[Execution Time (in seconds)]])*10-17,0)</f>
        <v>1.9946098327636701E-3</v>
      </c>
      <c r="F20">
        <f ca="1">OFFSET(Table1[[#This Row],[Execution Time (in seconds)]],ROW(Table1[[#This Row],[Execution Time (in seconds)]])*10-16,0)</f>
        <v>8.9764595031738195E-3</v>
      </c>
      <c r="G20">
        <f ca="1">OFFSET(Table1[[#This Row],[Execution Time (in seconds)]],ROW(Table1[[#This Row],[Execution Time (in seconds)]])*10-15,0)</f>
        <v>1.99484825134277E-3</v>
      </c>
      <c r="H20">
        <f ca="1">OFFSET(Table1[[#This Row],[Execution Time (in seconds)]],ROW(Table1[[#This Row],[Execution Time (in seconds)]])*10-14,0)</f>
        <v>9.9420547485351493E-3</v>
      </c>
      <c r="I20">
        <f ca="1">OFFSET(Table1[[#This Row],[Execution Time (in seconds)]],ROW(Table1[[#This Row],[Execution Time (in seconds)]])*10-13,0)</f>
        <v>2.0258426666259701E-3</v>
      </c>
      <c r="J20">
        <f ca="1">OFFSET(Table1[[#This Row],[Execution Time (in seconds)]],ROW(Table1[[#This Row],[Execution Time (in seconds)]])*10-12,0)</f>
        <v>1.9946098327636701E-3</v>
      </c>
      <c r="K20">
        <f ca="1">OFFSET(Table1[[#This Row],[Execution Time (in seconds)]],ROW(Table1[[#This Row],[Execution Time (in seconds)]])*10-11,0)</f>
        <v>2.4933576583862301E-2</v>
      </c>
      <c r="L20">
        <f ca="1">OFFSET(Table1[[#This Row],[Execution Time (in seconds)]],ROW(Table1[[#This Row],[Execution Time (in seconds)]])*10-10,0)</f>
        <v>1.9962787628173802E-3</v>
      </c>
      <c r="M20">
        <f ca="1">SUM(SolutionTimes[[#This Row],[G1]:[G5]])/5</f>
        <v>3.3908843994140585E-3</v>
      </c>
      <c r="N20">
        <f ca="1">SUM(SolutionTimes[[#This Row],[A1]:[A5]])/5</f>
        <v>8.178472518920895E-3</v>
      </c>
    </row>
    <row r="21" spans="1:14" x14ac:dyDescent="0.3">
      <c r="A21">
        <f ca="1">OFFSET(Table1[[#This Row],[Puzzle Number]],ROW(Table1[[#This Row],[Puzzle Number]])*10-20,0)</f>
        <v>19</v>
      </c>
      <c r="B21">
        <f ca="1">OFFSET(Table1[[#This Row],[Execution Time (in seconds)]],ROW(Table1[[#This Row],[Execution Time (in seconds)]])*10-20,0)</f>
        <v>1.0936260223388601E-2</v>
      </c>
      <c r="C21">
        <f ca="1">OFFSET(Table1[[#This Row],[Execution Time (in seconds)]],ROW(Table1[[#This Row],[Execution Time (in seconds)]])*10-19,0)</f>
        <v>9.9730491638183594E-4</v>
      </c>
      <c r="D21">
        <f ca="1">OFFSET(Table1[[#This Row],[Execution Time (in seconds)]],ROW(Table1[[#This Row],[Execution Time (in seconds)]])*10-18,0)</f>
        <v>0</v>
      </c>
      <c r="E21">
        <f ca="1">OFFSET(Table1[[#This Row],[Execution Time (in seconds)]],ROW(Table1[[#This Row],[Execution Time (in seconds)]])*10-17,0)</f>
        <v>0</v>
      </c>
      <c r="F21">
        <f ca="1">OFFSET(Table1[[#This Row],[Execution Time (in seconds)]],ROW(Table1[[#This Row],[Execution Time (in seconds)]])*10-16,0)</f>
        <v>2.9940605163574201E-3</v>
      </c>
      <c r="G21">
        <f ca="1">OFFSET(Table1[[#This Row],[Execution Time (in seconds)]],ROW(Table1[[#This Row],[Execution Time (in seconds)]])*10-15,0)</f>
        <v>1.9938945770263598E-3</v>
      </c>
      <c r="H21">
        <f ca="1">OFFSET(Table1[[#This Row],[Execution Time (in seconds)]],ROW(Table1[[#This Row],[Execution Time (in seconds)]])*10-14,0)</f>
        <v>4.9862861633300703E-3</v>
      </c>
      <c r="I21">
        <f ca="1">OFFSET(Table1[[#This Row],[Execution Time (in seconds)]],ROW(Table1[[#This Row],[Execution Time (in seconds)]])*10-13,0)</f>
        <v>4.9896240234375E-3</v>
      </c>
      <c r="J21">
        <f ca="1">OFFSET(Table1[[#This Row],[Execution Time (in seconds)]],ROW(Table1[[#This Row],[Execution Time (in seconds)]])*10-12,0)</f>
        <v>1.99127197265625E-3</v>
      </c>
      <c r="K21">
        <f ca="1">OFFSET(Table1[[#This Row],[Execution Time (in seconds)]],ROW(Table1[[#This Row],[Execution Time (in seconds)]])*10-11,0)</f>
        <v>3.9894580841064401E-3</v>
      </c>
      <c r="L21">
        <f ca="1">OFFSET(Table1[[#This Row],[Execution Time (in seconds)]],ROW(Table1[[#This Row],[Execution Time (in seconds)]])*10-10,0)</f>
        <v>1.9943714141845699E-3</v>
      </c>
      <c r="M21">
        <f ca="1">SUM(SolutionTimes[[#This Row],[G1]:[G5]])/5</f>
        <v>1.1970520019531233E-3</v>
      </c>
      <c r="N21">
        <f ca="1">SUM(SolutionTimes[[#This Row],[A1]:[A5]])/5</f>
        <v>3.5902023315429661E-3</v>
      </c>
    </row>
    <row r="22" spans="1:14" x14ac:dyDescent="0.3">
      <c r="A22">
        <f ca="1">OFFSET(Table1[[#This Row],[Puzzle Number]],ROW(Table1[[#This Row],[Puzzle Number]])*10-20,0)</f>
        <v>20</v>
      </c>
      <c r="B22">
        <f ca="1">OFFSET(Table1[[#This Row],[Execution Time (in seconds)]],ROW(Table1[[#This Row],[Execution Time (in seconds)]])*10-20,0)</f>
        <v>1.2965679168701101E-2</v>
      </c>
      <c r="C22">
        <f ca="1">OFFSET(Table1[[#This Row],[Execution Time (in seconds)]],ROW(Table1[[#This Row],[Execution Time (in seconds)]])*10-19,0)</f>
        <v>8.9771747589111293E-3</v>
      </c>
      <c r="D22">
        <f ca="1">OFFSET(Table1[[#This Row],[Execution Time (in seconds)]],ROW(Table1[[#This Row],[Execution Time (in seconds)]])*10-18,0)</f>
        <v>7.9638957977294905E-3</v>
      </c>
      <c r="E22">
        <f ca="1">OFFSET(Table1[[#This Row],[Execution Time (in seconds)]],ROW(Table1[[#This Row],[Execution Time (in seconds)]])*10-17,0)</f>
        <v>7.9784393310546806E-3</v>
      </c>
      <c r="F22">
        <f ca="1">OFFSET(Table1[[#This Row],[Execution Time (in seconds)]],ROW(Table1[[#This Row],[Execution Time (in seconds)]])*10-16,0)</f>
        <v>7.9789161682128906E-3</v>
      </c>
      <c r="G22">
        <f ca="1">OFFSET(Table1[[#This Row],[Execution Time (in seconds)]],ROW(Table1[[#This Row],[Execution Time (in seconds)]])*10-15,0)</f>
        <v>9.9732875823974592E-3</v>
      </c>
      <c r="H22">
        <f ca="1">OFFSET(Table1[[#This Row],[Execution Time (in seconds)]],ROW(Table1[[#This Row],[Execution Time (in seconds)]])*10-14,0)</f>
        <v>1.29971504211425E-2</v>
      </c>
      <c r="I22">
        <f ca="1">OFFSET(Table1[[#This Row],[Execution Time (in seconds)]],ROW(Table1[[#This Row],[Execution Time (in seconds)]])*10-13,0)</f>
        <v>8.9766979217529297E-3</v>
      </c>
      <c r="J22">
        <f ca="1">OFFSET(Table1[[#This Row],[Execution Time (in seconds)]],ROW(Table1[[#This Row],[Execution Time (in seconds)]])*10-12,0)</f>
        <v>1.0970115661621E-2</v>
      </c>
      <c r="K22">
        <f ca="1">OFFSET(Table1[[#This Row],[Execution Time (in seconds)]],ROW(Table1[[#This Row],[Execution Time (in seconds)]])*10-11,0)</f>
        <v>1.0970115661621E-2</v>
      </c>
      <c r="L22">
        <f ca="1">OFFSET(Table1[[#This Row],[Execution Time (in seconds)]],ROW(Table1[[#This Row],[Execution Time (in seconds)]])*10-10,0)</f>
        <v>9.9744796752929601E-3</v>
      </c>
      <c r="M22">
        <f ca="1">SUM(SolutionTimes[[#This Row],[G1]:[G5]])/5</f>
        <v>8.5743427276611297E-3</v>
      </c>
      <c r="N22">
        <f ca="1">SUM(SolutionTimes[[#This Row],[A1]:[A5]])/5</f>
        <v>1.0777711868286079E-2</v>
      </c>
    </row>
    <row r="23" spans="1:14" x14ac:dyDescent="0.3">
      <c r="A23">
        <f ca="1">OFFSET(Table1[[#This Row],[Puzzle Number]],ROW(Table1[[#This Row],[Puzzle Number]])*10-20,0)</f>
        <v>21</v>
      </c>
      <c r="B23">
        <f ca="1">OFFSET(Table1[[#This Row],[Execution Time (in seconds)]],ROW(Table1[[#This Row],[Execution Time (in seconds)]])*10-20,0)</f>
        <v>3.4873485565185498E-2</v>
      </c>
      <c r="C23">
        <f ca="1">OFFSET(Table1[[#This Row],[Execution Time (in seconds)]],ROW(Table1[[#This Row],[Execution Time (in seconds)]])*10-19,0)</f>
        <v>9.9730491638183594E-4</v>
      </c>
      <c r="D23">
        <f ca="1">OFFSET(Table1[[#This Row],[Execution Time (in seconds)]],ROW(Table1[[#This Row],[Execution Time (in seconds)]])*10-18,0)</f>
        <v>1.0318756103515599E-3</v>
      </c>
      <c r="E23">
        <f ca="1">OFFSET(Table1[[#This Row],[Execution Time (in seconds)]],ROW(Table1[[#This Row],[Execution Time (in seconds)]])*10-17,0)</f>
        <v>9.9635124206542904E-4</v>
      </c>
      <c r="F23">
        <f ca="1">OFFSET(Table1[[#This Row],[Execution Time (in seconds)]],ROW(Table1[[#This Row],[Execution Time (in seconds)]])*10-16,0)</f>
        <v>4.0216445922851502E-3</v>
      </c>
      <c r="G23">
        <f ca="1">OFFSET(Table1[[#This Row],[Execution Time (in seconds)]],ROW(Table1[[#This Row],[Execution Time (in seconds)]])*10-15,0)</f>
        <v>9.9658966064453103E-4</v>
      </c>
      <c r="H23">
        <f ca="1">OFFSET(Table1[[#This Row],[Execution Time (in seconds)]],ROW(Table1[[#This Row],[Execution Time (in seconds)]])*10-14,0)</f>
        <v>7.9491138458251901E-3</v>
      </c>
      <c r="I23">
        <f ca="1">OFFSET(Table1[[#This Row],[Execution Time (in seconds)]],ROW(Table1[[#This Row],[Execution Time (in seconds)]])*10-13,0)</f>
        <v>8.0080032348632795E-3</v>
      </c>
      <c r="J23">
        <f ca="1">OFFSET(Table1[[#This Row],[Execution Time (in seconds)]],ROW(Table1[[#This Row],[Execution Time (in seconds)]])*10-12,0)</f>
        <v>9.9778175354003906E-4</v>
      </c>
      <c r="K23">
        <f ca="1">OFFSET(Table1[[#This Row],[Execution Time (in seconds)]],ROW(Table1[[#This Row],[Execution Time (in seconds)]])*10-11,0)</f>
        <v>6.9818496704101502E-3</v>
      </c>
      <c r="L23">
        <f ca="1">OFFSET(Table1[[#This Row],[Execution Time (in seconds)]],ROW(Table1[[#This Row],[Execution Time (in seconds)]])*10-10,0)</f>
        <v>9.9968910217285091E-4</v>
      </c>
      <c r="M23">
        <f ca="1">SUM(SolutionTimes[[#This Row],[G1]:[G5]])/5</f>
        <v>1.608753204345701E-3</v>
      </c>
      <c r="N23">
        <f ca="1">SUM(SolutionTimes[[#This Row],[A1]:[A5]])/5</f>
        <v>4.9872875213623023E-3</v>
      </c>
    </row>
    <row r="24" spans="1:14" x14ac:dyDescent="0.3">
      <c r="A24">
        <f ca="1">OFFSET(Table1[[#This Row],[Puzzle Number]],ROW(Table1[[#This Row],[Puzzle Number]])*10-20,0)</f>
        <v>22</v>
      </c>
      <c r="B24">
        <f ca="1">OFFSET(Table1[[#This Row],[Execution Time (in seconds)]],ROW(Table1[[#This Row],[Execution Time (in seconds)]])*10-20,0)</f>
        <v>0.79483819007873502</v>
      </c>
      <c r="C24">
        <f ca="1">OFFSET(Table1[[#This Row],[Execution Time (in seconds)]],ROW(Table1[[#This Row],[Execution Time (in seconds)]])*10-19,0)</f>
        <v>0.40195703506469699</v>
      </c>
      <c r="D24">
        <f ca="1">OFFSET(Table1[[#This Row],[Execution Time (in seconds)]],ROW(Table1[[#This Row],[Execution Time (in seconds)]])*10-18,0)</f>
        <v>0.39993023872375399</v>
      </c>
      <c r="E24">
        <f ca="1">OFFSET(Table1[[#This Row],[Execution Time (in seconds)]],ROW(Table1[[#This Row],[Execution Time (in seconds)]])*10-17,0)</f>
        <v>0.40588402748107899</v>
      </c>
      <c r="F24">
        <f ca="1">OFFSET(Table1[[#This Row],[Execution Time (in seconds)]],ROW(Table1[[#This Row],[Execution Time (in seconds)]])*10-16,0)</f>
        <v>0.40355443954467701</v>
      </c>
      <c r="G24">
        <f ca="1">OFFSET(Table1[[#This Row],[Execution Time (in seconds)]],ROW(Table1[[#This Row],[Execution Time (in seconds)]])*10-15,0)</f>
        <v>0.41211938858032199</v>
      </c>
      <c r="H24">
        <f ca="1">OFFSET(Table1[[#This Row],[Execution Time (in seconds)]],ROW(Table1[[#This Row],[Execution Time (in seconds)]])*10-14,0)</f>
        <v>0.88862800598144498</v>
      </c>
      <c r="I24">
        <f ca="1">OFFSET(Table1[[#This Row],[Execution Time (in seconds)]],ROW(Table1[[#This Row],[Execution Time (in seconds)]])*10-13,0)</f>
        <v>0.87861347198486295</v>
      </c>
      <c r="J24">
        <f ca="1">OFFSET(Table1[[#This Row],[Execution Time (in seconds)]],ROW(Table1[[#This Row],[Execution Time (in seconds)]])*10-12,0)</f>
        <v>3.79072761535644</v>
      </c>
      <c r="K24">
        <f ca="1">OFFSET(Table1[[#This Row],[Execution Time (in seconds)]],ROW(Table1[[#This Row],[Execution Time (in seconds)]])*10-11,0)</f>
        <v>0.86209869384765603</v>
      </c>
      <c r="L24">
        <f ca="1">OFFSET(Table1[[#This Row],[Execution Time (in seconds)]],ROW(Table1[[#This Row],[Execution Time (in seconds)]])*10-10,0)</f>
        <v>0.99868464469909601</v>
      </c>
      <c r="M24">
        <f ca="1">SUM(SolutionTimes[[#This Row],[G1]:[G5]])/5</f>
        <v>0.40468902587890582</v>
      </c>
      <c r="N24">
        <f ca="1">SUM(SolutionTimes[[#This Row],[A1]:[A5]])/5</f>
        <v>1.4837504863738999</v>
      </c>
    </row>
    <row r="25" spans="1:14" x14ac:dyDescent="0.3">
      <c r="A25">
        <f ca="1">OFFSET(Table1[[#This Row],[Puzzle Number]],ROW(Table1[[#This Row],[Puzzle Number]])*10-20,0)</f>
        <v>23</v>
      </c>
      <c r="B25">
        <f ca="1">OFFSET(Table1[[#This Row],[Execution Time (in seconds)]],ROW(Table1[[#This Row],[Execution Time (in seconds)]])*10-20,0)</f>
        <v>8.8313751220703107</v>
      </c>
      <c r="C25">
        <f ca="1">OFFSET(Table1[[#This Row],[Execution Time (in seconds)]],ROW(Table1[[#This Row],[Execution Time (in seconds)]])*10-19,0)</f>
        <v>0.34121060371398898</v>
      </c>
      <c r="D25">
        <f ca="1">OFFSET(Table1[[#This Row],[Execution Time (in seconds)]],ROW(Table1[[#This Row],[Execution Time (in seconds)]])*10-18,0)</f>
        <v>0.33979058265686002</v>
      </c>
      <c r="E25">
        <f ca="1">OFFSET(Table1[[#This Row],[Execution Time (in seconds)]],ROW(Table1[[#This Row],[Execution Time (in seconds)]])*10-17,0)</f>
        <v>0.36802458763122498</v>
      </c>
      <c r="F25">
        <f ca="1">OFFSET(Table1[[#This Row],[Execution Time (in seconds)]],ROW(Table1[[#This Row],[Execution Time (in seconds)]])*10-16,0)</f>
        <v>1.2956285476684499</v>
      </c>
      <c r="G25">
        <f ca="1">OFFSET(Table1[[#This Row],[Execution Time (in seconds)]],ROW(Table1[[#This Row],[Execution Time (in seconds)]])*10-15,0)</f>
        <v>0.28494048118591297</v>
      </c>
      <c r="H25">
        <f ca="1">OFFSET(Table1[[#This Row],[Execution Time (in seconds)]],ROW(Table1[[#This Row],[Execution Time (in seconds)]])*10-14,0)</f>
        <v>1.8176109790802</v>
      </c>
      <c r="I25">
        <f ca="1">OFFSET(Table1[[#This Row],[Execution Time (in seconds)]],ROW(Table1[[#This Row],[Execution Time (in seconds)]])*10-13,0)</f>
        <v>1.80331063270568</v>
      </c>
      <c r="J25">
        <f ca="1">OFFSET(Table1[[#This Row],[Execution Time (in seconds)]],ROW(Table1[[#This Row],[Execution Time (in seconds)]])*10-12,0)</f>
        <v>0.55648040771484297</v>
      </c>
      <c r="K25">
        <f ca="1">OFFSET(Table1[[#This Row],[Execution Time (in seconds)]],ROW(Table1[[#This Row],[Execution Time (in seconds)]])*10-11,0)</f>
        <v>6.8785982131957999</v>
      </c>
      <c r="L25">
        <f ca="1">OFFSET(Table1[[#This Row],[Execution Time (in seconds)]],ROW(Table1[[#This Row],[Execution Time (in seconds)]])*10-10,0)</f>
        <v>0.59640455245971602</v>
      </c>
      <c r="M25">
        <f ca="1">SUM(SolutionTimes[[#This Row],[G1]:[G5]])/5</f>
        <v>0.5259189605712874</v>
      </c>
      <c r="N25">
        <f ca="1">SUM(SolutionTimes[[#This Row],[A1]:[A5]])/5</f>
        <v>2.3304809570312477</v>
      </c>
    </row>
    <row r="26" spans="1:14" x14ac:dyDescent="0.3">
      <c r="A26">
        <f ca="1">OFFSET(Table1[[#This Row],[Puzzle Number]],ROW(Table1[[#This Row],[Puzzle Number]])*10-20,0)</f>
        <v>24</v>
      </c>
      <c r="B26">
        <f ca="1">OFFSET(Table1[[#This Row],[Execution Time (in seconds)]],ROW(Table1[[#This Row],[Execution Time (in seconds)]])*10-20,0)</f>
        <v>9.9742412567138602E-3</v>
      </c>
      <c r="C26">
        <f ca="1">OFFSET(Table1[[#This Row],[Execution Time (in seconds)]],ROW(Table1[[#This Row],[Execution Time (in seconds)]])*10-19,0)</f>
        <v>2.9902458190917899E-3</v>
      </c>
      <c r="D26">
        <f ca="1">OFFSET(Table1[[#This Row],[Execution Time (in seconds)]],ROW(Table1[[#This Row],[Execution Time (in seconds)]])*10-18,0)</f>
        <v>9.9945068359375E-4</v>
      </c>
      <c r="E26">
        <f ca="1">OFFSET(Table1[[#This Row],[Execution Time (in seconds)]],ROW(Table1[[#This Row],[Execution Time (in seconds)]])*10-17,0)</f>
        <v>9.9706649780273394E-4</v>
      </c>
      <c r="F26">
        <f ca="1">OFFSET(Table1[[#This Row],[Execution Time (in seconds)]],ROW(Table1[[#This Row],[Execution Time (in seconds)]])*10-16,0)</f>
        <v>9.9658966064453103E-4</v>
      </c>
      <c r="G26">
        <f ca="1">OFFSET(Table1[[#This Row],[Execution Time (in seconds)]],ROW(Table1[[#This Row],[Execution Time (in seconds)]])*10-15,0)</f>
        <v>9.9730491638183594E-4</v>
      </c>
      <c r="H26">
        <f ca="1">OFFSET(Table1[[#This Row],[Execution Time (in seconds)]],ROW(Table1[[#This Row],[Execution Time (in seconds)]])*10-14,0)</f>
        <v>3.9887428283691398E-3</v>
      </c>
      <c r="I26">
        <f ca="1">OFFSET(Table1[[#This Row],[Execution Time (in seconds)]],ROW(Table1[[#This Row],[Execution Time (in seconds)]])*10-13,0)</f>
        <v>3.9892196655273403E-3</v>
      </c>
      <c r="J26">
        <f ca="1">OFFSET(Table1[[#This Row],[Execution Time (in seconds)]],ROW(Table1[[#This Row],[Execution Time (in seconds)]])*10-12,0)</f>
        <v>9.9754333496093707E-4</v>
      </c>
      <c r="K26">
        <f ca="1">OFFSET(Table1[[#This Row],[Execution Time (in seconds)]],ROW(Table1[[#This Row],[Execution Time (in seconds)]])*10-11,0)</f>
        <v>4.9867630004882804E-3</v>
      </c>
      <c r="L26">
        <f ca="1">OFFSET(Table1[[#This Row],[Execution Time (in seconds)]],ROW(Table1[[#This Row],[Execution Time (in seconds)]])*10-10,0)</f>
        <v>9.9730491638183594E-4</v>
      </c>
      <c r="M26">
        <f ca="1">SUM(SolutionTimes[[#This Row],[G1]:[G5]])/5</f>
        <v>1.3961315155029282E-3</v>
      </c>
      <c r="N26">
        <f ca="1">SUM(SolutionTimes[[#This Row],[A1]:[A5]])/5</f>
        <v>2.9919147491455069E-3</v>
      </c>
    </row>
    <row r="27" spans="1:14" x14ac:dyDescent="0.3">
      <c r="A27">
        <f ca="1">OFFSET(Table1[[#This Row],[Puzzle Number]],ROW(Table1[[#This Row],[Puzzle Number]])*10-20,0)</f>
        <v>25</v>
      </c>
      <c r="B27">
        <f ca="1">OFFSET(Table1[[#This Row],[Execution Time (in seconds)]],ROW(Table1[[#This Row],[Execution Time (in seconds)]])*10-20,0)</f>
        <v>0.62526059150695801</v>
      </c>
      <c r="C27">
        <f ca="1">OFFSET(Table1[[#This Row],[Execution Time (in seconds)]],ROW(Table1[[#This Row],[Execution Time (in seconds)]])*10-19,0)</f>
        <v>0.27430820465087802</v>
      </c>
      <c r="D27">
        <f ca="1">OFFSET(Table1[[#This Row],[Execution Time (in seconds)]],ROW(Table1[[#This Row],[Execution Time (in seconds)]])*10-18,0)</f>
        <v>0.27493071556091297</v>
      </c>
      <c r="E27">
        <f ca="1">OFFSET(Table1[[#This Row],[Execution Time (in seconds)]],ROW(Table1[[#This Row],[Execution Time (in seconds)]])*10-17,0)</f>
        <v>0.27474522590637201</v>
      </c>
      <c r="F27">
        <f ca="1">OFFSET(Table1[[#This Row],[Execution Time (in seconds)]],ROW(Table1[[#This Row],[Execution Time (in seconds)]])*10-16,0)</f>
        <v>0.27597713470458901</v>
      </c>
      <c r="G27">
        <f ca="1">OFFSET(Table1[[#This Row],[Execution Time (in seconds)]],ROW(Table1[[#This Row],[Execution Time (in seconds)]])*10-15,0)</f>
        <v>0.28395581245422302</v>
      </c>
      <c r="H27">
        <f ca="1">OFFSET(Table1[[#This Row],[Execution Time (in seconds)]],ROW(Table1[[#This Row],[Execution Time (in seconds)]])*10-14,0)</f>
        <v>0.59679150581359797</v>
      </c>
      <c r="I27">
        <f ca="1">OFFSET(Table1[[#This Row],[Execution Time (in seconds)]],ROW(Table1[[#This Row],[Execution Time (in seconds)]])*10-13,0)</f>
        <v>0.58089351654052701</v>
      </c>
      <c r="J27">
        <f ca="1">OFFSET(Table1[[#This Row],[Execution Time (in seconds)]],ROW(Table1[[#This Row],[Execution Time (in seconds)]])*10-12,0)</f>
        <v>0.597853183746337</v>
      </c>
      <c r="K27">
        <f ca="1">OFFSET(Table1[[#This Row],[Execution Time (in seconds)]],ROW(Table1[[#This Row],[Execution Time (in seconds)]])*10-11,0)</f>
        <v>0.99869751930236805</v>
      </c>
      <c r="L27">
        <f ca="1">OFFSET(Table1[[#This Row],[Execution Time (in seconds)]],ROW(Table1[[#This Row],[Execution Time (in seconds)]])*10-10,0)</f>
        <v>1.03673148155212</v>
      </c>
      <c r="M27">
        <f ca="1">SUM(SolutionTimes[[#This Row],[G1]:[G5]])/5</f>
        <v>0.27678341865539496</v>
      </c>
      <c r="N27">
        <f ca="1">SUM(SolutionTimes[[#This Row],[A1]:[A5]])/5</f>
        <v>0.7621934413909901</v>
      </c>
    </row>
    <row r="28" spans="1:14" x14ac:dyDescent="0.3">
      <c r="A28">
        <f ca="1">OFFSET(Table1[[#This Row],[Puzzle Number]],ROW(Table1[[#This Row],[Puzzle Number]])*10-20,0)</f>
        <v>26</v>
      </c>
      <c r="B28">
        <f ca="1">OFFSET(Table1[[#This Row],[Execution Time (in seconds)]],ROW(Table1[[#This Row],[Execution Time (in seconds)]])*10-20,0)</f>
        <v>0</v>
      </c>
      <c r="C28">
        <f ca="1">OFFSET(Table1[[#This Row],[Execution Time (in seconds)]],ROW(Table1[[#This Row],[Execution Time (in seconds)]])*10-19,0)</f>
        <v>9.8681449890136697E-4</v>
      </c>
      <c r="D28">
        <f ca="1">OFFSET(Table1[[#This Row],[Execution Time (in seconds)]],ROW(Table1[[#This Row],[Execution Time (in seconds)]])*10-18,0)</f>
        <v>9.9730491638183594E-4</v>
      </c>
      <c r="E28">
        <f ca="1">OFFSET(Table1[[#This Row],[Execution Time (in seconds)]],ROW(Table1[[#This Row],[Execution Time (in seconds)]])*10-17,0)</f>
        <v>0</v>
      </c>
      <c r="F28">
        <f ca="1">OFFSET(Table1[[#This Row],[Execution Time (in seconds)]],ROW(Table1[[#This Row],[Execution Time (in seconds)]])*10-16,0)</f>
        <v>0</v>
      </c>
      <c r="G28">
        <f ca="1">OFFSET(Table1[[#This Row],[Execution Time (in seconds)]],ROW(Table1[[#This Row],[Execution Time (in seconds)]])*10-15,0)</f>
        <v>9.9778175354003906E-4</v>
      </c>
      <c r="H28">
        <f ca="1">OFFSET(Table1[[#This Row],[Execution Time (in seconds)]],ROW(Table1[[#This Row],[Execution Time (in seconds)]])*10-14,0)</f>
        <v>0</v>
      </c>
      <c r="I28">
        <f ca="1">OFFSET(Table1[[#This Row],[Execution Time (in seconds)]],ROW(Table1[[#This Row],[Execution Time (in seconds)]])*10-13,0)</f>
        <v>9.9778175354003906E-4</v>
      </c>
      <c r="J28">
        <f ca="1">OFFSET(Table1[[#This Row],[Execution Time (in seconds)]],ROW(Table1[[#This Row],[Execution Time (in seconds)]])*10-12,0)</f>
        <v>0</v>
      </c>
      <c r="K28">
        <f ca="1">OFFSET(Table1[[#This Row],[Execution Time (in seconds)]],ROW(Table1[[#This Row],[Execution Time (in seconds)]])*10-11,0)</f>
        <v>9.6559524536132802E-4</v>
      </c>
      <c r="L28">
        <f ca="1">OFFSET(Table1[[#This Row],[Execution Time (in seconds)]],ROW(Table1[[#This Row],[Execution Time (in seconds)]])*10-10,0)</f>
        <v>0</v>
      </c>
      <c r="M28">
        <f ca="1">SUM(SolutionTimes[[#This Row],[G1]:[G5]])/5</f>
        <v>5.9638023376464846E-4</v>
      </c>
      <c r="N28">
        <f ca="1">SUM(SolutionTimes[[#This Row],[A1]:[A5]])/5</f>
        <v>3.9267539978027344E-4</v>
      </c>
    </row>
    <row r="29" spans="1:14" x14ac:dyDescent="0.3">
      <c r="A29">
        <f ca="1">OFFSET(Table1[[#This Row],[Puzzle Number]],ROW(Table1[[#This Row],[Puzzle Number]])*10-20,0)</f>
        <v>27</v>
      </c>
      <c r="B29">
        <f ca="1">OFFSET(Table1[[#This Row],[Execution Time (in seconds)]],ROW(Table1[[#This Row],[Execution Time (in seconds)]])*10-20,0)</f>
        <v>4.76858615875244E-2</v>
      </c>
      <c r="C29">
        <f ca="1">OFFSET(Table1[[#This Row],[Execution Time (in seconds)]],ROW(Table1[[#This Row],[Execution Time (in seconds)]])*10-19,0)</f>
        <v>1.9946098327636701E-3</v>
      </c>
      <c r="D29">
        <f ca="1">OFFSET(Table1[[#This Row],[Execution Time (in seconds)]],ROW(Table1[[#This Row],[Execution Time (in seconds)]])*10-18,0)</f>
        <v>1.9946098327636701E-3</v>
      </c>
      <c r="E29">
        <f ca="1">OFFSET(Table1[[#This Row],[Execution Time (in seconds)]],ROW(Table1[[#This Row],[Execution Time (in seconds)]])*10-17,0)</f>
        <v>1.9943714141845699E-3</v>
      </c>
      <c r="F29">
        <f ca="1">OFFSET(Table1[[#This Row],[Execution Time (in seconds)]],ROW(Table1[[#This Row],[Execution Time (in seconds)]])*10-16,0)</f>
        <v>5.9843063354492101E-3</v>
      </c>
      <c r="G29">
        <f ca="1">OFFSET(Table1[[#This Row],[Execution Time (in seconds)]],ROW(Table1[[#This Row],[Execution Time (in seconds)]])*10-15,0)</f>
        <v>1.9946098327636701E-3</v>
      </c>
      <c r="H29">
        <f ca="1">OFFSET(Table1[[#This Row],[Execution Time (in seconds)]],ROW(Table1[[#This Row],[Execution Time (in seconds)]])*10-14,0)</f>
        <v>1.1920213699340799E-2</v>
      </c>
      <c r="I29">
        <f ca="1">OFFSET(Table1[[#This Row],[Execution Time (in seconds)]],ROW(Table1[[#This Row],[Execution Time (in seconds)]])*10-13,0)</f>
        <v>2.53369808197021E-2</v>
      </c>
      <c r="J29">
        <f ca="1">OFFSET(Table1[[#This Row],[Execution Time (in seconds)]],ROW(Table1[[#This Row],[Execution Time (in seconds)]])*10-12,0)</f>
        <v>3.9889812469482396E-3</v>
      </c>
      <c r="K29">
        <f ca="1">OFFSET(Table1[[#This Row],[Execution Time (in seconds)]],ROW(Table1[[#This Row],[Execution Time (in seconds)]])*10-11,0)</f>
        <v>3.7771463394164997E-2</v>
      </c>
      <c r="L29">
        <f ca="1">OFFSET(Table1[[#This Row],[Execution Time (in seconds)]],ROW(Table1[[#This Row],[Execution Time (in seconds)]])*10-10,0)</f>
        <v>1.99723243713378E-3</v>
      </c>
      <c r="M29">
        <f ca="1">SUM(SolutionTimes[[#This Row],[G1]:[G5]])/5</f>
        <v>2.792501449584958E-3</v>
      </c>
      <c r="N29">
        <f ca="1">SUM(SolutionTimes[[#This Row],[A1]:[A5]])/5</f>
        <v>1.6202974319457983E-2</v>
      </c>
    </row>
    <row r="30" spans="1:14" x14ac:dyDescent="0.3">
      <c r="A30">
        <f ca="1">OFFSET(Table1[[#This Row],[Puzzle Number]],ROW(Table1[[#This Row],[Puzzle Number]])*10-20,0)</f>
        <v>28</v>
      </c>
      <c r="B30">
        <f ca="1">OFFSET(Table1[[#This Row],[Execution Time (in seconds)]],ROW(Table1[[#This Row],[Execution Time (in seconds)]])*10-20,0)</f>
        <v>0.51377820968627896</v>
      </c>
      <c r="C30">
        <f ca="1">OFFSET(Table1[[#This Row],[Execution Time (in seconds)]],ROW(Table1[[#This Row],[Execution Time (in seconds)]])*10-19,0)</f>
        <v>0.30867671966552701</v>
      </c>
      <c r="D30">
        <f ca="1">OFFSET(Table1[[#This Row],[Execution Time (in seconds)]],ROW(Table1[[#This Row],[Execution Time (in seconds)]])*10-18,0)</f>
        <v>0.31667280197143499</v>
      </c>
      <c r="E30">
        <f ca="1">OFFSET(Table1[[#This Row],[Execution Time (in seconds)]],ROW(Table1[[#This Row],[Execution Time (in seconds)]])*10-17,0)</f>
        <v>0.31893277168273898</v>
      </c>
      <c r="F30">
        <f ca="1">OFFSET(Table1[[#This Row],[Execution Time (in seconds)]],ROW(Table1[[#This Row],[Execution Time (in seconds)]])*10-16,0)</f>
        <v>0.31938076019287098</v>
      </c>
      <c r="G30">
        <f ca="1">OFFSET(Table1[[#This Row],[Execution Time (in seconds)]],ROW(Table1[[#This Row],[Execution Time (in seconds)]])*10-15,0)</f>
        <v>0.30807280540466297</v>
      </c>
      <c r="H30">
        <f ca="1">OFFSET(Table1[[#This Row],[Execution Time (in seconds)]],ROW(Table1[[#This Row],[Execution Time (in seconds)]])*10-14,0)</f>
        <v>0.54346776008605902</v>
      </c>
      <c r="I30">
        <f ca="1">OFFSET(Table1[[#This Row],[Execution Time (in seconds)]],ROW(Table1[[#This Row],[Execution Time (in seconds)]])*10-13,0)</f>
        <v>0.531821489334106</v>
      </c>
      <c r="J30">
        <f ca="1">OFFSET(Table1[[#This Row],[Execution Time (in seconds)]],ROW(Table1[[#This Row],[Execution Time (in seconds)]])*10-12,0)</f>
        <v>0.63204145431518499</v>
      </c>
      <c r="K30">
        <f ca="1">OFFSET(Table1[[#This Row],[Execution Time (in seconds)]],ROW(Table1[[#This Row],[Execution Time (in seconds)]])*10-11,0)</f>
        <v>0.54852771759033203</v>
      </c>
      <c r="L30">
        <f ca="1">OFFSET(Table1[[#This Row],[Execution Time (in seconds)]],ROW(Table1[[#This Row],[Execution Time (in seconds)]])*10-10,0)</f>
        <v>0.57507658004760698</v>
      </c>
      <c r="M30">
        <f ca="1">SUM(SolutionTimes[[#This Row],[G1]:[G5]])/5</f>
        <v>0.31434717178344701</v>
      </c>
      <c r="N30">
        <f ca="1">SUM(SolutionTimes[[#This Row],[A1]:[A5]])/5</f>
        <v>0.56618700027465785</v>
      </c>
    </row>
    <row r="31" spans="1:14" x14ac:dyDescent="0.3">
      <c r="A31">
        <f ca="1">OFFSET(Table1[[#This Row],[Puzzle Number]],ROW(Table1[[#This Row],[Puzzle Number]])*10-20,0)</f>
        <v>29</v>
      </c>
      <c r="B31">
        <f ca="1">OFFSET(Table1[[#This Row],[Execution Time (in seconds)]],ROW(Table1[[#This Row],[Execution Time (in seconds)]])*10-20,0)</f>
        <v>0</v>
      </c>
      <c r="C31">
        <f ca="1">OFFSET(Table1[[#This Row],[Execution Time (in seconds)]],ROW(Table1[[#This Row],[Execution Time (in seconds)]])*10-19,0)</f>
        <v>1.01852416992187E-3</v>
      </c>
      <c r="D31">
        <f ca="1">OFFSET(Table1[[#This Row],[Execution Time (in seconds)]],ROW(Table1[[#This Row],[Execution Time (in seconds)]])*10-18,0)</f>
        <v>0</v>
      </c>
      <c r="E31">
        <f ca="1">OFFSET(Table1[[#This Row],[Execution Time (in seconds)]],ROW(Table1[[#This Row],[Execution Time (in seconds)]])*10-17,0)</f>
        <v>0</v>
      </c>
      <c r="F31">
        <f ca="1">OFFSET(Table1[[#This Row],[Execution Time (in seconds)]],ROW(Table1[[#This Row],[Execution Time (in seconds)]])*10-16,0)</f>
        <v>0</v>
      </c>
      <c r="G31">
        <f ca="1">OFFSET(Table1[[#This Row],[Execution Time (in seconds)]],ROW(Table1[[#This Row],[Execution Time (in seconds)]])*10-15,0)</f>
        <v>0</v>
      </c>
      <c r="H31">
        <f ca="1">OFFSET(Table1[[#This Row],[Execution Time (in seconds)]],ROW(Table1[[#This Row],[Execution Time (in seconds)]])*10-14,0)</f>
        <v>9.9396705627441406E-4</v>
      </c>
      <c r="I31">
        <f ca="1">OFFSET(Table1[[#This Row],[Execution Time (in seconds)]],ROW(Table1[[#This Row],[Execution Time (in seconds)]])*10-13,0)</f>
        <v>0</v>
      </c>
      <c r="J31">
        <f ca="1">OFFSET(Table1[[#This Row],[Execution Time (in seconds)]],ROW(Table1[[#This Row],[Execution Time (in seconds)]])*10-12,0)</f>
        <v>9.6845626831054601E-4</v>
      </c>
      <c r="K31">
        <f ca="1">OFFSET(Table1[[#This Row],[Execution Time (in seconds)]],ROW(Table1[[#This Row],[Execution Time (in seconds)]])*10-11,0)</f>
        <v>0</v>
      </c>
      <c r="L31">
        <f ca="1">OFFSET(Table1[[#This Row],[Execution Time (in seconds)]],ROW(Table1[[#This Row],[Execution Time (in seconds)]])*10-10,0)</f>
        <v>9.9682807922363195E-4</v>
      </c>
      <c r="M31">
        <f ca="1">SUM(SolutionTimes[[#This Row],[G1]:[G5]])/5</f>
        <v>2.0370483398437399E-4</v>
      </c>
      <c r="N31">
        <f ca="1">SUM(SolutionTimes[[#This Row],[A1]:[A5]])/5</f>
        <v>5.9185028076171845E-4</v>
      </c>
    </row>
    <row r="32" spans="1:14" x14ac:dyDescent="0.3">
      <c r="A32">
        <f ca="1">OFFSET(Table1[[#This Row],[Puzzle Number]],ROW(Table1[[#This Row],[Puzzle Number]])*10-20,0)</f>
        <v>30</v>
      </c>
      <c r="B32">
        <f ca="1">OFFSET(Table1[[#This Row],[Execution Time (in seconds)]],ROW(Table1[[#This Row],[Execution Time (in seconds)]])*10-20,0)</f>
        <v>1.00061893463134E-2</v>
      </c>
      <c r="C32">
        <f ca="1">OFFSET(Table1[[#This Row],[Execution Time (in seconds)]],ROW(Table1[[#This Row],[Execution Time (in seconds)]])*10-19,0)</f>
        <v>5.9859752655029297E-3</v>
      </c>
      <c r="D32">
        <f ca="1">OFFSET(Table1[[#This Row],[Execution Time (in seconds)]],ROW(Table1[[#This Row],[Execution Time (in seconds)]])*10-18,0)</f>
        <v>6.9789886474609297E-3</v>
      </c>
      <c r="E32">
        <f ca="1">OFFSET(Table1[[#This Row],[Execution Time (in seconds)]],ROW(Table1[[#This Row],[Execution Time (in seconds)]])*10-17,0)</f>
        <v>6.9813728332519497E-3</v>
      </c>
      <c r="F32">
        <f ca="1">OFFSET(Table1[[#This Row],[Execution Time (in seconds)]],ROW(Table1[[#This Row],[Execution Time (in seconds)]])*10-16,0)</f>
        <v>5.9840679168701102E-3</v>
      </c>
      <c r="G32">
        <f ca="1">OFFSET(Table1[[#This Row],[Execution Time (in seconds)]],ROW(Table1[[#This Row],[Execution Time (in seconds)]])*10-15,0)</f>
        <v>5.9835910797119097E-3</v>
      </c>
      <c r="H32">
        <f ca="1">OFFSET(Table1[[#This Row],[Execution Time (in seconds)]],ROW(Table1[[#This Row],[Execution Time (in seconds)]])*10-14,0)</f>
        <v>1.12988948822021E-2</v>
      </c>
      <c r="I32">
        <f ca="1">OFFSET(Table1[[#This Row],[Execution Time (in seconds)]],ROW(Table1[[#This Row],[Execution Time (in seconds)]])*10-13,0)</f>
        <v>1.1010408401489201E-2</v>
      </c>
      <c r="J32">
        <f ca="1">OFFSET(Table1[[#This Row],[Execution Time (in seconds)]],ROW(Table1[[#This Row],[Execution Time (in seconds)]])*10-12,0)</f>
        <v>1.19569301605224E-2</v>
      </c>
      <c r="K32">
        <f ca="1">OFFSET(Table1[[#This Row],[Execution Time (in seconds)]],ROW(Table1[[#This Row],[Execution Time (in seconds)]])*10-11,0)</f>
        <v>1.29697322845458E-2</v>
      </c>
      <c r="L32">
        <f ca="1">OFFSET(Table1[[#This Row],[Execution Time (in seconds)]],ROW(Table1[[#This Row],[Execution Time (in seconds)]])*10-10,0)</f>
        <v>9.9718570709228498E-3</v>
      </c>
      <c r="M32">
        <f ca="1">SUM(SolutionTimes[[#This Row],[G1]:[G5]])/5</f>
        <v>6.3827991485595663E-3</v>
      </c>
      <c r="N32">
        <f ca="1">SUM(SolutionTimes[[#This Row],[A1]:[A5]])/5</f>
        <v>1.144156455993647E-2</v>
      </c>
    </row>
    <row r="33" spans="1:14" x14ac:dyDescent="0.3">
      <c r="A33">
        <f ca="1">OFFSET(Table1[[#This Row],[Puzzle Number]],ROW(Table1[[#This Row],[Puzzle Number]])*10-20,0)</f>
        <v>31</v>
      </c>
      <c r="B33">
        <f ca="1">OFFSET(Table1[[#This Row],[Execution Time (in seconds)]],ROW(Table1[[#This Row],[Execution Time (in seconds)]])*10-20,0)</f>
        <v>6.9792270660400304E-3</v>
      </c>
      <c r="C33">
        <f ca="1">OFFSET(Table1[[#This Row],[Execution Time (in seconds)]],ROW(Table1[[#This Row],[Execution Time (in seconds)]])*10-19,0)</f>
        <v>9.9372863769531207E-4</v>
      </c>
      <c r="D33">
        <f ca="1">OFFSET(Table1[[#This Row],[Execution Time (in seconds)]],ROW(Table1[[#This Row],[Execution Time (in seconds)]])*10-18,0)</f>
        <v>9.8299980163574197E-4</v>
      </c>
      <c r="E33">
        <f ca="1">OFFSET(Table1[[#This Row],[Execution Time (in seconds)]],ROW(Table1[[#This Row],[Execution Time (in seconds)]])*10-17,0)</f>
        <v>9.8919868469238195E-4</v>
      </c>
      <c r="F33">
        <f ca="1">OFFSET(Table1[[#This Row],[Execution Time (in seconds)]],ROW(Table1[[#This Row],[Execution Time (in seconds)]])*10-16,0)</f>
        <v>3.0221939086914002E-3</v>
      </c>
      <c r="G33">
        <f ca="1">OFFSET(Table1[[#This Row],[Execution Time (in seconds)]],ROW(Table1[[#This Row],[Execution Time (in seconds)]])*10-15,0)</f>
        <v>9.9706649780273394E-4</v>
      </c>
      <c r="H33">
        <f ca="1">OFFSET(Table1[[#This Row],[Execution Time (in seconds)]],ROW(Table1[[#This Row],[Execution Time (in seconds)]])*10-14,0)</f>
        <v>1.9931793212890599E-3</v>
      </c>
      <c r="I33">
        <f ca="1">OFFSET(Table1[[#This Row],[Execution Time (in seconds)]],ROW(Table1[[#This Row],[Execution Time (in seconds)]])*10-13,0)</f>
        <v>3.99017333984375E-3</v>
      </c>
      <c r="J33">
        <f ca="1">OFFSET(Table1[[#This Row],[Execution Time (in seconds)]],ROW(Table1[[#This Row],[Execution Time (in seconds)]])*10-12,0)</f>
        <v>1.0001659393310499E-3</v>
      </c>
      <c r="K33">
        <f ca="1">OFFSET(Table1[[#This Row],[Execution Time (in seconds)]],ROW(Table1[[#This Row],[Execution Time (in seconds)]])*10-11,0)</f>
        <v>1.99127197265625E-3</v>
      </c>
      <c r="L33">
        <f ca="1">OFFSET(Table1[[#This Row],[Execution Time (in seconds)]],ROW(Table1[[#This Row],[Execution Time (in seconds)]])*10-10,0)</f>
        <v>0</v>
      </c>
      <c r="M33">
        <f ca="1">SUM(SolutionTimes[[#This Row],[G1]:[G5]])/5</f>
        <v>1.397037506103514E-3</v>
      </c>
      <c r="N33">
        <f ca="1">SUM(SolutionTimes[[#This Row],[A1]:[A5]])/5</f>
        <v>1.794958114624022E-3</v>
      </c>
    </row>
    <row r="34" spans="1:14" x14ac:dyDescent="0.3">
      <c r="A34">
        <f ca="1">OFFSET(Table1[[#This Row],[Puzzle Number]],ROW(Table1[[#This Row],[Puzzle Number]])*10-20,0)</f>
        <v>32</v>
      </c>
      <c r="B34">
        <f ca="1">OFFSET(Table1[[#This Row],[Execution Time (in seconds)]],ROW(Table1[[#This Row],[Execution Time (in seconds)]])*10-20,0)</f>
        <v>1.86967849731445E-2</v>
      </c>
      <c r="C34">
        <f ca="1">OFFSET(Table1[[#This Row],[Execution Time (in seconds)]],ROW(Table1[[#This Row],[Execution Time (in seconds)]])*10-19,0)</f>
        <v>0</v>
      </c>
      <c r="D34">
        <f ca="1">OFFSET(Table1[[#This Row],[Execution Time (in seconds)]],ROW(Table1[[#This Row],[Execution Time (in seconds)]])*10-18,0)</f>
        <v>0</v>
      </c>
      <c r="E34">
        <f ca="1">OFFSET(Table1[[#This Row],[Execution Time (in seconds)]],ROW(Table1[[#This Row],[Execution Time (in seconds)]])*10-17,0)</f>
        <v>0</v>
      </c>
      <c r="F34">
        <f ca="1">OFFSET(Table1[[#This Row],[Execution Time (in seconds)]],ROW(Table1[[#This Row],[Execution Time (in seconds)]])*10-16,0)</f>
        <v>0</v>
      </c>
      <c r="G34">
        <f ca="1">OFFSET(Table1[[#This Row],[Execution Time (in seconds)]],ROW(Table1[[#This Row],[Execution Time (in seconds)]])*10-15,0)</f>
        <v>9.3135833740234306E-3</v>
      </c>
      <c r="H34">
        <f ca="1">OFFSET(Table1[[#This Row],[Execution Time (in seconds)]],ROW(Table1[[#This Row],[Execution Time (in seconds)]])*10-14,0)</f>
        <v>5.0187110900878898E-3</v>
      </c>
      <c r="I34">
        <f ca="1">OFFSET(Table1[[#This Row],[Execution Time (in seconds)]],ROW(Table1[[#This Row],[Execution Time (in seconds)]])*10-13,0)</f>
        <v>4.9879550933837804E-3</v>
      </c>
      <c r="J34">
        <f ca="1">OFFSET(Table1[[#This Row],[Execution Time (in seconds)]],ROW(Table1[[#This Row],[Execution Time (in seconds)]])*10-12,0)</f>
        <v>9.9587440490722591E-4</v>
      </c>
      <c r="K34">
        <f ca="1">OFFSET(Table1[[#This Row],[Execution Time (in seconds)]],ROW(Table1[[#This Row],[Execution Time (in seconds)]])*10-11,0)</f>
        <v>4.9562454223632804E-3</v>
      </c>
      <c r="L34">
        <f ca="1">OFFSET(Table1[[#This Row],[Execution Time (in seconds)]],ROW(Table1[[#This Row],[Execution Time (in seconds)]])*10-10,0)</f>
        <v>1.02877616882324E-3</v>
      </c>
      <c r="M34">
        <f ca="1">SUM(SolutionTimes[[#This Row],[G1]:[G5]])/5</f>
        <v>1.862716674804686E-3</v>
      </c>
      <c r="N34">
        <f ca="1">SUM(SolutionTimes[[#This Row],[A1]:[A5]])/5</f>
        <v>3.3975124359130831E-3</v>
      </c>
    </row>
    <row r="35" spans="1:14" x14ac:dyDescent="0.3">
      <c r="A35">
        <f ca="1">OFFSET(Table1[[#This Row],[Puzzle Number]],ROW(Table1[[#This Row],[Puzzle Number]])*10-20,0)</f>
        <v>33</v>
      </c>
      <c r="B35">
        <f ca="1">OFFSET(Table1[[#This Row],[Execution Time (in seconds)]],ROW(Table1[[#This Row],[Execution Time (in seconds)]])*10-20,0)</f>
        <v>0.74046969413757302</v>
      </c>
      <c r="C35">
        <f ca="1">OFFSET(Table1[[#This Row],[Execution Time (in seconds)]],ROW(Table1[[#This Row],[Execution Time (in seconds)]])*10-19,0)</f>
        <v>0.37461614608764598</v>
      </c>
      <c r="D35">
        <f ca="1">OFFSET(Table1[[#This Row],[Execution Time (in seconds)]],ROW(Table1[[#This Row],[Execution Time (in seconds)]])*10-18,0)</f>
        <v>0.39984369277954102</v>
      </c>
      <c r="E35">
        <f ca="1">OFFSET(Table1[[#This Row],[Execution Time (in seconds)]],ROW(Table1[[#This Row],[Execution Time (in seconds)]])*10-17,0)</f>
        <v>0.37766456604003901</v>
      </c>
      <c r="F35">
        <f ca="1">OFFSET(Table1[[#This Row],[Execution Time (in seconds)]],ROW(Table1[[#This Row],[Execution Time (in seconds)]])*10-16,0)</f>
        <v>0.37639474868774397</v>
      </c>
      <c r="G35">
        <f ca="1">OFFSET(Table1[[#This Row],[Execution Time (in seconds)]],ROW(Table1[[#This Row],[Execution Time (in seconds)]])*10-15,0)</f>
        <v>0.392815351486206</v>
      </c>
      <c r="H35">
        <f ca="1">OFFSET(Table1[[#This Row],[Execution Time (in seconds)]],ROW(Table1[[#This Row],[Execution Time (in seconds)]])*10-14,0)</f>
        <v>6.9901056289672798</v>
      </c>
      <c r="I35">
        <f ca="1">OFFSET(Table1[[#This Row],[Execution Time (in seconds)]],ROW(Table1[[#This Row],[Execution Time (in seconds)]])*10-13,0)</f>
        <v>0.80485272407531705</v>
      </c>
      <c r="J35">
        <f ca="1">OFFSET(Table1[[#This Row],[Execution Time (in seconds)]],ROW(Table1[[#This Row],[Execution Time (in seconds)]])*10-12,0)</f>
        <v>1.0944302082061701</v>
      </c>
      <c r="K35">
        <f ca="1">OFFSET(Table1[[#This Row],[Execution Time (in seconds)]],ROW(Table1[[#This Row],[Execution Time (in seconds)]])*10-11,0)</f>
        <v>0.85468673706054599</v>
      </c>
      <c r="L35">
        <f ca="1">OFFSET(Table1[[#This Row],[Execution Time (in seconds)]],ROW(Table1[[#This Row],[Execution Time (in seconds)]])*10-10,0)</f>
        <v>0.85973358154296797</v>
      </c>
      <c r="M35">
        <f ca="1">SUM(SolutionTimes[[#This Row],[G1]:[G5]])/5</f>
        <v>0.38426690101623523</v>
      </c>
      <c r="N35">
        <f ca="1">SUM(SolutionTimes[[#This Row],[A1]:[A5]])/5</f>
        <v>2.1207617759704562</v>
      </c>
    </row>
    <row r="36" spans="1:14" x14ac:dyDescent="0.3">
      <c r="A36">
        <f ca="1">OFFSET(Table1[[#This Row],[Puzzle Number]],ROW(Table1[[#This Row],[Puzzle Number]])*10-20,0)</f>
        <v>34</v>
      </c>
      <c r="B36">
        <f ca="1">OFFSET(Table1[[#This Row],[Execution Time (in seconds)]],ROW(Table1[[#This Row],[Execution Time (in seconds)]])*10-20,0)</f>
        <v>8.5736751556396401E-2</v>
      </c>
      <c r="C36">
        <f ca="1">OFFSET(Table1[[#This Row],[Execution Time (in seconds)]],ROW(Table1[[#This Row],[Execution Time (in seconds)]])*10-19,0)</f>
        <v>1.99484825134277E-3</v>
      </c>
      <c r="D36">
        <f ca="1">OFFSET(Table1[[#This Row],[Execution Time (in seconds)]],ROW(Table1[[#This Row],[Execution Time (in seconds)]])*10-18,0)</f>
        <v>9.9802017211913997E-4</v>
      </c>
      <c r="E36">
        <f ca="1">OFFSET(Table1[[#This Row],[Execution Time (in seconds)]],ROW(Table1[[#This Row],[Execution Time (in seconds)]])*10-17,0)</f>
        <v>9.9754333496093707E-4</v>
      </c>
      <c r="F36">
        <f ca="1">OFFSET(Table1[[#This Row],[Execution Time (in seconds)]],ROW(Table1[[#This Row],[Execution Time (in seconds)]])*10-16,0)</f>
        <v>2.0943880081176699E-2</v>
      </c>
      <c r="G36">
        <f ca="1">OFFSET(Table1[[#This Row],[Execution Time (in seconds)]],ROW(Table1[[#This Row],[Execution Time (in seconds)]])*10-15,0)</f>
        <v>9.9706649780273394E-4</v>
      </c>
      <c r="H36">
        <f ca="1">OFFSET(Table1[[#This Row],[Execution Time (in seconds)]],ROW(Table1[[#This Row],[Execution Time (in seconds)]])*10-14,0)</f>
        <v>1.1970996856689399E-2</v>
      </c>
      <c r="I36">
        <f ca="1">OFFSET(Table1[[#This Row],[Execution Time (in seconds)]],ROW(Table1[[#This Row],[Execution Time (in seconds)]])*10-13,0)</f>
        <v>1.9917488098144501E-3</v>
      </c>
      <c r="J36">
        <f ca="1">OFFSET(Table1[[#This Row],[Execution Time (in seconds)]],ROW(Table1[[#This Row],[Execution Time (in seconds)]])*10-12,0)</f>
        <v>1.9946098327636701E-3</v>
      </c>
      <c r="K36">
        <f ca="1">OFFSET(Table1[[#This Row],[Execution Time (in seconds)]],ROW(Table1[[#This Row],[Execution Time (in seconds)]])*10-11,0)</f>
        <v>2.9920101165771401E-2</v>
      </c>
      <c r="L36">
        <f ca="1">OFFSET(Table1[[#This Row],[Execution Time (in seconds)]],ROW(Table1[[#This Row],[Execution Time (in seconds)]])*10-10,0)</f>
        <v>1.9946098327636701E-3</v>
      </c>
      <c r="M36">
        <f ca="1">SUM(SolutionTimes[[#This Row],[G1]:[G5]])/5</f>
        <v>5.1862716674804564E-3</v>
      </c>
      <c r="N36">
        <f ca="1">SUM(SolutionTimes[[#This Row],[A1]:[A5]])/5</f>
        <v>9.5744132995605191E-3</v>
      </c>
    </row>
    <row r="37" spans="1:14" x14ac:dyDescent="0.3">
      <c r="A37">
        <f ca="1">OFFSET(Table1[[#This Row],[Puzzle Number]],ROW(Table1[[#This Row],[Puzzle Number]])*10-20,0)</f>
        <v>35</v>
      </c>
      <c r="B37">
        <f ca="1">OFFSET(Table1[[#This Row],[Execution Time (in seconds)]],ROW(Table1[[#This Row],[Execution Time (in seconds)]])*10-20,0)</f>
        <v>2.19416618347167E-2</v>
      </c>
      <c r="C37">
        <f ca="1">OFFSET(Table1[[#This Row],[Execution Time (in seconds)]],ROW(Table1[[#This Row],[Execution Time (in seconds)]])*10-19,0)</f>
        <v>2.9916763305664002E-3</v>
      </c>
      <c r="D37">
        <f ca="1">OFFSET(Table1[[#This Row],[Execution Time (in seconds)]],ROW(Table1[[#This Row],[Execution Time (in seconds)]])*10-18,0)</f>
        <v>1.9946098327636701E-3</v>
      </c>
      <c r="E37">
        <f ca="1">OFFSET(Table1[[#This Row],[Execution Time (in seconds)]],ROW(Table1[[#This Row],[Execution Time (in seconds)]])*10-17,0)</f>
        <v>1.9946098327636701E-3</v>
      </c>
      <c r="F37">
        <f ca="1">OFFSET(Table1[[#This Row],[Execution Time (in seconds)]],ROW(Table1[[#This Row],[Execution Time (in seconds)]])*10-16,0)</f>
        <v>5.9840679168701102E-3</v>
      </c>
      <c r="G37">
        <f ca="1">OFFSET(Table1[[#This Row],[Execution Time (in seconds)]],ROW(Table1[[#This Row],[Execution Time (in seconds)]])*10-15,0)</f>
        <v>1.99484825134277E-3</v>
      </c>
      <c r="H37">
        <f ca="1">OFFSET(Table1[[#This Row],[Execution Time (in seconds)]],ROW(Table1[[#This Row],[Execution Time (in seconds)]])*10-14,0)</f>
        <v>6.9811344146728498E-3</v>
      </c>
      <c r="I37">
        <f ca="1">OFFSET(Table1[[#This Row],[Execution Time (in seconds)]],ROW(Table1[[#This Row],[Execution Time (in seconds)]])*10-13,0)</f>
        <v>2.9921531677245998E-3</v>
      </c>
      <c r="J37">
        <f ca="1">OFFSET(Table1[[#This Row],[Execution Time (in seconds)]],ROW(Table1[[#This Row],[Execution Time (in seconds)]])*10-12,0)</f>
        <v>2.9919147491455E-3</v>
      </c>
      <c r="K37">
        <f ca="1">OFFSET(Table1[[#This Row],[Execution Time (in seconds)]],ROW(Table1[[#This Row],[Execution Time (in seconds)]])*10-11,0)</f>
        <v>1.4960050582885701E-2</v>
      </c>
      <c r="L37">
        <f ca="1">OFFSET(Table1[[#This Row],[Execution Time (in seconds)]],ROW(Table1[[#This Row],[Execution Time (in seconds)]])*10-10,0)</f>
        <v>1.9943714141845699E-3</v>
      </c>
      <c r="M37">
        <f ca="1">SUM(SolutionTimes[[#This Row],[G1]:[G5]])/5</f>
        <v>2.991962432861324E-3</v>
      </c>
      <c r="N37">
        <f ca="1">SUM(SolutionTimes[[#This Row],[A1]:[A5]])/5</f>
        <v>5.9839248657226445E-3</v>
      </c>
    </row>
    <row r="38" spans="1:14" x14ac:dyDescent="0.3">
      <c r="A38">
        <f ca="1">OFFSET(Table1[[#This Row],[Puzzle Number]],ROW(Table1[[#This Row],[Puzzle Number]])*10-20,0)</f>
        <v>36</v>
      </c>
      <c r="B38">
        <f ca="1">OFFSET(Table1[[#This Row],[Execution Time (in seconds)]],ROW(Table1[[#This Row],[Execution Time (in seconds)]])*10-20,0)</f>
        <v>3.1917095184326102E-2</v>
      </c>
      <c r="C38">
        <f ca="1">OFFSET(Table1[[#This Row],[Execution Time (in seconds)]],ROW(Table1[[#This Row],[Execution Time (in seconds)]])*10-19,0)</f>
        <v>2.3935556411743102E-2</v>
      </c>
      <c r="D38">
        <f ca="1">OFFSET(Table1[[#This Row],[Execution Time (in seconds)]],ROW(Table1[[#This Row],[Execution Time (in seconds)]])*10-18,0)</f>
        <v>2.5930404663085899E-2</v>
      </c>
      <c r="E38">
        <f ca="1">OFFSET(Table1[[#This Row],[Execution Time (in seconds)]],ROW(Table1[[#This Row],[Execution Time (in seconds)]])*10-17,0)</f>
        <v>2.3936033248901301E-2</v>
      </c>
      <c r="F38">
        <f ca="1">OFFSET(Table1[[#This Row],[Execution Time (in seconds)]],ROW(Table1[[#This Row],[Execution Time (in seconds)]])*10-16,0)</f>
        <v>2.3936510086059501E-2</v>
      </c>
      <c r="G38">
        <f ca="1">OFFSET(Table1[[#This Row],[Execution Time (in seconds)]],ROW(Table1[[#This Row],[Execution Time (in seconds)]])*10-15,0)</f>
        <v>2.4932622909545898E-2</v>
      </c>
      <c r="H38">
        <f ca="1">OFFSET(Table1[[#This Row],[Execution Time (in seconds)]],ROW(Table1[[#This Row],[Execution Time (in seconds)]])*10-14,0)</f>
        <v>3.3910036087036098E-2</v>
      </c>
      <c r="I38">
        <f ca="1">OFFSET(Table1[[#This Row],[Execution Time (in seconds)]],ROW(Table1[[#This Row],[Execution Time (in seconds)]])*10-13,0)</f>
        <v>3.0916690826415998E-2</v>
      </c>
      <c r="J38">
        <f ca="1">OFFSET(Table1[[#This Row],[Execution Time (in seconds)]],ROW(Table1[[#This Row],[Execution Time (in seconds)]])*10-12,0)</f>
        <v>3.1914472579955999E-2</v>
      </c>
      <c r="K38">
        <f ca="1">OFFSET(Table1[[#This Row],[Execution Time (in seconds)]],ROW(Table1[[#This Row],[Execution Time (in seconds)]])*10-11,0)</f>
        <v>3.39093208312988E-2</v>
      </c>
      <c r="L38">
        <f ca="1">OFFSET(Table1[[#This Row],[Execution Time (in seconds)]],ROW(Table1[[#This Row],[Execution Time (in seconds)]])*10-10,0)</f>
        <v>3.39093208312988E-2</v>
      </c>
      <c r="M38">
        <f ca="1">SUM(SolutionTimes[[#This Row],[G1]:[G5]])/5</f>
        <v>2.4534225463867139E-2</v>
      </c>
      <c r="N38">
        <f ca="1">SUM(SolutionTimes[[#This Row],[A1]:[A5]])/5</f>
        <v>3.2911968231201141E-2</v>
      </c>
    </row>
    <row r="39" spans="1:14" x14ac:dyDescent="0.3">
      <c r="A39">
        <f ca="1">OFFSET(Table1[[#This Row],[Puzzle Number]],ROW(Table1[[#This Row],[Puzzle Number]])*10-20,0)</f>
        <v>37</v>
      </c>
      <c r="B39">
        <f ca="1">OFFSET(Table1[[#This Row],[Execution Time (in seconds)]],ROW(Table1[[#This Row],[Execution Time (in seconds)]])*10-20,0)</f>
        <v>0.26529026031494102</v>
      </c>
      <c r="C39">
        <f ca="1">OFFSET(Table1[[#This Row],[Execution Time (in seconds)]],ROW(Table1[[#This Row],[Execution Time (in seconds)]])*10-19,0)</f>
        <v>0.13862919807433999</v>
      </c>
      <c r="D39">
        <f ca="1">OFFSET(Table1[[#This Row],[Execution Time (in seconds)]],ROW(Table1[[#This Row],[Execution Time (in seconds)]])*10-18,0)</f>
        <v>0.146608591079711</v>
      </c>
      <c r="E39">
        <f ca="1">OFFSET(Table1[[#This Row],[Execution Time (in seconds)]],ROW(Table1[[#This Row],[Execution Time (in seconds)]])*10-17,0)</f>
        <v>0.14663743972778301</v>
      </c>
      <c r="F39">
        <f ca="1">OFFSET(Table1[[#This Row],[Execution Time (in seconds)]],ROW(Table1[[#This Row],[Execution Time (in seconds)]])*10-16,0)</f>
        <v>0.138597011566162</v>
      </c>
      <c r="G39">
        <f ca="1">OFFSET(Table1[[#This Row],[Execution Time (in seconds)]],ROW(Table1[[#This Row],[Execution Time (in seconds)]])*10-15,0)</f>
        <v>0.13862919807433999</v>
      </c>
      <c r="H39">
        <f ca="1">OFFSET(Table1[[#This Row],[Execution Time (in seconds)]],ROW(Table1[[#This Row],[Execution Time (in seconds)]])*10-14,0)</f>
        <v>0.28925919532775801</v>
      </c>
      <c r="I39">
        <f ca="1">OFFSET(Table1[[#This Row],[Execution Time (in seconds)]],ROW(Table1[[#This Row],[Execution Time (in seconds)]])*10-13,0)</f>
        <v>0.29720497131347601</v>
      </c>
      <c r="J39">
        <f ca="1">OFFSET(Table1[[#This Row],[Execution Time (in seconds)]],ROW(Table1[[#This Row],[Execution Time (in seconds)]])*10-12,0)</f>
        <v>0.29421257972717202</v>
      </c>
      <c r="K39">
        <f ca="1">OFFSET(Table1[[#This Row],[Execution Time (in seconds)]],ROW(Table1[[#This Row],[Execution Time (in seconds)]])*10-11,0)</f>
        <v>0.31213450431823703</v>
      </c>
      <c r="L39">
        <f ca="1">OFFSET(Table1[[#This Row],[Execution Time (in seconds)]],ROW(Table1[[#This Row],[Execution Time (in seconds)]])*10-10,0)</f>
        <v>0.30322098731994601</v>
      </c>
      <c r="M39">
        <f ca="1">SUM(SolutionTimes[[#This Row],[G1]:[G5]])/5</f>
        <v>0.1418202877044672</v>
      </c>
      <c r="N39">
        <f ca="1">SUM(SolutionTimes[[#This Row],[A1]:[A5]])/5</f>
        <v>0.29920644760131782</v>
      </c>
    </row>
    <row r="40" spans="1:14" x14ac:dyDescent="0.3">
      <c r="A40">
        <f ca="1">OFFSET(Table1[[#This Row],[Puzzle Number]],ROW(Table1[[#This Row],[Puzzle Number]])*10-20,0)</f>
        <v>38</v>
      </c>
      <c r="B40">
        <f ca="1">OFFSET(Table1[[#This Row],[Execution Time (in seconds)]],ROW(Table1[[#This Row],[Execution Time (in seconds)]])*10-20,0)</f>
        <v>1.9929409027099601E-3</v>
      </c>
      <c r="C40">
        <f ca="1">OFFSET(Table1[[#This Row],[Execution Time (in seconds)]],ROW(Table1[[#This Row],[Execution Time (in seconds)]])*10-19,0)</f>
        <v>2.960205078125E-3</v>
      </c>
      <c r="D40">
        <f ca="1">OFFSET(Table1[[#This Row],[Execution Time (in seconds)]],ROW(Table1[[#This Row],[Execution Time (in seconds)]])*10-18,0)</f>
        <v>4.0256977081298802E-3</v>
      </c>
      <c r="E40">
        <f ca="1">OFFSET(Table1[[#This Row],[Execution Time (in seconds)]],ROW(Table1[[#This Row],[Execution Time (in seconds)]])*10-17,0)</f>
        <v>2.9876232147216701E-3</v>
      </c>
      <c r="F40">
        <f ca="1">OFFSET(Table1[[#This Row],[Execution Time (in seconds)]],ROW(Table1[[#This Row],[Execution Time (in seconds)]])*10-16,0)</f>
        <v>2.9916763305664002E-3</v>
      </c>
      <c r="G40">
        <f ca="1">OFFSET(Table1[[#This Row],[Execution Time (in seconds)]],ROW(Table1[[#This Row],[Execution Time (in seconds)]])*10-15,0)</f>
        <v>2.9928684234619102E-3</v>
      </c>
      <c r="H40">
        <f ca="1">OFFSET(Table1[[#This Row],[Execution Time (in seconds)]],ROW(Table1[[#This Row],[Execution Time (in seconds)]])*10-14,0)</f>
        <v>2.9923915863037101E-3</v>
      </c>
      <c r="I40">
        <f ca="1">OFFSET(Table1[[#This Row],[Execution Time (in seconds)]],ROW(Table1[[#This Row],[Execution Time (in seconds)]])*10-13,0)</f>
        <v>2.9938220977783199E-3</v>
      </c>
      <c r="J40">
        <f ca="1">OFFSET(Table1[[#This Row],[Execution Time (in seconds)]],ROW(Table1[[#This Row],[Execution Time (in seconds)]])*10-12,0)</f>
        <v>2.9888153076171801E-3</v>
      </c>
      <c r="K40">
        <f ca="1">OFFSET(Table1[[#This Row],[Execution Time (in seconds)]],ROW(Table1[[#This Row],[Execution Time (in seconds)]])*10-11,0)</f>
        <v>2.9902458190917899E-3</v>
      </c>
      <c r="L40">
        <f ca="1">OFFSET(Table1[[#This Row],[Execution Time (in seconds)]],ROW(Table1[[#This Row],[Execution Time (in seconds)]])*10-10,0)</f>
        <v>3.0069351196289002E-3</v>
      </c>
      <c r="M40">
        <f ca="1">SUM(SolutionTimes[[#This Row],[G1]:[G5]])/5</f>
        <v>3.1916141510009723E-3</v>
      </c>
      <c r="N40">
        <f ca="1">SUM(SolutionTimes[[#This Row],[A1]:[A5]])/5</f>
        <v>2.9944419860839801E-3</v>
      </c>
    </row>
    <row r="41" spans="1:14" x14ac:dyDescent="0.3">
      <c r="A41">
        <f ca="1">OFFSET(Table1[[#This Row],[Puzzle Number]],ROW(Table1[[#This Row],[Puzzle Number]])*10-20,0)</f>
        <v>39</v>
      </c>
      <c r="B41">
        <f ca="1">OFFSET(Table1[[#This Row],[Execution Time (in seconds)]],ROW(Table1[[#This Row],[Execution Time (in seconds)]])*10-20,0)</f>
        <v>0.41989374160766602</v>
      </c>
      <c r="C41">
        <f ca="1">OFFSET(Table1[[#This Row],[Execution Time (in seconds)]],ROW(Table1[[#This Row],[Execution Time (in seconds)]])*10-19,0)</f>
        <v>1.09562873840332E-2</v>
      </c>
      <c r="D41">
        <f ca="1">OFFSET(Table1[[#This Row],[Execution Time (in seconds)]],ROW(Table1[[#This Row],[Execution Time (in seconds)]])*10-18,0)</f>
        <v>9.9713802337646398E-3</v>
      </c>
      <c r="E41">
        <f ca="1">OFFSET(Table1[[#This Row],[Execution Time (in seconds)]],ROW(Table1[[#This Row],[Execution Time (in seconds)]])*10-17,0)</f>
        <v>1.09398365020751E-2</v>
      </c>
      <c r="F41">
        <f ca="1">OFFSET(Table1[[#This Row],[Execution Time (in seconds)]],ROW(Table1[[#This Row],[Execution Time (in seconds)]])*10-16,0)</f>
        <v>3.89273166656494E-2</v>
      </c>
      <c r="G41">
        <f ca="1">OFFSET(Table1[[#This Row],[Execution Time (in seconds)]],ROW(Table1[[#This Row],[Execution Time (in seconds)]])*10-15,0)</f>
        <v>9.9728107452392491E-3</v>
      </c>
      <c r="H41">
        <f ca="1">OFFSET(Table1[[#This Row],[Execution Time (in seconds)]],ROW(Table1[[#This Row],[Execution Time (in seconds)]])*10-14,0)</f>
        <v>0.183509826660156</v>
      </c>
      <c r="I41">
        <f ca="1">OFFSET(Table1[[#This Row],[Execution Time (in seconds)]],ROW(Table1[[#This Row],[Execution Time (in seconds)]])*10-13,0)</f>
        <v>0.176503181457519</v>
      </c>
      <c r="J41">
        <f ca="1">OFFSET(Table1[[#This Row],[Execution Time (in seconds)]],ROW(Table1[[#This Row],[Execution Time (in seconds)]])*10-12,0)</f>
        <v>2.5951862335204998E-2</v>
      </c>
      <c r="K41">
        <f ca="1">OFFSET(Table1[[#This Row],[Execution Time (in seconds)]],ROW(Table1[[#This Row],[Execution Time (in seconds)]])*10-11,0)</f>
        <v>0.448770761489868</v>
      </c>
      <c r="L41">
        <f ca="1">OFFSET(Table1[[#This Row],[Execution Time (in seconds)]],ROW(Table1[[#This Row],[Execution Time (in seconds)]])*10-10,0)</f>
        <v>5.7845592498779297E-2</v>
      </c>
      <c r="M41">
        <f ca="1">SUM(SolutionTimes[[#This Row],[G1]:[G5]])/5</f>
        <v>1.6153526306152317E-2</v>
      </c>
      <c r="N41">
        <f ca="1">SUM(SolutionTimes[[#This Row],[A1]:[A5]])/5</f>
        <v>0.17851624488830548</v>
      </c>
    </row>
    <row r="42" spans="1:14" x14ac:dyDescent="0.3">
      <c r="A42">
        <f ca="1">OFFSET(Table1[[#This Row],[Puzzle Number]],ROW(Table1[[#This Row],[Puzzle Number]])*10-20,0)</f>
        <v>40</v>
      </c>
      <c r="B42">
        <f ca="1">OFFSET(Table1[[#This Row],[Execution Time (in seconds)]],ROW(Table1[[#This Row],[Execution Time (in seconds)]])*10-20,0)</f>
        <v>1.4985322952270499E-2</v>
      </c>
      <c r="C42">
        <f ca="1">OFFSET(Table1[[#This Row],[Execution Time (in seconds)]],ROW(Table1[[#This Row],[Execution Time (in seconds)]])*10-19,0)</f>
        <v>9.9484920501708898E-3</v>
      </c>
      <c r="D42">
        <f ca="1">OFFSET(Table1[[#This Row],[Execution Time (in seconds)]],ROW(Table1[[#This Row],[Execution Time (in seconds)]])*10-18,0)</f>
        <v>8.9735984802246094E-3</v>
      </c>
      <c r="E42">
        <f ca="1">OFFSET(Table1[[#This Row],[Execution Time (in seconds)]],ROW(Table1[[#This Row],[Execution Time (in seconds)]])*10-17,0)</f>
        <v>9.9737644195556606E-3</v>
      </c>
      <c r="F42">
        <f ca="1">OFFSET(Table1[[#This Row],[Execution Time (in seconds)]],ROW(Table1[[#This Row],[Execution Time (in seconds)]])*10-16,0)</f>
        <v>9.9737644195556606E-3</v>
      </c>
      <c r="G42">
        <f ca="1">OFFSET(Table1[[#This Row],[Execution Time (in seconds)]],ROW(Table1[[#This Row],[Execution Time (in seconds)]])*10-15,0)</f>
        <v>1.16651058197021E-2</v>
      </c>
      <c r="H42">
        <f ca="1">OFFSET(Table1[[#This Row],[Execution Time (in seconds)]],ROW(Table1[[#This Row],[Execution Time (in seconds)]])*10-14,0)</f>
        <v>1.69551372528076E-2</v>
      </c>
      <c r="I42">
        <f ca="1">OFFSET(Table1[[#This Row],[Execution Time (in seconds)]],ROW(Table1[[#This Row],[Execution Time (in seconds)]])*10-13,0)</f>
        <v>1.49919986724853E-2</v>
      </c>
      <c r="J42">
        <f ca="1">OFFSET(Table1[[#This Row],[Execution Time (in seconds)]],ROW(Table1[[#This Row],[Execution Time (in seconds)]])*10-12,0)</f>
        <v>1.6953468322753899E-2</v>
      </c>
      <c r="K42">
        <f ca="1">OFFSET(Table1[[#This Row],[Execution Time (in seconds)]],ROW(Table1[[#This Row],[Execution Time (in seconds)]])*10-11,0)</f>
        <v>1.59580707550048E-2</v>
      </c>
      <c r="L42">
        <f ca="1">OFFSET(Table1[[#This Row],[Execution Time (in seconds)]],ROW(Table1[[#This Row],[Execution Time (in seconds)]])*10-10,0)</f>
        <v>1.6960859298705999E-2</v>
      </c>
      <c r="M42">
        <f ca="1">SUM(SolutionTimes[[#This Row],[G1]:[G5]])/5</f>
        <v>1.0106945037841784E-2</v>
      </c>
      <c r="N42">
        <f ca="1">SUM(SolutionTimes[[#This Row],[A1]:[A5]])/5</f>
        <v>1.6363906860351517E-2</v>
      </c>
    </row>
    <row r="43" spans="1:14" x14ac:dyDescent="0.3">
      <c r="A43">
        <f ca="1">OFFSET(Table1[[#This Row],[Puzzle Number]],ROW(Table1[[#This Row],[Puzzle Number]])*10-20,0)</f>
        <v>41</v>
      </c>
      <c r="B43">
        <f ca="1">OFFSET(Table1[[#This Row],[Execution Time (in seconds)]],ROW(Table1[[#This Row],[Execution Time (in seconds)]])*10-20,0)</f>
        <v>2.3111343383789E-2</v>
      </c>
      <c r="C43">
        <f ca="1">OFFSET(Table1[[#This Row],[Execution Time (in seconds)]],ROW(Table1[[#This Row],[Execution Time (in seconds)]])*10-19,0)</f>
        <v>9.918212890625E-4</v>
      </c>
      <c r="D43">
        <f ca="1">OFFSET(Table1[[#This Row],[Execution Time (in seconds)]],ROW(Table1[[#This Row],[Execution Time (in seconds)]])*10-18,0)</f>
        <v>9.9754333496093707E-4</v>
      </c>
      <c r="E43">
        <f ca="1">OFFSET(Table1[[#This Row],[Execution Time (in seconds)]],ROW(Table1[[#This Row],[Execution Time (in seconds)]])*10-17,0)</f>
        <v>1.9650459289550699E-3</v>
      </c>
      <c r="F43">
        <f ca="1">OFFSET(Table1[[#This Row],[Execution Time (in seconds)]],ROW(Table1[[#This Row],[Execution Time (in seconds)]])*10-16,0)</f>
        <v>2.9897689819335898E-3</v>
      </c>
      <c r="G43">
        <f ca="1">OFFSET(Table1[[#This Row],[Execution Time (in seconds)]],ROW(Table1[[#This Row],[Execution Time (in seconds)]])*10-15,0)</f>
        <v>9.9754333496093707E-4</v>
      </c>
      <c r="H43">
        <f ca="1">OFFSET(Table1[[#This Row],[Execution Time (in seconds)]],ROW(Table1[[#This Row],[Execution Time (in seconds)]])*10-14,0)</f>
        <v>6.01553916931152E-3</v>
      </c>
      <c r="I43">
        <f ca="1">OFFSET(Table1[[#This Row],[Execution Time (in seconds)]],ROW(Table1[[#This Row],[Execution Time (in seconds)]])*10-13,0)</f>
        <v>9.9754333496093707E-4</v>
      </c>
      <c r="J43">
        <f ca="1">OFFSET(Table1[[#This Row],[Execution Time (in seconds)]],ROW(Table1[[#This Row],[Execution Time (in seconds)]])*10-12,0)</f>
        <v>9.9706649780273394E-4</v>
      </c>
      <c r="K43">
        <f ca="1">OFFSET(Table1[[#This Row],[Execution Time (in seconds)]],ROW(Table1[[#This Row],[Execution Time (in seconds)]])*10-11,0)</f>
        <v>5.9967041015625E-3</v>
      </c>
      <c r="L43">
        <f ca="1">OFFSET(Table1[[#This Row],[Execution Time (in seconds)]],ROW(Table1[[#This Row],[Execution Time (in seconds)]])*10-10,0)</f>
        <v>9.8466873168945291E-4</v>
      </c>
      <c r="M43">
        <f ca="1">SUM(SolutionTimes[[#This Row],[G1]:[G5]])/5</f>
        <v>1.588344573974607E-3</v>
      </c>
      <c r="N43">
        <f ca="1">SUM(SolutionTimes[[#This Row],[A1]:[A5]])/5</f>
        <v>2.9983043670654291E-3</v>
      </c>
    </row>
    <row r="44" spans="1:14" x14ac:dyDescent="0.3">
      <c r="A44">
        <f ca="1">OFFSET(Table1[[#This Row],[Puzzle Number]],ROW(Table1[[#This Row],[Puzzle Number]])*10-20,0)</f>
        <v>42</v>
      </c>
      <c r="B44">
        <f ca="1">OFFSET(Table1[[#This Row],[Execution Time (in seconds)]],ROW(Table1[[#This Row],[Execution Time (in seconds)]])*10-20,0)</f>
        <v>0.88179874420166005</v>
      </c>
      <c r="C44">
        <f ca="1">OFFSET(Table1[[#This Row],[Execution Time (in seconds)]],ROW(Table1[[#This Row],[Execution Time (in seconds)]])*10-19,0)</f>
        <v>0.49364709854125899</v>
      </c>
      <c r="D44">
        <f ca="1">OFFSET(Table1[[#This Row],[Execution Time (in seconds)]],ROW(Table1[[#This Row],[Execution Time (in seconds)]])*10-18,0)</f>
        <v>0.486667871475219</v>
      </c>
      <c r="E44">
        <f ca="1">OFFSET(Table1[[#This Row],[Execution Time (in seconds)]],ROW(Table1[[#This Row],[Execution Time (in seconds)]])*10-17,0)</f>
        <v>0.49983000755309998</v>
      </c>
      <c r="F44">
        <f ca="1">OFFSET(Table1[[#This Row],[Execution Time (in seconds)]],ROW(Table1[[#This Row],[Execution Time (in seconds)]])*10-16,0)</f>
        <v>0.51850962638854903</v>
      </c>
      <c r="G44">
        <f ca="1">OFFSET(Table1[[#This Row],[Execution Time (in seconds)]],ROW(Table1[[#This Row],[Execution Time (in seconds)]])*10-15,0)</f>
        <v>0.49157190322875899</v>
      </c>
      <c r="H44">
        <f ca="1">OFFSET(Table1[[#This Row],[Execution Time (in seconds)]],ROW(Table1[[#This Row],[Execution Time (in seconds)]])*10-14,0)</f>
        <v>0.94668197631835904</v>
      </c>
      <c r="I44">
        <f ca="1">OFFSET(Table1[[#This Row],[Execution Time (in seconds)]],ROW(Table1[[#This Row],[Execution Time (in seconds)]])*10-13,0)</f>
        <v>0.9837007522583</v>
      </c>
      <c r="J44">
        <f ca="1">OFFSET(Table1[[#This Row],[Execution Time (in seconds)]],ROW(Table1[[#This Row],[Execution Time (in seconds)]])*10-12,0)</f>
        <v>1.0006783008575399</v>
      </c>
      <c r="K44">
        <f ca="1">OFFSET(Table1[[#This Row],[Execution Time (in seconds)]],ROW(Table1[[#This Row],[Execution Time (in seconds)]])*10-11,0)</f>
        <v>0.95643520355224598</v>
      </c>
      <c r="L44">
        <f ca="1">OFFSET(Table1[[#This Row],[Execution Time (in seconds)]],ROW(Table1[[#This Row],[Execution Time (in seconds)]])*10-10,0)</f>
        <v>1.0329458713531401</v>
      </c>
      <c r="M44">
        <f ca="1">SUM(SolutionTimes[[#This Row],[G1]:[G5]])/5</f>
        <v>0.49804530143737713</v>
      </c>
      <c r="N44">
        <f ca="1">SUM(SolutionTimes[[#This Row],[A1]:[A5]])/5</f>
        <v>0.98408842086791704</v>
      </c>
    </row>
    <row r="45" spans="1:14" x14ac:dyDescent="0.3">
      <c r="A45">
        <f ca="1">OFFSET(Table1[[#This Row],[Puzzle Number]],ROW(Table1[[#This Row],[Puzzle Number]])*10-20,0)</f>
        <v>43</v>
      </c>
      <c r="B45">
        <f ca="1">OFFSET(Table1[[#This Row],[Execution Time (in seconds)]],ROW(Table1[[#This Row],[Execution Time (in seconds)]])*10-20,0)</f>
        <v>0.181037902832031</v>
      </c>
      <c r="C45">
        <f ca="1">OFFSET(Table1[[#This Row],[Execution Time (in seconds)]],ROW(Table1[[#This Row],[Execution Time (in seconds)]])*10-19,0)</f>
        <v>1.69224739074707E-2</v>
      </c>
      <c r="D45">
        <f ca="1">OFFSET(Table1[[#This Row],[Execution Time (in seconds)]],ROW(Table1[[#This Row],[Execution Time (in seconds)]])*10-18,0)</f>
        <v>1.04060173034667E-2</v>
      </c>
      <c r="E45">
        <f ca="1">OFFSET(Table1[[#This Row],[Execution Time (in seconds)]],ROW(Table1[[#This Row],[Execution Time (in seconds)]])*10-17,0)</f>
        <v>2.1388053894042899E-2</v>
      </c>
      <c r="F45">
        <f ca="1">OFFSET(Table1[[#This Row],[Execution Time (in seconds)]],ROW(Table1[[#This Row],[Execution Time (in seconds)]])*10-16,0)</f>
        <v>1.6960144042968701E-2</v>
      </c>
      <c r="G45">
        <f ca="1">OFFSET(Table1[[#This Row],[Execution Time (in seconds)]],ROW(Table1[[#This Row],[Execution Time (in seconds)]])*10-15,0)</f>
        <v>8.9924335479736293E-3</v>
      </c>
      <c r="H45">
        <f ca="1">OFFSET(Table1[[#This Row],[Execution Time (in seconds)]],ROW(Table1[[#This Row],[Execution Time (in seconds)]])*10-14,0)</f>
        <v>5.2614212036132799E-2</v>
      </c>
      <c r="I45">
        <f ca="1">OFFSET(Table1[[#This Row],[Execution Time (in seconds)]],ROW(Table1[[#This Row],[Execution Time (in seconds)]])*10-13,0)</f>
        <v>2.4440765380859299E-2</v>
      </c>
      <c r="J45">
        <f ca="1">OFFSET(Table1[[#This Row],[Execution Time (in seconds)]],ROW(Table1[[#This Row],[Execution Time (in seconds)]])*10-12,0)</f>
        <v>1.79669857025146E-2</v>
      </c>
      <c r="K45">
        <f ca="1">OFFSET(Table1[[#This Row],[Execution Time (in seconds)]],ROW(Table1[[#This Row],[Execution Time (in seconds)]])*10-11,0)</f>
        <v>0.12734937667846599</v>
      </c>
      <c r="L45">
        <f ca="1">OFFSET(Table1[[#This Row],[Execution Time (in seconds)]],ROW(Table1[[#This Row],[Execution Time (in seconds)]])*10-10,0)</f>
        <v>2.4930000305175701E-2</v>
      </c>
      <c r="M45">
        <f ca="1">SUM(SolutionTimes[[#This Row],[G1]:[G5]])/5</f>
        <v>1.4933824539184525E-2</v>
      </c>
      <c r="N45">
        <f ca="1">SUM(SolutionTimes[[#This Row],[A1]:[A5]])/5</f>
        <v>4.946026802062968E-2</v>
      </c>
    </row>
    <row r="46" spans="1:14" x14ac:dyDescent="0.3">
      <c r="A46">
        <f ca="1">OFFSET(Table1[[#This Row],[Puzzle Number]],ROW(Table1[[#This Row],[Puzzle Number]])*10-20,0)</f>
        <v>44</v>
      </c>
      <c r="B46">
        <f ca="1">OFFSET(Table1[[#This Row],[Execution Time (in seconds)]],ROW(Table1[[#This Row],[Execution Time (in seconds)]])*10-20,0)</f>
        <v>12.5346660614013</v>
      </c>
      <c r="C46">
        <f ca="1">OFFSET(Table1[[#This Row],[Execution Time (in seconds)]],ROW(Table1[[#This Row],[Execution Time (in seconds)]])*10-19,0)</f>
        <v>0.39107561111450101</v>
      </c>
      <c r="D46">
        <f ca="1">OFFSET(Table1[[#This Row],[Execution Time (in seconds)]],ROW(Table1[[#This Row],[Execution Time (in seconds)]])*10-18,0)</f>
        <v>0.38697433471679599</v>
      </c>
      <c r="E46">
        <f ca="1">OFFSET(Table1[[#This Row],[Execution Time (in seconds)]],ROW(Table1[[#This Row],[Execution Time (in seconds)]])*10-17,0)</f>
        <v>0.39195084571838301</v>
      </c>
      <c r="F46">
        <f ca="1">OFFSET(Table1[[#This Row],[Execution Time (in seconds)]],ROW(Table1[[#This Row],[Execution Time (in seconds)]])*10-16,0)</f>
        <v>0.38596773147583002</v>
      </c>
      <c r="G46">
        <f ca="1">OFFSET(Table1[[#This Row],[Execution Time (in seconds)]],ROW(Table1[[#This Row],[Execution Time (in seconds)]])*10-15,0)</f>
        <v>0.39195466041564903</v>
      </c>
      <c r="H46">
        <f ca="1">OFFSET(Table1[[#This Row],[Execution Time (in seconds)]],ROW(Table1[[#This Row],[Execution Time (in seconds)]])*10-14,0)</f>
        <v>0.872994184494018</v>
      </c>
      <c r="I46">
        <f ca="1">OFFSET(Table1[[#This Row],[Execution Time (in seconds)]],ROW(Table1[[#This Row],[Execution Time (in seconds)]])*10-13,0)</f>
        <v>0.879763603210449</v>
      </c>
      <c r="J46">
        <f ca="1">OFFSET(Table1[[#This Row],[Execution Time (in seconds)]],ROW(Table1[[#This Row],[Execution Time (in seconds)]])*10-12,0)</f>
        <v>0.92581486701965299</v>
      </c>
      <c r="K46">
        <f ca="1">OFFSET(Table1[[#This Row],[Execution Time (in seconds)]],ROW(Table1[[#This Row],[Execution Time (in seconds)]])*10-11,0)</f>
        <v>0.85072016716003396</v>
      </c>
      <c r="L46">
        <f ca="1">OFFSET(Table1[[#This Row],[Execution Time (in seconds)]],ROW(Table1[[#This Row],[Execution Time (in seconds)]])*10-10,0)</f>
        <v>0.92549633979797297</v>
      </c>
      <c r="M46">
        <f ca="1">SUM(SolutionTimes[[#This Row],[G1]:[G5]])/5</f>
        <v>0.38958463668823179</v>
      </c>
      <c r="N46">
        <f ca="1">SUM(SolutionTimes[[#This Row],[A1]:[A5]])/5</f>
        <v>0.89095783233642523</v>
      </c>
    </row>
    <row r="47" spans="1:14" x14ac:dyDescent="0.3">
      <c r="A47">
        <f ca="1">OFFSET(Table1[[#This Row],[Puzzle Number]],ROW(Table1[[#This Row],[Puzzle Number]])*10-20,0)</f>
        <v>45</v>
      </c>
      <c r="B47">
        <f ca="1">OFFSET(Table1[[#This Row],[Execution Time (in seconds)]],ROW(Table1[[#This Row],[Execution Time (in seconds)]])*10-20,0)</f>
        <v>1.09856128692626E-2</v>
      </c>
      <c r="C47">
        <f ca="1">OFFSET(Table1[[#This Row],[Execution Time (in seconds)]],ROW(Table1[[#This Row],[Execution Time (in seconds)]])*10-19,0)</f>
        <v>1.39358043670654E-2</v>
      </c>
      <c r="D47">
        <f ca="1">OFFSET(Table1[[#This Row],[Execution Time (in seconds)]],ROW(Table1[[#This Row],[Execution Time (in seconds)]])*10-18,0)</f>
        <v>1.29644870758056E-2</v>
      </c>
      <c r="E47">
        <f ca="1">OFFSET(Table1[[#This Row],[Execution Time (in seconds)]],ROW(Table1[[#This Row],[Execution Time (in seconds)]])*10-17,0)</f>
        <v>2.09441184997558E-2</v>
      </c>
      <c r="F47">
        <f ca="1">OFFSET(Table1[[#This Row],[Execution Time (in seconds)]],ROW(Table1[[#This Row],[Execution Time (in seconds)]])*10-16,0)</f>
        <v>1.19955539703369E-2</v>
      </c>
      <c r="G47">
        <f ca="1">OFFSET(Table1[[#This Row],[Execution Time (in seconds)]],ROW(Table1[[#This Row],[Execution Time (in seconds)]])*10-15,0)</f>
        <v>9.9754333496093698E-3</v>
      </c>
      <c r="H47">
        <f ca="1">OFFSET(Table1[[#This Row],[Execution Time (in seconds)]],ROW(Table1[[#This Row],[Execution Time (in seconds)]])*10-14,0)</f>
        <v>1.19976997375488E-2</v>
      </c>
      <c r="I47">
        <f ca="1">OFFSET(Table1[[#This Row],[Execution Time (in seconds)]],ROW(Table1[[#This Row],[Execution Time (in seconds)]])*10-13,0)</f>
        <v>1.19683742523193E-2</v>
      </c>
      <c r="J47">
        <f ca="1">OFFSET(Table1[[#This Row],[Execution Time (in seconds)]],ROW(Table1[[#This Row],[Execution Time (in seconds)]])*10-12,0)</f>
        <v>1.19678974151611E-2</v>
      </c>
      <c r="K47">
        <f ca="1">OFFSET(Table1[[#This Row],[Execution Time (in seconds)]],ROW(Table1[[#This Row],[Execution Time (in seconds)]])*10-11,0)</f>
        <v>1.46050453186035E-2</v>
      </c>
      <c r="L47">
        <f ca="1">OFFSET(Table1[[#This Row],[Execution Time (in seconds)]],ROW(Table1[[#This Row],[Execution Time (in seconds)]])*10-10,0)</f>
        <v>1.2965440750121999E-2</v>
      </c>
      <c r="M47">
        <f ca="1">SUM(SolutionTimes[[#This Row],[G1]:[G5]])/5</f>
        <v>1.3963079452514616E-2</v>
      </c>
      <c r="N47">
        <f ca="1">SUM(SolutionTimes[[#This Row],[A1]:[A5]])/5</f>
        <v>1.270089149475094E-2</v>
      </c>
    </row>
    <row r="48" spans="1:14" x14ac:dyDescent="0.3">
      <c r="A48">
        <f ca="1">OFFSET(Table1[[#This Row],[Puzzle Number]],ROW(Table1[[#This Row],[Puzzle Number]])*10-20,0)</f>
        <v>46</v>
      </c>
      <c r="B48">
        <f ca="1">OFFSET(Table1[[#This Row],[Execution Time (in seconds)]],ROW(Table1[[#This Row],[Execution Time (in seconds)]])*10-20,0)</f>
        <v>4.9867630004882804E-3</v>
      </c>
      <c r="C48">
        <f ca="1">OFFSET(Table1[[#This Row],[Execution Time (in seconds)]],ROW(Table1[[#This Row],[Execution Time (in seconds)]])*10-19,0)</f>
        <v>1.99007987976074E-3</v>
      </c>
      <c r="D48">
        <f ca="1">OFFSET(Table1[[#This Row],[Execution Time (in seconds)]],ROW(Table1[[#This Row],[Execution Time (in seconds)]])*10-18,0)</f>
        <v>3.9887428283691398E-3</v>
      </c>
      <c r="E48">
        <f ca="1">OFFSET(Table1[[#This Row],[Execution Time (in seconds)]],ROW(Table1[[#This Row],[Execution Time (in seconds)]])*10-17,0)</f>
        <v>1.9969940185546801E-3</v>
      </c>
      <c r="F48">
        <f ca="1">OFFSET(Table1[[#This Row],[Execution Time (in seconds)]],ROW(Table1[[#This Row],[Execution Time (in seconds)]])*10-16,0)</f>
        <v>3.9894580841064401E-3</v>
      </c>
      <c r="G48">
        <f ca="1">OFFSET(Table1[[#This Row],[Execution Time (in seconds)]],ROW(Table1[[#This Row],[Execution Time (in seconds)]])*10-15,0)</f>
        <v>1.99484825134277E-3</v>
      </c>
      <c r="H48">
        <f ca="1">OFFSET(Table1[[#This Row],[Execution Time (in seconds)]],ROW(Table1[[#This Row],[Execution Time (in seconds)]])*10-14,0)</f>
        <v>5.9533119201660104E-3</v>
      </c>
      <c r="I48">
        <f ca="1">OFFSET(Table1[[#This Row],[Execution Time (in seconds)]],ROW(Table1[[#This Row],[Execution Time (in seconds)]])*10-13,0)</f>
        <v>5.0165653228759696E-3</v>
      </c>
      <c r="J48">
        <f ca="1">OFFSET(Table1[[#This Row],[Execution Time (in seconds)]],ROW(Table1[[#This Row],[Execution Time (in seconds)]])*10-12,0)</f>
        <v>3.9920806884765599E-3</v>
      </c>
      <c r="K48">
        <f ca="1">OFFSET(Table1[[#This Row],[Execution Time (in seconds)]],ROW(Table1[[#This Row],[Execution Time (in seconds)]])*10-11,0)</f>
        <v>4.9843788146972604E-3</v>
      </c>
      <c r="L48">
        <f ca="1">OFFSET(Table1[[#This Row],[Execution Time (in seconds)]],ROW(Table1[[#This Row],[Execution Time (in seconds)]])*10-10,0)</f>
        <v>2.9957294464111302E-3</v>
      </c>
      <c r="M48">
        <f ca="1">SUM(SolutionTimes[[#This Row],[G1]:[G5]])/5</f>
        <v>2.792024612426754E-3</v>
      </c>
      <c r="N48">
        <f ca="1">SUM(SolutionTimes[[#This Row],[A1]:[A5]])/5</f>
        <v>4.5884132385253856E-3</v>
      </c>
    </row>
    <row r="49" spans="1:14" x14ac:dyDescent="0.3">
      <c r="A49">
        <f ca="1">OFFSET(Table1[[#This Row],[Puzzle Number]],ROW(Table1[[#This Row],[Puzzle Number]])*10-20,0)</f>
        <v>47</v>
      </c>
      <c r="B49">
        <f ca="1">OFFSET(Table1[[#This Row],[Execution Time (in seconds)]],ROW(Table1[[#This Row],[Execution Time (in seconds)]])*10-20,0)</f>
        <v>0.175039768218994</v>
      </c>
      <c r="C49">
        <f ca="1">OFFSET(Table1[[#This Row],[Execution Time (in seconds)]],ROW(Table1[[#This Row],[Execution Time (in seconds)]])*10-19,0)</f>
        <v>3.9889812469482396E-3</v>
      </c>
      <c r="D49">
        <f ca="1">OFFSET(Table1[[#This Row],[Execution Time (in seconds)]],ROW(Table1[[#This Row],[Execution Time (in seconds)]])*10-18,0)</f>
        <v>4.9548149108886701E-3</v>
      </c>
      <c r="E49">
        <f ca="1">OFFSET(Table1[[#This Row],[Execution Time (in seconds)]],ROW(Table1[[#This Row],[Execution Time (in seconds)]])*10-17,0)</f>
        <v>2.9919147491455E-3</v>
      </c>
      <c r="F49">
        <f ca="1">OFFSET(Table1[[#This Row],[Execution Time (in seconds)]],ROW(Table1[[#This Row],[Execution Time (in seconds)]])*10-16,0)</f>
        <v>1.2965679168701101E-2</v>
      </c>
      <c r="G49">
        <f ca="1">OFFSET(Table1[[#This Row],[Execution Time (in seconds)]],ROW(Table1[[#This Row],[Execution Time (in seconds)]])*10-15,0)</f>
        <v>3.9889812469482396E-3</v>
      </c>
      <c r="H49">
        <f ca="1">OFFSET(Table1[[#This Row],[Execution Time (in seconds)]],ROW(Table1[[#This Row],[Execution Time (in seconds)]])*10-14,0)</f>
        <v>6.2991380691528306E-2</v>
      </c>
      <c r="I49">
        <f ca="1">OFFSET(Table1[[#This Row],[Execution Time (in seconds)]],ROW(Table1[[#This Row],[Execution Time (in seconds)]])*10-13,0)</f>
        <v>5.88400363922119E-2</v>
      </c>
      <c r="J49">
        <f ca="1">OFFSET(Table1[[#This Row],[Execution Time (in seconds)]],ROW(Table1[[#This Row],[Execution Time (in seconds)]])*10-12,0)</f>
        <v>3.8814544677734301E-3</v>
      </c>
      <c r="K49">
        <f ca="1">OFFSET(Table1[[#This Row],[Execution Time (in seconds)]],ROW(Table1[[#This Row],[Execution Time (in seconds)]])*10-11,0)</f>
        <v>0.15026903152465801</v>
      </c>
      <c r="L49">
        <f ca="1">OFFSET(Table1[[#This Row],[Execution Time (in seconds)]],ROW(Table1[[#This Row],[Execution Time (in seconds)]])*10-10,0)</f>
        <v>2.2969484329223602E-2</v>
      </c>
      <c r="M49">
        <f ca="1">SUM(SolutionTimes[[#This Row],[G1]:[G5]])/5</f>
        <v>5.7780742645263498E-3</v>
      </c>
      <c r="N49">
        <f ca="1">SUM(SolutionTimes[[#This Row],[A1]:[A5]])/5</f>
        <v>5.9790277481079047E-2</v>
      </c>
    </row>
    <row r="50" spans="1:14" x14ac:dyDescent="0.3">
      <c r="A50">
        <f ca="1">OFFSET(Table1[[#This Row],[Puzzle Number]],ROW(Table1[[#This Row],[Puzzle Number]])*10-20,0)</f>
        <v>48</v>
      </c>
      <c r="B50">
        <f ca="1">OFFSET(Table1[[#This Row],[Execution Time (in seconds)]],ROW(Table1[[#This Row],[Execution Time (in seconds)]])*10-20,0)</f>
        <v>0</v>
      </c>
      <c r="C50">
        <f ca="1">OFFSET(Table1[[#This Row],[Execution Time (in seconds)]],ROW(Table1[[#This Row],[Execution Time (in seconds)]])*10-19,0)</f>
        <v>9.9730491638183594E-4</v>
      </c>
      <c r="D50">
        <f ca="1">OFFSET(Table1[[#This Row],[Execution Time (in seconds)]],ROW(Table1[[#This Row],[Execution Time (in seconds)]])*10-18,0)</f>
        <v>0</v>
      </c>
      <c r="E50">
        <f ca="1">OFFSET(Table1[[#This Row],[Execution Time (in seconds)]],ROW(Table1[[#This Row],[Execution Time (in seconds)]])*10-17,0)</f>
        <v>9.6654891967773405E-4</v>
      </c>
      <c r="F50">
        <f ca="1">OFFSET(Table1[[#This Row],[Execution Time (in seconds)]],ROW(Table1[[#This Row],[Execution Time (in seconds)]])*10-16,0)</f>
        <v>1.0015964508056599E-3</v>
      </c>
      <c r="G50">
        <f ca="1">OFFSET(Table1[[#This Row],[Execution Time (in seconds)]],ROW(Table1[[#This Row],[Execution Time (in seconds)]])*10-15,0)</f>
        <v>0</v>
      </c>
      <c r="H50">
        <f ca="1">OFFSET(Table1[[#This Row],[Execution Time (in seconds)]],ROW(Table1[[#This Row],[Execution Time (in seconds)]])*10-14,0)</f>
        <v>9.9325180053710894E-4</v>
      </c>
      <c r="I50">
        <f ca="1">OFFSET(Table1[[#This Row],[Execution Time (in seconds)]],ROW(Table1[[#This Row],[Execution Time (in seconds)]])*10-13,0)</f>
        <v>0</v>
      </c>
      <c r="J50">
        <f ca="1">OFFSET(Table1[[#This Row],[Execution Time (in seconds)]],ROW(Table1[[#This Row],[Execution Time (in seconds)]])*10-12,0)</f>
        <v>1.02758407592773E-3</v>
      </c>
      <c r="K50">
        <f ca="1">OFFSET(Table1[[#This Row],[Execution Time (in seconds)]],ROW(Table1[[#This Row],[Execution Time (in seconds)]])*10-11,0)</f>
        <v>0</v>
      </c>
      <c r="L50">
        <f ca="1">OFFSET(Table1[[#This Row],[Execution Time (in seconds)]],ROW(Table1[[#This Row],[Execution Time (in seconds)]])*10-10,0)</f>
        <v>9.9420547485351497E-4</v>
      </c>
      <c r="M50">
        <f ca="1">SUM(SolutionTimes[[#This Row],[G1]:[G5]])/5</f>
        <v>5.9309005737304599E-4</v>
      </c>
      <c r="N50">
        <f ca="1">SUM(SolutionTimes[[#This Row],[A1]:[A5]])/5</f>
        <v>6.0300827026367086E-4</v>
      </c>
    </row>
    <row r="51" spans="1:14" x14ac:dyDescent="0.3">
      <c r="A51">
        <f ca="1">OFFSET(Table1[[#This Row],[Puzzle Number]],ROW(Table1[[#This Row],[Puzzle Number]])*10-20,0)</f>
        <v>49</v>
      </c>
      <c r="B51">
        <f ca="1">OFFSET(Table1[[#This Row],[Execution Time (in seconds)]],ROW(Table1[[#This Row],[Execution Time (in seconds)]])*10-20,0)</f>
        <v>2.0775556564330999E-2</v>
      </c>
      <c r="C51">
        <f ca="1">OFFSET(Table1[[#This Row],[Execution Time (in seconds)]],ROW(Table1[[#This Row],[Execution Time (in seconds)]])*10-19,0)</f>
        <v>0</v>
      </c>
      <c r="D51">
        <f ca="1">OFFSET(Table1[[#This Row],[Execution Time (in seconds)]],ROW(Table1[[#This Row],[Execution Time (in seconds)]])*10-18,0)</f>
        <v>0</v>
      </c>
      <c r="E51">
        <f ca="1">OFFSET(Table1[[#This Row],[Execution Time (in seconds)]],ROW(Table1[[#This Row],[Execution Time (in seconds)]])*10-17,0)</f>
        <v>0</v>
      </c>
      <c r="F51">
        <f ca="1">OFFSET(Table1[[#This Row],[Execution Time (in seconds)]],ROW(Table1[[#This Row],[Execution Time (in seconds)]])*10-16,0)</f>
        <v>9.3212127685546806E-3</v>
      </c>
      <c r="G51">
        <f ca="1">OFFSET(Table1[[#This Row],[Execution Time (in seconds)]],ROW(Table1[[#This Row],[Execution Time (in seconds)]])*10-15,0)</f>
        <v>9.9730491638183594E-4</v>
      </c>
      <c r="H51">
        <f ca="1">OFFSET(Table1[[#This Row],[Execution Time (in seconds)]],ROW(Table1[[#This Row],[Execution Time (in seconds)]])*10-14,0)</f>
        <v>4.9943923950195304E-3</v>
      </c>
      <c r="I51">
        <f ca="1">OFFSET(Table1[[#This Row],[Execution Time (in seconds)]],ROW(Table1[[#This Row],[Execution Time (in seconds)]])*10-13,0)</f>
        <v>1.9598007202148398E-3</v>
      </c>
      <c r="J51">
        <f ca="1">OFFSET(Table1[[#This Row],[Execution Time (in seconds)]],ROW(Table1[[#This Row],[Execution Time (in seconds)]])*10-12,0)</f>
        <v>9.9754333496093707E-4</v>
      </c>
      <c r="K51">
        <f ca="1">OFFSET(Table1[[#This Row],[Execution Time (in seconds)]],ROW(Table1[[#This Row],[Execution Time (in seconds)]])*10-11,0)</f>
        <v>6.0160160064697196E-3</v>
      </c>
      <c r="L51">
        <f ca="1">OFFSET(Table1[[#This Row],[Execution Time (in seconds)]],ROW(Table1[[#This Row],[Execution Time (in seconds)]])*10-10,0)</f>
        <v>9.6964836120605404E-4</v>
      </c>
      <c r="M51">
        <f ca="1">SUM(SolutionTimes[[#This Row],[G1]:[G5]])/5</f>
        <v>2.0637035369873032E-3</v>
      </c>
      <c r="N51">
        <f ca="1">SUM(SolutionTimes[[#This Row],[A1]:[A5]])/5</f>
        <v>2.9874801635742165E-3</v>
      </c>
    </row>
    <row r="53" spans="1:14" x14ac:dyDescent="0.3">
      <c r="A53" t="s">
        <v>28</v>
      </c>
      <c r="B53">
        <f ca="1">SUM(SolutionTimes[UCS])</f>
        <v>32.070060968398963</v>
      </c>
      <c r="C53">
        <f ca="1">SUM(SolutionTimes[G1])</f>
        <v>4.5904624462127606</v>
      </c>
      <c r="D53">
        <f ca="1">SUM(SolutionTimes[G2])</f>
        <v>4.6343224048614413</v>
      </c>
      <c r="E53">
        <f ca="1">SUM(SolutionTimes[G3])</f>
        <v>4.3821547031402561</v>
      </c>
      <c r="F53">
        <f ca="1">SUM(SolutionTimes[G4])</f>
        <v>5.9706361293792583</v>
      </c>
      <c r="G53">
        <f ca="1">SUM(SolutionTimes[G5])</f>
        <v>4.7649419307708634</v>
      </c>
      <c r="H53">
        <f ca="1">SUM(SolutionTimes[A1])</f>
        <v>17.453313589096055</v>
      </c>
      <c r="I53">
        <f ca="1">SUM(SolutionTimes[A2])</f>
        <v>13.667697906494125</v>
      </c>
      <c r="J53">
        <f ca="1">SUM(SolutionTimes[A3])</f>
        <v>14.258487224578836</v>
      </c>
      <c r="K53">
        <f ca="1">SUM(SolutionTimes[A4])</f>
        <v>18.93869829177855</v>
      </c>
      <c r="L53">
        <f ca="1">SUM(SolutionTimes[A5])</f>
        <v>11.082271575927713</v>
      </c>
      <c r="M53">
        <f ca="1">SUM(SolutionTimes[Average G])</f>
        <v>4.8685035228729161</v>
      </c>
      <c r="N53">
        <f ca="1">SUM(SolutionTimes[Average A])</f>
        <v>15.080093717575052</v>
      </c>
    </row>
    <row r="54" spans="1:14" x14ac:dyDescent="0.3">
      <c r="A54" t="s">
        <v>1</v>
      </c>
      <c r="B54" t="s">
        <v>29</v>
      </c>
    </row>
    <row r="55" spans="1:14" x14ac:dyDescent="0.3">
      <c r="A55" t="s">
        <v>6</v>
      </c>
      <c r="B55">
        <f ca="1">B$53</f>
        <v>32.070060968398963</v>
      </c>
    </row>
    <row r="56" spans="1:14" x14ac:dyDescent="0.3">
      <c r="A56" t="s">
        <v>16</v>
      </c>
      <c r="B56">
        <f ca="1">C$53</f>
        <v>4.5904624462127606</v>
      </c>
    </row>
    <row r="57" spans="1:14" x14ac:dyDescent="0.3">
      <c r="A57" t="s">
        <v>17</v>
      </c>
      <c r="B57">
        <f ca="1">D$53</f>
        <v>4.6343224048614413</v>
      </c>
    </row>
    <row r="58" spans="1:14" x14ac:dyDescent="0.3">
      <c r="A58" t="s">
        <v>18</v>
      </c>
      <c r="B58">
        <f ca="1">E$53</f>
        <v>4.3821547031402561</v>
      </c>
    </row>
    <row r="59" spans="1:14" x14ac:dyDescent="0.3">
      <c r="A59" t="s">
        <v>19</v>
      </c>
      <c r="B59">
        <f ca="1">F$53</f>
        <v>5.9706361293792583</v>
      </c>
    </row>
    <row r="60" spans="1:14" x14ac:dyDescent="0.3">
      <c r="A60" t="s">
        <v>20</v>
      </c>
      <c r="B60">
        <f ca="1">G$53</f>
        <v>4.7649419307708634</v>
      </c>
    </row>
    <row r="61" spans="1:14" x14ac:dyDescent="0.3">
      <c r="A61" t="s">
        <v>21</v>
      </c>
      <c r="B61">
        <f ca="1">H$53</f>
        <v>17.453313589096055</v>
      </c>
    </row>
    <row r="62" spans="1:14" x14ac:dyDescent="0.3">
      <c r="A62" t="s">
        <v>22</v>
      </c>
      <c r="B62">
        <f ca="1">I$53</f>
        <v>13.667697906494125</v>
      </c>
    </row>
    <row r="63" spans="1:14" x14ac:dyDescent="0.3">
      <c r="A63" t="s">
        <v>23</v>
      </c>
      <c r="B63">
        <f ca="1">J$53</f>
        <v>14.258487224578836</v>
      </c>
    </row>
    <row r="64" spans="1:14" x14ac:dyDescent="0.3">
      <c r="A64" t="s">
        <v>24</v>
      </c>
      <c r="B64">
        <f ca="1">K$53</f>
        <v>18.93869829177855</v>
      </c>
    </row>
    <row r="65" spans="1:2" x14ac:dyDescent="0.3">
      <c r="A65" t="s">
        <v>25</v>
      </c>
      <c r="B65">
        <f ca="1">L$53</f>
        <v>11.082271575927713</v>
      </c>
    </row>
    <row r="66" spans="1:2" x14ac:dyDescent="0.3">
      <c r="A66" t="s">
        <v>26</v>
      </c>
      <c r="B66">
        <f ca="1">M$53</f>
        <v>4.8685035228729161</v>
      </c>
    </row>
    <row r="67" spans="1:2" x14ac:dyDescent="0.3">
      <c r="A67" t="s">
        <v>27</v>
      </c>
      <c r="B67">
        <f ca="1">N$53</f>
        <v>15.080093717575052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topLeftCell="C13" zoomScale="70" zoomScaleNormal="70" workbookViewId="0">
      <selection activeCell="I46" sqref="I46"/>
    </sheetView>
  </sheetViews>
  <sheetFormatPr defaultRowHeight="15.6" x14ac:dyDescent="0.3"/>
  <cols>
    <col min="1" max="1" width="15.1640625" customWidth="1"/>
    <col min="2" max="12" width="13.9140625" customWidth="1"/>
    <col min="13" max="19" width="16.25" customWidth="1"/>
  </cols>
  <sheetData>
    <row r="1" spans="1:14" x14ac:dyDescent="0.3">
      <c r="A1" t="s">
        <v>15</v>
      </c>
      <c r="B1" t="s">
        <v>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>
        <f ca="1">OFFSET(Table1[[#This Row],[Puzzle Number]],ROW(Table1[[#This Row],[Puzzle Number]])*10-20,0)</f>
        <v>0</v>
      </c>
      <c r="B2">
        <f ca="1">OFFSET(Table1[[#This Row],[Length of the Search Path]],ROW(Table1[[#This Row],[Length of the Search Path]])*10-20,0)</f>
        <v>328</v>
      </c>
      <c r="C2">
        <f ca="1">OFFSET(Table1[[#This Row],[Length of the Search Path]],ROW(Table1[[#This Row],[Length of the Search Path]])*10-19,0)</f>
        <v>30</v>
      </c>
      <c r="D2">
        <f ca="1">OFFSET(Table1[[#This Row],[Length of the Search Path]],ROW(Table1[[#This Row],[Length of the Search Path]])*10-18,0)</f>
        <v>30</v>
      </c>
      <c r="E2">
        <f ca="1">OFFSET(Table1[[#This Row],[Length of the Search Path]],ROW(Table1[[#This Row],[Length of the Search Path]])*10-17,0)</f>
        <v>30</v>
      </c>
      <c r="F2">
        <f ca="1">OFFSET(Table1[[#This Row],[Length of the Search Path]],ROW(Table1[[#This Row],[Length of the Search Path]])*10-16,0)</f>
        <v>94</v>
      </c>
      <c r="G2">
        <f ca="1">OFFSET(Table1[[#This Row],[Length of the Search Path]],ROW(Table1[[#This Row],[Length of the Search Path]])*10-15,0)</f>
        <v>25</v>
      </c>
      <c r="H2">
        <f ca="1">OFFSET(Table1[[#This Row],[Length of the Search Path]],ROW(Table1[[#This Row],[Length of the Search Path]])*10-14,0)</f>
        <v>113</v>
      </c>
      <c r="I2">
        <f ca="1">OFFSET(Table1[[#This Row],[Length of the Search Path]],ROW(Table1[[#This Row],[Length of the Search Path]])*10-13,0)</f>
        <v>113</v>
      </c>
      <c r="J2">
        <f ca="1">OFFSET(Table1[[#This Row],[Length of the Search Path]],ROW(Table1[[#This Row],[Length of the Search Path]])*10-12,0)</f>
        <v>39</v>
      </c>
      <c r="K2">
        <f ca="1">OFFSET(Table1[[#This Row],[Length of the Search Path]],ROW(Table1[[#This Row],[Length of the Search Path]])*10-11,0)</f>
        <v>144</v>
      </c>
      <c r="L2">
        <f ca="1">OFFSET(Table1[[#This Row],[Length of the Search Path]],ROW(Table1[[#This Row],[Length of the Search Path]])*10-10,0)</f>
        <v>40</v>
      </c>
      <c r="M2" s="1">
        <f ca="1">SUM(SearchPath[[#This Row],[G1]:[G5]])/5</f>
        <v>41.8</v>
      </c>
      <c r="N2" s="1">
        <f ca="1">SUM(SearchPath[[#This Row],[A1]:[A5]])/5</f>
        <v>89.8</v>
      </c>
    </row>
    <row r="3" spans="1:14" x14ac:dyDescent="0.3">
      <c r="A3">
        <f ca="1">OFFSET(Table1[[#This Row],[Puzzle Number]],ROW(Table1[[#This Row],[Puzzle Number]])*10-20,0)</f>
        <v>1</v>
      </c>
      <c r="B3">
        <f ca="1">OFFSET(Table1[[#This Row],[Length of the Search Path]],ROW(Table1[[#This Row],[Length of the Search Path]])*10-20,0)</f>
        <v>38</v>
      </c>
      <c r="C3">
        <f ca="1">OFFSET(Table1[[#This Row],[Length of the Search Path]],ROW(Table1[[#This Row],[Length of the Search Path]])*10-19,0)</f>
        <v>3</v>
      </c>
      <c r="D3">
        <f ca="1">OFFSET(Table1[[#This Row],[Length of the Search Path]],ROW(Table1[[#This Row],[Length of the Search Path]])*10-18,0)</f>
        <v>3</v>
      </c>
      <c r="E3">
        <f ca="1">OFFSET(Table1[[#This Row],[Length of the Search Path]],ROW(Table1[[#This Row],[Length of the Search Path]])*10-17,0)</f>
        <v>3</v>
      </c>
      <c r="F3">
        <f ca="1">OFFSET(Table1[[#This Row],[Length of the Search Path]],ROW(Table1[[#This Row],[Length of the Search Path]])*10-16,0)</f>
        <v>3</v>
      </c>
      <c r="G3">
        <f ca="1">OFFSET(Table1[[#This Row],[Length of the Search Path]],ROW(Table1[[#This Row],[Length of the Search Path]])*10-15,0)</f>
        <v>3</v>
      </c>
      <c r="H3">
        <f ca="1">OFFSET(Table1[[#This Row],[Length of the Search Path]],ROW(Table1[[#This Row],[Length of the Search Path]])*10-14,0)</f>
        <v>12</v>
      </c>
      <c r="I3">
        <f ca="1">OFFSET(Table1[[#This Row],[Length of the Search Path]],ROW(Table1[[#This Row],[Length of the Search Path]])*10-13,0)</f>
        <v>12</v>
      </c>
      <c r="J3">
        <f ca="1">OFFSET(Table1[[#This Row],[Length of the Search Path]],ROW(Table1[[#This Row],[Length of the Search Path]])*10-12,0)</f>
        <v>3</v>
      </c>
      <c r="K3">
        <f ca="1">OFFSET(Table1[[#This Row],[Length of the Search Path]],ROW(Table1[[#This Row],[Length of the Search Path]])*10-11,0)</f>
        <v>12</v>
      </c>
      <c r="L3">
        <f ca="1">OFFSET(Table1[[#This Row],[Length of the Search Path]],ROW(Table1[[#This Row],[Length of the Search Path]])*10-10,0)</f>
        <v>3</v>
      </c>
      <c r="M3" s="1">
        <f ca="1">SUM(SearchPath[[#This Row],[G1]:[G5]])/5</f>
        <v>3</v>
      </c>
      <c r="N3" s="1">
        <f ca="1">SUM(SearchPath[[#This Row],[A1]:[A5]])/5</f>
        <v>8.4</v>
      </c>
    </row>
    <row r="4" spans="1:14" x14ac:dyDescent="0.3">
      <c r="A4">
        <f ca="1">OFFSET(Table1[[#This Row],[Puzzle Number]],ROW(Table1[[#This Row],[Puzzle Number]])*10-20,0)</f>
        <v>2</v>
      </c>
      <c r="B4">
        <f ca="1">OFFSET(Table1[[#This Row],[Length of the Search Path]],ROW(Table1[[#This Row],[Length of the Search Path]])*10-20,0)</f>
        <v>30</v>
      </c>
      <c r="C4">
        <f ca="1">OFFSET(Table1[[#This Row],[Length of the Search Path]],ROW(Table1[[#This Row],[Length of the Search Path]])*10-19,0)</f>
        <v>3</v>
      </c>
      <c r="D4">
        <f ca="1">OFFSET(Table1[[#This Row],[Length of the Search Path]],ROW(Table1[[#This Row],[Length of the Search Path]])*10-18,0)</f>
        <v>3</v>
      </c>
      <c r="E4">
        <f ca="1">OFFSET(Table1[[#This Row],[Length of the Search Path]],ROW(Table1[[#This Row],[Length of the Search Path]])*10-17,0)</f>
        <v>3</v>
      </c>
      <c r="F4">
        <f ca="1">OFFSET(Table1[[#This Row],[Length of the Search Path]],ROW(Table1[[#This Row],[Length of the Search Path]])*10-16,0)</f>
        <v>9</v>
      </c>
      <c r="G4">
        <f ca="1">OFFSET(Table1[[#This Row],[Length of the Search Path]],ROW(Table1[[#This Row],[Length of the Search Path]])*10-15,0)</f>
        <v>3</v>
      </c>
      <c r="H4">
        <f ca="1">OFFSET(Table1[[#This Row],[Length of the Search Path]],ROW(Table1[[#This Row],[Length of the Search Path]])*10-14,0)</f>
        <v>9</v>
      </c>
      <c r="I4">
        <f ca="1">OFFSET(Table1[[#This Row],[Length of the Search Path]],ROW(Table1[[#This Row],[Length of the Search Path]])*10-13,0)</f>
        <v>3</v>
      </c>
      <c r="J4">
        <f ca="1">OFFSET(Table1[[#This Row],[Length of the Search Path]],ROW(Table1[[#This Row],[Length of the Search Path]])*10-12,0)</f>
        <v>3</v>
      </c>
      <c r="K4">
        <f ca="1">OFFSET(Table1[[#This Row],[Length of the Search Path]],ROW(Table1[[#This Row],[Length of the Search Path]])*10-11,0)</f>
        <v>9</v>
      </c>
      <c r="L4">
        <f ca="1">OFFSET(Table1[[#This Row],[Length of the Search Path]],ROW(Table1[[#This Row],[Length of the Search Path]])*10-10,0)</f>
        <v>3</v>
      </c>
      <c r="M4" s="1">
        <f ca="1">SUM(SearchPath[[#This Row],[G1]:[G5]])/5</f>
        <v>4.2</v>
      </c>
      <c r="N4" s="1">
        <f ca="1">SUM(SearchPath[[#This Row],[A1]:[A5]])/5</f>
        <v>5.4</v>
      </c>
    </row>
    <row r="5" spans="1:14" x14ac:dyDescent="0.3">
      <c r="A5">
        <f ca="1">OFFSET(Table1[[#This Row],[Puzzle Number]],ROW(Table1[[#This Row],[Puzzle Number]])*10-20,0)</f>
        <v>3</v>
      </c>
      <c r="B5">
        <f ca="1">OFFSET(Table1[[#This Row],[Length of the Search Path]],ROW(Table1[[#This Row],[Length of the Search Path]])*10-20,0)</f>
        <v>207</v>
      </c>
      <c r="C5">
        <f ca="1">OFFSET(Table1[[#This Row],[Length of the Search Path]],ROW(Table1[[#This Row],[Length of the Search Path]])*10-19,0)</f>
        <v>8</v>
      </c>
      <c r="D5">
        <f ca="1">OFFSET(Table1[[#This Row],[Length of the Search Path]],ROW(Table1[[#This Row],[Length of the Search Path]])*10-18,0)</f>
        <v>8</v>
      </c>
      <c r="E5">
        <f ca="1">OFFSET(Table1[[#This Row],[Length of the Search Path]],ROW(Table1[[#This Row],[Length of the Search Path]])*10-17,0)</f>
        <v>8</v>
      </c>
      <c r="F5">
        <f ca="1">OFFSET(Table1[[#This Row],[Length of the Search Path]],ROW(Table1[[#This Row],[Length of the Search Path]])*10-16,0)</f>
        <v>42</v>
      </c>
      <c r="G5">
        <f ca="1">OFFSET(Table1[[#This Row],[Length of the Search Path]],ROW(Table1[[#This Row],[Length of the Search Path]])*10-15,0)</f>
        <v>7</v>
      </c>
      <c r="H5">
        <f ca="1">OFFSET(Table1[[#This Row],[Length of the Search Path]],ROW(Table1[[#This Row],[Length of the Search Path]])*10-14,0)</f>
        <v>45</v>
      </c>
      <c r="I5">
        <f ca="1">OFFSET(Table1[[#This Row],[Length of the Search Path]],ROW(Table1[[#This Row],[Length of the Search Path]])*10-13,0)</f>
        <v>45</v>
      </c>
      <c r="J5">
        <f ca="1">OFFSET(Table1[[#This Row],[Length of the Search Path]],ROW(Table1[[#This Row],[Length of the Search Path]])*10-12,0)</f>
        <v>16</v>
      </c>
      <c r="K5">
        <f ca="1">OFFSET(Table1[[#This Row],[Length of the Search Path]],ROW(Table1[[#This Row],[Length of the Search Path]])*10-11,0)</f>
        <v>62</v>
      </c>
      <c r="L5">
        <f ca="1">OFFSET(Table1[[#This Row],[Length of the Search Path]],ROW(Table1[[#This Row],[Length of the Search Path]])*10-10,0)</f>
        <v>14</v>
      </c>
      <c r="M5" s="1">
        <f ca="1">SUM(SearchPath[[#This Row],[G1]:[G5]])/5</f>
        <v>14.6</v>
      </c>
      <c r="N5" s="1">
        <f ca="1">SUM(SearchPath[[#This Row],[A1]:[A5]])/5</f>
        <v>36.4</v>
      </c>
    </row>
    <row r="6" spans="1:14" x14ac:dyDescent="0.3">
      <c r="A6">
        <f ca="1">OFFSET(Table1[[#This Row],[Puzzle Number]],ROW(Table1[[#This Row],[Puzzle Number]])*10-20,0)</f>
        <v>4</v>
      </c>
      <c r="B6">
        <f ca="1">OFFSET(Table1[[#This Row],[Length of the Search Path]],ROW(Table1[[#This Row],[Length of the Search Path]])*10-20,0)</f>
        <v>137</v>
      </c>
      <c r="C6">
        <f ca="1">OFFSET(Table1[[#This Row],[Length of the Search Path]],ROW(Table1[[#This Row],[Length of the Search Path]])*10-19,0)</f>
        <v>6</v>
      </c>
      <c r="D6">
        <f ca="1">OFFSET(Table1[[#This Row],[Length of the Search Path]],ROW(Table1[[#This Row],[Length of the Search Path]])*10-18,0)</f>
        <v>6</v>
      </c>
      <c r="E6">
        <f ca="1">OFFSET(Table1[[#This Row],[Length of the Search Path]],ROW(Table1[[#This Row],[Length of the Search Path]])*10-17,0)</f>
        <v>6</v>
      </c>
      <c r="F6">
        <f ca="1">OFFSET(Table1[[#This Row],[Length of the Search Path]],ROW(Table1[[#This Row],[Length of the Search Path]])*10-16,0)</f>
        <v>22</v>
      </c>
      <c r="G6">
        <f ca="1">OFFSET(Table1[[#This Row],[Length of the Search Path]],ROW(Table1[[#This Row],[Length of the Search Path]])*10-15,0)</f>
        <v>5</v>
      </c>
      <c r="H6">
        <f ca="1">OFFSET(Table1[[#This Row],[Length of the Search Path]],ROW(Table1[[#This Row],[Length of the Search Path]])*10-14,0)</f>
        <v>29</v>
      </c>
      <c r="I6">
        <f ca="1">OFFSET(Table1[[#This Row],[Length of the Search Path]],ROW(Table1[[#This Row],[Length of the Search Path]])*10-13,0)</f>
        <v>10</v>
      </c>
      <c r="J6">
        <f ca="1">OFFSET(Table1[[#This Row],[Length of the Search Path]],ROW(Table1[[#This Row],[Length of the Search Path]])*10-12,0)</f>
        <v>6</v>
      </c>
      <c r="K6">
        <f ca="1">OFFSET(Table1[[#This Row],[Length of the Search Path]],ROW(Table1[[#This Row],[Length of the Search Path]])*10-11,0)</f>
        <v>65</v>
      </c>
      <c r="L6">
        <f ca="1">OFFSET(Table1[[#This Row],[Length of the Search Path]],ROW(Table1[[#This Row],[Length of the Search Path]])*10-10,0)</f>
        <v>10</v>
      </c>
      <c r="M6" s="1">
        <f ca="1">SUM(SearchPath[[#This Row],[G1]:[G5]])/5</f>
        <v>9</v>
      </c>
      <c r="N6" s="1">
        <f ca="1">SUM(SearchPath[[#This Row],[A1]:[A5]])/5</f>
        <v>24</v>
      </c>
    </row>
    <row r="7" spans="1:14" x14ac:dyDescent="0.3">
      <c r="A7">
        <f ca="1">OFFSET(Table1[[#This Row],[Puzzle Number]],ROW(Table1[[#This Row],[Puzzle Number]])*10-20,0)</f>
        <v>5</v>
      </c>
      <c r="B7">
        <f ca="1">OFFSET(Table1[[#This Row],[Length of the Search Path]],ROW(Table1[[#This Row],[Length of the Search Path]])*10-20,0)</f>
        <v>2</v>
      </c>
      <c r="C7">
        <f ca="1">OFFSET(Table1[[#This Row],[Length of the Search Path]],ROW(Table1[[#This Row],[Length of the Search Path]])*10-19,0)</f>
        <v>2</v>
      </c>
      <c r="D7">
        <f ca="1">OFFSET(Table1[[#This Row],[Length of the Search Path]],ROW(Table1[[#This Row],[Length of the Search Path]])*10-18,0)</f>
        <v>2</v>
      </c>
      <c r="E7">
        <f ca="1">OFFSET(Table1[[#This Row],[Length of the Search Path]],ROW(Table1[[#This Row],[Length of the Search Path]])*10-17,0)</f>
        <v>2</v>
      </c>
      <c r="F7">
        <f ca="1">OFFSET(Table1[[#This Row],[Length of the Search Path]],ROW(Table1[[#This Row],[Length of the Search Path]])*10-16,0)</f>
        <v>2</v>
      </c>
      <c r="G7">
        <f ca="1">OFFSET(Table1[[#This Row],[Length of the Search Path]],ROW(Table1[[#This Row],[Length of the Search Path]])*10-15,0)</f>
        <v>2</v>
      </c>
      <c r="H7">
        <f ca="1">OFFSET(Table1[[#This Row],[Length of the Search Path]],ROW(Table1[[#This Row],[Length of the Search Path]])*10-14,0)</f>
        <v>2</v>
      </c>
      <c r="I7">
        <f ca="1">OFFSET(Table1[[#This Row],[Length of the Search Path]],ROW(Table1[[#This Row],[Length of the Search Path]])*10-13,0)</f>
        <v>2</v>
      </c>
      <c r="J7">
        <f ca="1">OFFSET(Table1[[#This Row],[Length of the Search Path]],ROW(Table1[[#This Row],[Length of the Search Path]])*10-12,0)</f>
        <v>2</v>
      </c>
      <c r="K7">
        <f ca="1">OFFSET(Table1[[#This Row],[Length of the Search Path]],ROW(Table1[[#This Row],[Length of the Search Path]])*10-11,0)</f>
        <v>2</v>
      </c>
      <c r="L7">
        <f ca="1">OFFSET(Table1[[#This Row],[Length of the Search Path]],ROW(Table1[[#This Row],[Length of the Search Path]])*10-10,0)</f>
        <v>2</v>
      </c>
      <c r="M7" s="1">
        <f ca="1">SUM(SearchPath[[#This Row],[G1]:[G5]])/5</f>
        <v>2</v>
      </c>
      <c r="N7" s="1">
        <f ca="1">SUM(SearchPath[[#This Row],[A1]:[A5]])/5</f>
        <v>2</v>
      </c>
    </row>
    <row r="8" spans="1:14" x14ac:dyDescent="0.3">
      <c r="A8">
        <f ca="1">OFFSET(Table1[[#This Row],[Puzzle Number]],ROW(Table1[[#This Row],[Puzzle Number]])*10-20,0)</f>
        <v>6</v>
      </c>
      <c r="B8">
        <f ca="1">OFFSET(Table1[[#This Row],[Length of the Search Path]],ROW(Table1[[#This Row],[Length of the Search Path]])*10-20,0)</f>
        <v>3547</v>
      </c>
      <c r="C8">
        <f ca="1">OFFSET(Table1[[#This Row],[Length of the Search Path]],ROW(Table1[[#This Row],[Length of the Search Path]])*10-19,0)</f>
        <v>1790</v>
      </c>
      <c r="D8">
        <f ca="1">OFFSET(Table1[[#This Row],[Length of the Search Path]],ROW(Table1[[#This Row],[Length of the Search Path]])*10-18,0)</f>
        <v>1790</v>
      </c>
      <c r="E8">
        <f ca="1">OFFSET(Table1[[#This Row],[Length of the Search Path]],ROW(Table1[[#This Row],[Length of the Search Path]])*10-17,0)</f>
        <v>1790</v>
      </c>
      <c r="F8">
        <f ca="1">OFFSET(Table1[[#This Row],[Length of the Search Path]],ROW(Table1[[#This Row],[Length of the Search Path]])*10-16,0)</f>
        <v>1790</v>
      </c>
      <c r="G8">
        <f ca="1">OFFSET(Table1[[#This Row],[Length of the Search Path]],ROW(Table1[[#This Row],[Length of the Search Path]])*10-15,0)</f>
        <v>1790</v>
      </c>
      <c r="H8">
        <f ca="1">OFFSET(Table1[[#This Row],[Length of the Search Path]],ROW(Table1[[#This Row],[Length of the Search Path]])*10-14,0)</f>
        <v>3717</v>
      </c>
      <c r="I8">
        <f ca="1">OFFSET(Table1[[#This Row],[Length of the Search Path]],ROW(Table1[[#This Row],[Length of the Search Path]])*10-13,0)</f>
        <v>3717</v>
      </c>
      <c r="J8">
        <f ca="1">OFFSET(Table1[[#This Row],[Length of the Search Path]],ROW(Table1[[#This Row],[Length of the Search Path]])*10-12,0)</f>
        <v>5405</v>
      </c>
      <c r="K8">
        <f ca="1">OFFSET(Table1[[#This Row],[Length of the Search Path]],ROW(Table1[[#This Row],[Length of the Search Path]])*10-11,0)</f>
        <v>3527</v>
      </c>
      <c r="L8">
        <f ca="1">OFFSET(Table1[[#This Row],[Length of the Search Path]],ROW(Table1[[#This Row],[Length of the Search Path]])*10-10,0)</f>
        <v>3811</v>
      </c>
      <c r="M8" s="1">
        <f ca="1">SUM(SearchPath[[#This Row],[G1]:[G5]])/5</f>
        <v>1790</v>
      </c>
      <c r="N8" s="1">
        <f ca="1">SUM(SearchPath[[#This Row],[A1]:[A5]])/5</f>
        <v>4035.4</v>
      </c>
    </row>
    <row r="9" spans="1:14" x14ac:dyDescent="0.3">
      <c r="A9">
        <f ca="1">OFFSET(Table1[[#This Row],[Puzzle Number]],ROW(Table1[[#This Row],[Puzzle Number]])*10-20,0)</f>
        <v>7</v>
      </c>
      <c r="B9">
        <f ca="1">OFFSET(Table1[[#This Row],[Length of the Search Path]],ROW(Table1[[#This Row],[Length of the Search Path]])*10-20,0)</f>
        <v>863</v>
      </c>
      <c r="C9">
        <f ca="1">OFFSET(Table1[[#This Row],[Length of the Search Path]],ROW(Table1[[#This Row],[Length of the Search Path]])*10-19,0)</f>
        <v>15</v>
      </c>
      <c r="D9">
        <f ca="1">OFFSET(Table1[[#This Row],[Length of the Search Path]],ROW(Table1[[#This Row],[Length of the Search Path]])*10-18,0)</f>
        <v>15</v>
      </c>
      <c r="E9">
        <f ca="1">OFFSET(Table1[[#This Row],[Length of the Search Path]],ROW(Table1[[#This Row],[Length of the Search Path]])*10-17,0)</f>
        <v>15</v>
      </c>
      <c r="F9">
        <f ca="1">OFFSET(Table1[[#This Row],[Length of the Search Path]],ROW(Table1[[#This Row],[Length of the Search Path]])*10-16,0)</f>
        <v>257</v>
      </c>
      <c r="G9">
        <f ca="1">OFFSET(Table1[[#This Row],[Length of the Search Path]],ROW(Table1[[#This Row],[Length of the Search Path]])*10-15,0)</f>
        <v>15</v>
      </c>
      <c r="H9">
        <f ca="1">OFFSET(Table1[[#This Row],[Length of the Search Path]],ROW(Table1[[#This Row],[Length of the Search Path]])*10-14,0)</f>
        <v>216</v>
      </c>
      <c r="I9">
        <f ca="1">OFFSET(Table1[[#This Row],[Length of the Search Path]],ROW(Table1[[#This Row],[Length of the Search Path]])*10-13,0)</f>
        <v>73</v>
      </c>
      <c r="J9">
        <f ca="1">OFFSET(Table1[[#This Row],[Length of the Search Path]],ROW(Table1[[#This Row],[Length of the Search Path]])*10-12,0)</f>
        <v>20</v>
      </c>
      <c r="K9">
        <f ca="1">OFFSET(Table1[[#This Row],[Length of the Search Path]],ROW(Table1[[#This Row],[Length of the Search Path]])*10-11,0)</f>
        <v>553</v>
      </c>
      <c r="L9">
        <f ca="1">OFFSET(Table1[[#This Row],[Length of the Search Path]],ROW(Table1[[#This Row],[Length of the Search Path]])*10-10,0)</f>
        <v>73</v>
      </c>
      <c r="M9" s="1">
        <f ca="1">SUM(SearchPath[[#This Row],[G1]:[G5]])/5</f>
        <v>63.4</v>
      </c>
      <c r="N9" s="1">
        <f ca="1">SUM(SearchPath[[#This Row],[A1]:[A5]])/5</f>
        <v>187</v>
      </c>
    </row>
    <row r="10" spans="1:14" x14ac:dyDescent="0.3">
      <c r="A10">
        <f ca="1">OFFSET(Table1[[#This Row],[Puzzle Number]],ROW(Table1[[#This Row],[Puzzle Number]])*10-20,0)</f>
        <v>8</v>
      </c>
      <c r="B10">
        <f ca="1">OFFSET(Table1[[#This Row],[Length of the Search Path]],ROW(Table1[[#This Row],[Length of the Search Path]])*10-20,0)</f>
        <v>87</v>
      </c>
      <c r="C10">
        <f ca="1">OFFSET(Table1[[#This Row],[Length of the Search Path]],ROW(Table1[[#This Row],[Length of the Search Path]])*10-19,0)</f>
        <v>3</v>
      </c>
      <c r="D10">
        <f ca="1">OFFSET(Table1[[#This Row],[Length of the Search Path]],ROW(Table1[[#This Row],[Length of the Search Path]])*10-18,0)</f>
        <v>3</v>
      </c>
      <c r="E10">
        <f ca="1">OFFSET(Table1[[#This Row],[Length of the Search Path]],ROW(Table1[[#This Row],[Length of the Search Path]])*10-17,0)</f>
        <v>3</v>
      </c>
      <c r="F10">
        <f ca="1">OFFSET(Table1[[#This Row],[Length of the Search Path]],ROW(Table1[[#This Row],[Length of the Search Path]])*10-16,0)</f>
        <v>7</v>
      </c>
      <c r="G10">
        <f ca="1">OFFSET(Table1[[#This Row],[Length of the Search Path]],ROW(Table1[[#This Row],[Length of the Search Path]])*10-15,0)</f>
        <v>3</v>
      </c>
      <c r="H10">
        <f ca="1">OFFSET(Table1[[#This Row],[Length of the Search Path]],ROW(Table1[[#This Row],[Length of the Search Path]])*10-14,0)</f>
        <v>13</v>
      </c>
      <c r="I10">
        <f ca="1">OFFSET(Table1[[#This Row],[Length of the Search Path]],ROW(Table1[[#This Row],[Length of the Search Path]])*10-13,0)</f>
        <v>13</v>
      </c>
      <c r="J10">
        <f ca="1">OFFSET(Table1[[#This Row],[Length of the Search Path]],ROW(Table1[[#This Row],[Length of the Search Path]])*10-12,0)</f>
        <v>3</v>
      </c>
      <c r="K10">
        <f ca="1">OFFSET(Table1[[#This Row],[Length of the Search Path]],ROW(Table1[[#This Row],[Length of the Search Path]])*10-11,0)</f>
        <v>15</v>
      </c>
      <c r="L10">
        <f ca="1">OFFSET(Table1[[#This Row],[Length of the Search Path]],ROW(Table1[[#This Row],[Length of the Search Path]])*10-10,0)</f>
        <v>3</v>
      </c>
      <c r="M10" s="1">
        <f ca="1">SUM(SearchPath[[#This Row],[G1]:[G5]])/5</f>
        <v>3.8</v>
      </c>
      <c r="N10" s="1">
        <f ca="1">SUM(SearchPath[[#This Row],[A1]:[A5]])/5</f>
        <v>9.4</v>
      </c>
    </row>
    <row r="11" spans="1:14" x14ac:dyDescent="0.3">
      <c r="A11">
        <f ca="1">OFFSET(Table1[[#This Row],[Puzzle Number]],ROW(Table1[[#This Row],[Puzzle Number]])*10-20,0)</f>
        <v>9</v>
      </c>
      <c r="B11">
        <f ca="1">OFFSET(Table1[[#This Row],[Length of the Search Path]],ROW(Table1[[#This Row],[Length of the Search Path]])*10-20,0)</f>
        <v>2</v>
      </c>
      <c r="C11">
        <f ca="1">OFFSET(Table1[[#This Row],[Length of the Search Path]],ROW(Table1[[#This Row],[Length of the Search Path]])*10-19,0)</f>
        <v>2</v>
      </c>
      <c r="D11">
        <f ca="1">OFFSET(Table1[[#This Row],[Length of the Search Path]],ROW(Table1[[#This Row],[Length of the Search Path]])*10-18,0)</f>
        <v>2</v>
      </c>
      <c r="E11">
        <f ca="1">OFFSET(Table1[[#This Row],[Length of the Search Path]],ROW(Table1[[#This Row],[Length of the Search Path]])*10-17,0)</f>
        <v>2</v>
      </c>
      <c r="F11">
        <f ca="1">OFFSET(Table1[[#This Row],[Length of the Search Path]],ROW(Table1[[#This Row],[Length of the Search Path]])*10-16,0)</f>
        <v>2</v>
      </c>
      <c r="G11">
        <f ca="1">OFFSET(Table1[[#This Row],[Length of the Search Path]],ROW(Table1[[#This Row],[Length of the Search Path]])*10-15,0)</f>
        <v>2</v>
      </c>
      <c r="H11">
        <f ca="1">OFFSET(Table1[[#This Row],[Length of the Search Path]],ROW(Table1[[#This Row],[Length of the Search Path]])*10-14,0)</f>
        <v>2</v>
      </c>
      <c r="I11">
        <f ca="1">OFFSET(Table1[[#This Row],[Length of the Search Path]],ROW(Table1[[#This Row],[Length of the Search Path]])*10-13,0)</f>
        <v>2</v>
      </c>
      <c r="J11">
        <f ca="1">OFFSET(Table1[[#This Row],[Length of the Search Path]],ROW(Table1[[#This Row],[Length of the Search Path]])*10-12,0)</f>
        <v>2</v>
      </c>
      <c r="K11">
        <f ca="1">OFFSET(Table1[[#This Row],[Length of the Search Path]],ROW(Table1[[#This Row],[Length of the Search Path]])*10-11,0)</f>
        <v>2</v>
      </c>
      <c r="L11">
        <f ca="1">OFFSET(Table1[[#This Row],[Length of the Search Path]],ROW(Table1[[#This Row],[Length of the Search Path]])*10-10,0)</f>
        <v>2</v>
      </c>
      <c r="M11" s="1">
        <f ca="1">SUM(SearchPath[[#This Row],[G1]:[G5]])/5</f>
        <v>2</v>
      </c>
      <c r="N11" s="1">
        <f ca="1">SUM(SearchPath[[#This Row],[A1]:[A5]])/5</f>
        <v>2</v>
      </c>
    </row>
    <row r="12" spans="1:14" x14ac:dyDescent="0.3">
      <c r="A12">
        <f ca="1">OFFSET(Table1[[#This Row],[Puzzle Number]],ROW(Table1[[#This Row],[Puzzle Number]])*10-20,0)</f>
        <v>10</v>
      </c>
      <c r="B12">
        <f ca="1">OFFSET(Table1[[#This Row],[Length of the Search Path]],ROW(Table1[[#This Row],[Length of the Search Path]])*10-20,0)</f>
        <v>323</v>
      </c>
      <c r="C12">
        <f ca="1">OFFSET(Table1[[#This Row],[Length of the Search Path]],ROW(Table1[[#This Row],[Length of the Search Path]])*10-19,0)</f>
        <v>55</v>
      </c>
      <c r="D12">
        <f ca="1">OFFSET(Table1[[#This Row],[Length of the Search Path]],ROW(Table1[[#This Row],[Length of the Search Path]])*10-18,0)</f>
        <v>55</v>
      </c>
      <c r="E12">
        <f ca="1">OFFSET(Table1[[#This Row],[Length of the Search Path]],ROW(Table1[[#This Row],[Length of the Search Path]])*10-17,0)</f>
        <v>55</v>
      </c>
      <c r="F12">
        <f ca="1">OFFSET(Table1[[#This Row],[Length of the Search Path]],ROW(Table1[[#This Row],[Length of the Search Path]])*10-16,0)</f>
        <v>69</v>
      </c>
      <c r="G12">
        <f ca="1">OFFSET(Table1[[#This Row],[Length of the Search Path]],ROW(Table1[[#This Row],[Length of the Search Path]])*10-15,0)</f>
        <v>29</v>
      </c>
      <c r="H12">
        <f ca="1">OFFSET(Table1[[#This Row],[Length of the Search Path]],ROW(Table1[[#This Row],[Length of the Search Path]])*10-14,0)</f>
        <v>217</v>
      </c>
      <c r="I12">
        <f ca="1">OFFSET(Table1[[#This Row],[Length of the Search Path]],ROW(Table1[[#This Row],[Length of the Search Path]])*10-13,0)</f>
        <v>217</v>
      </c>
      <c r="J12">
        <f ca="1">OFFSET(Table1[[#This Row],[Length of the Search Path]],ROW(Table1[[#This Row],[Length of the Search Path]])*10-12,0)</f>
        <v>107</v>
      </c>
      <c r="K12">
        <f ca="1">OFFSET(Table1[[#This Row],[Length of the Search Path]],ROW(Table1[[#This Row],[Length of the Search Path]])*10-11,0)</f>
        <v>217</v>
      </c>
      <c r="L12">
        <f ca="1">OFFSET(Table1[[#This Row],[Length of the Search Path]],ROW(Table1[[#This Row],[Length of the Search Path]])*10-10,0)</f>
        <v>107</v>
      </c>
      <c r="M12" s="1">
        <f ca="1">SUM(SearchPath[[#This Row],[G1]:[G5]])/5</f>
        <v>52.6</v>
      </c>
      <c r="N12" s="1">
        <f ca="1">SUM(SearchPath[[#This Row],[A1]:[A5]])/5</f>
        <v>173</v>
      </c>
    </row>
    <row r="13" spans="1:14" x14ac:dyDescent="0.3">
      <c r="A13">
        <f ca="1">OFFSET(Table1[[#This Row],[Puzzle Number]],ROW(Table1[[#This Row],[Puzzle Number]])*10-20,0)</f>
        <v>11</v>
      </c>
      <c r="B13">
        <f ca="1">OFFSET(Table1[[#This Row],[Length of the Search Path]],ROW(Table1[[#This Row],[Length of the Search Path]])*10-20,0)</f>
        <v>2192</v>
      </c>
      <c r="C13">
        <f ca="1">OFFSET(Table1[[#This Row],[Length of the Search Path]],ROW(Table1[[#This Row],[Length of the Search Path]])*10-19,0)</f>
        <v>49</v>
      </c>
      <c r="D13">
        <f ca="1">OFFSET(Table1[[#This Row],[Length of the Search Path]],ROW(Table1[[#This Row],[Length of the Search Path]])*10-18,0)</f>
        <v>49</v>
      </c>
      <c r="E13">
        <f ca="1">OFFSET(Table1[[#This Row],[Length of the Search Path]],ROW(Table1[[#This Row],[Length of the Search Path]])*10-17,0)</f>
        <v>49</v>
      </c>
      <c r="F13">
        <f ca="1">OFFSET(Table1[[#This Row],[Length of the Search Path]],ROW(Table1[[#This Row],[Length of the Search Path]])*10-16,0)</f>
        <v>162</v>
      </c>
      <c r="G13">
        <f ca="1">OFFSET(Table1[[#This Row],[Length of the Search Path]],ROW(Table1[[#This Row],[Length of the Search Path]])*10-15,0)</f>
        <v>33</v>
      </c>
      <c r="H13">
        <f ca="1">OFFSET(Table1[[#This Row],[Length of the Search Path]],ROW(Table1[[#This Row],[Length of the Search Path]])*10-14,0)</f>
        <v>315</v>
      </c>
      <c r="I13">
        <f ca="1">OFFSET(Table1[[#This Row],[Length of the Search Path]],ROW(Table1[[#This Row],[Length of the Search Path]])*10-13,0)</f>
        <v>315</v>
      </c>
      <c r="J13">
        <f ca="1">OFFSET(Table1[[#This Row],[Length of the Search Path]],ROW(Table1[[#This Row],[Length of the Search Path]])*10-12,0)</f>
        <v>43</v>
      </c>
      <c r="K13">
        <f ca="1">OFFSET(Table1[[#This Row],[Length of the Search Path]],ROW(Table1[[#This Row],[Length of the Search Path]])*10-11,0)</f>
        <v>923</v>
      </c>
      <c r="L13">
        <f ca="1">OFFSET(Table1[[#This Row],[Length of the Search Path]],ROW(Table1[[#This Row],[Length of the Search Path]])*10-10,0)</f>
        <v>72</v>
      </c>
      <c r="M13" s="1">
        <f ca="1">SUM(SearchPath[[#This Row],[G1]:[G5]])/5</f>
        <v>68.400000000000006</v>
      </c>
      <c r="N13" s="1">
        <f ca="1">SUM(SearchPath[[#This Row],[A1]:[A5]])/5</f>
        <v>333.6</v>
      </c>
    </row>
    <row r="14" spans="1:14" x14ac:dyDescent="0.3">
      <c r="A14">
        <f ca="1">OFFSET(Table1[[#This Row],[Puzzle Number]],ROW(Table1[[#This Row],[Puzzle Number]])*10-20,0)</f>
        <v>12</v>
      </c>
      <c r="B14">
        <f ca="1">OFFSET(Table1[[#This Row],[Length of the Search Path]],ROW(Table1[[#This Row],[Length of the Search Path]])*10-20,0)</f>
        <v>1060</v>
      </c>
      <c r="C14">
        <f ca="1">OFFSET(Table1[[#This Row],[Length of the Search Path]],ROW(Table1[[#This Row],[Length of the Search Path]])*10-19,0)</f>
        <v>554</v>
      </c>
      <c r="D14">
        <f ca="1">OFFSET(Table1[[#This Row],[Length of the Search Path]],ROW(Table1[[#This Row],[Length of the Search Path]])*10-18,0)</f>
        <v>554</v>
      </c>
      <c r="E14">
        <f ca="1">OFFSET(Table1[[#This Row],[Length of the Search Path]],ROW(Table1[[#This Row],[Length of the Search Path]])*10-17,0)</f>
        <v>554</v>
      </c>
      <c r="F14">
        <f ca="1">OFFSET(Table1[[#This Row],[Length of the Search Path]],ROW(Table1[[#This Row],[Length of the Search Path]])*10-16,0)</f>
        <v>554</v>
      </c>
      <c r="G14">
        <f ca="1">OFFSET(Table1[[#This Row],[Length of the Search Path]],ROW(Table1[[#This Row],[Length of the Search Path]])*10-15,0)</f>
        <v>554</v>
      </c>
      <c r="H14">
        <f ca="1">OFFSET(Table1[[#This Row],[Length of the Search Path]],ROW(Table1[[#This Row],[Length of the Search Path]])*10-14,0)</f>
        <v>1060</v>
      </c>
      <c r="I14">
        <f ca="1">OFFSET(Table1[[#This Row],[Length of the Search Path]],ROW(Table1[[#This Row],[Length of the Search Path]])*10-13,0)</f>
        <v>1060</v>
      </c>
      <c r="J14">
        <f ca="1">OFFSET(Table1[[#This Row],[Length of the Search Path]],ROW(Table1[[#This Row],[Length of the Search Path]])*10-12,0)</f>
        <v>1060</v>
      </c>
      <c r="K14">
        <f ca="1">OFFSET(Table1[[#This Row],[Length of the Search Path]],ROW(Table1[[#This Row],[Length of the Search Path]])*10-11,0)</f>
        <v>1060</v>
      </c>
      <c r="L14">
        <f ca="1">OFFSET(Table1[[#This Row],[Length of the Search Path]],ROW(Table1[[#This Row],[Length of the Search Path]])*10-10,0)</f>
        <v>1060</v>
      </c>
      <c r="M14" s="1">
        <f ca="1">SUM(SearchPath[[#This Row],[G1]:[G5]])/5</f>
        <v>554</v>
      </c>
      <c r="N14" s="1">
        <f ca="1">SUM(SearchPath[[#This Row],[A1]:[A5]])/5</f>
        <v>1060</v>
      </c>
    </row>
    <row r="15" spans="1:14" x14ac:dyDescent="0.3">
      <c r="A15">
        <f ca="1">OFFSET(Table1[[#This Row],[Puzzle Number]],ROW(Table1[[#This Row],[Puzzle Number]])*10-20,0)</f>
        <v>13</v>
      </c>
      <c r="B15">
        <f ca="1">OFFSET(Table1[[#This Row],[Length of the Search Path]],ROW(Table1[[#This Row],[Length of the Search Path]])*10-20,0)</f>
        <v>528</v>
      </c>
      <c r="C15">
        <f ca="1">OFFSET(Table1[[#This Row],[Length of the Search Path]],ROW(Table1[[#This Row],[Length of the Search Path]])*10-19,0)</f>
        <v>288</v>
      </c>
      <c r="D15">
        <f ca="1">OFFSET(Table1[[#This Row],[Length of the Search Path]],ROW(Table1[[#This Row],[Length of the Search Path]])*10-18,0)</f>
        <v>288</v>
      </c>
      <c r="E15">
        <f ca="1">OFFSET(Table1[[#This Row],[Length of the Search Path]],ROW(Table1[[#This Row],[Length of the Search Path]])*10-17,0)</f>
        <v>288</v>
      </c>
      <c r="F15">
        <f ca="1">OFFSET(Table1[[#This Row],[Length of the Search Path]],ROW(Table1[[#This Row],[Length of the Search Path]])*10-16,0)</f>
        <v>288</v>
      </c>
      <c r="G15">
        <f ca="1">OFFSET(Table1[[#This Row],[Length of the Search Path]],ROW(Table1[[#This Row],[Length of the Search Path]])*10-15,0)</f>
        <v>288</v>
      </c>
      <c r="H15">
        <f ca="1">OFFSET(Table1[[#This Row],[Length of the Search Path]],ROW(Table1[[#This Row],[Length of the Search Path]])*10-14,0)</f>
        <v>528</v>
      </c>
      <c r="I15">
        <f ca="1">OFFSET(Table1[[#This Row],[Length of the Search Path]],ROW(Table1[[#This Row],[Length of the Search Path]])*10-13,0)</f>
        <v>528</v>
      </c>
      <c r="J15">
        <f ca="1">OFFSET(Table1[[#This Row],[Length of the Search Path]],ROW(Table1[[#This Row],[Length of the Search Path]])*10-12,0)</f>
        <v>528</v>
      </c>
      <c r="K15">
        <f ca="1">OFFSET(Table1[[#This Row],[Length of the Search Path]],ROW(Table1[[#This Row],[Length of the Search Path]])*10-11,0)</f>
        <v>528</v>
      </c>
      <c r="L15">
        <f ca="1">OFFSET(Table1[[#This Row],[Length of the Search Path]],ROW(Table1[[#This Row],[Length of the Search Path]])*10-10,0)</f>
        <v>528</v>
      </c>
      <c r="M15" s="1">
        <f ca="1">SUM(SearchPath[[#This Row],[G1]:[G5]])/5</f>
        <v>288</v>
      </c>
      <c r="N15" s="1">
        <f ca="1">SUM(SearchPath[[#This Row],[A1]:[A5]])/5</f>
        <v>528</v>
      </c>
    </row>
    <row r="16" spans="1:14" x14ac:dyDescent="0.3">
      <c r="A16">
        <f ca="1">OFFSET(Table1[[#This Row],[Puzzle Number]],ROW(Table1[[#This Row],[Puzzle Number]])*10-20,0)</f>
        <v>14</v>
      </c>
      <c r="B16">
        <f ca="1">OFFSET(Table1[[#This Row],[Length of the Search Path]],ROW(Table1[[#This Row],[Length of the Search Path]])*10-20,0)</f>
        <v>2</v>
      </c>
      <c r="C16">
        <f ca="1">OFFSET(Table1[[#This Row],[Length of the Search Path]],ROW(Table1[[#This Row],[Length of the Search Path]])*10-19,0)</f>
        <v>2</v>
      </c>
      <c r="D16">
        <f ca="1">OFFSET(Table1[[#This Row],[Length of the Search Path]],ROW(Table1[[#This Row],[Length of the Search Path]])*10-18,0)</f>
        <v>2</v>
      </c>
      <c r="E16">
        <f ca="1">OFFSET(Table1[[#This Row],[Length of the Search Path]],ROW(Table1[[#This Row],[Length of the Search Path]])*10-17,0)</f>
        <v>2</v>
      </c>
      <c r="F16">
        <f ca="1">OFFSET(Table1[[#This Row],[Length of the Search Path]],ROW(Table1[[#This Row],[Length of the Search Path]])*10-16,0)</f>
        <v>2</v>
      </c>
      <c r="G16">
        <f ca="1">OFFSET(Table1[[#This Row],[Length of the Search Path]],ROW(Table1[[#This Row],[Length of the Search Path]])*10-15,0)</f>
        <v>2</v>
      </c>
      <c r="H16">
        <f ca="1">OFFSET(Table1[[#This Row],[Length of the Search Path]],ROW(Table1[[#This Row],[Length of the Search Path]])*10-14,0)</f>
        <v>2</v>
      </c>
      <c r="I16">
        <f ca="1">OFFSET(Table1[[#This Row],[Length of the Search Path]],ROW(Table1[[#This Row],[Length of the Search Path]])*10-13,0)</f>
        <v>2</v>
      </c>
      <c r="J16">
        <f ca="1">OFFSET(Table1[[#This Row],[Length of the Search Path]],ROW(Table1[[#This Row],[Length of the Search Path]])*10-12,0)</f>
        <v>2</v>
      </c>
      <c r="K16">
        <f ca="1">OFFSET(Table1[[#This Row],[Length of the Search Path]],ROW(Table1[[#This Row],[Length of the Search Path]])*10-11,0)</f>
        <v>2</v>
      </c>
      <c r="L16">
        <f ca="1">OFFSET(Table1[[#This Row],[Length of the Search Path]],ROW(Table1[[#This Row],[Length of the Search Path]])*10-10,0)</f>
        <v>2</v>
      </c>
      <c r="M16" s="1">
        <f ca="1">SUM(SearchPath[[#This Row],[G1]:[G5]])/5</f>
        <v>2</v>
      </c>
      <c r="N16" s="1">
        <f ca="1">SUM(SearchPath[[#This Row],[A1]:[A5]])/5</f>
        <v>2</v>
      </c>
    </row>
    <row r="17" spans="1:14" x14ac:dyDescent="0.3">
      <c r="A17">
        <f ca="1">OFFSET(Table1[[#This Row],[Puzzle Number]],ROW(Table1[[#This Row],[Puzzle Number]])*10-20,0)</f>
        <v>15</v>
      </c>
      <c r="B17">
        <f ca="1">OFFSET(Table1[[#This Row],[Length of the Search Path]],ROW(Table1[[#This Row],[Length of the Search Path]])*10-20,0)</f>
        <v>20</v>
      </c>
      <c r="C17">
        <f ca="1">OFFSET(Table1[[#This Row],[Length of the Search Path]],ROW(Table1[[#This Row],[Length of the Search Path]])*10-19,0)</f>
        <v>14</v>
      </c>
      <c r="D17">
        <f ca="1">OFFSET(Table1[[#This Row],[Length of the Search Path]],ROW(Table1[[#This Row],[Length of the Search Path]])*10-18,0)</f>
        <v>14</v>
      </c>
      <c r="E17">
        <f ca="1">OFFSET(Table1[[#This Row],[Length of the Search Path]],ROW(Table1[[#This Row],[Length of the Search Path]])*10-17,0)</f>
        <v>14</v>
      </c>
      <c r="F17">
        <f ca="1">OFFSET(Table1[[#This Row],[Length of the Search Path]],ROW(Table1[[#This Row],[Length of the Search Path]])*10-16,0)</f>
        <v>14</v>
      </c>
      <c r="G17">
        <f ca="1">OFFSET(Table1[[#This Row],[Length of the Search Path]],ROW(Table1[[#This Row],[Length of the Search Path]])*10-15,0)</f>
        <v>14</v>
      </c>
      <c r="H17">
        <f ca="1">OFFSET(Table1[[#This Row],[Length of the Search Path]],ROW(Table1[[#This Row],[Length of the Search Path]])*10-14,0)</f>
        <v>20</v>
      </c>
      <c r="I17">
        <f ca="1">OFFSET(Table1[[#This Row],[Length of the Search Path]],ROW(Table1[[#This Row],[Length of the Search Path]])*10-13,0)</f>
        <v>20</v>
      </c>
      <c r="J17">
        <f ca="1">OFFSET(Table1[[#This Row],[Length of the Search Path]],ROW(Table1[[#This Row],[Length of the Search Path]])*10-12,0)</f>
        <v>20</v>
      </c>
      <c r="K17">
        <f ca="1">OFFSET(Table1[[#This Row],[Length of the Search Path]],ROW(Table1[[#This Row],[Length of the Search Path]])*10-11,0)</f>
        <v>20</v>
      </c>
      <c r="L17">
        <f ca="1">OFFSET(Table1[[#This Row],[Length of the Search Path]],ROW(Table1[[#This Row],[Length of the Search Path]])*10-10,0)</f>
        <v>20</v>
      </c>
      <c r="M17" s="1">
        <f ca="1">SUM(SearchPath[[#This Row],[G1]:[G5]])/5</f>
        <v>14</v>
      </c>
      <c r="N17" s="1">
        <f ca="1">SUM(SearchPath[[#This Row],[A1]:[A5]])/5</f>
        <v>20</v>
      </c>
    </row>
    <row r="18" spans="1:14" x14ac:dyDescent="0.3">
      <c r="A18">
        <f ca="1">OFFSET(Table1[[#This Row],[Puzzle Number]],ROW(Table1[[#This Row],[Puzzle Number]])*10-20,0)</f>
        <v>16</v>
      </c>
      <c r="B18">
        <f ca="1">OFFSET(Table1[[#This Row],[Length of the Search Path]],ROW(Table1[[#This Row],[Length of the Search Path]])*10-20,0)</f>
        <v>56</v>
      </c>
      <c r="C18">
        <f ca="1">OFFSET(Table1[[#This Row],[Length of the Search Path]],ROW(Table1[[#This Row],[Length of the Search Path]])*10-19,0)</f>
        <v>34</v>
      </c>
      <c r="D18">
        <f ca="1">OFFSET(Table1[[#This Row],[Length of the Search Path]],ROW(Table1[[#This Row],[Length of the Search Path]])*10-18,0)</f>
        <v>34</v>
      </c>
      <c r="E18">
        <f ca="1">OFFSET(Table1[[#This Row],[Length of the Search Path]],ROW(Table1[[#This Row],[Length of the Search Path]])*10-17,0)</f>
        <v>34</v>
      </c>
      <c r="F18">
        <f ca="1">OFFSET(Table1[[#This Row],[Length of the Search Path]],ROW(Table1[[#This Row],[Length of the Search Path]])*10-16,0)</f>
        <v>34</v>
      </c>
      <c r="G18">
        <f ca="1">OFFSET(Table1[[#This Row],[Length of the Search Path]],ROW(Table1[[#This Row],[Length of the Search Path]])*10-15,0)</f>
        <v>34</v>
      </c>
      <c r="H18">
        <f ca="1">OFFSET(Table1[[#This Row],[Length of the Search Path]],ROW(Table1[[#This Row],[Length of the Search Path]])*10-14,0)</f>
        <v>56</v>
      </c>
      <c r="I18">
        <f ca="1">OFFSET(Table1[[#This Row],[Length of the Search Path]],ROW(Table1[[#This Row],[Length of the Search Path]])*10-13,0)</f>
        <v>56</v>
      </c>
      <c r="J18">
        <f ca="1">OFFSET(Table1[[#This Row],[Length of the Search Path]],ROW(Table1[[#This Row],[Length of the Search Path]])*10-12,0)</f>
        <v>56</v>
      </c>
      <c r="K18">
        <f ca="1">OFFSET(Table1[[#This Row],[Length of the Search Path]],ROW(Table1[[#This Row],[Length of the Search Path]])*10-11,0)</f>
        <v>56</v>
      </c>
      <c r="L18">
        <f ca="1">OFFSET(Table1[[#This Row],[Length of the Search Path]],ROW(Table1[[#This Row],[Length of the Search Path]])*10-10,0)</f>
        <v>56</v>
      </c>
      <c r="M18" s="1">
        <f ca="1">SUM(SearchPath[[#This Row],[G1]:[G5]])/5</f>
        <v>34</v>
      </c>
      <c r="N18" s="1">
        <f ca="1">SUM(SearchPath[[#This Row],[A1]:[A5]])/5</f>
        <v>56</v>
      </c>
    </row>
    <row r="19" spans="1:14" x14ac:dyDescent="0.3">
      <c r="A19">
        <f ca="1">OFFSET(Table1[[#This Row],[Puzzle Number]],ROW(Table1[[#This Row],[Puzzle Number]])*10-20,0)</f>
        <v>17</v>
      </c>
      <c r="B19">
        <f ca="1">OFFSET(Table1[[#This Row],[Length of the Search Path]],ROW(Table1[[#This Row],[Length of the Search Path]])*10-20,0)</f>
        <v>45</v>
      </c>
      <c r="C19">
        <f ca="1">OFFSET(Table1[[#This Row],[Length of the Search Path]],ROW(Table1[[#This Row],[Length of the Search Path]])*10-19,0)</f>
        <v>4</v>
      </c>
      <c r="D19">
        <f ca="1">OFFSET(Table1[[#This Row],[Length of the Search Path]],ROW(Table1[[#This Row],[Length of the Search Path]])*10-18,0)</f>
        <v>4</v>
      </c>
      <c r="E19">
        <f ca="1">OFFSET(Table1[[#This Row],[Length of the Search Path]],ROW(Table1[[#This Row],[Length of the Search Path]])*10-17,0)</f>
        <v>4</v>
      </c>
      <c r="F19">
        <f ca="1">OFFSET(Table1[[#This Row],[Length of the Search Path]],ROW(Table1[[#This Row],[Length of the Search Path]])*10-16,0)</f>
        <v>19</v>
      </c>
      <c r="G19">
        <f ca="1">OFFSET(Table1[[#This Row],[Length of the Search Path]],ROW(Table1[[#This Row],[Length of the Search Path]])*10-15,0)</f>
        <v>4</v>
      </c>
      <c r="H19">
        <f ca="1">OFFSET(Table1[[#This Row],[Length of the Search Path]],ROW(Table1[[#This Row],[Length of the Search Path]])*10-14,0)</f>
        <v>12</v>
      </c>
      <c r="I19">
        <f ca="1">OFFSET(Table1[[#This Row],[Length of the Search Path]],ROW(Table1[[#This Row],[Length of the Search Path]])*10-13,0)</f>
        <v>4</v>
      </c>
      <c r="J19">
        <f ca="1">OFFSET(Table1[[#This Row],[Length of the Search Path]],ROW(Table1[[#This Row],[Length of the Search Path]])*10-12,0)</f>
        <v>4</v>
      </c>
      <c r="K19">
        <f ca="1">OFFSET(Table1[[#This Row],[Length of the Search Path]],ROW(Table1[[#This Row],[Length of the Search Path]])*10-11,0)</f>
        <v>24</v>
      </c>
      <c r="L19">
        <f ca="1">OFFSET(Table1[[#This Row],[Length of the Search Path]],ROW(Table1[[#This Row],[Length of the Search Path]])*10-10,0)</f>
        <v>4</v>
      </c>
      <c r="M19" s="1">
        <f ca="1">SUM(SearchPath[[#This Row],[G1]:[G5]])/5</f>
        <v>7</v>
      </c>
      <c r="N19" s="1">
        <f ca="1">SUM(SearchPath[[#This Row],[A1]:[A5]])/5</f>
        <v>9.6</v>
      </c>
    </row>
    <row r="20" spans="1:14" x14ac:dyDescent="0.3">
      <c r="A20">
        <f ca="1">OFFSET(Table1[[#This Row],[Puzzle Number]],ROW(Table1[[#This Row],[Puzzle Number]])*10-20,0)</f>
        <v>18</v>
      </c>
      <c r="B20">
        <f ca="1">OFFSET(Table1[[#This Row],[Length of the Search Path]],ROW(Table1[[#This Row],[Length of the Search Path]])*10-20,0)</f>
        <v>58</v>
      </c>
      <c r="C20">
        <f ca="1">OFFSET(Table1[[#This Row],[Length of the Search Path]],ROW(Table1[[#This Row],[Length of the Search Path]])*10-19,0)</f>
        <v>5</v>
      </c>
      <c r="D20">
        <f ca="1">OFFSET(Table1[[#This Row],[Length of the Search Path]],ROW(Table1[[#This Row],[Length of the Search Path]])*10-18,0)</f>
        <v>5</v>
      </c>
      <c r="E20">
        <f ca="1">OFFSET(Table1[[#This Row],[Length of the Search Path]],ROW(Table1[[#This Row],[Length of the Search Path]])*10-17,0)</f>
        <v>5</v>
      </c>
      <c r="F20">
        <f ca="1">OFFSET(Table1[[#This Row],[Length of the Search Path]],ROW(Table1[[#This Row],[Length of the Search Path]])*10-16,0)</f>
        <v>23</v>
      </c>
      <c r="G20">
        <f ca="1">OFFSET(Table1[[#This Row],[Length of the Search Path]],ROW(Table1[[#This Row],[Length of the Search Path]])*10-15,0)</f>
        <v>5</v>
      </c>
      <c r="H20">
        <f ca="1">OFFSET(Table1[[#This Row],[Length of the Search Path]],ROW(Table1[[#This Row],[Length of the Search Path]])*10-14,0)</f>
        <v>20</v>
      </c>
      <c r="I20">
        <f ca="1">OFFSET(Table1[[#This Row],[Length of the Search Path]],ROW(Table1[[#This Row],[Length of the Search Path]])*10-13,0)</f>
        <v>6</v>
      </c>
      <c r="J20">
        <f ca="1">OFFSET(Table1[[#This Row],[Length of the Search Path]],ROW(Table1[[#This Row],[Length of the Search Path]])*10-12,0)</f>
        <v>5</v>
      </c>
      <c r="K20">
        <f ca="1">OFFSET(Table1[[#This Row],[Length of the Search Path]],ROW(Table1[[#This Row],[Length of the Search Path]])*10-11,0)</f>
        <v>55</v>
      </c>
      <c r="L20">
        <f ca="1">OFFSET(Table1[[#This Row],[Length of the Search Path]],ROW(Table1[[#This Row],[Length of the Search Path]])*10-10,0)</f>
        <v>6</v>
      </c>
      <c r="M20" s="1">
        <f ca="1">SUM(SearchPath[[#This Row],[G1]:[G5]])/5</f>
        <v>8.6</v>
      </c>
      <c r="N20" s="1">
        <f ca="1">SUM(SearchPath[[#This Row],[A1]:[A5]])/5</f>
        <v>18.399999999999999</v>
      </c>
    </row>
    <row r="21" spans="1:14" x14ac:dyDescent="0.3">
      <c r="A21">
        <f ca="1">OFFSET(Table1[[#This Row],[Puzzle Number]],ROW(Table1[[#This Row],[Puzzle Number]])*10-20,0)</f>
        <v>19</v>
      </c>
      <c r="B21">
        <f ca="1">OFFSET(Table1[[#This Row],[Length of the Search Path]],ROW(Table1[[#This Row],[Length of the Search Path]])*10-20,0)</f>
        <v>24</v>
      </c>
      <c r="C21">
        <f ca="1">OFFSET(Table1[[#This Row],[Length of the Search Path]],ROW(Table1[[#This Row],[Length of the Search Path]])*10-19,0)</f>
        <v>3</v>
      </c>
      <c r="D21">
        <f ca="1">OFFSET(Table1[[#This Row],[Length of the Search Path]],ROW(Table1[[#This Row],[Length of the Search Path]])*10-18,0)</f>
        <v>3</v>
      </c>
      <c r="E21">
        <f ca="1">OFFSET(Table1[[#This Row],[Length of the Search Path]],ROW(Table1[[#This Row],[Length of the Search Path]])*10-17,0)</f>
        <v>3</v>
      </c>
      <c r="F21">
        <f ca="1">OFFSET(Table1[[#This Row],[Length of the Search Path]],ROW(Table1[[#This Row],[Length of the Search Path]])*10-16,0)</f>
        <v>5</v>
      </c>
      <c r="G21">
        <f ca="1">OFFSET(Table1[[#This Row],[Length of the Search Path]],ROW(Table1[[#This Row],[Length of the Search Path]])*10-15,0)</f>
        <v>3</v>
      </c>
      <c r="H21">
        <f ca="1">OFFSET(Table1[[#This Row],[Length of the Search Path]],ROW(Table1[[#This Row],[Length of the Search Path]])*10-14,0)</f>
        <v>9</v>
      </c>
      <c r="I21">
        <f ca="1">OFFSET(Table1[[#This Row],[Length of the Search Path]],ROW(Table1[[#This Row],[Length of the Search Path]])*10-13,0)</f>
        <v>9</v>
      </c>
      <c r="J21">
        <f ca="1">OFFSET(Table1[[#This Row],[Length of the Search Path]],ROW(Table1[[#This Row],[Length of the Search Path]])*10-12,0)</f>
        <v>3</v>
      </c>
      <c r="K21">
        <f ca="1">OFFSET(Table1[[#This Row],[Length of the Search Path]],ROW(Table1[[#This Row],[Length of the Search Path]])*10-11,0)</f>
        <v>9</v>
      </c>
      <c r="L21">
        <f ca="1">OFFSET(Table1[[#This Row],[Length of the Search Path]],ROW(Table1[[#This Row],[Length of the Search Path]])*10-10,0)</f>
        <v>3</v>
      </c>
      <c r="M21" s="1">
        <f ca="1">SUM(SearchPath[[#This Row],[G1]:[G5]])/5</f>
        <v>3.4</v>
      </c>
      <c r="N21" s="1">
        <f ca="1">SUM(SearchPath[[#This Row],[A1]:[A5]])/5</f>
        <v>6.6</v>
      </c>
    </row>
    <row r="22" spans="1:14" x14ac:dyDescent="0.3">
      <c r="A22">
        <f ca="1">OFFSET(Table1[[#This Row],[Puzzle Number]],ROW(Table1[[#This Row],[Puzzle Number]])*10-20,0)</f>
        <v>20</v>
      </c>
      <c r="B22">
        <f ca="1">OFFSET(Table1[[#This Row],[Length of the Search Path]],ROW(Table1[[#This Row],[Length of the Search Path]])*10-20,0)</f>
        <v>34</v>
      </c>
      <c r="C22">
        <f ca="1">OFFSET(Table1[[#This Row],[Length of the Search Path]],ROW(Table1[[#This Row],[Length of the Search Path]])*10-19,0)</f>
        <v>23</v>
      </c>
      <c r="D22">
        <f ca="1">OFFSET(Table1[[#This Row],[Length of the Search Path]],ROW(Table1[[#This Row],[Length of the Search Path]])*10-18,0)</f>
        <v>23</v>
      </c>
      <c r="E22">
        <f ca="1">OFFSET(Table1[[#This Row],[Length of the Search Path]],ROW(Table1[[#This Row],[Length of the Search Path]])*10-17,0)</f>
        <v>23</v>
      </c>
      <c r="F22">
        <f ca="1">OFFSET(Table1[[#This Row],[Length of the Search Path]],ROW(Table1[[#This Row],[Length of the Search Path]])*10-16,0)</f>
        <v>23</v>
      </c>
      <c r="G22">
        <f ca="1">OFFSET(Table1[[#This Row],[Length of the Search Path]],ROW(Table1[[#This Row],[Length of the Search Path]])*10-15,0)</f>
        <v>23</v>
      </c>
      <c r="H22">
        <f ca="1">OFFSET(Table1[[#This Row],[Length of the Search Path]],ROW(Table1[[#This Row],[Length of the Search Path]])*10-14,0)</f>
        <v>34</v>
      </c>
      <c r="I22">
        <f ca="1">OFFSET(Table1[[#This Row],[Length of the Search Path]],ROW(Table1[[#This Row],[Length of the Search Path]])*10-13,0)</f>
        <v>34</v>
      </c>
      <c r="J22">
        <f ca="1">OFFSET(Table1[[#This Row],[Length of the Search Path]],ROW(Table1[[#This Row],[Length of the Search Path]])*10-12,0)</f>
        <v>36</v>
      </c>
      <c r="K22">
        <f ca="1">OFFSET(Table1[[#This Row],[Length of the Search Path]],ROW(Table1[[#This Row],[Length of the Search Path]])*10-11,0)</f>
        <v>34</v>
      </c>
      <c r="L22">
        <f ca="1">OFFSET(Table1[[#This Row],[Length of the Search Path]],ROW(Table1[[#This Row],[Length of the Search Path]])*10-10,0)</f>
        <v>34</v>
      </c>
      <c r="M22" s="1">
        <f ca="1">SUM(SearchPath[[#This Row],[G1]:[G5]])/5</f>
        <v>23</v>
      </c>
      <c r="N22" s="1">
        <f ca="1">SUM(SearchPath[[#This Row],[A1]:[A5]])/5</f>
        <v>34.4</v>
      </c>
    </row>
    <row r="23" spans="1:14" x14ac:dyDescent="0.3">
      <c r="A23">
        <f ca="1">OFFSET(Table1[[#This Row],[Puzzle Number]],ROW(Table1[[#This Row],[Puzzle Number]])*10-20,0)</f>
        <v>21</v>
      </c>
      <c r="B23">
        <f ca="1">OFFSET(Table1[[#This Row],[Length of the Search Path]],ROW(Table1[[#This Row],[Length of the Search Path]])*10-20,0)</f>
        <v>69</v>
      </c>
      <c r="C23">
        <f ca="1">OFFSET(Table1[[#This Row],[Length of the Search Path]],ROW(Table1[[#This Row],[Length of the Search Path]])*10-19,0)</f>
        <v>3</v>
      </c>
      <c r="D23">
        <f ca="1">OFFSET(Table1[[#This Row],[Length of the Search Path]],ROW(Table1[[#This Row],[Length of the Search Path]])*10-18,0)</f>
        <v>3</v>
      </c>
      <c r="E23">
        <f ca="1">OFFSET(Table1[[#This Row],[Length of the Search Path]],ROW(Table1[[#This Row],[Length of the Search Path]])*10-17,0)</f>
        <v>3</v>
      </c>
      <c r="F23">
        <f ca="1">OFFSET(Table1[[#This Row],[Length of the Search Path]],ROW(Table1[[#This Row],[Length of the Search Path]])*10-16,0)</f>
        <v>9</v>
      </c>
      <c r="G23">
        <f ca="1">OFFSET(Table1[[#This Row],[Length of the Search Path]],ROW(Table1[[#This Row],[Length of the Search Path]])*10-15,0)</f>
        <v>3</v>
      </c>
      <c r="H23">
        <f ca="1">OFFSET(Table1[[#This Row],[Length of the Search Path]],ROW(Table1[[#This Row],[Length of the Search Path]])*10-14,0)</f>
        <v>14</v>
      </c>
      <c r="I23">
        <f ca="1">OFFSET(Table1[[#This Row],[Length of the Search Path]],ROW(Table1[[#This Row],[Length of the Search Path]])*10-13,0)</f>
        <v>14</v>
      </c>
      <c r="J23">
        <f ca="1">OFFSET(Table1[[#This Row],[Length of the Search Path]],ROW(Table1[[#This Row],[Length of the Search Path]])*10-12,0)</f>
        <v>3</v>
      </c>
      <c r="K23">
        <f ca="1">OFFSET(Table1[[#This Row],[Length of the Search Path]],ROW(Table1[[#This Row],[Length of the Search Path]])*10-11,0)</f>
        <v>14</v>
      </c>
      <c r="L23">
        <f ca="1">OFFSET(Table1[[#This Row],[Length of the Search Path]],ROW(Table1[[#This Row],[Length of the Search Path]])*10-10,0)</f>
        <v>3</v>
      </c>
      <c r="M23" s="1">
        <f ca="1">SUM(SearchPath[[#This Row],[G1]:[G5]])/5</f>
        <v>4.2</v>
      </c>
      <c r="N23" s="1">
        <f ca="1">SUM(SearchPath[[#This Row],[A1]:[A5]])/5</f>
        <v>9.6</v>
      </c>
    </row>
    <row r="24" spans="1:14" x14ac:dyDescent="0.3">
      <c r="A24">
        <f ca="1">OFFSET(Table1[[#This Row],[Puzzle Number]],ROW(Table1[[#This Row],[Puzzle Number]])*10-20,0)</f>
        <v>22</v>
      </c>
      <c r="B24">
        <f ca="1">OFFSET(Table1[[#This Row],[Length of the Search Path]],ROW(Table1[[#This Row],[Length of the Search Path]])*10-20,0)</f>
        <v>1834</v>
      </c>
      <c r="C24">
        <f ca="1">OFFSET(Table1[[#This Row],[Length of the Search Path]],ROW(Table1[[#This Row],[Length of the Search Path]])*10-19,0)</f>
        <v>935</v>
      </c>
      <c r="D24">
        <f ca="1">OFFSET(Table1[[#This Row],[Length of the Search Path]],ROW(Table1[[#This Row],[Length of the Search Path]])*10-18,0)</f>
        <v>935</v>
      </c>
      <c r="E24">
        <f ca="1">OFFSET(Table1[[#This Row],[Length of the Search Path]],ROW(Table1[[#This Row],[Length of the Search Path]])*10-17,0)</f>
        <v>935</v>
      </c>
      <c r="F24">
        <f ca="1">OFFSET(Table1[[#This Row],[Length of the Search Path]],ROW(Table1[[#This Row],[Length of the Search Path]])*10-16,0)</f>
        <v>935</v>
      </c>
      <c r="G24">
        <f ca="1">OFFSET(Table1[[#This Row],[Length of the Search Path]],ROW(Table1[[#This Row],[Length of the Search Path]])*10-15,0)</f>
        <v>935</v>
      </c>
      <c r="H24">
        <f ca="1">OFFSET(Table1[[#This Row],[Length of the Search Path]],ROW(Table1[[#This Row],[Length of the Search Path]])*10-14,0)</f>
        <v>1834</v>
      </c>
      <c r="I24">
        <f ca="1">OFFSET(Table1[[#This Row],[Length of the Search Path]],ROW(Table1[[#This Row],[Length of the Search Path]])*10-13,0)</f>
        <v>1834</v>
      </c>
      <c r="J24">
        <f ca="1">OFFSET(Table1[[#This Row],[Length of the Search Path]],ROW(Table1[[#This Row],[Length of the Search Path]])*10-12,0)</f>
        <v>2112</v>
      </c>
      <c r="K24">
        <f ca="1">OFFSET(Table1[[#This Row],[Length of the Search Path]],ROW(Table1[[#This Row],[Length of the Search Path]])*10-11,0)</f>
        <v>1822</v>
      </c>
      <c r="L24">
        <f ca="1">OFFSET(Table1[[#This Row],[Length of the Search Path]],ROW(Table1[[#This Row],[Length of the Search Path]])*10-10,0)</f>
        <v>1954</v>
      </c>
      <c r="M24" s="1">
        <f ca="1">SUM(SearchPath[[#This Row],[G1]:[G5]])/5</f>
        <v>935</v>
      </c>
      <c r="N24" s="1">
        <f ca="1">SUM(SearchPath[[#This Row],[A1]:[A5]])/5</f>
        <v>1911.2</v>
      </c>
    </row>
    <row r="25" spans="1:14" x14ac:dyDescent="0.3">
      <c r="A25">
        <f ca="1">OFFSET(Table1[[#This Row],[Puzzle Number]],ROW(Table1[[#This Row],[Puzzle Number]])*10-20,0)</f>
        <v>23</v>
      </c>
      <c r="B25">
        <f ca="1">OFFSET(Table1[[#This Row],[Length of the Search Path]],ROW(Table1[[#This Row],[Length of the Search Path]])*10-20,0)</f>
        <v>8998</v>
      </c>
      <c r="C25">
        <f ca="1">OFFSET(Table1[[#This Row],[Length of the Search Path]],ROW(Table1[[#This Row],[Length of the Search Path]])*10-19,0)</f>
        <v>592</v>
      </c>
      <c r="D25">
        <f ca="1">OFFSET(Table1[[#This Row],[Length of the Search Path]],ROW(Table1[[#This Row],[Length of the Search Path]])*10-18,0)</f>
        <v>592</v>
      </c>
      <c r="E25">
        <f ca="1">OFFSET(Table1[[#This Row],[Length of the Search Path]],ROW(Table1[[#This Row],[Length of the Search Path]])*10-17,0)</f>
        <v>592</v>
      </c>
      <c r="F25">
        <f ca="1">OFFSET(Table1[[#This Row],[Length of the Search Path]],ROW(Table1[[#This Row],[Length of the Search Path]])*10-16,0)</f>
        <v>2176</v>
      </c>
      <c r="G25">
        <f ca="1">OFFSET(Table1[[#This Row],[Length of the Search Path]],ROW(Table1[[#This Row],[Length of the Search Path]])*10-15,0)</f>
        <v>465</v>
      </c>
      <c r="H25">
        <f ca="1">OFFSET(Table1[[#This Row],[Length of the Search Path]],ROW(Table1[[#This Row],[Length of the Search Path]])*10-14,0)</f>
        <v>2836</v>
      </c>
      <c r="I25">
        <f ca="1">OFFSET(Table1[[#This Row],[Length of the Search Path]],ROW(Table1[[#This Row],[Length of the Search Path]])*10-13,0)</f>
        <v>2836</v>
      </c>
      <c r="J25">
        <f ca="1">OFFSET(Table1[[#This Row],[Length of the Search Path]],ROW(Table1[[#This Row],[Length of the Search Path]])*10-12,0)</f>
        <v>836</v>
      </c>
      <c r="K25">
        <f ca="1">OFFSET(Table1[[#This Row],[Length of the Search Path]],ROW(Table1[[#This Row],[Length of the Search Path]])*10-11,0)</f>
        <v>3878</v>
      </c>
      <c r="L25">
        <f ca="1">OFFSET(Table1[[#This Row],[Length of the Search Path]],ROW(Table1[[#This Row],[Length of the Search Path]])*10-10,0)</f>
        <v>908</v>
      </c>
      <c r="M25" s="1">
        <f ca="1">SUM(SearchPath[[#This Row],[G1]:[G5]])/5</f>
        <v>883.4</v>
      </c>
      <c r="N25" s="1">
        <f ca="1">SUM(SearchPath[[#This Row],[A1]:[A5]])/5</f>
        <v>2258.8000000000002</v>
      </c>
    </row>
    <row r="26" spans="1:14" x14ac:dyDescent="0.3">
      <c r="A26">
        <f ca="1">OFFSET(Table1[[#This Row],[Puzzle Number]],ROW(Table1[[#This Row],[Puzzle Number]])*10-20,0)</f>
        <v>24</v>
      </c>
      <c r="B26">
        <f ca="1">OFFSET(Table1[[#This Row],[Length of the Search Path]],ROW(Table1[[#This Row],[Length of the Search Path]])*10-20,0)</f>
        <v>26</v>
      </c>
      <c r="C26">
        <f ca="1">OFFSET(Table1[[#This Row],[Length of the Search Path]],ROW(Table1[[#This Row],[Length of the Search Path]])*10-19,0)</f>
        <v>3</v>
      </c>
      <c r="D26">
        <f ca="1">OFFSET(Table1[[#This Row],[Length of the Search Path]],ROW(Table1[[#This Row],[Length of the Search Path]])*10-18,0)</f>
        <v>3</v>
      </c>
      <c r="E26">
        <f ca="1">OFFSET(Table1[[#This Row],[Length of the Search Path]],ROW(Table1[[#This Row],[Length of the Search Path]])*10-17,0)</f>
        <v>3</v>
      </c>
      <c r="F26">
        <f ca="1">OFFSET(Table1[[#This Row],[Length of the Search Path]],ROW(Table1[[#This Row],[Length of the Search Path]])*10-16,0)</f>
        <v>3</v>
      </c>
      <c r="G26">
        <f ca="1">OFFSET(Table1[[#This Row],[Length of the Search Path]],ROW(Table1[[#This Row],[Length of the Search Path]])*10-15,0)</f>
        <v>3</v>
      </c>
      <c r="H26">
        <f ca="1">OFFSET(Table1[[#This Row],[Length of the Search Path]],ROW(Table1[[#This Row],[Length of the Search Path]])*10-14,0)</f>
        <v>11</v>
      </c>
      <c r="I26">
        <f ca="1">OFFSET(Table1[[#This Row],[Length of the Search Path]],ROW(Table1[[#This Row],[Length of the Search Path]])*10-13,0)</f>
        <v>11</v>
      </c>
      <c r="J26">
        <f ca="1">OFFSET(Table1[[#This Row],[Length of the Search Path]],ROW(Table1[[#This Row],[Length of the Search Path]])*10-12,0)</f>
        <v>3</v>
      </c>
      <c r="K26">
        <f ca="1">OFFSET(Table1[[#This Row],[Length of the Search Path]],ROW(Table1[[#This Row],[Length of the Search Path]])*10-11,0)</f>
        <v>11</v>
      </c>
      <c r="L26">
        <f ca="1">OFFSET(Table1[[#This Row],[Length of the Search Path]],ROW(Table1[[#This Row],[Length of the Search Path]])*10-10,0)</f>
        <v>3</v>
      </c>
      <c r="M26" s="1">
        <f ca="1">SUM(SearchPath[[#This Row],[G1]:[G5]])/5</f>
        <v>3</v>
      </c>
      <c r="N26" s="1">
        <f ca="1">SUM(SearchPath[[#This Row],[A1]:[A5]])/5</f>
        <v>7.8</v>
      </c>
    </row>
    <row r="27" spans="1:14" x14ac:dyDescent="0.3">
      <c r="A27">
        <f ca="1">OFFSET(Table1[[#This Row],[Puzzle Number]],ROW(Table1[[#This Row],[Puzzle Number]])*10-20,0)</f>
        <v>25</v>
      </c>
      <c r="B27">
        <f ca="1">OFFSET(Table1[[#This Row],[Length of the Search Path]],ROW(Table1[[#This Row],[Length of the Search Path]])*10-20,0)</f>
        <v>1192</v>
      </c>
      <c r="C27">
        <f ca="1">OFFSET(Table1[[#This Row],[Length of the Search Path]],ROW(Table1[[#This Row],[Length of the Search Path]])*10-19,0)</f>
        <v>617</v>
      </c>
      <c r="D27">
        <f ca="1">OFFSET(Table1[[#This Row],[Length of the Search Path]],ROW(Table1[[#This Row],[Length of the Search Path]])*10-18,0)</f>
        <v>617</v>
      </c>
      <c r="E27">
        <f ca="1">OFFSET(Table1[[#This Row],[Length of the Search Path]],ROW(Table1[[#This Row],[Length of the Search Path]])*10-17,0)</f>
        <v>617</v>
      </c>
      <c r="F27">
        <f ca="1">OFFSET(Table1[[#This Row],[Length of the Search Path]],ROW(Table1[[#This Row],[Length of the Search Path]])*10-16,0)</f>
        <v>617</v>
      </c>
      <c r="G27">
        <f ca="1">OFFSET(Table1[[#This Row],[Length of the Search Path]],ROW(Table1[[#This Row],[Length of the Search Path]])*10-15,0)</f>
        <v>617</v>
      </c>
      <c r="H27">
        <f ca="1">OFFSET(Table1[[#This Row],[Length of the Search Path]],ROW(Table1[[#This Row],[Length of the Search Path]])*10-14,0)</f>
        <v>1192</v>
      </c>
      <c r="I27">
        <f ca="1">OFFSET(Table1[[#This Row],[Length of the Search Path]],ROW(Table1[[#This Row],[Length of the Search Path]])*10-13,0)</f>
        <v>1192</v>
      </c>
      <c r="J27">
        <f ca="1">OFFSET(Table1[[#This Row],[Length of the Search Path]],ROW(Table1[[#This Row],[Length of the Search Path]])*10-12,0)</f>
        <v>1192</v>
      </c>
      <c r="K27">
        <f ca="1">OFFSET(Table1[[#This Row],[Length of the Search Path]],ROW(Table1[[#This Row],[Length of the Search Path]])*10-11,0)</f>
        <v>1192</v>
      </c>
      <c r="L27">
        <f ca="1">OFFSET(Table1[[#This Row],[Length of the Search Path]],ROW(Table1[[#This Row],[Length of the Search Path]])*10-10,0)</f>
        <v>1192</v>
      </c>
      <c r="M27" s="1">
        <f ca="1">SUM(SearchPath[[#This Row],[G1]:[G5]])/5</f>
        <v>617</v>
      </c>
      <c r="N27" s="1">
        <f ca="1">SUM(SearchPath[[#This Row],[A1]:[A5]])/5</f>
        <v>1192</v>
      </c>
    </row>
    <row r="28" spans="1:14" x14ac:dyDescent="0.3">
      <c r="A28">
        <f ca="1">OFFSET(Table1[[#This Row],[Puzzle Number]],ROW(Table1[[#This Row],[Puzzle Number]])*10-20,0)</f>
        <v>26</v>
      </c>
      <c r="B28">
        <f ca="1">OFFSET(Table1[[#This Row],[Length of the Search Path]],ROW(Table1[[#This Row],[Length of the Search Path]])*10-20,0)</f>
        <v>2</v>
      </c>
      <c r="C28">
        <f ca="1">OFFSET(Table1[[#This Row],[Length of the Search Path]],ROW(Table1[[#This Row],[Length of the Search Path]])*10-19,0)</f>
        <v>2</v>
      </c>
      <c r="D28">
        <f ca="1">OFFSET(Table1[[#This Row],[Length of the Search Path]],ROW(Table1[[#This Row],[Length of the Search Path]])*10-18,0)</f>
        <v>2</v>
      </c>
      <c r="E28">
        <f ca="1">OFFSET(Table1[[#This Row],[Length of the Search Path]],ROW(Table1[[#This Row],[Length of the Search Path]])*10-17,0)</f>
        <v>2</v>
      </c>
      <c r="F28">
        <f ca="1">OFFSET(Table1[[#This Row],[Length of the Search Path]],ROW(Table1[[#This Row],[Length of the Search Path]])*10-16,0)</f>
        <v>2</v>
      </c>
      <c r="G28">
        <f ca="1">OFFSET(Table1[[#This Row],[Length of the Search Path]],ROW(Table1[[#This Row],[Length of the Search Path]])*10-15,0)</f>
        <v>2</v>
      </c>
      <c r="H28">
        <f ca="1">OFFSET(Table1[[#This Row],[Length of the Search Path]],ROW(Table1[[#This Row],[Length of the Search Path]])*10-14,0)</f>
        <v>2</v>
      </c>
      <c r="I28">
        <f ca="1">OFFSET(Table1[[#This Row],[Length of the Search Path]],ROW(Table1[[#This Row],[Length of the Search Path]])*10-13,0)</f>
        <v>2</v>
      </c>
      <c r="J28">
        <f ca="1">OFFSET(Table1[[#This Row],[Length of the Search Path]],ROW(Table1[[#This Row],[Length of the Search Path]])*10-12,0)</f>
        <v>2</v>
      </c>
      <c r="K28">
        <f ca="1">OFFSET(Table1[[#This Row],[Length of the Search Path]],ROW(Table1[[#This Row],[Length of the Search Path]])*10-11,0)</f>
        <v>2</v>
      </c>
      <c r="L28">
        <f ca="1">OFFSET(Table1[[#This Row],[Length of the Search Path]],ROW(Table1[[#This Row],[Length of the Search Path]])*10-10,0)</f>
        <v>2</v>
      </c>
      <c r="M28" s="1">
        <f ca="1">SUM(SearchPath[[#This Row],[G1]:[G5]])/5</f>
        <v>2</v>
      </c>
      <c r="N28" s="1">
        <f ca="1">SUM(SearchPath[[#This Row],[A1]:[A5]])/5</f>
        <v>2</v>
      </c>
    </row>
    <row r="29" spans="1:14" x14ac:dyDescent="0.3">
      <c r="A29">
        <f ca="1">OFFSET(Table1[[#This Row],[Puzzle Number]],ROW(Table1[[#This Row],[Puzzle Number]])*10-20,0)</f>
        <v>27</v>
      </c>
      <c r="B29">
        <f ca="1">OFFSET(Table1[[#This Row],[Length of the Search Path]],ROW(Table1[[#This Row],[Length of the Search Path]])*10-20,0)</f>
        <v>84</v>
      </c>
      <c r="C29">
        <f ca="1">OFFSET(Table1[[#This Row],[Length of the Search Path]],ROW(Table1[[#This Row],[Length of the Search Path]])*10-19,0)</f>
        <v>4</v>
      </c>
      <c r="D29">
        <f ca="1">OFFSET(Table1[[#This Row],[Length of the Search Path]],ROW(Table1[[#This Row],[Length of the Search Path]])*10-18,0)</f>
        <v>4</v>
      </c>
      <c r="E29">
        <f ca="1">OFFSET(Table1[[#This Row],[Length of the Search Path]],ROW(Table1[[#This Row],[Length of the Search Path]])*10-17,0)</f>
        <v>4</v>
      </c>
      <c r="F29">
        <f ca="1">OFFSET(Table1[[#This Row],[Length of the Search Path]],ROW(Table1[[#This Row],[Length of the Search Path]])*10-16,0)</f>
        <v>9</v>
      </c>
      <c r="G29">
        <f ca="1">OFFSET(Table1[[#This Row],[Length of the Search Path]],ROW(Table1[[#This Row],[Length of the Search Path]])*10-15,0)</f>
        <v>4</v>
      </c>
      <c r="H29">
        <f ca="1">OFFSET(Table1[[#This Row],[Length of the Search Path]],ROW(Table1[[#This Row],[Length of the Search Path]])*10-14,0)</f>
        <v>25</v>
      </c>
      <c r="I29">
        <f ca="1">OFFSET(Table1[[#This Row],[Length of the Search Path]],ROW(Table1[[#This Row],[Length of the Search Path]])*10-13,0)</f>
        <v>25</v>
      </c>
      <c r="J29">
        <f ca="1">OFFSET(Table1[[#This Row],[Length of the Search Path]],ROW(Table1[[#This Row],[Length of the Search Path]])*10-12,0)</f>
        <v>5</v>
      </c>
      <c r="K29">
        <f ca="1">OFFSET(Table1[[#This Row],[Length of the Search Path]],ROW(Table1[[#This Row],[Length of the Search Path]])*10-11,0)</f>
        <v>63</v>
      </c>
      <c r="L29">
        <f ca="1">OFFSET(Table1[[#This Row],[Length of the Search Path]],ROW(Table1[[#This Row],[Length of the Search Path]])*10-10,0)</f>
        <v>5</v>
      </c>
      <c r="M29" s="1">
        <f ca="1">SUM(SearchPath[[#This Row],[G1]:[G5]])/5</f>
        <v>5</v>
      </c>
      <c r="N29" s="1">
        <f ca="1">SUM(SearchPath[[#This Row],[A1]:[A5]])/5</f>
        <v>24.6</v>
      </c>
    </row>
    <row r="30" spans="1:14" x14ac:dyDescent="0.3">
      <c r="A30">
        <f ca="1">OFFSET(Table1[[#This Row],[Puzzle Number]],ROW(Table1[[#This Row],[Puzzle Number]])*10-20,0)</f>
        <v>28</v>
      </c>
      <c r="B30">
        <f ca="1">OFFSET(Table1[[#This Row],[Length of the Search Path]],ROW(Table1[[#This Row],[Length of the Search Path]])*10-20,0)</f>
        <v>1192</v>
      </c>
      <c r="C30">
        <f ca="1">OFFSET(Table1[[#This Row],[Length of the Search Path]],ROW(Table1[[#This Row],[Length of the Search Path]])*10-19,0)</f>
        <v>696</v>
      </c>
      <c r="D30">
        <f ca="1">OFFSET(Table1[[#This Row],[Length of the Search Path]],ROW(Table1[[#This Row],[Length of the Search Path]])*10-18,0)</f>
        <v>696</v>
      </c>
      <c r="E30">
        <f ca="1">OFFSET(Table1[[#This Row],[Length of the Search Path]],ROW(Table1[[#This Row],[Length of the Search Path]])*10-17,0)</f>
        <v>696</v>
      </c>
      <c r="F30">
        <f ca="1">OFFSET(Table1[[#This Row],[Length of the Search Path]],ROW(Table1[[#This Row],[Length of the Search Path]])*10-16,0)</f>
        <v>696</v>
      </c>
      <c r="G30">
        <f ca="1">OFFSET(Table1[[#This Row],[Length of the Search Path]],ROW(Table1[[#This Row],[Length of the Search Path]])*10-15,0)</f>
        <v>696</v>
      </c>
      <c r="H30">
        <f ca="1">OFFSET(Table1[[#This Row],[Length of the Search Path]],ROW(Table1[[#This Row],[Length of the Search Path]])*10-14,0)</f>
        <v>1152</v>
      </c>
      <c r="I30">
        <f ca="1">OFFSET(Table1[[#This Row],[Length of the Search Path]],ROW(Table1[[#This Row],[Length of the Search Path]])*10-13,0)</f>
        <v>1152</v>
      </c>
      <c r="J30">
        <f ca="1">OFFSET(Table1[[#This Row],[Length of the Search Path]],ROW(Table1[[#This Row],[Length of the Search Path]])*10-12,0)</f>
        <v>1262</v>
      </c>
      <c r="K30">
        <f ca="1">OFFSET(Table1[[#This Row],[Length of the Search Path]],ROW(Table1[[#This Row],[Length of the Search Path]])*10-11,0)</f>
        <v>1172</v>
      </c>
      <c r="L30">
        <f ca="1">OFFSET(Table1[[#This Row],[Length of the Search Path]],ROW(Table1[[#This Row],[Length of the Search Path]])*10-10,0)</f>
        <v>1164</v>
      </c>
      <c r="M30" s="1">
        <f ca="1">SUM(SearchPath[[#This Row],[G1]:[G5]])/5</f>
        <v>696</v>
      </c>
      <c r="N30" s="1">
        <f ca="1">SUM(SearchPath[[#This Row],[A1]:[A5]])/5</f>
        <v>1180.4000000000001</v>
      </c>
    </row>
    <row r="31" spans="1:14" x14ac:dyDescent="0.3">
      <c r="A31">
        <f ca="1">OFFSET(Table1[[#This Row],[Puzzle Number]],ROW(Table1[[#This Row],[Puzzle Number]])*10-20,0)</f>
        <v>29</v>
      </c>
      <c r="B31">
        <f ca="1">OFFSET(Table1[[#This Row],[Length of the Search Path]],ROW(Table1[[#This Row],[Length of the Search Path]])*10-20,0)</f>
        <v>2</v>
      </c>
      <c r="C31">
        <f ca="1">OFFSET(Table1[[#This Row],[Length of the Search Path]],ROW(Table1[[#This Row],[Length of the Search Path]])*10-19,0)</f>
        <v>2</v>
      </c>
      <c r="D31">
        <f ca="1">OFFSET(Table1[[#This Row],[Length of the Search Path]],ROW(Table1[[#This Row],[Length of the Search Path]])*10-18,0)</f>
        <v>2</v>
      </c>
      <c r="E31">
        <f ca="1">OFFSET(Table1[[#This Row],[Length of the Search Path]],ROW(Table1[[#This Row],[Length of the Search Path]])*10-17,0)</f>
        <v>2</v>
      </c>
      <c r="F31">
        <f ca="1">OFFSET(Table1[[#This Row],[Length of the Search Path]],ROW(Table1[[#This Row],[Length of the Search Path]])*10-16,0)</f>
        <v>2</v>
      </c>
      <c r="G31">
        <f ca="1">OFFSET(Table1[[#This Row],[Length of the Search Path]],ROW(Table1[[#This Row],[Length of the Search Path]])*10-15,0)</f>
        <v>2</v>
      </c>
      <c r="H31">
        <f ca="1">OFFSET(Table1[[#This Row],[Length of the Search Path]],ROW(Table1[[#This Row],[Length of the Search Path]])*10-14,0)</f>
        <v>2</v>
      </c>
      <c r="I31">
        <f ca="1">OFFSET(Table1[[#This Row],[Length of the Search Path]],ROW(Table1[[#This Row],[Length of the Search Path]])*10-13,0)</f>
        <v>2</v>
      </c>
      <c r="J31">
        <f ca="1">OFFSET(Table1[[#This Row],[Length of the Search Path]],ROW(Table1[[#This Row],[Length of the Search Path]])*10-12,0)</f>
        <v>2</v>
      </c>
      <c r="K31">
        <f ca="1">OFFSET(Table1[[#This Row],[Length of the Search Path]],ROW(Table1[[#This Row],[Length of the Search Path]])*10-11,0)</f>
        <v>2</v>
      </c>
      <c r="L31">
        <f ca="1">OFFSET(Table1[[#This Row],[Length of the Search Path]],ROW(Table1[[#This Row],[Length of the Search Path]])*10-10,0)</f>
        <v>2</v>
      </c>
      <c r="M31" s="1">
        <f ca="1">SUM(SearchPath[[#This Row],[G1]:[G5]])/5</f>
        <v>2</v>
      </c>
      <c r="N31" s="1">
        <f ca="1">SUM(SearchPath[[#This Row],[A1]:[A5]])/5</f>
        <v>2</v>
      </c>
    </row>
    <row r="32" spans="1:14" x14ac:dyDescent="0.3">
      <c r="A32">
        <f ca="1">OFFSET(Table1[[#This Row],[Puzzle Number]],ROW(Table1[[#This Row],[Puzzle Number]])*10-20,0)</f>
        <v>30</v>
      </c>
      <c r="B32">
        <f ca="1">OFFSET(Table1[[#This Row],[Length of the Search Path]],ROW(Table1[[#This Row],[Length of the Search Path]])*10-20,0)</f>
        <v>28</v>
      </c>
      <c r="C32">
        <f ca="1">OFFSET(Table1[[#This Row],[Length of the Search Path]],ROW(Table1[[#This Row],[Length of the Search Path]])*10-19,0)</f>
        <v>18</v>
      </c>
      <c r="D32">
        <f ca="1">OFFSET(Table1[[#This Row],[Length of the Search Path]],ROW(Table1[[#This Row],[Length of the Search Path]])*10-18,0)</f>
        <v>18</v>
      </c>
      <c r="E32">
        <f ca="1">OFFSET(Table1[[#This Row],[Length of the Search Path]],ROW(Table1[[#This Row],[Length of the Search Path]])*10-17,0)</f>
        <v>18</v>
      </c>
      <c r="F32">
        <f ca="1">OFFSET(Table1[[#This Row],[Length of the Search Path]],ROW(Table1[[#This Row],[Length of the Search Path]])*10-16,0)</f>
        <v>18</v>
      </c>
      <c r="G32">
        <f ca="1">OFFSET(Table1[[#This Row],[Length of the Search Path]],ROW(Table1[[#This Row],[Length of the Search Path]])*10-15,0)</f>
        <v>18</v>
      </c>
      <c r="H32">
        <f ca="1">OFFSET(Table1[[#This Row],[Length of the Search Path]],ROW(Table1[[#This Row],[Length of the Search Path]])*10-14,0)</f>
        <v>28</v>
      </c>
      <c r="I32">
        <f ca="1">OFFSET(Table1[[#This Row],[Length of the Search Path]],ROW(Table1[[#This Row],[Length of the Search Path]])*10-13,0)</f>
        <v>28</v>
      </c>
      <c r="J32">
        <f ca="1">OFFSET(Table1[[#This Row],[Length of the Search Path]],ROW(Table1[[#This Row],[Length of the Search Path]])*10-12,0)</f>
        <v>33</v>
      </c>
      <c r="K32">
        <f ca="1">OFFSET(Table1[[#This Row],[Length of the Search Path]],ROW(Table1[[#This Row],[Length of the Search Path]])*10-11,0)</f>
        <v>28</v>
      </c>
      <c r="L32">
        <f ca="1">OFFSET(Table1[[#This Row],[Length of the Search Path]],ROW(Table1[[#This Row],[Length of the Search Path]])*10-10,0)</f>
        <v>28</v>
      </c>
      <c r="M32" s="1">
        <f ca="1">SUM(SearchPath[[#This Row],[G1]:[G5]])/5</f>
        <v>18</v>
      </c>
      <c r="N32" s="1">
        <f ca="1">SUM(SearchPath[[#This Row],[A1]:[A5]])/5</f>
        <v>29</v>
      </c>
    </row>
    <row r="33" spans="1:14" x14ac:dyDescent="0.3">
      <c r="A33">
        <f ca="1">OFFSET(Table1[[#This Row],[Puzzle Number]],ROW(Table1[[#This Row],[Puzzle Number]])*10-20,0)</f>
        <v>31</v>
      </c>
      <c r="B33">
        <f ca="1">OFFSET(Table1[[#This Row],[Length of the Search Path]],ROW(Table1[[#This Row],[Length of the Search Path]])*10-20,0)</f>
        <v>22</v>
      </c>
      <c r="C33">
        <f ca="1">OFFSET(Table1[[#This Row],[Length of the Search Path]],ROW(Table1[[#This Row],[Length of the Search Path]])*10-19,0)</f>
        <v>3</v>
      </c>
      <c r="D33">
        <f ca="1">OFFSET(Table1[[#This Row],[Length of the Search Path]],ROW(Table1[[#This Row],[Length of the Search Path]])*10-18,0)</f>
        <v>3</v>
      </c>
      <c r="E33">
        <f ca="1">OFFSET(Table1[[#This Row],[Length of the Search Path]],ROW(Table1[[#This Row],[Length of the Search Path]])*10-17,0)</f>
        <v>3</v>
      </c>
      <c r="F33">
        <f ca="1">OFFSET(Table1[[#This Row],[Length of the Search Path]],ROW(Table1[[#This Row],[Length of the Search Path]])*10-16,0)</f>
        <v>8</v>
      </c>
      <c r="G33">
        <f ca="1">OFFSET(Table1[[#This Row],[Length of the Search Path]],ROW(Table1[[#This Row],[Length of the Search Path]])*10-15,0)</f>
        <v>3</v>
      </c>
      <c r="H33">
        <f ca="1">OFFSET(Table1[[#This Row],[Length of the Search Path]],ROW(Table1[[#This Row],[Length of the Search Path]])*10-14,0)</f>
        <v>8</v>
      </c>
      <c r="I33">
        <f ca="1">OFFSET(Table1[[#This Row],[Length of the Search Path]],ROW(Table1[[#This Row],[Length of the Search Path]])*10-13,0)</f>
        <v>8</v>
      </c>
      <c r="J33">
        <f ca="1">OFFSET(Table1[[#This Row],[Length of the Search Path]],ROW(Table1[[#This Row],[Length of the Search Path]])*10-12,0)</f>
        <v>3</v>
      </c>
      <c r="K33">
        <f ca="1">OFFSET(Table1[[#This Row],[Length of the Search Path]],ROW(Table1[[#This Row],[Length of the Search Path]])*10-11,0)</f>
        <v>8</v>
      </c>
      <c r="L33">
        <f ca="1">OFFSET(Table1[[#This Row],[Length of the Search Path]],ROW(Table1[[#This Row],[Length of the Search Path]])*10-10,0)</f>
        <v>3</v>
      </c>
      <c r="M33" s="1">
        <f ca="1">SUM(SearchPath[[#This Row],[G1]:[G5]])/5</f>
        <v>4</v>
      </c>
      <c r="N33" s="1">
        <f ca="1">SUM(SearchPath[[#This Row],[A1]:[A5]])/5</f>
        <v>6</v>
      </c>
    </row>
    <row r="34" spans="1:14" x14ac:dyDescent="0.3">
      <c r="A34">
        <f ca="1">OFFSET(Table1[[#This Row],[Puzzle Number]],ROW(Table1[[#This Row],[Puzzle Number]])*10-20,0)</f>
        <v>32</v>
      </c>
      <c r="B34">
        <f ca="1">OFFSET(Table1[[#This Row],[Length of the Search Path]],ROW(Table1[[#This Row],[Length of the Search Path]])*10-20,0)</f>
        <v>45</v>
      </c>
      <c r="C34">
        <f ca="1">OFFSET(Table1[[#This Row],[Length of the Search Path]],ROW(Table1[[#This Row],[Length of the Search Path]])*10-19,0)</f>
        <v>3</v>
      </c>
      <c r="D34">
        <f ca="1">OFFSET(Table1[[#This Row],[Length of the Search Path]],ROW(Table1[[#This Row],[Length of the Search Path]])*10-18,0)</f>
        <v>3</v>
      </c>
      <c r="E34">
        <f ca="1">OFFSET(Table1[[#This Row],[Length of the Search Path]],ROW(Table1[[#This Row],[Length of the Search Path]])*10-17,0)</f>
        <v>3</v>
      </c>
      <c r="F34">
        <f ca="1">OFFSET(Table1[[#This Row],[Length of the Search Path]],ROW(Table1[[#This Row],[Length of the Search Path]])*10-16,0)</f>
        <v>8</v>
      </c>
      <c r="G34">
        <f ca="1">OFFSET(Table1[[#This Row],[Length of the Search Path]],ROW(Table1[[#This Row],[Length of the Search Path]])*10-15,0)</f>
        <v>3</v>
      </c>
      <c r="H34">
        <f ca="1">OFFSET(Table1[[#This Row],[Length of the Search Path]],ROW(Table1[[#This Row],[Length of the Search Path]])*10-14,0)</f>
        <v>11</v>
      </c>
      <c r="I34">
        <f ca="1">OFFSET(Table1[[#This Row],[Length of the Search Path]],ROW(Table1[[#This Row],[Length of the Search Path]])*10-13,0)</f>
        <v>11</v>
      </c>
      <c r="J34">
        <f ca="1">OFFSET(Table1[[#This Row],[Length of the Search Path]],ROW(Table1[[#This Row],[Length of the Search Path]])*10-12,0)</f>
        <v>3</v>
      </c>
      <c r="K34">
        <f ca="1">OFFSET(Table1[[#This Row],[Length of the Search Path]],ROW(Table1[[#This Row],[Length of the Search Path]])*10-11,0)</f>
        <v>11</v>
      </c>
      <c r="L34">
        <f ca="1">OFFSET(Table1[[#This Row],[Length of the Search Path]],ROW(Table1[[#This Row],[Length of the Search Path]])*10-10,0)</f>
        <v>3</v>
      </c>
      <c r="M34" s="1">
        <f ca="1">SUM(SearchPath[[#This Row],[G1]:[G5]])/5</f>
        <v>4</v>
      </c>
      <c r="N34" s="1">
        <f ca="1">SUM(SearchPath[[#This Row],[A1]:[A5]])/5</f>
        <v>7.8</v>
      </c>
    </row>
    <row r="35" spans="1:14" x14ac:dyDescent="0.3">
      <c r="A35">
        <f ca="1">OFFSET(Table1[[#This Row],[Puzzle Number]],ROW(Table1[[#This Row],[Puzzle Number]])*10-20,0)</f>
        <v>33</v>
      </c>
      <c r="B35">
        <f ca="1">OFFSET(Table1[[#This Row],[Length of the Search Path]],ROW(Table1[[#This Row],[Length of the Search Path]])*10-20,0)</f>
        <v>1584</v>
      </c>
      <c r="C35">
        <f ca="1">OFFSET(Table1[[#This Row],[Length of the Search Path]],ROW(Table1[[#This Row],[Length of the Search Path]])*10-19,0)</f>
        <v>816</v>
      </c>
      <c r="D35">
        <f ca="1">OFFSET(Table1[[#This Row],[Length of the Search Path]],ROW(Table1[[#This Row],[Length of the Search Path]])*10-18,0)</f>
        <v>816</v>
      </c>
      <c r="E35">
        <f ca="1">OFFSET(Table1[[#This Row],[Length of the Search Path]],ROW(Table1[[#This Row],[Length of the Search Path]])*10-17,0)</f>
        <v>816</v>
      </c>
      <c r="F35">
        <f ca="1">OFFSET(Table1[[#This Row],[Length of the Search Path]],ROW(Table1[[#This Row],[Length of the Search Path]])*10-16,0)</f>
        <v>816</v>
      </c>
      <c r="G35">
        <f ca="1">OFFSET(Table1[[#This Row],[Length of the Search Path]],ROW(Table1[[#This Row],[Length of the Search Path]])*10-15,0)</f>
        <v>816</v>
      </c>
      <c r="H35">
        <f ca="1">OFFSET(Table1[[#This Row],[Length of the Search Path]],ROW(Table1[[#This Row],[Length of the Search Path]])*10-14,0)</f>
        <v>1568</v>
      </c>
      <c r="I35">
        <f ca="1">OFFSET(Table1[[#This Row],[Length of the Search Path]],ROW(Table1[[#This Row],[Length of the Search Path]])*10-13,0)</f>
        <v>1568</v>
      </c>
      <c r="J35">
        <f ca="1">OFFSET(Table1[[#This Row],[Length of the Search Path]],ROW(Table1[[#This Row],[Length of the Search Path]])*10-12,0)</f>
        <v>2087</v>
      </c>
      <c r="K35">
        <f ca="1">OFFSET(Table1[[#This Row],[Length of the Search Path]],ROW(Table1[[#This Row],[Length of the Search Path]])*10-11,0)</f>
        <v>1584</v>
      </c>
      <c r="L35">
        <f ca="1">OFFSET(Table1[[#This Row],[Length of the Search Path]],ROW(Table1[[#This Row],[Length of the Search Path]])*10-10,0)</f>
        <v>1568</v>
      </c>
      <c r="M35" s="1">
        <f ca="1">SUM(SearchPath[[#This Row],[G1]:[G5]])/5</f>
        <v>816</v>
      </c>
      <c r="N35" s="1">
        <f ca="1">SUM(SearchPath[[#This Row],[A1]:[A5]])/5</f>
        <v>1675</v>
      </c>
    </row>
    <row r="36" spans="1:14" x14ac:dyDescent="0.3">
      <c r="A36">
        <f ca="1">OFFSET(Table1[[#This Row],[Puzzle Number]],ROW(Table1[[#This Row],[Puzzle Number]])*10-20,0)</f>
        <v>34</v>
      </c>
      <c r="B36">
        <f ca="1">OFFSET(Table1[[#This Row],[Length of the Search Path]],ROW(Table1[[#This Row],[Length of the Search Path]])*10-20,0)</f>
        <v>155</v>
      </c>
      <c r="C36">
        <f ca="1">OFFSET(Table1[[#This Row],[Length of the Search Path]],ROW(Table1[[#This Row],[Length of the Search Path]])*10-19,0)</f>
        <v>4</v>
      </c>
      <c r="D36">
        <f ca="1">OFFSET(Table1[[#This Row],[Length of the Search Path]],ROW(Table1[[#This Row],[Length of the Search Path]])*10-18,0)</f>
        <v>4</v>
      </c>
      <c r="E36">
        <f ca="1">OFFSET(Table1[[#This Row],[Length of the Search Path]],ROW(Table1[[#This Row],[Length of the Search Path]])*10-17,0)</f>
        <v>4</v>
      </c>
      <c r="F36">
        <f ca="1">OFFSET(Table1[[#This Row],[Length of the Search Path]],ROW(Table1[[#This Row],[Length of the Search Path]])*10-16,0)</f>
        <v>46</v>
      </c>
      <c r="G36">
        <f ca="1">OFFSET(Table1[[#This Row],[Length of the Search Path]],ROW(Table1[[#This Row],[Length of the Search Path]])*10-15,0)</f>
        <v>4</v>
      </c>
      <c r="H36">
        <f ca="1">OFFSET(Table1[[#This Row],[Length of the Search Path]],ROW(Table1[[#This Row],[Length of the Search Path]])*10-14,0)</f>
        <v>22</v>
      </c>
      <c r="I36">
        <f ca="1">OFFSET(Table1[[#This Row],[Length of the Search Path]],ROW(Table1[[#This Row],[Length of the Search Path]])*10-13,0)</f>
        <v>4</v>
      </c>
      <c r="J36">
        <f ca="1">OFFSET(Table1[[#This Row],[Length of the Search Path]],ROW(Table1[[#This Row],[Length of the Search Path]])*10-12,0)</f>
        <v>4</v>
      </c>
      <c r="K36">
        <f ca="1">OFFSET(Table1[[#This Row],[Length of the Search Path]],ROW(Table1[[#This Row],[Length of the Search Path]])*10-11,0)</f>
        <v>62</v>
      </c>
      <c r="L36">
        <f ca="1">OFFSET(Table1[[#This Row],[Length of the Search Path]],ROW(Table1[[#This Row],[Length of the Search Path]])*10-10,0)</f>
        <v>4</v>
      </c>
      <c r="M36" s="1">
        <f ca="1">SUM(SearchPath[[#This Row],[G1]:[G5]])/5</f>
        <v>12.4</v>
      </c>
      <c r="N36" s="1">
        <f ca="1">SUM(SearchPath[[#This Row],[A1]:[A5]])/5</f>
        <v>19.2</v>
      </c>
    </row>
    <row r="37" spans="1:14" x14ac:dyDescent="0.3">
      <c r="A37">
        <f ca="1">OFFSET(Table1[[#This Row],[Puzzle Number]],ROW(Table1[[#This Row],[Puzzle Number]])*10-20,0)</f>
        <v>35</v>
      </c>
      <c r="B37">
        <f ca="1">OFFSET(Table1[[#This Row],[Length of the Search Path]],ROW(Table1[[#This Row],[Length of the Search Path]])*10-20,0)</f>
        <v>56</v>
      </c>
      <c r="C37">
        <f ca="1">OFFSET(Table1[[#This Row],[Length of the Search Path]],ROW(Table1[[#This Row],[Length of the Search Path]])*10-19,0)</f>
        <v>6</v>
      </c>
      <c r="D37">
        <f ca="1">OFFSET(Table1[[#This Row],[Length of the Search Path]],ROW(Table1[[#This Row],[Length of the Search Path]])*10-18,0)</f>
        <v>6</v>
      </c>
      <c r="E37">
        <f ca="1">OFFSET(Table1[[#This Row],[Length of the Search Path]],ROW(Table1[[#This Row],[Length of the Search Path]])*10-17,0)</f>
        <v>6</v>
      </c>
      <c r="F37">
        <f ca="1">OFFSET(Table1[[#This Row],[Length of the Search Path]],ROW(Table1[[#This Row],[Length of the Search Path]])*10-16,0)</f>
        <v>20</v>
      </c>
      <c r="G37">
        <f ca="1">OFFSET(Table1[[#This Row],[Length of the Search Path]],ROW(Table1[[#This Row],[Length of the Search Path]])*10-15,0)</f>
        <v>6</v>
      </c>
      <c r="H37">
        <f ca="1">OFFSET(Table1[[#This Row],[Length of the Search Path]],ROW(Table1[[#This Row],[Length of the Search Path]])*10-14,0)</f>
        <v>19</v>
      </c>
      <c r="I37">
        <f ca="1">OFFSET(Table1[[#This Row],[Length of the Search Path]],ROW(Table1[[#This Row],[Length of the Search Path]])*10-13,0)</f>
        <v>8</v>
      </c>
      <c r="J37">
        <f ca="1">OFFSET(Table1[[#This Row],[Length of the Search Path]],ROW(Table1[[#This Row],[Length of the Search Path]])*10-12,0)</f>
        <v>6</v>
      </c>
      <c r="K37">
        <f ca="1">OFFSET(Table1[[#This Row],[Length of the Search Path]],ROW(Table1[[#This Row],[Length of the Search Path]])*10-11,0)</f>
        <v>37</v>
      </c>
      <c r="L37">
        <f ca="1">OFFSET(Table1[[#This Row],[Length of the Search Path]],ROW(Table1[[#This Row],[Length of the Search Path]])*10-10,0)</f>
        <v>8</v>
      </c>
      <c r="M37" s="1">
        <f ca="1">SUM(SearchPath[[#This Row],[G1]:[G5]])/5</f>
        <v>8.8000000000000007</v>
      </c>
      <c r="N37" s="1">
        <f ca="1">SUM(SearchPath[[#This Row],[A1]:[A5]])/5</f>
        <v>15.6</v>
      </c>
    </row>
    <row r="38" spans="1:14" x14ac:dyDescent="0.3">
      <c r="A38">
        <f ca="1">OFFSET(Table1[[#This Row],[Puzzle Number]],ROW(Table1[[#This Row],[Puzzle Number]])*10-20,0)</f>
        <v>36</v>
      </c>
      <c r="B38">
        <f ca="1">OFFSET(Table1[[#This Row],[Length of the Search Path]],ROW(Table1[[#This Row],[Length of the Search Path]])*10-20,0)</f>
        <v>90</v>
      </c>
      <c r="C38">
        <f ca="1">OFFSET(Table1[[#This Row],[Length of the Search Path]],ROW(Table1[[#This Row],[Length of the Search Path]])*10-19,0)</f>
        <v>67</v>
      </c>
      <c r="D38">
        <f ca="1">OFFSET(Table1[[#This Row],[Length of the Search Path]],ROW(Table1[[#This Row],[Length of the Search Path]])*10-18,0)</f>
        <v>67</v>
      </c>
      <c r="E38">
        <f ca="1">OFFSET(Table1[[#This Row],[Length of the Search Path]],ROW(Table1[[#This Row],[Length of the Search Path]])*10-17,0)</f>
        <v>67</v>
      </c>
      <c r="F38">
        <f ca="1">OFFSET(Table1[[#This Row],[Length of the Search Path]],ROW(Table1[[#This Row],[Length of the Search Path]])*10-16,0)</f>
        <v>67</v>
      </c>
      <c r="G38">
        <f ca="1">OFFSET(Table1[[#This Row],[Length of the Search Path]],ROW(Table1[[#This Row],[Length of the Search Path]])*10-15,0)</f>
        <v>67</v>
      </c>
      <c r="H38">
        <f ca="1">OFFSET(Table1[[#This Row],[Length of the Search Path]],ROW(Table1[[#This Row],[Length of the Search Path]])*10-14,0)</f>
        <v>84</v>
      </c>
      <c r="I38">
        <f ca="1">OFFSET(Table1[[#This Row],[Length of the Search Path]],ROW(Table1[[#This Row],[Length of the Search Path]])*10-13,0)</f>
        <v>84</v>
      </c>
      <c r="J38">
        <f ca="1">OFFSET(Table1[[#This Row],[Length of the Search Path]],ROW(Table1[[#This Row],[Length of the Search Path]])*10-12,0)</f>
        <v>84</v>
      </c>
      <c r="K38">
        <f ca="1">OFFSET(Table1[[#This Row],[Length of the Search Path]],ROW(Table1[[#This Row],[Length of the Search Path]])*10-11,0)</f>
        <v>90</v>
      </c>
      <c r="L38">
        <f ca="1">OFFSET(Table1[[#This Row],[Length of the Search Path]],ROW(Table1[[#This Row],[Length of the Search Path]])*10-10,0)</f>
        <v>84</v>
      </c>
      <c r="M38" s="1">
        <f ca="1">SUM(SearchPath[[#This Row],[G1]:[G5]])/5</f>
        <v>67</v>
      </c>
      <c r="N38" s="1">
        <f ca="1">SUM(SearchPath[[#This Row],[A1]:[A5]])/5</f>
        <v>85.2</v>
      </c>
    </row>
    <row r="39" spans="1:14" x14ac:dyDescent="0.3">
      <c r="A39">
        <f ca="1">OFFSET(Table1[[#This Row],[Puzzle Number]],ROW(Table1[[#This Row],[Puzzle Number]])*10-20,0)</f>
        <v>37</v>
      </c>
      <c r="B39">
        <f ca="1">OFFSET(Table1[[#This Row],[Length of the Search Path]],ROW(Table1[[#This Row],[Length of the Search Path]])*10-20,0)</f>
        <v>682</v>
      </c>
      <c r="C39">
        <f ca="1">OFFSET(Table1[[#This Row],[Length of the Search Path]],ROW(Table1[[#This Row],[Length of the Search Path]])*10-19,0)</f>
        <v>353</v>
      </c>
      <c r="D39">
        <f ca="1">OFFSET(Table1[[#This Row],[Length of the Search Path]],ROW(Table1[[#This Row],[Length of the Search Path]])*10-18,0)</f>
        <v>353</v>
      </c>
      <c r="E39">
        <f ca="1">OFFSET(Table1[[#This Row],[Length of the Search Path]],ROW(Table1[[#This Row],[Length of the Search Path]])*10-17,0)</f>
        <v>353</v>
      </c>
      <c r="F39">
        <f ca="1">OFFSET(Table1[[#This Row],[Length of the Search Path]],ROW(Table1[[#This Row],[Length of the Search Path]])*10-16,0)</f>
        <v>353</v>
      </c>
      <c r="G39">
        <f ca="1">OFFSET(Table1[[#This Row],[Length of the Search Path]],ROW(Table1[[#This Row],[Length of the Search Path]])*10-15,0)</f>
        <v>353</v>
      </c>
      <c r="H39">
        <f ca="1">OFFSET(Table1[[#This Row],[Length of the Search Path]],ROW(Table1[[#This Row],[Length of the Search Path]])*10-14,0)</f>
        <v>682</v>
      </c>
      <c r="I39">
        <f ca="1">OFFSET(Table1[[#This Row],[Length of the Search Path]],ROW(Table1[[#This Row],[Length of the Search Path]])*10-13,0)</f>
        <v>682</v>
      </c>
      <c r="J39">
        <f ca="1">OFFSET(Table1[[#This Row],[Length of the Search Path]],ROW(Table1[[#This Row],[Length of the Search Path]])*10-12,0)</f>
        <v>682</v>
      </c>
      <c r="K39">
        <f ca="1">OFFSET(Table1[[#This Row],[Length of the Search Path]],ROW(Table1[[#This Row],[Length of the Search Path]])*10-11,0)</f>
        <v>682</v>
      </c>
      <c r="L39">
        <f ca="1">OFFSET(Table1[[#This Row],[Length of the Search Path]],ROW(Table1[[#This Row],[Length of the Search Path]])*10-10,0)</f>
        <v>682</v>
      </c>
      <c r="M39" s="1">
        <f ca="1">SUM(SearchPath[[#This Row],[G1]:[G5]])/5</f>
        <v>353</v>
      </c>
      <c r="N39" s="1">
        <f ca="1">SUM(SearchPath[[#This Row],[A1]:[A5]])/5</f>
        <v>682</v>
      </c>
    </row>
    <row r="40" spans="1:14" x14ac:dyDescent="0.3">
      <c r="A40">
        <f ca="1">OFFSET(Table1[[#This Row],[Puzzle Number]],ROW(Table1[[#This Row],[Puzzle Number]])*10-20,0)</f>
        <v>38</v>
      </c>
      <c r="B40">
        <f ca="1">OFFSET(Table1[[#This Row],[Length of the Search Path]],ROW(Table1[[#This Row],[Length of the Search Path]])*10-20,0)</f>
        <v>10</v>
      </c>
      <c r="C40">
        <f ca="1">OFFSET(Table1[[#This Row],[Length of the Search Path]],ROW(Table1[[#This Row],[Length of the Search Path]])*10-19,0)</f>
        <v>10</v>
      </c>
      <c r="D40">
        <f ca="1">OFFSET(Table1[[#This Row],[Length of the Search Path]],ROW(Table1[[#This Row],[Length of the Search Path]])*10-18,0)</f>
        <v>10</v>
      </c>
      <c r="E40">
        <f ca="1">OFFSET(Table1[[#This Row],[Length of the Search Path]],ROW(Table1[[#This Row],[Length of the Search Path]])*10-17,0)</f>
        <v>10</v>
      </c>
      <c r="F40">
        <f ca="1">OFFSET(Table1[[#This Row],[Length of the Search Path]],ROW(Table1[[#This Row],[Length of the Search Path]])*10-16,0)</f>
        <v>10</v>
      </c>
      <c r="G40">
        <f ca="1">OFFSET(Table1[[#This Row],[Length of the Search Path]],ROW(Table1[[#This Row],[Length of the Search Path]])*10-15,0)</f>
        <v>10</v>
      </c>
      <c r="H40">
        <f ca="1">OFFSET(Table1[[#This Row],[Length of the Search Path]],ROW(Table1[[#This Row],[Length of the Search Path]])*10-14,0)</f>
        <v>10</v>
      </c>
      <c r="I40">
        <f ca="1">OFFSET(Table1[[#This Row],[Length of the Search Path]],ROW(Table1[[#This Row],[Length of the Search Path]])*10-13,0)</f>
        <v>10</v>
      </c>
      <c r="J40">
        <f ca="1">OFFSET(Table1[[#This Row],[Length of the Search Path]],ROW(Table1[[#This Row],[Length of the Search Path]])*10-12,0)</f>
        <v>10</v>
      </c>
      <c r="K40">
        <f ca="1">OFFSET(Table1[[#This Row],[Length of the Search Path]],ROW(Table1[[#This Row],[Length of the Search Path]])*10-11,0)</f>
        <v>10</v>
      </c>
      <c r="L40">
        <f ca="1">OFFSET(Table1[[#This Row],[Length of the Search Path]],ROW(Table1[[#This Row],[Length of the Search Path]])*10-10,0)</f>
        <v>10</v>
      </c>
      <c r="M40" s="1">
        <f ca="1">SUM(SearchPath[[#This Row],[G1]:[G5]])/5</f>
        <v>10</v>
      </c>
      <c r="N40" s="1">
        <f ca="1">SUM(SearchPath[[#This Row],[A1]:[A5]])/5</f>
        <v>10</v>
      </c>
    </row>
    <row r="41" spans="1:14" x14ac:dyDescent="0.3">
      <c r="A41">
        <f ca="1">OFFSET(Table1[[#This Row],[Puzzle Number]],ROW(Table1[[#This Row],[Puzzle Number]])*10-20,0)</f>
        <v>39</v>
      </c>
      <c r="B41">
        <f ca="1">OFFSET(Table1[[#This Row],[Length of the Search Path]],ROW(Table1[[#This Row],[Length of the Search Path]])*10-20,0)</f>
        <v>931</v>
      </c>
      <c r="C41">
        <f ca="1">OFFSET(Table1[[#This Row],[Length of the Search Path]],ROW(Table1[[#This Row],[Length of the Search Path]])*10-19,0)</f>
        <v>27</v>
      </c>
      <c r="D41">
        <f ca="1">OFFSET(Table1[[#This Row],[Length of the Search Path]],ROW(Table1[[#This Row],[Length of the Search Path]])*10-18,0)</f>
        <v>27</v>
      </c>
      <c r="E41">
        <f ca="1">OFFSET(Table1[[#This Row],[Length of the Search Path]],ROW(Table1[[#This Row],[Length of the Search Path]])*10-17,0)</f>
        <v>27</v>
      </c>
      <c r="F41">
        <f ca="1">OFFSET(Table1[[#This Row],[Length of the Search Path]],ROW(Table1[[#This Row],[Length of the Search Path]])*10-16,0)</f>
        <v>89</v>
      </c>
      <c r="G41">
        <f ca="1">OFFSET(Table1[[#This Row],[Length of the Search Path]],ROW(Table1[[#This Row],[Length of the Search Path]])*10-15,0)</f>
        <v>23</v>
      </c>
      <c r="H41">
        <f ca="1">OFFSET(Table1[[#This Row],[Length of the Search Path]],ROW(Table1[[#This Row],[Length of the Search Path]])*10-14,0)</f>
        <v>370</v>
      </c>
      <c r="I41">
        <f ca="1">OFFSET(Table1[[#This Row],[Length of the Search Path]],ROW(Table1[[#This Row],[Length of the Search Path]])*10-13,0)</f>
        <v>370</v>
      </c>
      <c r="J41">
        <f ca="1">OFFSET(Table1[[#This Row],[Length of the Search Path]],ROW(Table1[[#This Row],[Length of the Search Path]])*10-12,0)</f>
        <v>55</v>
      </c>
      <c r="K41">
        <f ca="1">OFFSET(Table1[[#This Row],[Length of the Search Path]],ROW(Table1[[#This Row],[Length of the Search Path]])*10-11,0)</f>
        <v>732</v>
      </c>
      <c r="L41">
        <f ca="1">OFFSET(Table1[[#This Row],[Length of the Search Path]],ROW(Table1[[#This Row],[Length of the Search Path]])*10-10,0)</f>
        <v>111</v>
      </c>
      <c r="M41" s="1">
        <f ca="1">SUM(SearchPath[[#This Row],[G1]:[G5]])/5</f>
        <v>38.6</v>
      </c>
      <c r="N41" s="1">
        <f ca="1">SUM(SearchPath[[#This Row],[A1]:[A5]])/5</f>
        <v>327.60000000000002</v>
      </c>
    </row>
    <row r="42" spans="1:14" x14ac:dyDescent="0.3">
      <c r="A42">
        <f ca="1">OFFSET(Table1[[#This Row],[Puzzle Number]],ROW(Table1[[#This Row],[Puzzle Number]])*10-20,0)</f>
        <v>40</v>
      </c>
      <c r="B42">
        <f ca="1">OFFSET(Table1[[#This Row],[Length of the Search Path]],ROW(Table1[[#This Row],[Length of the Search Path]])*10-20,0)</f>
        <v>47</v>
      </c>
      <c r="C42">
        <f ca="1">OFFSET(Table1[[#This Row],[Length of the Search Path]],ROW(Table1[[#This Row],[Length of the Search Path]])*10-19,0)</f>
        <v>31</v>
      </c>
      <c r="D42">
        <f ca="1">OFFSET(Table1[[#This Row],[Length of the Search Path]],ROW(Table1[[#This Row],[Length of the Search Path]])*10-18,0)</f>
        <v>31</v>
      </c>
      <c r="E42">
        <f ca="1">OFFSET(Table1[[#This Row],[Length of the Search Path]],ROW(Table1[[#This Row],[Length of the Search Path]])*10-17,0)</f>
        <v>31</v>
      </c>
      <c r="F42">
        <f ca="1">OFFSET(Table1[[#This Row],[Length of the Search Path]],ROW(Table1[[#This Row],[Length of the Search Path]])*10-16,0)</f>
        <v>31</v>
      </c>
      <c r="G42">
        <f ca="1">OFFSET(Table1[[#This Row],[Length of the Search Path]],ROW(Table1[[#This Row],[Length of the Search Path]])*10-15,0)</f>
        <v>31</v>
      </c>
      <c r="H42">
        <f ca="1">OFFSET(Table1[[#This Row],[Length of the Search Path]],ROW(Table1[[#This Row],[Length of the Search Path]])*10-14,0)</f>
        <v>47</v>
      </c>
      <c r="I42">
        <f ca="1">OFFSET(Table1[[#This Row],[Length of the Search Path]],ROW(Table1[[#This Row],[Length of the Search Path]])*10-13,0)</f>
        <v>47</v>
      </c>
      <c r="J42">
        <f ca="1">OFFSET(Table1[[#This Row],[Length of the Search Path]],ROW(Table1[[#This Row],[Length of the Search Path]])*10-12,0)</f>
        <v>51</v>
      </c>
      <c r="K42">
        <f ca="1">OFFSET(Table1[[#This Row],[Length of the Search Path]],ROW(Table1[[#This Row],[Length of the Search Path]])*10-11,0)</f>
        <v>47</v>
      </c>
      <c r="L42">
        <f ca="1">OFFSET(Table1[[#This Row],[Length of the Search Path]],ROW(Table1[[#This Row],[Length of the Search Path]])*10-10,0)</f>
        <v>47</v>
      </c>
      <c r="M42" s="1">
        <f ca="1">SUM(SearchPath[[#This Row],[G1]:[G5]])/5</f>
        <v>31</v>
      </c>
      <c r="N42" s="1">
        <f ca="1">SUM(SearchPath[[#This Row],[A1]:[A5]])/5</f>
        <v>47.8</v>
      </c>
    </row>
    <row r="43" spans="1:14" x14ac:dyDescent="0.3">
      <c r="A43">
        <f ca="1">OFFSET(Table1[[#This Row],[Puzzle Number]],ROW(Table1[[#This Row],[Puzzle Number]])*10-20,0)</f>
        <v>41</v>
      </c>
      <c r="B43">
        <f ca="1">OFFSET(Table1[[#This Row],[Length of the Search Path]],ROW(Table1[[#This Row],[Length of the Search Path]])*10-20,0)</f>
        <v>44</v>
      </c>
      <c r="C43">
        <f ca="1">OFFSET(Table1[[#This Row],[Length of the Search Path]],ROW(Table1[[#This Row],[Length of the Search Path]])*10-19,0)</f>
        <v>3</v>
      </c>
      <c r="D43">
        <f ca="1">OFFSET(Table1[[#This Row],[Length of the Search Path]],ROW(Table1[[#This Row],[Length of the Search Path]])*10-18,0)</f>
        <v>3</v>
      </c>
      <c r="E43">
        <f ca="1">OFFSET(Table1[[#This Row],[Length of the Search Path]],ROW(Table1[[#This Row],[Length of the Search Path]])*10-17,0)</f>
        <v>3</v>
      </c>
      <c r="F43">
        <f ca="1">OFFSET(Table1[[#This Row],[Length of the Search Path]],ROW(Table1[[#This Row],[Length of the Search Path]])*10-16,0)</f>
        <v>6</v>
      </c>
      <c r="G43">
        <f ca="1">OFFSET(Table1[[#This Row],[Length of the Search Path]],ROW(Table1[[#This Row],[Length of the Search Path]])*10-15,0)</f>
        <v>3</v>
      </c>
      <c r="H43">
        <f ca="1">OFFSET(Table1[[#This Row],[Length of the Search Path]],ROW(Table1[[#This Row],[Length of the Search Path]])*10-14,0)</f>
        <v>13</v>
      </c>
      <c r="I43">
        <f ca="1">OFFSET(Table1[[#This Row],[Length of the Search Path]],ROW(Table1[[#This Row],[Length of the Search Path]])*10-13,0)</f>
        <v>3</v>
      </c>
      <c r="J43">
        <f ca="1">OFFSET(Table1[[#This Row],[Length of the Search Path]],ROW(Table1[[#This Row],[Length of the Search Path]])*10-12,0)</f>
        <v>3</v>
      </c>
      <c r="K43">
        <f ca="1">OFFSET(Table1[[#This Row],[Length of the Search Path]],ROW(Table1[[#This Row],[Length of the Search Path]])*10-11,0)</f>
        <v>13</v>
      </c>
      <c r="L43">
        <f ca="1">OFFSET(Table1[[#This Row],[Length of the Search Path]],ROW(Table1[[#This Row],[Length of the Search Path]])*10-10,0)</f>
        <v>3</v>
      </c>
      <c r="M43" s="1">
        <f ca="1">SUM(SearchPath[[#This Row],[G1]:[G5]])/5</f>
        <v>3.6</v>
      </c>
      <c r="N43" s="1">
        <f ca="1">SUM(SearchPath[[#This Row],[A1]:[A5]])/5</f>
        <v>7</v>
      </c>
    </row>
    <row r="44" spans="1:14" x14ac:dyDescent="0.3">
      <c r="A44">
        <f ca="1">OFFSET(Table1[[#This Row],[Puzzle Number]],ROW(Table1[[#This Row],[Puzzle Number]])*10-20,0)</f>
        <v>42</v>
      </c>
      <c r="B44">
        <f ca="1">OFFSET(Table1[[#This Row],[Length of the Search Path]],ROW(Table1[[#This Row],[Length of the Search Path]])*10-20,0)</f>
        <v>2000</v>
      </c>
      <c r="C44">
        <f ca="1">OFFSET(Table1[[#This Row],[Length of the Search Path]],ROW(Table1[[#This Row],[Length of the Search Path]])*10-19,0)</f>
        <v>1096</v>
      </c>
      <c r="D44">
        <f ca="1">OFFSET(Table1[[#This Row],[Length of the Search Path]],ROW(Table1[[#This Row],[Length of the Search Path]])*10-18,0)</f>
        <v>1096</v>
      </c>
      <c r="E44">
        <f ca="1">OFFSET(Table1[[#This Row],[Length of the Search Path]],ROW(Table1[[#This Row],[Length of the Search Path]])*10-17,0)</f>
        <v>1096</v>
      </c>
      <c r="F44">
        <f ca="1">OFFSET(Table1[[#This Row],[Length of the Search Path]],ROW(Table1[[#This Row],[Length of the Search Path]])*10-16,0)</f>
        <v>1096</v>
      </c>
      <c r="G44">
        <f ca="1">OFFSET(Table1[[#This Row],[Length of the Search Path]],ROW(Table1[[#This Row],[Length of the Search Path]])*10-15,0)</f>
        <v>1096</v>
      </c>
      <c r="H44">
        <f ca="1">OFFSET(Table1[[#This Row],[Length of the Search Path]],ROW(Table1[[#This Row],[Length of the Search Path]])*10-14,0)</f>
        <v>2000</v>
      </c>
      <c r="I44">
        <f ca="1">OFFSET(Table1[[#This Row],[Length of the Search Path]],ROW(Table1[[#This Row],[Length of the Search Path]])*10-13,0)</f>
        <v>2000</v>
      </c>
      <c r="J44">
        <f ca="1">OFFSET(Table1[[#This Row],[Length of the Search Path]],ROW(Table1[[#This Row],[Length of the Search Path]])*10-12,0)</f>
        <v>2000</v>
      </c>
      <c r="K44">
        <f ca="1">OFFSET(Table1[[#This Row],[Length of the Search Path]],ROW(Table1[[#This Row],[Length of the Search Path]])*10-11,0)</f>
        <v>2000</v>
      </c>
      <c r="L44">
        <f ca="1">OFFSET(Table1[[#This Row],[Length of the Search Path]],ROW(Table1[[#This Row],[Length of the Search Path]])*10-10,0)</f>
        <v>2000</v>
      </c>
      <c r="M44" s="1">
        <f ca="1">SUM(SearchPath[[#This Row],[G1]:[G5]])/5</f>
        <v>1096</v>
      </c>
      <c r="N44" s="1">
        <f ca="1">SUM(SearchPath[[#This Row],[A1]:[A5]])/5</f>
        <v>2000</v>
      </c>
    </row>
    <row r="45" spans="1:14" x14ac:dyDescent="0.3">
      <c r="A45">
        <f ca="1">OFFSET(Table1[[#This Row],[Puzzle Number]],ROW(Table1[[#This Row],[Puzzle Number]])*10-20,0)</f>
        <v>43</v>
      </c>
      <c r="B45">
        <f ca="1">OFFSET(Table1[[#This Row],[Length of the Search Path]],ROW(Table1[[#This Row],[Length of the Search Path]])*10-20,0)</f>
        <v>447</v>
      </c>
      <c r="C45">
        <f ca="1">OFFSET(Table1[[#This Row],[Length of the Search Path]],ROW(Table1[[#This Row],[Length of the Search Path]])*10-19,0)</f>
        <v>42</v>
      </c>
      <c r="D45">
        <f ca="1">OFFSET(Table1[[#This Row],[Length of the Search Path]],ROW(Table1[[#This Row],[Length of the Search Path]])*10-18,0)</f>
        <v>42</v>
      </c>
      <c r="E45">
        <f ca="1">OFFSET(Table1[[#This Row],[Length of the Search Path]],ROW(Table1[[#This Row],[Length of the Search Path]])*10-17,0)</f>
        <v>42</v>
      </c>
      <c r="F45">
        <f ca="1">OFFSET(Table1[[#This Row],[Length of the Search Path]],ROW(Table1[[#This Row],[Length of the Search Path]])*10-16,0)</f>
        <v>45</v>
      </c>
      <c r="G45">
        <f ca="1">OFFSET(Table1[[#This Row],[Length of the Search Path]],ROW(Table1[[#This Row],[Length of the Search Path]])*10-15,0)</f>
        <v>20</v>
      </c>
      <c r="H45">
        <f ca="1">OFFSET(Table1[[#This Row],[Length of the Search Path]],ROW(Table1[[#This Row],[Length of the Search Path]])*10-14,0)</f>
        <v>125</v>
      </c>
      <c r="I45">
        <f ca="1">OFFSET(Table1[[#This Row],[Length of the Search Path]],ROW(Table1[[#This Row],[Length of the Search Path]])*10-13,0)</f>
        <v>61</v>
      </c>
      <c r="J45">
        <f ca="1">OFFSET(Table1[[#This Row],[Length of the Search Path]],ROW(Table1[[#This Row],[Length of the Search Path]])*10-12,0)</f>
        <v>44</v>
      </c>
      <c r="K45">
        <f ca="1">OFFSET(Table1[[#This Row],[Length of the Search Path]],ROW(Table1[[#This Row],[Length of the Search Path]])*10-11,0)</f>
        <v>293</v>
      </c>
      <c r="L45">
        <f ca="1">OFFSET(Table1[[#This Row],[Length of the Search Path]],ROW(Table1[[#This Row],[Length of the Search Path]])*10-10,0)</f>
        <v>61</v>
      </c>
      <c r="M45" s="1">
        <f ca="1">SUM(SearchPath[[#This Row],[G1]:[G5]])/5</f>
        <v>38.200000000000003</v>
      </c>
      <c r="N45" s="1">
        <f ca="1">SUM(SearchPath[[#This Row],[A1]:[A5]])/5</f>
        <v>116.8</v>
      </c>
    </row>
    <row r="46" spans="1:14" x14ac:dyDescent="0.3">
      <c r="A46">
        <f ca="1">OFFSET(Table1[[#This Row],[Puzzle Number]],ROW(Table1[[#This Row],[Puzzle Number]])*10-20,0)</f>
        <v>44</v>
      </c>
      <c r="B46">
        <f ca="1">OFFSET(Table1[[#This Row],[Length of the Search Path]],ROW(Table1[[#This Row],[Length of the Search Path]])*10-20,0)</f>
        <v>1832</v>
      </c>
      <c r="C46">
        <f ca="1">OFFSET(Table1[[#This Row],[Length of the Search Path]],ROW(Table1[[#This Row],[Length of the Search Path]])*10-19,0)</f>
        <v>940</v>
      </c>
      <c r="D46">
        <f ca="1">OFFSET(Table1[[#This Row],[Length of the Search Path]],ROW(Table1[[#This Row],[Length of the Search Path]])*10-18,0)</f>
        <v>940</v>
      </c>
      <c r="E46">
        <f ca="1">OFFSET(Table1[[#This Row],[Length of the Search Path]],ROW(Table1[[#This Row],[Length of the Search Path]])*10-17,0)</f>
        <v>940</v>
      </c>
      <c r="F46">
        <f ca="1">OFFSET(Table1[[#This Row],[Length of the Search Path]],ROW(Table1[[#This Row],[Length of the Search Path]])*10-16,0)</f>
        <v>940</v>
      </c>
      <c r="G46">
        <f ca="1">OFFSET(Table1[[#This Row],[Length of the Search Path]],ROW(Table1[[#This Row],[Length of the Search Path]])*10-15,0)</f>
        <v>940</v>
      </c>
      <c r="H46">
        <f ca="1">OFFSET(Table1[[#This Row],[Length of the Search Path]],ROW(Table1[[#This Row],[Length of the Search Path]])*10-14,0)</f>
        <v>1832</v>
      </c>
      <c r="I46">
        <f ca="1">OFFSET(Table1[[#This Row],[Length of the Search Path]],ROW(Table1[[#This Row],[Length of the Search Path]])*10-13,0)</f>
        <v>1832</v>
      </c>
      <c r="J46">
        <f ca="1">OFFSET(Table1[[#This Row],[Length of the Search Path]],ROW(Table1[[#This Row],[Length of the Search Path]])*10-12,0)</f>
        <v>1844</v>
      </c>
      <c r="K46">
        <f ca="1">OFFSET(Table1[[#This Row],[Length of the Search Path]],ROW(Table1[[#This Row],[Length of the Search Path]])*10-11,0)</f>
        <v>1800</v>
      </c>
      <c r="L46">
        <f ca="1">OFFSET(Table1[[#This Row],[Length of the Search Path]],ROW(Table1[[#This Row],[Length of the Search Path]])*10-10,0)</f>
        <v>1800</v>
      </c>
      <c r="M46" s="1">
        <f ca="1">SUM(SearchPath[[#This Row],[G1]:[G5]])/5</f>
        <v>940</v>
      </c>
      <c r="N46" s="1">
        <f ca="1">SUM(SearchPath[[#This Row],[A1]:[A5]])/5</f>
        <v>1821.6</v>
      </c>
    </row>
    <row r="47" spans="1:14" x14ac:dyDescent="0.3">
      <c r="A47">
        <f ca="1">OFFSET(Table1[[#This Row],[Puzzle Number]],ROW(Table1[[#This Row],[Puzzle Number]])*10-20,0)</f>
        <v>45</v>
      </c>
      <c r="B47">
        <f ca="1">OFFSET(Table1[[#This Row],[Length of the Search Path]],ROW(Table1[[#This Row],[Length of the Search Path]])*10-20,0)</f>
        <v>36</v>
      </c>
      <c r="C47">
        <f ca="1">OFFSET(Table1[[#This Row],[Length of the Search Path]],ROW(Table1[[#This Row],[Length of the Search Path]])*10-19,0)</f>
        <v>30</v>
      </c>
      <c r="D47">
        <f ca="1">OFFSET(Table1[[#This Row],[Length of the Search Path]],ROW(Table1[[#This Row],[Length of the Search Path]])*10-18,0)</f>
        <v>30</v>
      </c>
      <c r="E47">
        <f ca="1">OFFSET(Table1[[#This Row],[Length of the Search Path]],ROW(Table1[[#This Row],[Length of the Search Path]])*10-17,0)</f>
        <v>30</v>
      </c>
      <c r="F47">
        <f ca="1">OFFSET(Table1[[#This Row],[Length of the Search Path]],ROW(Table1[[#This Row],[Length of the Search Path]])*10-16,0)</f>
        <v>30</v>
      </c>
      <c r="G47">
        <f ca="1">OFFSET(Table1[[#This Row],[Length of the Search Path]],ROW(Table1[[#This Row],[Length of the Search Path]])*10-15,0)</f>
        <v>30</v>
      </c>
      <c r="H47">
        <f ca="1">OFFSET(Table1[[#This Row],[Length of the Search Path]],ROW(Table1[[#This Row],[Length of the Search Path]])*10-14,0)</f>
        <v>36</v>
      </c>
      <c r="I47">
        <f ca="1">OFFSET(Table1[[#This Row],[Length of the Search Path]],ROW(Table1[[#This Row],[Length of the Search Path]])*10-13,0)</f>
        <v>36</v>
      </c>
      <c r="J47">
        <f ca="1">OFFSET(Table1[[#This Row],[Length of the Search Path]],ROW(Table1[[#This Row],[Length of the Search Path]])*10-12,0)</f>
        <v>36</v>
      </c>
      <c r="K47">
        <f ca="1">OFFSET(Table1[[#This Row],[Length of the Search Path]],ROW(Table1[[#This Row],[Length of the Search Path]])*10-11,0)</f>
        <v>36</v>
      </c>
      <c r="L47">
        <f ca="1">OFFSET(Table1[[#This Row],[Length of the Search Path]],ROW(Table1[[#This Row],[Length of the Search Path]])*10-10,0)</f>
        <v>36</v>
      </c>
      <c r="M47" s="1">
        <f ca="1">SUM(SearchPath[[#This Row],[G1]:[G5]])/5</f>
        <v>30</v>
      </c>
      <c r="N47" s="1">
        <f ca="1">SUM(SearchPath[[#This Row],[A1]:[A5]])/5</f>
        <v>36</v>
      </c>
    </row>
    <row r="48" spans="1:14" x14ac:dyDescent="0.3">
      <c r="A48">
        <f ca="1">OFFSET(Table1[[#This Row],[Puzzle Number]],ROW(Table1[[#This Row],[Puzzle Number]])*10-20,0)</f>
        <v>46</v>
      </c>
      <c r="B48">
        <f ca="1">OFFSET(Table1[[#This Row],[Length of the Search Path]],ROW(Table1[[#This Row],[Length of the Search Path]])*10-20,0)</f>
        <v>19</v>
      </c>
      <c r="C48">
        <f ca="1">OFFSET(Table1[[#This Row],[Length of the Search Path]],ROW(Table1[[#This Row],[Length of the Search Path]])*10-19,0)</f>
        <v>9</v>
      </c>
      <c r="D48">
        <f ca="1">OFFSET(Table1[[#This Row],[Length of the Search Path]],ROW(Table1[[#This Row],[Length of the Search Path]])*10-18,0)</f>
        <v>9</v>
      </c>
      <c r="E48">
        <f ca="1">OFFSET(Table1[[#This Row],[Length of the Search Path]],ROW(Table1[[#This Row],[Length of the Search Path]])*10-17,0)</f>
        <v>9</v>
      </c>
      <c r="F48">
        <f ca="1">OFFSET(Table1[[#This Row],[Length of the Search Path]],ROW(Table1[[#This Row],[Length of the Search Path]])*10-16,0)</f>
        <v>14</v>
      </c>
      <c r="G48">
        <f ca="1">OFFSET(Table1[[#This Row],[Length of the Search Path]],ROW(Table1[[#This Row],[Length of the Search Path]])*10-15,0)</f>
        <v>9</v>
      </c>
      <c r="H48">
        <f ca="1">OFFSET(Table1[[#This Row],[Length of the Search Path]],ROW(Table1[[#This Row],[Length of the Search Path]])*10-14,0)</f>
        <v>16</v>
      </c>
      <c r="I48">
        <f ca="1">OFFSET(Table1[[#This Row],[Length of the Search Path]],ROW(Table1[[#This Row],[Length of the Search Path]])*10-13,0)</f>
        <v>16</v>
      </c>
      <c r="J48">
        <f ca="1">OFFSET(Table1[[#This Row],[Length of the Search Path]],ROW(Table1[[#This Row],[Length of the Search Path]])*10-12,0)</f>
        <v>11</v>
      </c>
      <c r="K48">
        <f ca="1">OFFSET(Table1[[#This Row],[Length of the Search Path]],ROW(Table1[[#This Row],[Length of the Search Path]])*10-11,0)</f>
        <v>16</v>
      </c>
      <c r="L48">
        <f ca="1">OFFSET(Table1[[#This Row],[Length of the Search Path]],ROW(Table1[[#This Row],[Length of the Search Path]])*10-10,0)</f>
        <v>11</v>
      </c>
      <c r="M48" s="1">
        <f ca="1">SUM(SearchPath[[#This Row],[G1]:[G5]])/5</f>
        <v>10</v>
      </c>
      <c r="N48" s="1">
        <f ca="1">SUM(SearchPath[[#This Row],[A1]:[A5]])/5</f>
        <v>14</v>
      </c>
    </row>
    <row r="49" spans="1:14" x14ac:dyDescent="0.3">
      <c r="A49">
        <f ca="1">OFFSET(Table1[[#This Row],[Puzzle Number]],ROW(Table1[[#This Row],[Puzzle Number]])*10-20,0)</f>
        <v>47</v>
      </c>
      <c r="B49">
        <f ca="1">OFFSET(Table1[[#This Row],[Length of the Search Path]],ROW(Table1[[#This Row],[Length of the Search Path]])*10-20,0)</f>
        <v>390</v>
      </c>
      <c r="C49">
        <f ca="1">OFFSET(Table1[[#This Row],[Length of the Search Path]],ROW(Table1[[#This Row],[Length of the Search Path]])*10-19,0)</f>
        <v>10</v>
      </c>
      <c r="D49">
        <f ca="1">OFFSET(Table1[[#This Row],[Length of the Search Path]],ROW(Table1[[#This Row],[Length of the Search Path]])*10-18,0)</f>
        <v>10</v>
      </c>
      <c r="E49">
        <f ca="1">OFFSET(Table1[[#This Row],[Length of the Search Path]],ROW(Table1[[#This Row],[Length of the Search Path]])*10-17,0)</f>
        <v>10</v>
      </c>
      <c r="F49">
        <f ca="1">OFFSET(Table1[[#This Row],[Length of the Search Path]],ROW(Table1[[#This Row],[Length of the Search Path]])*10-16,0)</f>
        <v>30</v>
      </c>
      <c r="G49">
        <f ca="1">OFFSET(Table1[[#This Row],[Length of the Search Path]],ROW(Table1[[#This Row],[Length of the Search Path]])*10-15,0)</f>
        <v>11</v>
      </c>
      <c r="H49">
        <f ca="1">OFFSET(Table1[[#This Row],[Length of the Search Path]],ROW(Table1[[#This Row],[Length of the Search Path]])*10-14,0)</f>
        <v>129</v>
      </c>
      <c r="I49">
        <f ca="1">OFFSET(Table1[[#This Row],[Length of the Search Path]],ROW(Table1[[#This Row],[Length of the Search Path]])*10-13,0)</f>
        <v>129</v>
      </c>
      <c r="J49">
        <f ca="1">OFFSET(Table1[[#This Row],[Length of the Search Path]],ROW(Table1[[#This Row],[Length of the Search Path]])*10-12,0)</f>
        <v>13</v>
      </c>
      <c r="K49">
        <f ca="1">OFFSET(Table1[[#This Row],[Length of the Search Path]],ROW(Table1[[#This Row],[Length of the Search Path]])*10-11,0)</f>
        <v>275</v>
      </c>
      <c r="L49">
        <f ca="1">OFFSET(Table1[[#This Row],[Length of the Search Path]],ROW(Table1[[#This Row],[Length of the Search Path]])*10-10,0)</f>
        <v>48</v>
      </c>
      <c r="M49" s="1">
        <f ca="1">SUM(SearchPath[[#This Row],[G1]:[G5]])/5</f>
        <v>14.2</v>
      </c>
      <c r="N49" s="1">
        <f ca="1">SUM(SearchPath[[#This Row],[A1]:[A5]])/5</f>
        <v>118.8</v>
      </c>
    </row>
    <row r="50" spans="1:14" x14ac:dyDescent="0.3">
      <c r="A50">
        <f ca="1">OFFSET(Table1[[#This Row],[Puzzle Number]],ROW(Table1[[#This Row],[Puzzle Number]])*10-20,0)</f>
        <v>48</v>
      </c>
      <c r="B50">
        <f ca="1">OFFSET(Table1[[#This Row],[Length of the Search Path]],ROW(Table1[[#This Row],[Length of the Search Path]])*10-20,0)</f>
        <v>2</v>
      </c>
      <c r="C50">
        <f ca="1">OFFSET(Table1[[#This Row],[Length of the Search Path]],ROW(Table1[[#This Row],[Length of the Search Path]])*10-19,0)</f>
        <v>2</v>
      </c>
      <c r="D50">
        <f ca="1">OFFSET(Table1[[#This Row],[Length of the Search Path]],ROW(Table1[[#This Row],[Length of the Search Path]])*10-18,0)</f>
        <v>2</v>
      </c>
      <c r="E50">
        <f ca="1">OFFSET(Table1[[#This Row],[Length of the Search Path]],ROW(Table1[[#This Row],[Length of the Search Path]])*10-17,0)</f>
        <v>2</v>
      </c>
      <c r="F50">
        <f ca="1">OFFSET(Table1[[#This Row],[Length of the Search Path]],ROW(Table1[[#This Row],[Length of the Search Path]])*10-16,0)</f>
        <v>2</v>
      </c>
      <c r="G50">
        <f ca="1">OFFSET(Table1[[#This Row],[Length of the Search Path]],ROW(Table1[[#This Row],[Length of the Search Path]])*10-15,0)</f>
        <v>2</v>
      </c>
      <c r="H50">
        <f ca="1">OFFSET(Table1[[#This Row],[Length of the Search Path]],ROW(Table1[[#This Row],[Length of the Search Path]])*10-14,0)</f>
        <v>2</v>
      </c>
      <c r="I50">
        <f ca="1">OFFSET(Table1[[#This Row],[Length of the Search Path]],ROW(Table1[[#This Row],[Length of the Search Path]])*10-13,0)</f>
        <v>2</v>
      </c>
      <c r="J50">
        <f ca="1">OFFSET(Table1[[#This Row],[Length of the Search Path]],ROW(Table1[[#This Row],[Length of the Search Path]])*10-12,0)</f>
        <v>2</v>
      </c>
      <c r="K50">
        <f ca="1">OFFSET(Table1[[#This Row],[Length of the Search Path]],ROW(Table1[[#This Row],[Length of the Search Path]])*10-11,0)</f>
        <v>2</v>
      </c>
      <c r="L50">
        <f ca="1">OFFSET(Table1[[#This Row],[Length of the Search Path]],ROW(Table1[[#This Row],[Length of the Search Path]])*10-10,0)</f>
        <v>2</v>
      </c>
      <c r="M50" s="1">
        <f ca="1">SUM(SearchPath[[#This Row],[G1]:[G5]])/5</f>
        <v>2</v>
      </c>
      <c r="N50" s="1">
        <f ca="1">SUM(SearchPath[[#This Row],[A1]:[A5]])/5</f>
        <v>2</v>
      </c>
    </row>
    <row r="51" spans="1:14" x14ac:dyDescent="0.3">
      <c r="A51">
        <f ca="1">OFFSET(Table1[[#This Row],[Puzzle Number]],ROW(Table1[[#This Row],[Puzzle Number]])*10-20,0)</f>
        <v>49</v>
      </c>
      <c r="B51">
        <f ca="1">OFFSET(Table1[[#This Row],[Length of the Search Path]],ROW(Table1[[#This Row],[Length of the Search Path]])*10-20,0)</f>
        <v>49</v>
      </c>
      <c r="C51">
        <f ca="1">OFFSET(Table1[[#This Row],[Length of the Search Path]],ROW(Table1[[#This Row],[Length of the Search Path]])*10-19,0)</f>
        <v>3</v>
      </c>
      <c r="D51">
        <f ca="1">OFFSET(Table1[[#This Row],[Length of the Search Path]],ROW(Table1[[#This Row],[Length of the Search Path]])*10-18,0)</f>
        <v>3</v>
      </c>
      <c r="E51">
        <f ca="1">OFFSET(Table1[[#This Row],[Length of the Search Path]],ROW(Table1[[#This Row],[Length of the Search Path]])*10-17,0)</f>
        <v>3</v>
      </c>
      <c r="F51">
        <f ca="1">OFFSET(Table1[[#This Row],[Length of the Search Path]],ROW(Table1[[#This Row],[Length of the Search Path]])*10-16,0)</f>
        <v>7</v>
      </c>
      <c r="G51">
        <f ca="1">OFFSET(Table1[[#This Row],[Length of the Search Path]],ROW(Table1[[#This Row],[Length of the Search Path]])*10-15,0)</f>
        <v>3</v>
      </c>
      <c r="H51">
        <f ca="1">OFFSET(Table1[[#This Row],[Length of the Search Path]],ROW(Table1[[#This Row],[Length of the Search Path]])*10-14,0)</f>
        <v>12</v>
      </c>
      <c r="I51">
        <f ca="1">OFFSET(Table1[[#This Row],[Length of the Search Path]],ROW(Table1[[#This Row],[Length of the Search Path]])*10-13,0)</f>
        <v>3</v>
      </c>
      <c r="J51">
        <f ca="1">OFFSET(Table1[[#This Row],[Length of the Search Path]],ROW(Table1[[#This Row],[Length of the Search Path]])*10-12,0)</f>
        <v>3</v>
      </c>
      <c r="K51">
        <f ca="1">OFFSET(Table1[[#This Row],[Length of the Search Path]],ROW(Table1[[#This Row],[Length of the Search Path]])*10-11,0)</f>
        <v>13</v>
      </c>
      <c r="L51">
        <f ca="1">OFFSET(Table1[[#This Row],[Length of the Search Path]],ROW(Table1[[#This Row],[Length of the Search Path]])*10-10,0)</f>
        <v>3</v>
      </c>
      <c r="M51" s="1">
        <f ca="1">SUM(SearchPath[[#This Row],[G1]:[G5]])/5</f>
        <v>3.8</v>
      </c>
      <c r="N51" s="1">
        <f ca="1">SUM(SearchPath[[#This Row],[A1]:[A5]])/5</f>
        <v>6.8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solution-times</vt:lpstr>
      <vt:lpstr>search-path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Sobhan Mehrpour</dc:creator>
  <cp:lastModifiedBy>Sobhan Mehrpour</cp:lastModifiedBy>
  <dcterms:created xsi:type="dcterms:W3CDTF">2022-11-30T18:11:43Z</dcterms:created>
  <dcterms:modified xsi:type="dcterms:W3CDTF">2022-11-30T22:20:44Z</dcterms:modified>
</cp:coreProperties>
</file>