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harts/chart4.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comments8.xml" ContentType="application/vnd.openxmlformats-officedocument.spreadsheetml.comments+xml"/>
  <Override PartName="/xl/drawings/drawing14.xml" ContentType="application/vnd.openxmlformats-officedocument.drawing+xml"/>
  <Override PartName="/xl/comments9.xml" ContentType="application/vnd.openxmlformats-officedocument.spreadsheetml.comments+xml"/>
  <Override PartName="/xl/drawings/drawing15.xml" ContentType="application/vnd.openxmlformats-officedocument.drawing+xml"/>
  <Override PartName="/xl/comments10.xml" ContentType="application/vnd.openxmlformats-officedocument.spreadsheetml.comments+xml"/>
  <Override PartName="/xl/drawings/drawing16.xml" ContentType="application/vnd.openxmlformats-officedocument.drawing+xml"/>
  <Override PartName="/xl/charts/chart5.xml" ContentType="application/vnd.openxmlformats-officedocument.drawingml.chart+xml"/>
  <Override PartName="/xl/drawings/drawing17.xml" ContentType="application/vnd.openxmlformats-officedocument.drawing+xml"/>
  <Override PartName="/xl/drawings/drawing18.xml" ContentType="application/vnd.openxmlformats-officedocument.drawing+xml"/>
  <Override PartName="/xl/comments11.xml" ContentType="application/vnd.openxmlformats-officedocument.spreadsheetml.comments+xml"/>
  <Override PartName="/xl/drawings/drawing19.xml" ContentType="application/vnd.openxmlformats-officedocument.drawing+xml"/>
  <Override PartName="/xl/comments12.xml" ContentType="application/vnd.openxmlformats-officedocument.spreadsheetml.comments+xml"/>
  <Override PartName="/xl/drawings/drawing20.xml" ContentType="application/vnd.openxmlformats-officedocument.drawing+xml"/>
  <Override PartName="/xl/comments13.xml" ContentType="application/vnd.openxmlformats-officedocument.spreadsheetml.comments+xml"/>
  <Override PartName="/xl/drawings/drawing21.xml" ContentType="application/vnd.openxmlformats-officedocument.drawing+xml"/>
  <Override PartName="/xl/charts/chart6.xml" ContentType="application/vnd.openxmlformats-officedocument.drawingml.chart+xml"/>
  <Override PartName="/xl/drawings/drawing22.xml" ContentType="application/vnd.openxmlformats-officedocument.drawing+xml"/>
  <Override PartName="/xl/drawings/drawing23.xml" ContentType="application/vnd.openxmlformats-officedocument.drawing+xml"/>
  <Override PartName="/xl/comments14.xml" ContentType="application/vnd.openxmlformats-officedocument.spreadsheetml.comments+xml"/>
  <Override PartName="/xl/drawings/drawing24.xml" ContentType="application/vnd.openxmlformats-officedocument.drawing+xml"/>
  <Override PartName="/xl/comments15.xml" ContentType="application/vnd.openxmlformats-officedocument.spreadsheetml.comments+xml"/>
  <Override PartName="/xl/drawings/drawing25.xml" ContentType="application/vnd.openxmlformats-officedocument.drawing+xml"/>
  <Override PartName="/xl/comments16.xml" ContentType="application/vnd.openxmlformats-officedocument.spreadsheetml.comments+xml"/>
  <Override PartName="/xl/drawings/drawing26.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Users\Doug\Desktop\DSE_\"/>
    </mc:Choice>
  </mc:AlternateContent>
  <xr:revisionPtr revIDLastSave="0" documentId="13_ncr:1_{8AABC4C0-F424-42D5-BD51-F304E56A6F14}" xr6:coauthVersionLast="46" xr6:coauthVersionMax="46" xr10:uidLastSave="{00000000-0000-0000-0000-000000000000}"/>
  <bookViews>
    <workbookView xWindow="3525" yWindow="510" windowWidth="24795" windowHeight="14760" tabRatio="839" activeTab="7" xr2:uid="{00000000-000D-0000-FFFF-FFFF00000000}"/>
  </bookViews>
  <sheets>
    <sheet name="Start Here" sheetId="1" r:id="rId1"/>
    <sheet name="Instructions" sheetId="23" r:id="rId2"/>
    <sheet name="Club Administration" sheetId="2" r:id="rId3"/>
    <sheet name="Club Membership Roster" sheetId="3" r:id="rId4"/>
    <sheet name="Annual Totals" sheetId="4" r:id="rId5"/>
    <sheet name="Club Trends" sheetId="5" r:id="rId6"/>
    <sheet name="Club Goals" sheetId="6" r:id="rId7"/>
    <sheet name="March" sheetId="7" r:id="rId8"/>
    <sheet name="April" sheetId="8" r:id="rId9"/>
    <sheet name="May" sheetId="9" r:id="rId10"/>
    <sheet name="Spring Reflection" sheetId="10" r:id="rId11"/>
    <sheet name="(2020-2021) Summer Reflection" sheetId="28" r:id="rId12"/>
    <sheet name="June" sheetId="11" r:id="rId13"/>
    <sheet name="July" sheetId="12" r:id="rId14"/>
    <sheet name="August" sheetId="13" r:id="rId15"/>
    <sheet name="Summer Reflection" sheetId="14" r:id="rId16"/>
    <sheet name="(2020-2021) Fall Reflection" sheetId="26" r:id="rId17"/>
    <sheet name="September" sheetId="15" r:id="rId18"/>
    <sheet name="October" sheetId="16" r:id="rId19"/>
    <sheet name="November" sheetId="17" r:id="rId20"/>
    <sheet name="Fall Reflection" sheetId="18" r:id="rId21"/>
    <sheet name="(2020-2021) Winter Reflection" sheetId="27" r:id="rId22"/>
    <sheet name="December" sheetId="19" r:id="rId23"/>
    <sheet name="January" sheetId="20" r:id="rId24"/>
    <sheet name="February" sheetId="21" r:id="rId25"/>
    <sheet name="Winter Reflection" sheetId="22" r:id="rId26"/>
  </sheets>
  <definedNames>
    <definedName name="_xlnm.Print_Area" localSheetId="8">April!$A$1:$AA$237</definedName>
    <definedName name="_xlnm.Print_Area" localSheetId="14">August!$A$1:$AA$237</definedName>
    <definedName name="_xlnm.Print_Area" localSheetId="2">'Club Administration'!$A$1:$N$113</definedName>
    <definedName name="_xlnm.Print_Area" localSheetId="6">'Club Goals'!$A$1:$N$42</definedName>
    <definedName name="_xlnm.Print_Area" localSheetId="3">'Club Membership Roster'!$A$1:$L$367</definedName>
    <definedName name="_xlnm.Print_Area" localSheetId="22">December!$A$1:$AA$237</definedName>
    <definedName name="_xlnm.Print_Area" localSheetId="24">February!$A$1:$AA$237</definedName>
    <definedName name="_xlnm.Print_Area" localSheetId="1">Instructions!$A$1:$N$93</definedName>
    <definedName name="_xlnm.Print_Area" localSheetId="23">January!$A$1:$AA$237</definedName>
    <definedName name="_xlnm.Print_Area" localSheetId="13">July!$A$1:$AA$237</definedName>
    <definedName name="_xlnm.Print_Area" localSheetId="12">June!$A$1:$AA$237</definedName>
    <definedName name="_xlnm.Print_Area" localSheetId="7">March!$A$1:$Z$237</definedName>
    <definedName name="_xlnm.Print_Area" localSheetId="9">May!$A$1:$AA$237</definedName>
    <definedName name="_xlnm.Print_Area" localSheetId="19">November!$A$1:$AA$237</definedName>
    <definedName name="_xlnm.Print_Area" localSheetId="18">October!$A$1:$AA$237</definedName>
    <definedName name="_xlnm.Print_Area" localSheetId="17">September!$A$1:$AA$237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88" i="7" l="1"/>
  <c r="X89" i="7"/>
  <c r="X90" i="7"/>
  <c r="X91" i="7"/>
  <c r="X92" i="7"/>
  <c r="X93" i="7"/>
  <c r="X94" i="7"/>
  <c r="X95" i="7"/>
  <c r="X96" i="7"/>
  <c r="X97" i="7"/>
  <c r="N19" i="6"/>
  <c r="X98" i="21"/>
  <c r="X97" i="21"/>
  <c r="X96" i="21"/>
  <c r="X95" i="21"/>
  <c r="X94" i="21"/>
  <c r="X93" i="21"/>
  <c r="X92" i="21"/>
  <c r="X91" i="21"/>
  <c r="X90" i="21"/>
  <c r="X89" i="21"/>
  <c r="X88" i="21"/>
  <c r="X98" i="20"/>
  <c r="X97" i="20"/>
  <c r="X96" i="20"/>
  <c r="X95" i="20"/>
  <c r="X94" i="20"/>
  <c r="X93" i="20"/>
  <c r="X92" i="20"/>
  <c r="X91" i="20"/>
  <c r="X90" i="20"/>
  <c r="X89" i="20"/>
  <c r="X88" i="20"/>
  <c r="X98" i="19"/>
  <c r="X97" i="19"/>
  <c r="X96" i="19"/>
  <c r="X95" i="19"/>
  <c r="X94" i="19"/>
  <c r="X93" i="19"/>
  <c r="X92" i="19"/>
  <c r="X91" i="19"/>
  <c r="X90" i="19"/>
  <c r="X89" i="19"/>
  <c r="X88" i="19"/>
  <c r="X98" i="17"/>
  <c r="X97" i="17"/>
  <c r="X96" i="17"/>
  <c r="X95" i="17"/>
  <c r="X94" i="17"/>
  <c r="X93" i="17"/>
  <c r="X92" i="17"/>
  <c r="X91" i="17"/>
  <c r="X90" i="17"/>
  <c r="X89" i="17"/>
  <c r="X88" i="17"/>
  <c r="X98" i="16"/>
  <c r="X97" i="16"/>
  <c r="X96" i="16"/>
  <c r="X95" i="16"/>
  <c r="X94" i="16"/>
  <c r="X93" i="16"/>
  <c r="X92" i="16"/>
  <c r="X91" i="16"/>
  <c r="X90" i="16"/>
  <c r="X89" i="16"/>
  <c r="X88" i="16"/>
  <c r="X98" i="15"/>
  <c r="X97" i="15"/>
  <c r="X96" i="15"/>
  <c r="X95" i="15"/>
  <c r="X94" i="15"/>
  <c r="X93" i="15"/>
  <c r="X92" i="15"/>
  <c r="X91" i="15"/>
  <c r="X90" i="15"/>
  <c r="X89" i="15"/>
  <c r="X88" i="15"/>
  <c r="X98" i="13"/>
  <c r="X97" i="13"/>
  <c r="X96" i="13"/>
  <c r="X95" i="13"/>
  <c r="X94" i="13"/>
  <c r="X93" i="13"/>
  <c r="X92" i="13"/>
  <c r="X91" i="13"/>
  <c r="X90" i="13"/>
  <c r="X89" i="13"/>
  <c r="X88" i="13"/>
  <c r="X98" i="12"/>
  <c r="X97" i="12"/>
  <c r="X96" i="12"/>
  <c r="X95" i="12"/>
  <c r="X94" i="12"/>
  <c r="X93" i="12"/>
  <c r="X92" i="12"/>
  <c r="X91" i="12"/>
  <c r="X90" i="12"/>
  <c r="X89" i="12"/>
  <c r="X88" i="12"/>
  <c r="X98" i="11"/>
  <c r="X97" i="11"/>
  <c r="X96" i="11"/>
  <c r="X95" i="11"/>
  <c r="X94" i="11"/>
  <c r="X93" i="11"/>
  <c r="X92" i="11"/>
  <c r="X91" i="11"/>
  <c r="X90" i="11"/>
  <c r="X89" i="11"/>
  <c r="X88" i="11"/>
  <c r="X98" i="9"/>
  <c r="X97" i="9"/>
  <c r="X96" i="9"/>
  <c r="X95" i="9"/>
  <c r="X94" i="9"/>
  <c r="X93" i="9"/>
  <c r="X92" i="9"/>
  <c r="X91" i="9"/>
  <c r="X90" i="9"/>
  <c r="X89" i="9"/>
  <c r="X88" i="9"/>
  <c r="X98" i="8"/>
  <c r="X89" i="8"/>
  <c r="X90" i="8"/>
  <c r="X91" i="8"/>
  <c r="X92" i="8"/>
  <c r="X93" i="8"/>
  <c r="X94" i="8"/>
  <c r="X95" i="8"/>
  <c r="X96" i="8"/>
  <c r="X97" i="8"/>
  <c r="X88" i="8"/>
  <c r="K61" i="4"/>
  <c r="K62" i="4"/>
  <c r="K63" i="4"/>
  <c r="K64" i="4"/>
  <c r="K65" i="4"/>
  <c r="K66" i="4"/>
  <c r="K67" i="4"/>
  <c r="K68" i="4"/>
  <c r="K69" i="4"/>
  <c r="K70" i="4"/>
  <c r="K71" i="4"/>
  <c r="J16" i="3"/>
  <c r="L42" i="5" s="1"/>
  <c r="E41" i="9"/>
  <c r="E41" i="11"/>
  <c r="E41" i="12"/>
  <c r="E41" i="13"/>
  <c r="E41" i="15"/>
  <c r="E41" i="16"/>
  <c r="E41" i="17"/>
  <c r="E41" i="19"/>
  <c r="E41" i="21"/>
  <c r="E41" i="20"/>
  <c r="F24" i="15"/>
  <c r="F24" i="13"/>
  <c r="F24" i="12"/>
  <c r="F24" i="11"/>
  <c r="F24" i="9"/>
  <c r="F24" i="8"/>
  <c r="F24" i="7"/>
  <c r="E16" i="3" l="1"/>
  <c r="J21" i="4"/>
  <c r="J20" i="4"/>
  <c r="J19" i="4"/>
  <c r="F22" i="4"/>
  <c r="F21" i="4"/>
  <c r="F20" i="4"/>
  <c r="F19" i="4"/>
  <c r="A14" i="28"/>
  <c r="A12" i="28"/>
  <c r="S80" i="8"/>
  <c r="A14" i="27" l="1"/>
  <c r="A12" i="27"/>
  <c r="A14" i="26" l="1"/>
  <c r="A12" i="26"/>
  <c r="N32" i="4"/>
  <c r="J34" i="4"/>
  <c r="J33" i="4"/>
  <c r="J31" i="4"/>
  <c r="F32" i="4"/>
  <c r="W80" i="8"/>
  <c r="S80" i="9"/>
  <c r="S80" i="15"/>
  <c r="W80" i="15"/>
  <c r="W80" i="16"/>
  <c r="S80" i="16"/>
  <c r="W80" i="19"/>
  <c r="S80" i="19"/>
  <c r="E19" i="22"/>
  <c r="R98" i="21"/>
  <c r="E75" i="21"/>
  <c r="R98" i="20"/>
  <c r="E75" i="20" s="1"/>
  <c r="R98" i="19"/>
  <c r="E75" i="19" s="1"/>
  <c r="E19" i="18"/>
  <c r="R98" i="17"/>
  <c r="R98" i="16"/>
  <c r="R98" i="15"/>
  <c r="E75" i="15" s="1"/>
  <c r="E19" i="14"/>
  <c r="R98" i="13"/>
  <c r="R98" i="12"/>
  <c r="E75" i="12" s="1"/>
  <c r="I64" i="4" s="1"/>
  <c r="R98" i="11"/>
  <c r="E19" i="10"/>
  <c r="R98" i="9"/>
  <c r="R98" i="8"/>
  <c r="E75" i="8" s="1"/>
  <c r="R98" i="7"/>
  <c r="E75" i="7" s="1"/>
  <c r="E76" i="7" s="1"/>
  <c r="I71" i="4" l="1"/>
  <c r="I70" i="4"/>
  <c r="I69" i="4"/>
  <c r="E75" i="17"/>
  <c r="E75" i="16"/>
  <c r="I66" i="4"/>
  <c r="E75" i="13"/>
  <c r="E75" i="11"/>
  <c r="E75" i="9"/>
  <c r="I62" i="4"/>
  <c r="I61" i="4"/>
  <c r="R99" i="8"/>
  <c r="R99" i="9" s="1"/>
  <c r="I60" i="4"/>
  <c r="E76" i="8"/>
  <c r="R99" i="7"/>
  <c r="AA75" i="21"/>
  <c r="AA75" i="16"/>
  <c r="AA75" i="11"/>
  <c r="AA75" i="8"/>
  <c r="AA75" i="7"/>
  <c r="L55" i="4" s="1"/>
  <c r="Z75" i="21"/>
  <c r="Z75" i="16"/>
  <c r="Z75" i="11"/>
  <c r="Z75" i="8"/>
  <c r="Z75" i="7"/>
  <c r="J55" i="4" s="1"/>
  <c r="Y75" i="21"/>
  <c r="Y75" i="16"/>
  <c r="Y75" i="11"/>
  <c r="Y75" i="8"/>
  <c r="Y75" i="7"/>
  <c r="Y76" i="7" s="1"/>
  <c r="Y76" i="8" s="1"/>
  <c r="Y76" i="9" s="1"/>
  <c r="Y76" i="11" s="1"/>
  <c r="Y76" i="12" s="1"/>
  <c r="X75" i="21"/>
  <c r="X75" i="16"/>
  <c r="X75" i="11"/>
  <c r="X75" i="8"/>
  <c r="X75" i="7"/>
  <c r="X76" i="7" s="1"/>
  <c r="X76" i="8" s="1"/>
  <c r="W75" i="21"/>
  <c r="W75" i="16"/>
  <c r="W75" i="11"/>
  <c r="V75" i="21"/>
  <c r="V75" i="16"/>
  <c r="V75" i="11"/>
  <c r="V75" i="8"/>
  <c r="V75" i="7"/>
  <c r="V76" i="7" s="1"/>
  <c r="V76" i="8" s="1"/>
  <c r="V76" i="9" s="1"/>
  <c r="D18" i="10" s="1"/>
  <c r="H18" i="10" s="1"/>
  <c r="U75" i="21"/>
  <c r="S80" i="21" s="1"/>
  <c r="U75" i="16"/>
  <c r="U75" i="11"/>
  <c r="U75" i="8"/>
  <c r="U75" i="7"/>
  <c r="S80" i="7" s="1"/>
  <c r="T75" i="21"/>
  <c r="T75" i="16"/>
  <c r="T75" i="11"/>
  <c r="T75" i="8"/>
  <c r="T75" i="7"/>
  <c r="T76" i="7" s="1"/>
  <c r="T76" i="8" s="1"/>
  <c r="T76" i="9" s="1"/>
  <c r="T76" i="11" s="1"/>
  <c r="S75" i="21"/>
  <c r="S75" i="16"/>
  <c r="S75" i="11"/>
  <c r="S75" i="8"/>
  <c r="S75" i="7"/>
  <c r="S76" i="7" s="1"/>
  <c r="S76" i="8" s="1"/>
  <c r="S76" i="9" s="1"/>
  <c r="S76" i="11" s="1"/>
  <c r="S76" i="12" s="1"/>
  <c r="R75" i="21"/>
  <c r="R75" i="16"/>
  <c r="R75" i="11"/>
  <c r="R75" i="8"/>
  <c r="R75" i="7"/>
  <c r="F54" i="4" s="1"/>
  <c r="Q75" i="21"/>
  <c r="Q75" i="16"/>
  <c r="Q75" i="11"/>
  <c r="Q75" i="8"/>
  <c r="Q75" i="7"/>
  <c r="D54" i="4" s="1"/>
  <c r="P75" i="21"/>
  <c r="P75" i="16"/>
  <c r="P75" i="11"/>
  <c r="P75" i="8"/>
  <c r="P75" i="7"/>
  <c r="P53" i="4" s="1"/>
  <c r="O75" i="21"/>
  <c r="O75" i="16"/>
  <c r="O75" i="11"/>
  <c r="O75" i="8"/>
  <c r="O75" i="7"/>
  <c r="N53" i="4" s="1"/>
  <c r="N75" i="21"/>
  <c r="N75" i="16"/>
  <c r="N75" i="11"/>
  <c r="N75" i="8"/>
  <c r="N75" i="7"/>
  <c r="L53" i="4" s="1"/>
  <c r="M75" i="21"/>
  <c r="M75" i="16"/>
  <c r="M75" i="11"/>
  <c r="M75" i="8"/>
  <c r="M75" i="7"/>
  <c r="J53" i="4" s="1"/>
  <c r="L75" i="21"/>
  <c r="L75" i="16"/>
  <c r="L75" i="11"/>
  <c r="L75" i="8"/>
  <c r="L75" i="7"/>
  <c r="H53" i="4" s="1"/>
  <c r="K75" i="21"/>
  <c r="K75" i="16"/>
  <c r="K75" i="11"/>
  <c r="K75" i="8"/>
  <c r="K75" i="7"/>
  <c r="K76" i="7" s="1"/>
  <c r="K76" i="8" s="1"/>
  <c r="K76" i="9" s="1"/>
  <c r="K76" i="11" s="1"/>
  <c r="K76" i="12" s="1"/>
  <c r="K76" i="13" s="1"/>
  <c r="K76" i="15" s="1"/>
  <c r="K76" i="16" s="1"/>
  <c r="K76" i="17" s="1"/>
  <c r="K76" i="19" s="1"/>
  <c r="K76" i="20" s="1"/>
  <c r="K76" i="21" s="1"/>
  <c r="J75" i="21"/>
  <c r="J75" i="16"/>
  <c r="J75" i="11"/>
  <c r="J75" i="8"/>
  <c r="J75" i="7"/>
  <c r="J76" i="7" s="1"/>
  <c r="J76" i="8" s="1"/>
  <c r="J76" i="9" s="1"/>
  <c r="J76" i="11" s="1"/>
  <c r="J76" i="12" s="1"/>
  <c r="J76" i="13" s="1"/>
  <c r="J76" i="15" s="1"/>
  <c r="J76" i="16" s="1"/>
  <c r="J76" i="17" s="1"/>
  <c r="J76" i="19" s="1"/>
  <c r="J76" i="20" s="1"/>
  <c r="J76" i="21" s="1"/>
  <c r="W75" i="8"/>
  <c r="W75" i="7"/>
  <c r="W76" i="7" s="1"/>
  <c r="W76" i="8" s="1"/>
  <c r="AA75" i="20"/>
  <c r="Z75" i="20"/>
  <c r="Y75" i="20"/>
  <c r="X75" i="20"/>
  <c r="W75" i="20"/>
  <c r="V75" i="20"/>
  <c r="U75" i="20"/>
  <c r="S80" i="20" s="1"/>
  <c r="T75" i="20"/>
  <c r="S75" i="20"/>
  <c r="R75" i="20"/>
  <c r="Q75" i="20"/>
  <c r="P75" i="20"/>
  <c r="O75" i="20"/>
  <c r="N75" i="20"/>
  <c r="M75" i="20"/>
  <c r="L75" i="20"/>
  <c r="K75" i="20"/>
  <c r="J75" i="20"/>
  <c r="AA75" i="19"/>
  <c r="Z75" i="19"/>
  <c r="Y75" i="19"/>
  <c r="X75" i="19"/>
  <c r="W75" i="19"/>
  <c r="V75" i="19"/>
  <c r="U75" i="19"/>
  <c r="T75" i="19"/>
  <c r="S75" i="19"/>
  <c r="R75" i="19"/>
  <c r="Q75" i="19"/>
  <c r="P75" i="19"/>
  <c r="O75" i="19"/>
  <c r="N75" i="19"/>
  <c r="M75" i="19"/>
  <c r="L75" i="19"/>
  <c r="K75" i="19"/>
  <c r="J75" i="19"/>
  <c r="AA75" i="17"/>
  <c r="Z75" i="17"/>
  <c r="Y75" i="17"/>
  <c r="X75" i="17"/>
  <c r="W75" i="17"/>
  <c r="V75" i="17"/>
  <c r="U75" i="17"/>
  <c r="S80" i="17" s="1"/>
  <c r="T75" i="17"/>
  <c r="S75" i="17"/>
  <c r="R75" i="17"/>
  <c r="Q75" i="17"/>
  <c r="P75" i="17"/>
  <c r="O75" i="17"/>
  <c r="N75" i="17"/>
  <c r="M75" i="17"/>
  <c r="L75" i="17"/>
  <c r="K75" i="17"/>
  <c r="J75" i="17"/>
  <c r="AA75" i="15"/>
  <c r="Z75" i="15"/>
  <c r="Y75" i="15"/>
  <c r="X75" i="15"/>
  <c r="W75" i="15"/>
  <c r="V75" i="15"/>
  <c r="U75" i="15"/>
  <c r="T75" i="15"/>
  <c r="S75" i="15"/>
  <c r="R75" i="15"/>
  <c r="Q75" i="15"/>
  <c r="P75" i="15"/>
  <c r="O75" i="15"/>
  <c r="N75" i="15"/>
  <c r="M75" i="15"/>
  <c r="L75" i="15"/>
  <c r="K75" i="15"/>
  <c r="J75" i="15"/>
  <c r="AA75" i="13"/>
  <c r="Z75" i="13"/>
  <c r="Y75" i="13"/>
  <c r="H55" i="4" s="1"/>
  <c r="X75" i="13"/>
  <c r="W75" i="13"/>
  <c r="V75" i="13"/>
  <c r="U75" i="13"/>
  <c r="S80" i="13" s="1"/>
  <c r="T75" i="13"/>
  <c r="S75" i="13"/>
  <c r="R75" i="13"/>
  <c r="Q75" i="13"/>
  <c r="P75" i="13"/>
  <c r="O75" i="13"/>
  <c r="N75" i="13"/>
  <c r="M75" i="13"/>
  <c r="L75" i="13"/>
  <c r="K75" i="13"/>
  <c r="J75" i="13"/>
  <c r="AA75" i="12"/>
  <c r="Z75" i="12"/>
  <c r="Y75" i="12"/>
  <c r="X75" i="12"/>
  <c r="W75" i="12"/>
  <c r="V75" i="12"/>
  <c r="W80" i="12" s="1"/>
  <c r="U75" i="12"/>
  <c r="S80" i="12" s="1"/>
  <c r="T75" i="12"/>
  <c r="S75" i="12"/>
  <c r="R75" i="12"/>
  <c r="Q75" i="12"/>
  <c r="P75" i="12"/>
  <c r="O75" i="12"/>
  <c r="N75" i="12"/>
  <c r="M75" i="12"/>
  <c r="L75" i="12"/>
  <c r="K75" i="12"/>
  <c r="J75" i="12"/>
  <c r="O75" i="9"/>
  <c r="N75" i="9"/>
  <c r="L75" i="9"/>
  <c r="K75" i="9"/>
  <c r="M75" i="9"/>
  <c r="AA75" i="9"/>
  <c r="Z75" i="9"/>
  <c r="Y75" i="9"/>
  <c r="X75" i="9"/>
  <c r="W75" i="9"/>
  <c r="V75" i="9"/>
  <c r="U75" i="9"/>
  <c r="T75" i="9"/>
  <c r="S75" i="9"/>
  <c r="R75" i="9"/>
  <c r="Q75" i="9"/>
  <c r="P75" i="9"/>
  <c r="J75" i="9"/>
  <c r="G75" i="7"/>
  <c r="F33" i="5" s="1"/>
  <c r="A14" i="3"/>
  <c r="E41" i="7"/>
  <c r="G75" i="11"/>
  <c r="F42" i="4"/>
  <c r="E41" i="8"/>
  <c r="F17" i="22"/>
  <c r="F18" i="22"/>
  <c r="F16" i="22"/>
  <c r="G76" i="7"/>
  <c r="G76" i="8" s="1"/>
  <c r="G75" i="8"/>
  <c r="G75" i="9"/>
  <c r="G75" i="12"/>
  <c r="G75" i="13"/>
  <c r="G75" i="15"/>
  <c r="G75" i="16"/>
  <c r="G75" i="17"/>
  <c r="G75" i="19"/>
  <c r="G75" i="20"/>
  <c r="G75" i="21"/>
  <c r="F17" i="18"/>
  <c r="F18" i="18"/>
  <c r="F16" i="18"/>
  <c r="F17" i="14"/>
  <c r="F18" i="14"/>
  <c r="F16" i="14"/>
  <c r="L17" i="10"/>
  <c r="H98" i="9"/>
  <c r="H98" i="8"/>
  <c r="H98" i="7"/>
  <c r="H99" i="7" s="1"/>
  <c r="H99" i="8" s="1"/>
  <c r="H99" i="9" s="1"/>
  <c r="L18" i="10"/>
  <c r="L98" i="9"/>
  <c r="D75" i="9" s="1"/>
  <c r="G62" i="4" s="1"/>
  <c r="L98" i="8"/>
  <c r="L98" i="7"/>
  <c r="L16" i="10"/>
  <c r="E98" i="9"/>
  <c r="E98" i="8"/>
  <c r="E98" i="7"/>
  <c r="E99" i="7" s="1"/>
  <c r="E99" i="8" s="1"/>
  <c r="F16" i="10"/>
  <c r="F18" i="10"/>
  <c r="F17" i="10"/>
  <c r="F34" i="5"/>
  <c r="J34" i="5"/>
  <c r="F35" i="5"/>
  <c r="J35" i="5"/>
  <c r="F36" i="5"/>
  <c r="J36" i="5"/>
  <c r="F37" i="5"/>
  <c r="J37" i="5"/>
  <c r="F38" i="5"/>
  <c r="J38" i="5"/>
  <c r="F39" i="5"/>
  <c r="J39" i="5"/>
  <c r="F40" i="5"/>
  <c r="J40" i="5"/>
  <c r="F41" i="5"/>
  <c r="J41" i="5"/>
  <c r="F42" i="5"/>
  <c r="J42" i="5"/>
  <c r="F43" i="5"/>
  <c r="J43" i="5"/>
  <c r="F44" i="5"/>
  <c r="J44" i="5"/>
  <c r="A14" i="22"/>
  <c r="A12" i="22"/>
  <c r="A14" i="18"/>
  <c r="A12" i="18"/>
  <c r="L17" i="14"/>
  <c r="H98" i="13"/>
  <c r="H98" i="12"/>
  <c r="H98" i="11"/>
  <c r="L18" i="14"/>
  <c r="L98" i="13"/>
  <c r="D75" i="13" s="1"/>
  <c r="G65" i="4" s="1"/>
  <c r="L98" i="12"/>
  <c r="L98" i="11"/>
  <c r="L16" i="14"/>
  <c r="E98" i="13"/>
  <c r="B75" i="13" s="1"/>
  <c r="C65" i="4" s="1"/>
  <c r="L17" i="18"/>
  <c r="H98" i="17"/>
  <c r="H98" i="16"/>
  <c r="H98" i="15"/>
  <c r="L18" i="18"/>
  <c r="L98" i="17"/>
  <c r="L98" i="16"/>
  <c r="L98" i="15"/>
  <c r="L16" i="18"/>
  <c r="E98" i="17"/>
  <c r="E98" i="16"/>
  <c r="E98" i="15"/>
  <c r="E98" i="12"/>
  <c r="E98" i="11"/>
  <c r="L18" i="22"/>
  <c r="L98" i="21"/>
  <c r="D75" i="21" s="1"/>
  <c r="G71" i="4" s="1"/>
  <c r="L98" i="20"/>
  <c r="D75" i="20"/>
  <c r="L98" i="19"/>
  <c r="D75" i="19"/>
  <c r="D75" i="17"/>
  <c r="D75" i="16"/>
  <c r="D75" i="15"/>
  <c r="D75" i="12"/>
  <c r="D75" i="11"/>
  <c r="D75" i="8"/>
  <c r="L17" i="22"/>
  <c r="H98" i="21"/>
  <c r="C75" i="21"/>
  <c r="H98" i="20"/>
  <c r="C75" i="20"/>
  <c r="H98" i="19"/>
  <c r="C75" i="19"/>
  <c r="C75" i="17"/>
  <c r="C75" i="16"/>
  <c r="C75" i="15"/>
  <c r="C75" i="13"/>
  <c r="E65" i="4" s="1"/>
  <c r="C75" i="12"/>
  <c r="C75" i="11"/>
  <c r="C75" i="9"/>
  <c r="C75" i="8"/>
  <c r="L16" i="22"/>
  <c r="E98" i="21"/>
  <c r="B75" i="21"/>
  <c r="E98" i="20"/>
  <c r="B75" i="20"/>
  <c r="E98" i="19"/>
  <c r="B75" i="19"/>
  <c r="B75" i="17"/>
  <c r="B75" i="16"/>
  <c r="B75" i="15"/>
  <c r="B75" i="12"/>
  <c r="B75" i="11"/>
  <c r="B75" i="8"/>
  <c r="J110" i="9"/>
  <c r="F75" i="9"/>
  <c r="J110" i="8"/>
  <c r="F75" i="8"/>
  <c r="J110" i="7"/>
  <c r="J111" i="7" s="1"/>
  <c r="J111" i="8" s="1"/>
  <c r="J111" i="9" s="1"/>
  <c r="J111" i="11" s="1"/>
  <c r="J111" i="12" s="1"/>
  <c r="J111" i="13" s="1"/>
  <c r="J111" i="15" s="1"/>
  <c r="J111" i="16" s="1"/>
  <c r="J111" i="17" s="1"/>
  <c r="J111" i="19" s="1"/>
  <c r="J111" i="20" s="1"/>
  <c r="J111" i="21" s="1"/>
  <c r="F49" i="4"/>
  <c r="I75" i="20"/>
  <c r="I75" i="19"/>
  <c r="I75" i="17"/>
  <c r="I75" i="16"/>
  <c r="I75" i="15"/>
  <c r="I75" i="13"/>
  <c r="I75" i="12"/>
  <c r="I75" i="11"/>
  <c r="I75" i="9"/>
  <c r="I75" i="8"/>
  <c r="I75" i="7"/>
  <c r="J39" i="4" s="1"/>
  <c r="J127" i="13"/>
  <c r="J127" i="12"/>
  <c r="J127" i="11"/>
  <c r="J127" i="9"/>
  <c r="J127" i="8"/>
  <c r="J127" i="7"/>
  <c r="J128" i="7" s="1"/>
  <c r="J128" i="8" s="1"/>
  <c r="J128" i="9" s="1"/>
  <c r="J128" i="11" s="1"/>
  <c r="J128" i="12" s="1"/>
  <c r="J128" i="13" s="1"/>
  <c r="J128" i="15" s="1"/>
  <c r="J128" i="16" s="1"/>
  <c r="J128" i="17" s="1"/>
  <c r="J128" i="19" s="1"/>
  <c r="J128" i="20" s="1"/>
  <c r="J128" i="21" s="1"/>
  <c r="J127" i="15"/>
  <c r="J127" i="16"/>
  <c r="J127" i="17"/>
  <c r="J127" i="19"/>
  <c r="J127" i="20"/>
  <c r="J127" i="21"/>
  <c r="J110" i="15"/>
  <c r="J110" i="13"/>
  <c r="J110" i="12"/>
  <c r="J110" i="11"/>
  <c r="J110" i="16"/>
  <c r="J110" i="17"/>
  <c r="J110" i="19"/>
  <c r="J110" i="20"/>
  <c r="J110" i="21"/>
  <c r="E25" i="22"/>
  <c r="E24" i="22"/>
  <c r="E23" i="22"/>
  <c r="I80" i="21"/>
  <c r="A80" i="21"/>
  <c r="I75" i="21"/>
  <c r="H75" i="19"/>
  <c r="H75" i="17"/>
  <c r="H75" i="16"/>
  <c r="H75" i="15"/>
  <c r="H75" i="13"/>
  <c r="H75" i="12"/>
  <c r="H75" i="11"/>
  <c r="H75" i="9"/>
  <c r="H75" i="8"/>
  <c r="H75" i="7"/>
  <c r="H39" i="4" s="1"/>
  <c r="H75" i="21"/>
  <c r="H75" i="20"/>
  <c r="F75" i="21"/>
  <c r="F75" i="20"/>
  <c r="H41" i="21"/>
  <c r="G41" i="21"/>
  <c r="F41" i="21"/>
  <c r="D41" i="21"/>
  <c r="H36" i="21"/>
  <c r="G36" i="21"/>
  <c r="F36" i="21"/>
  <c r="E36" i="21"/>
  <c r="D36" i="21"/>
  <c r="A16" i="21"/>
  <c r="A14" i="21"/>
  <c r="G80" i="20"/>
  <c r="I80" i="20"/>
  <c r="A80" i="20"/>
  <c r="H41" i="20"/>
  <c r="G41" i="20"/>
  <c r="F41" i="20"/>
  <c r="D41" i="20"/>
  <c r="H36" i="20"/>
  <c r="G36" i="20"/>
  <c r="F36" i="20"/>
  <c r="E36" i="20"/>
  <c r="D36" i="20"/>
  <c r="A16" i="20"/>
  <c r="A14" i="20"/>
  <c r="G80" i="19"/>
  <c r="I80" i="19"/>
  <c r="A80" i="19"/>
  <c r="F75" i="19"/>
  <c r="F75" i="17"/>
  <c r="F75" i="16"/>
  <c r="F75" i="15"/>
  <c r="F75" i="13"/>
  <c r="F75" i="12"/>
  <c r="F75" i="11"/>
  <c r="H41" i="19"/>
  <c r="G41" i="19"/>
  <c r="F41" i="19"/>
  <c r="D41" i="19"/>
  <c r="H36" i="19"/>
  <c r="G36" i="19"/>
  <c r="F36" i="19"/>
  <c r="E36" i="19"/>
  <c r="D36" i="19"/>
  <c r="A16" i="19"/>
  <c r="A14" i="19"/>
  <c r="E25" i="18"/>
  <c r="E24" i="18"/>
  <c r="E23" i="18"/>
  <c r="G80" i="17"/>
  <c r="I80" i="17"/>
  <c r="A80" i="17"/>
  <c r="H41" i="17"/>
  <c r="G41" i="17"/>
  <c r="F41" i="17"/>
  <c r="D41" i="17"/>
  <c r="H36" i="17"/>
  <c r="G36" i="17"/>
  <c r="F36" i="17"/>
  <c r="E36" i="17"/>
  <c r="D36" i="17"/>
  <c r="A16" i="17"/>
  <c r="A14" i="17"/>
  <c r="I80" i="16"/>
  <c r="G80" i="16"/>
  <c r="A80" i="16"/>
  <c r="H41" i="16"/>
  <c r="G41" i="16"/>
  <c r="F41" i="16"/>
  <c r="D41" i="16"/>
  <c r="H36" i="16"/>
  <c r="G36" i="16"/>
  <c r="F36" i="16"/>
  <c r="E36" i="16"/>
  <c r="D36" i="16"/>
  <c r="A16" i="16"/>
  <c r="A14" i="16"/>
  <c r="G80" i="15"/>
  <c r="I80" i="15"/>
  <c r="A80" i="15"/>
  <c r="H41" i="15"/>
  <c r="G41" i="15"/>
  <c r="F41" i="15"/>
  <c r="D41" i="15"/>
  <c r="H36" i="15"/>
  <c r="G36" i="15"/>
  <c r="F36" i="15"/>
  <c r="E36" i="15"/>
  <c r="D36" i="15"/>
  <c r="A16" i="15"/>
  <c r="A14" i="15"/>
  <c r="E25" i="14"/>
  <c r="E24" i="14"/>
  <c r="E23" i="14"/>
  <c r="A14" i="14"/>
  <c r="A12" i="14"/>
  <c r="I80" i="13"/>
  <c r="A80" i="13"/>
  <c r="H41" i="13"/>
  <c r="G41" i="13"/>
  <c r="F41" i="13"/>
  <c r="D41" i="13"/>
  <c r="H36" i="13"/>
  <c r="G36" i="13"/>
  <c r="F36" i="13"/>
  <c r="E36" i="13"/>
  <c r="D36" i="13"/>
  <c r="A16" i="13"/>
  <c r="A14" i="13"/>
  <c r="G80" i="12"/>
  <c r="I80" i="12"/>
  <c r="A80" i="12"/>
  <c r="H41" i="12"/>
  <c r="G41" i="12"/>
  <c r="F41" i="12"/>
  <c r="D41" i="12"/>
  <c r="H36" i="12"/>
  <c r="G36" i="12"/>
  <c r="F36" i="12"/>
  <c r="E36" i="12"/>
  <c r="D36" i="12"/>
  <c r="A16" i="12"/>
  <c r="A14" i="12"/>
  <c r="G80" i="11"/>
  <c r="I80" i="11"/>
  <c r="A80" i="11"/>
  <c r="H41" i="11"/>
  <c r="G41" i="11"/>
  <c r="F41" i="11"/>
  <c r="D41" i="11"/>
  <c r="H36" i="11"/>
  <c r="G36" i="11"/>
  <c r="F36" i="11"/>
  <c r="E36" i="11"/>
  <c r="D36" i="11"/>
  <c r="A16" i="11"/>
  <c r="A14" i="11"/>
  <c r="E25" i="10"/>
  <c r="E24" i="10"/>
  <c r="E23" i="10"/>
  <c r="A14" i="10"/>
  <c r="A12" i="10"/>
  <c r="W80" i="9"/>
  <c r="I80" i="9"/>
  <c r="A80" i="9"/>
  <c r="H41" i="9"/>
  <c r="G41" i="9"/>
  <c r="F41" i="9"/>
  <c r="D41" i="9"/>
  <c r="H36" i="9"/>
  <c r="G36" i="9"/>
  <c r="F36" i="9"/>
  <c r="E36" i="9"/>
  <c r="D36" i="9"/>
  <c r="A16" i="9"/>
  <c r="A14" i="9"/>
  <c r="G80" i="8"/>
  <c r="I80" i="8"/>
  <c r="A80" i="8"/>
  <c r="H41" i="8"/>
  <c r="G41" i="8"/>
  <c r="F41" i="8"/>
  <c r="D41" i="8"/>
  <c r="H36" i="8"/>
  <c r="G36" i="8"/>
  <c r="F36" i="8"/>
  <c r="E36" i="8"/>
  <c r="D36" i="8"/>
  <c r="A16" i="8"/>
  <c r="A14" i="8"/>
  <c r="I80" i="7"/>
  <c r="A80" i="7"/>
  <c r="H41" i="7"/>
  <c r="G41" i="7"/>
  <c r="F41" i="7"/>
  <c r="D41" i="7"/>
  <c r="H36" i="7"/>
  <c r="G36" i="7"/>
  <c r="F36" i="7"/>
  <c r="E36" i="7"/>
  <c r="D36" i="7"/>
  <c r="A16" i="7"/>
  <c r="A14" i="7"/>
  <c r="A14" i="6"/>
  <c r="A12" i="6"/>
  <c r="C61" i="4"/>
  <c r="E61" i="4"/>
  <c r="G61" i="4"/>
  <c r="G50" i="5"/>
  <c r="E62" i="4"/>
  <c r="C63" i="4"/>
  <c r="E63" i="4"/>
  <c r="G63" i="4"/>
  <c r="C64" i="4"/>
  <c r="E64" i="4"/>
  <c r="G64" i="4"/>
  <c r="G53" i="5" s="1"/>
  <c r="C66" i="4"/>
  <c r="E66" i="4"/>
  <c r="G66" i="4"/>
  <c r="C67" i="4"/>
  <c r="E67" i="4"/>
  <c r="G67" i="4"/>
  <c r="C68" i="4"/>
  <c r="E68" i="4"/>
  <c r="G68" i="4"/>
  <c r="C69" i="4"/>
  <c r="E69" i="4"/>
  <c r="G69" i="4"/>
  <c r="G58" i="5" s="1"/>
  <c r="C70" i="4"/>
  <c r="E70" i="4"/>
  <c r="G70" i="4"/>
  <c r="C71" i="4"/>
  <c r="E71" i="4"/>
  <c r="F61" i="5"/>
  <c r="E61" i="5"/>
  <c r="D61" i="5"/>
  <c r="I45" i="5"/>
  <c r="H45" i="5"/>
  <c r="G45" i="5"/>
  <c r="E45" i="5"/>
  <c r="D45" i="5"/>
  <c r="C45" i="5"/>
  <c r="A14" i="5"/>
  <c r="A12" i="5"/>
  <c r="F76" i="4"/>
  <c r="L76" i="4" s="1"/>
  <c r="F77" i="4"/>
  <c r="L77" i="4" s="1"/>
  <c r="F78" i="4"/>
  <c r="L78" i="4" s="1"/>
  <c r="F79" i="4"/>
  <c r="L79" i="4" s="1"/>
  <c r="F80" i="4"/>
  <c r="F81" i="4"/>
  <c r="L81" i="4" s="1"/>
  <c r="F82" i="4"/>
  <c r="L82" i="4" s="1"/>
  <c r="F83" i="4"/>
  <c r="L83" i="4" s="1"/>
  <c r="F84" i="4"/>
  <c r="L84" i="4" s="1"/>
  <c r="F85" i="4"/>
  <c r="L85" i="4" s="1"/>
  <c r="F86" i="4"/>
  <c r="J86" i="4" s="1"/>
  <c r="F87" i="4"/>
  <c r="L87" i="4" s="1"/>
  <c r="H77" i="4"/>
  <c r="H78" i="4"/>
  <c r="H79" i="4"/>
  <c r="J79" i="4" s="1"/>
  <c r="H80" i="4"/>
  <c r="J80" i="4" s="1"/>
  <c r="H81" i="4"/>
  <c r="H82" i="4"/>
  <c r="J82" i="4" s="1"/>
  <c r="H83" i="4"/>
  <c r="H84" i="4"/>
  <c r="H85" i="4"/>
  <c r="H86" i="4"/>
  <c r="H87" i="4"/>
  <c r="L86" i="4"/>
  <c r="J85" i="4"/>
  <c r="L80" i="4"/>
  <c r="O61" i="4"/>
  <c r="O62" i="4"/>
  <c r="O63" i="4"/>
  <c r="O64" i="4"/>
  <c r="O65" i="4"/>
  <c r="O66" i="4"/>
  <c r="O67" i="4"/>
  <c r="O68" i="4"/>
  <c r="O69" i="4"/>
  <c r="O70" i="4"/>
  <c r="O71" i="4"/>
  <c r="M61" i="4"/>
  <c r="M62" i="4"/>
  <c r="M63" i="4"/>
  <c r="M64" i="4"/>
  <c r="M65" i="4"/>
  <c r="M66" i="4"/>
  <c r="M67" i="4"/>
  <c r="M68" i="4"/>
  <c r="M69" i="4"/>
  <c r="M70" i="4"/>
  <c r="M71" i="4"/>
  <c r="F39" i="4"/>
  <c r="F40" i="4"/>
  <c r="F41" i="4"/>
  <c r="F43" i="4"/>
  <c r="F44" i="4"/>
  <c r="F45" i="4"/>
  <c r="F46" i="4"/>
  <c r="F47" i="4"/>
  <c r="F48" i="4"/>
  <c r="F50" i="4"/>
  <c r="J40" i="4"/>
  <c r="J41" i="4"/>
  <c r="J42" i="4"/>
  <c r="J43" i="4"/>
  <c r="J44" i="4"/>
  <c r="J45" i="4"/>
  <c r="J46" i="4"/>
  <c r="J47" i="4"/>
  <c r="J48" i="4"/>
  <c r="J49" i="4"/>
  <c r="J50" i="4"/>
  <c r="H40" i="4"/>
  <c r="H41" i="4"/>
  <c r="H42" i="4"/>
  <c r="H43" i="4"/>
  <c r="H44" i="4"/>
  <c r="H45" i="4"/>
  <c r="H46" i="4"/>
  <c r="H47" i="4"/>
  <c r="H48" i="4"/>
  <c r="H49" i="4"/>
  <c r="H50" i="4"/>
  <c r="F33" i="4"/>
  <c r="N29" i="4"/>
  <c r="J29" i="4"/>
  <c r="F29" i="4"/>
  <c r="N28" i="4"/>
  <c r="J28" i="4"/>
  <c r="F28" i="4"/>
  <c r="N27" i="4"/>
  <c r="J27" i="4"/>
  <c r="F27" i="4"/>
  <c r="N26" i="4"/>
  <c r="J26" i="4"/>
  <c r="F26" i="4"/>
  <c r="N24" i="4"/>
  <c r="F24" i="4"/>
  <c r="A14" i="4"/>
  <c r="A12" i="4"/>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2" i="3"/>
  <c r="L99" i="7" l="1"/>
  <c r="X99" i="7" s="1"/>
  <c r="X98" i="7"/>
  <c r="J78" i="4"/>
  <c r="J77" i="4"/>
  <c r="J84" i="4"/>
  <c r="G57" i="5"/>
  <c r="G55" i="5"/>
  <c r="J83" i="4"/>
  <c r="J81" i="4"/>
  <c r="J87" i="4"/>
  <c r="F88" i="4"/>
  <c r="L88" i="4" s="1"/>
  <c r="J51" i="4"/>
  <c r="H51" i="4"/>
  <c r="F51" i="4"/>
  <c r="G59" i="5"/>
  <c r="G56" i="5"/>
  <c r="G52" i="5"/>
  <c r="G60" i="5"/>
  <c r="O60" i="4"/>
  <c r="O72" i="4" s="1"/>
  <c r="M80" i="7"/>
  <c r="I76" i="7"/>
  <c r="I76" i="8" s="1"/>
  <c r="I76" i="9" s="1"/>
  <c r="I76" i="11" s="1"/>
  <c r="I76" i="12" s="1"/>
  <c r="I76" i="13" s="1"/>
  <c r="I76" i="15" s="1"/>
  <c r="I76" i="16" s="1"/>
  <c r="I76" i="17" s="1"/>
  <c r="I76" i="19" s="1"/>
  <c r="I76" i="20" s="1"/>
  <c r="I76" i="21" s="1"/>
  <c r="F75" i="7"/>
  <c r="F76" i="7" s="1"/>
  <c r="F76" i="8" s="1"/>
  <c r="F76" i="9" s="1"/>
  <c r="F76" i="11" s="1"/>
  <c r="F76" i="12" s="1"/>
  <c r="F76" i="13" s="1"/>
  <c r="F76" i="15" s="1"/>
  <c r="F76" i="16" s="1"/>
  <c r="F76" i="17" s="1"/>
  <c r="F76" i="19" s="1"/>
  <c r="F76" i="20" s="1"/>
  <c r="F76" i="21" s="1"/>
  <c r="C75" i="7"/>
  <c r="J17" i="10"/>
  <c r="N17" i="10" s="1"/>
  <c r="H99" i="11"/>
  <c r="H99" i="12" s="1"/>
  <c r="H99" i="13" s="1"/>
  <c r="J17" i="14" s="1"/>
  <c r="N17" i="14" s="1"/>
  <c r="F45" i="5"/>
  <c r="J33" i="5"/>
  <c r="J45" i="5" s="1"/>
  <c r="H76" i="4"/>
  <c r="M80" i="8"/>
  <c r="G76" i="9"/>
  <c r="H76" i="7"/>
  <c r="H76" i="8" s="1"/>
  <c r="H76" i="9" s="1"/>
  <c r="H76" i="11" s="1"/>
  <c r="H76" i="12" s="1"/>
  <c r="H76" i="13" s="1"/>
  <c r="H76" i="15" s="1"/>
  <c r="H76" i="16" s="1"/>
  <c r="H76" i="17" s="1"/>
  <c r="H76" i="19" s="1"/>
  <c r="H76" i="20" s="1"/>
  <c r="H76" i="21" s="1"/>
  <c r="D53" i="4"/>
  <c r="Q76" i="7"/>
  <c r="Q76" i="8" s="1"/>
  <c r="Q76" i="9" s="1"/>
  <c r="Q76" i="11" s="1"/>
  <c r="Q76" i="12" s="1"/>
  <c r="Q76" i="13" s="1"/>
  <c r="Q76" i="15" s="1"/>
  <c r="Q76" i="16" s="1"/>
  <c r="Q76" i="17" s="1"/>
  <c r="Q76" i="19" s="1"/>
  <c r="Q76" i="20" s="1"/>
  <c r="Q76" i="21" s="1"/>
  <c r="U76" i="7"/>
  <c r="U76" i="8" s="1"/>
  <c r="U76" i="9" s="1"/>
  <c r="U76" i="11" s="1"/>
  <c r="U76" i="12" s="1"/>
  <c r="U76" i="13" s="1"/>
  <c r="U76" i="15" s="1"/>
  <c r="U76" i="16" s="1"/>
  <c r="U76" i="17" s="1"/>
  <c r="U76" i="19" s="1"/>
  <c r="U76" i="20" s="1"/>
  <c r="U76" i="21" s="1"/>
  <c r="AA76" i="7"/>
  <c r="AA76" i="8" s="1"/>
  <c r="AA76" i="9" s="1"/>
  <c r="AA76" i="11" s="1"/>
  <c r="AA76" i="12" s="1"/>
  <c r="AA76" i="13" s="1"/>
  <c r="AA76" i="15" s="1"/>
  <c r="AA76" i="16" s="1"/>
  <c r="AA76" i="17" s="1"/>
  <c r="AA76" i="19" s="1"/>
  <c r="AA76" i="20" s="1"/>
  <c r="AA76" i="21" s="1"/>
  <c r="Z76" i="7"/>
  <c r="Z76" i="8" s="1"/>
  <c r="Z76" i="9" s="1"/>
  <c r="Z76" i="11" s="1"/>
  <c r="Z76" i="12" s="1"/>
  <c r="Z76" i="13" s="1"/>
  <c r="Z76" i="15" s="1"/>
  <c r="Z76" i="16" s="1"/>
  <c r="Z76" i="17" s="1"/>
  <c r="Z76" i="19" s="1"/>
  <c r="Z76" i="20" s="1"/>
  <c r="Z76" i="21" s="1"/>
  <c r="W76" i="9"/>
  <c r="W76" i="11" s="1"/>
  <c r="W76" i="12" s="1"/>
  <c r="W76" i="13" s="1"/>
  <c r="W76" i="15" s="1"/>
  <c r="W76" i="16" s="1"/>
  <c r="W76" i="17" s="1"/>
  <c r="W76" i="19" s="1"/>
  <c r="W76" i="20" s="1"/>
  <c r="W76" i="21" s="1"/>
  <c r="X76" i="9"/>
  <c r="X76" i="11" s="1"/>
  <c r="X76" i="12" s="1"/>
  <c r="X76" i="13" s="1"/>
  <c r="X76" i="15" s="1"/>
  <c r="X76" i="16" s="1"/>
  <c r="X76" i="17" s="1"/>
  <c r="X76" i="19" s="1"/>
  <c r="X76" i="20" s="1"/>
  <c r="X76" i="21" s="1"/>
  <c r="F55" i="4"/>
  <c r="D55" i="4"/>
  <c r="F31" i="4"/>
  <c r="W80" i="7"/>
  <c r="H54" i="4"/>
  <c r="R76" i="7"/>
  <c r="R76" i="8" s="1"/>
  <c r="R76" i="9" s="1"/>
  <c r="R76" i="11" s="1"/>
  <c r="R76" i="12" s="1"/>
  <c r="R76" i="13" s="1"/>
  <c r="R76" i="15" s="1"/>
  <c r="R76" i="16" s="1"/>
  <c r="R76" i="17" s="1"/>
  <c r="R76" i="19" s="1"/>
  <c r="R76" i="20" s="1"/>
  <c r="R76" i="21" s="1"/>
  <c r="P76" i="7"/>
  <c r="P76" i="8" s="1"/>
  <c r="P76" i="9" s="1"/>
  <c r="P76" i="11" s="1"/>
  <c r="P76" i="12" s="1"/>
  <c r="P76" i="13" s="1"/>
  <c r="P76" i="15" s="1"/>
  <c r="P76" i="16" s="1"/>
  <c r="P76" i="17" s="1"/>
  <c r="P76" i="19" s="1"/>
  <c r="P76" i="20" s="1"/>
  <c r="P76" i="21" s="1"/>
  <c r="O76" i="7"/>
  <c r="O76" i="8" s="1"/>
  <c r="O76" i="9" s="1"/>
  <c r="O76" i="11" s="1"/>
  <c r="O76" i="12" s="1"/>
  <c r="O76" i="13" s="1"/>
  <c r="O76" i="15" s="1"/>
  <c r="O76" i="16" s="1"/>
  <c r="O76" i="17" s="1"/>
  <c r="O76" i="19" s="1"/>
  <c r="O76" i="20" s="1"/>
  <c r="O76" i="21" s="1"/>
  <c r="N76" i="7"/>
  <c r="N76" i="8" s="1"/>
  <c r="N76" i="9" s="1"/>
  <c r="N76" i="11" s="1"/>
  <c r="N76" i="12" s="1"/>
  <c r="N76" i="13" s="1"/>
  <c r="N76" i="15" s="1"/>
  <c r="N76" i="16" s="1"/>
  <c r="N76" i="17" s="1"/>
  <c r="N76" i="19" s="1"/>
  <c r="N76" i="20" s="1"/>
  <c r="N76" i="21" s="1"/>
  <c r="M76" i="7"/>
  <c r="M76" i="8" s="1"/>
  <c r="M76" i="9" s="1"/>
  <c r="M76" i="11" s="1"/>
  <c r="M76" i="12" s="1"/>
  <c r="M76" i="13" s="1"/>
  <c r="M76" i="15" s="1"/>
  <c r="M76" i="16" s="1"/>
  <c r="M76" i="17" s="1"/>
  <c r="M76" i="19" s="1"/>
  <c r="M76" i="20" s="1"/>
  <c r="M76" i="21" s="1"/>
  <c r="L76" i="7"/>
  <c r="L76" i="8" s="1"/>
  <c r="L76" i="9" s="1"/>
  <c r="L76" i="11" s="1"/>
  <c r="L76" i="12" s="1"/>
  <c r="L76" i="13" s="1"/>
  <c r="L76" i="15" s="1"/>
  <c r="L76" i="16" s="1"/>
  <c r="L76" i="17" s="1"/>
  <c r="L76" i="19" s="1"/>
  <c r="L76" i="20" s="1"/>
  <c r="L76" i="21" s="1"/>
  <c r="F53" i="4"/>
  <c r="W80" i="21"/>
  <c r="N34" i="4"/>
  <c r="G80" i="21"/>
  <c r="N33" i="4"/>
  <c r="W80" i="20"/>
  <c r="W80" i="17"/>
  <c r="N31" i="4"/>
  <c r="S76" i="13"/>
  <c r="S76" i="15" s="1"/>
  <c r="S76" i="16" s="1"/>
  <c r="S76" i="17" s="1"/>
  <c r="S76" i="19" s="1"/>
  <c r="S76" i="20" s="1"/>
  <c r="S76" i="21" s="1"/>
  <c r="Y76" i="13"/>
  <c r="Y76" i="15" s="1"/>
  <c r="Y76" i="16" s="1"/>
  <c r="Y76" i="17" s="1"/>
  <c r="Y76" i="19" s="1"/>
  <c r="Y76" i="20" s="1"/>
  <c r="Y76" i="21" s="1"/>
  <c r="J54" i="4"/>
  <c r="W80" i="13"/>
  <c r="J32" i="4"/>
  <c r="G54" i="5"/>
  <c r="G80" i="13"/>
  <c r="T76" i="12"/>
  <c r="T76" i="13" s="1"/>
  <c r="T76" i="15" s="1"/>
  <c r="T76" i="16" s="1"/>
  <c r="T76" i="17" s="1"/>
  <c r="T76" i="19" s="1"/>
  <c r="T76" i="20" s="1"/>
  <c r="T76" i="21" s="1"/>
  <c r="S80" i="11"/>
  <c r="L54" i="4"/>
  <c r="W80" i="11"/>
  <c r="F34" i="4"/>
  <c r="N54" i="4"/>
  <c r="C19" i="10"/>
  <c r="G19" i="10" s="1"/>
  <c r="R99" i="11"/>
  <c r="R99" i="12" s="1"/>
  <c r="R99" i="13" s="1"/>
  <c r="E76" i="9"/>
  <c r="E76" i="11" s="1"/>
  <c r="E76" i="12" s="1"/>
  <c r="E76" i="13" s="1"/>
  <c r="E76" i="15" s="1"/>
  <c r="E76" i="16" s="1"/>
  <c r="E76" i="17" s="1"/>
  <c r="E76" i="19" s="1"/>
  <c r="E76" i="20" s="1"/>
  <c r="E76" i="21" s="1"/>
  <c r="B75" i="7"/>
  <c r="B76" i="7" s="1"/>
  <c r="B76" i="8" s="1"/>
  <c r="V76" i="11"/>
  <c r="V76" i="12" s="1"/>
  <c r="V76" i="13" s="1"/>
  <c r="I68" i="4"/>
  <c r="I67" i="4"/>
  <c r="I65" i="4"/>
  <c r="I63" i="4"/>
  <c r="I72" i="4" s="1"/>
  <c r="E99" i="9"/>
  <c r="E99" i="11" s="1"/>
  <c r="E99" i="12" s="1"/>
  <c r="E99" i="13" s="1"/>
  <c r="B75" i="9"/>
  <c r="G80" i="9"/>
  <c r="M60" i="4"/>
  <c r="M72" i="4" s="1"/>
  <c r="G80" i="7"/>
  <c r="D75" i="7"/>
  <c r="L99" i="8"/>
  <c r="X99" i="8" s="1"/>
  <c r="N21" i="4" l="1"/>
  <c r="F24" i="20" s="1"/>
  <c r="N22" i="4"/>
  <c r="F24" i="21" s="1"/>
  <c r="N19" i="4"/>
  <c r="F24" i="17" s="1"/>
  <c r="N20" i="4"/>
  <c r="F24" i="19" s="1"/>
  <c r="J22" i="4"/>
  <c r="C60" i="4"/>
  <c r="J35" i="4"/>
  <c r="H99" i="15"/>
  <c r="H99" i="16" s="1"/>
  <c r="H99" i="17" s="1"/>
  <c r="H99" i="19" s="1"/>
  <c r="H99" i="20" s="1"/>
  <c r="H99" i="21" s="1"/>
  <c r="J17" i="22" s="1"/>
  <c r="N17" i="22" s="1"/>
  <c r="E60" i="4"/>
  <c r="E72" i="4" s="1"/>
  <c r="C76" i="7"/>
  <c r="C76" i="8" s="1"/>
  <c r="C76" i="9" s="1"/>
  <c r="C76" i="11" s="1"/>
  <c r="C76" i="12" s="1"/>
  <c r="C76" i="13" s="1"/>
  <c r="C76" i="15" s="1"/>
  <c r="C76" i="16" s="1"/>
  <c r="C76" i="17" s="1"/>
  <c r="C76" i="19" s="1"/>
  <c r="C76" i="20" s="1"/>
  <c r="C76" i="21" s="1"/>
  <c r="M80" i="9"/>
  <c r="D16" i="10"/>
  <c r="H16" i="10" s="1"/>
  <c r="G76" i="11"/>
  <c r="J76" i="4"/>
  <c r="H88" i="4"/>
  <c r="J88" i="4" s="1"/>
  <c r="J17" i="18"/>
  <c r="N17" i="18" s="1"/>
  <c r="C19" i="14"/>
  <c r="G19" i="14" s="1"/>
  <c r="R99" i="15"/>
  <c r="R99" i="16" s="1"/>
  <c r="R99" i="17" s="1"/>
  <c r="J16" i="10"/>
  <c r="N16" i="10" s="1"/>
  <c r="D18" i="14"/>
  <c r="H18" i="14" s="1"/>
  <c r="V76" i="15"/>
  <c r="V76" i="16" s="1"/>
  <c r="V76" i="17" s="1"/>
  <c r="E99" i="15"/>
  <c r="E99" i="16" s="1"/>
  <c r="E99" i="17" s="1"/>
  <c r="E99" i="19" s="1"/>
  <c r="E99" i="20" s="1"/>
  <c r="E99" i="21" s="1"/>
  <c r="J16" i="22" s="1"/>
  <c r="J16" i="14"/>
  <c r="N16" i="14" s="1"/>
  <c r="B76" i="9"/>
  <c r="B76" i="11" s="1"/>
  <c r="B76" i="12" s="1"/>
  <c r="B76" i="13" s="1"/>
  <c r="B76" i="15" s="1"/>
  <c r="B76" i="16" s="1"/>
  <c r="B76" i="17" s="1"/>
  <c r="B76" i="19" s="1"/>
  <c r="B76" i="20" s="1"/>
  <c r="B76" i="21" s="1"/>
  <c r="C62" i="4"/>
  <c r="D76" i="7"/>
  <c r="D76" i="8" s="1"/>
  <c r="D76" i="9" s="1"/>
  <c r="D76" i="11" s="1"/>
  <c r="D76" i="12" s="1"/>
  <c r="D76" i="13" s="1"/>
  <c r="D76" i="15" s="1"/>
  <c r="D76" i="16" s="1"/>
  <c r="D76" i="17" s="1"/>
  <c r="D76" i="19" s="1"/>
  <c r="D76" i="20" s="1"/>
  <c r="D76" i="21" s="1"/>
  <c r="G60" i="4"/>
  <c r="K60" i="4" s="1"/>
  <c r="L99" i="9"/>
  <c r="X99" i="9" s="1"/>
  <c r="L46" i="4" l="1"/>
  <c r="F24" i="16"/>
  <c r="E80" i="16" s="1"/>
  <c r="L47" i="4"/>
  <c r="L39" i="4"/>
  <c r="M80" i="11"/>
  <c r="G76" i="12"/>
  <c r="D17" i="22"/>
  <c r="H17" i="22" s="1"/>
  <c r="L50" i="4"/>
  <c r="L49" i="4"/>
  <c r="E80" i="19"/>
  <c r="L48" i="4"/>
  <c r="E80" i="15"/>
  <c r="L45" i="4"/>
  <c r="D17" i="14"/>
  <c r="H17" i="14" s="1"/>
  <c r="L44" i="4"/>
  <c r="E80" i="12"/>
  <c r="L43" i="4"/>
  <c r="E80" i="11"/>
  <c r="L42" i="4"/>
  <c r="L41" i="4"/>
  <c r="E80" i="8"/>
  <c r="L40" i="4"/>
  <c r="E80" i="7"/>
  <c r="D17" i="18"/>
  <c r="H17" i="18" s="1"/>
  <c r="N16" i="22"/>
  <c r="J16" i="18"/>
  <c r="N16" i="18" s="1"/>
  <c r="C19" i="18"/>
  <c r="G19" i="18" s="1"/>
  <c r="R99" i="19"/>
  <c r="R99" i="20" s="1"/>
  <c r="R99" i="21" s="1"/>
  <c r="C19" i="22" s="1"/>
  <c r="G19" i="22" s="1"/>
  <c r="D18" i="18"/>
  <c r="H18" i="18" s="1"/>
  <c r="V76" i="19"/>
  <c r="V76" i="20" s="1"/>
  <c r="V76" i="21" s="1"/>
  <c r="D18" i="22" s="1"/>
  <c r="H18" i="22" s="1"/>
  <c r="E80" i="20"/>
  <c r="C72" i="4"/>
  <c r="G51" i="5"/>
  <c r="G49" i="5"/>
  <c r="G72" i="4"/>
  <c r="D17" i="10"/>
  <c r="H17" i="10" s="1"/>
  <c r="J18" i="10"/>
  <c r="N18" i="10" s="1"/>
  <c r="L99" i="11"/>
  <c r="X99" i="11" s="1"/>
  <c r="E80" i="9"/>
  <c r="E80" i="13"/>
  <c r="E80" i="21"/>
  <c r="E80" i="17"/>
  <c r="L51" i="4" l="1"/>
  <c r="M80" i="12"/>
  <c r="G76" i="13"/>
  <c r="G61" i="5"/>
  <c r="L99" i="12"/>
  <c r="X99" i="12" s="1"/>
  <c r="M80" i="13" l="1"/>
  <c r="D16" i="14"/>
  <c r="H16" i="14" s="1"/>
  <c r="G76" i="15"/>
  <c r="L99" i="13"/>
  <c r="X99" i="13" s="1"/>
  <c r="M80" i="15" l="1"/>
  <c r="G76" i="16"/>
  <c r="L99" i="15"/>
  <c r="X99" i="15" s="1"/>
  <c r="J18" i="14"/>
  <c r="N18" i="14" s="1"/>
  <c r="M80" i="16" l="1"/>
  <c r="G76" i="17"/>
  <c r="L99" i="16"/>
  <c r="X99" i="16" s="1"/>
  <c r="M80" i="17" l="1"/>
  <c r="G76" i="19"/>
  <c r="D16" i="18"/>
  <c r="H16" i="18" s="1"/>
  <c r="L99" i="17"/>
  <c r="X99" i="17" s="1"/>
  <c r="M80" i="19" l="1"/>
  <c r="G76" i="20"/>
  <c r="J18" i="18"/>
  <c r="N18" i="18" s="1"/>
  <c r="L99" i="19"/>
  <c r="X99" i="19" s="1"/>
  <c r="M80" i="20" l="1"/>
  <c r="G76" i="21"/>
  <c r="L99" i="20"/>
  <c r="X99" i="20" s="1"/>
  <c r="D16" i="22" l="1"/>
  <c r="H16" i="22" s="1"/>
  <c r="M80" i="21"/>
  <c r="L99" i="21"/>
  <c r="X99" i="21" s="1"/>
  <c r="J18" i="22" l="1"/>
  <c r="N18" i="22" s="1"/>
  <c r="K7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Jennifer Sandoval</author>
  </authors>
  <commentList>
    <comment ref="B17" authorId="0" shapeId="0" xr:uid="{82AB9AE9-3539-4D2B-A0F4-E60F1BA8C1A5}">
      <text>
        <r>
          <rPr>
            <b/>
            <sz val="9"/>
            <color rgb="FF000000"/>
            <rFont val="Tahoma"/>
            <family val="2"/>
          </rPr>
          <t>Ryan Tan:</t>
        </r>
        <r>
          <rPr>
            <sz val="9"/>
            <color rgb="FF000000"/>
            <rFont val="Tahoma"/>
            <family val="2"/>
          </rPr>
          <t xml:space="preserve">
</t>
        </r>
        <r>
          <rPr>
            <sz val="9"/>
            <color rgb="FF000000"/>
            <rFont val="Tahoma"/>
            <family val="2"/>
          </rPr>
          <t>Remember to alphabetize your club members by last name!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1" authorId="0" shapeId="0" xr:uid="{00000000-0006-0000-0400-000001000000}">
      <text>
        <r>
          <rPr>
            <b/>
            <sz val="9"/>
            <color rgb="FF000000"/>
            <rFont val="Tahoma"/>
            <family val="2"/>
          </rPr>
          <t>Douglas Shimizu:</t>
        </r>
        <r>
          <rPr>
            <sz val="9"/>
            <color rgb="FF000000"/>
            <rFont val="Tahoma"/>
            <family val="2"/>
          </rPr>
          <t xml:space="preserve">
Everything here is </t>
        </r>
        <r>
          <rPr>
            <b/>
            <sz val="9"/>
            <color rgb="FF000000"/>
            <rFont val="Tahoma"/>
            <family val="2"/>
          </rPr>
          <t>automatically filled out</t>
        </r>
        <r>
          <rPr>
            <sz val="9"/>
            <color rgb="FF000000"/>
            <rFont val="Tahoma"/>
            <family val="2"/>
          </rPr>
          <t xml:space="preserve"> as you complete each monthly MRF! You can check back on this tab to report back to your club how you did on that month!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Jennifer Sandoval</author>
  </authors>
  <commentList>
    <comment ref="K31" authorId="0" shapeId="0" xr:uid="{766B000D-BCD3-43DD-9C7C-EA015DF810D3}">
      <text>
        <r>
          <rPr>
            <b/>
            <sz val="9"/>
            <color rgb="FF000000"/>
            <rFont val="Tahoma"/>
            <family val="2"/>
          </rPr>
          <t>Douglas Shimizu:</t>
        </r>
        <r>
          <rPr>
            <sz val="9"/>
            <color rgb="FF000000"/>
            <rFont val="Tahoma"/>
            <family val="2"/>
          </rPr>
          <t xml:space="preserve">
Look at the February MRF from the previous term to copy and paste all of your records onto the corresponding sections.  If you can't find last term's MRF, please contact District Secretary, Douglas Shimizu.
For the Membership Totals per Term, you will only have to copy over one number instead of the whole column. 
This can be used to keep track of your club's records from a few years back, and to compare/contrast.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1" authorId="0" shapeId="0" xr:uid="{00000000-0006-0000-0600-000001000000}">
      <text>
        <r>
          <rPr>
            <b/>
            <sz val="9"/>
            <color rgb="FF000000"/>
            <rFont val="Tahoma"/>
            <family val="2"/>
          </rPr>
          <t>Douglas Shimizu:</t>
        </r>
        <r>
          <rPr>
            <sz val="9"/>
            <color rgb="FF000000"/>
            <rFont val="Tahoma"/>
            <family val="2"/>
          </rPr>
          <t xml:space="preserve">
Be sure to fill this out thoroughly at the beginning of your term with your fellow board members so you can check back every now and then to see if your goals have been met.
The District Board will also be looking at this page to figure out what ways we can provide your board support!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8" authorId="0" shapeId="0" xr:uid="{00000000-0006-0000-0700-000001000000}">
      <text>
        <r>
          <rPr>
            <b/>
            <sz val="9"/>
            <color rgb="FF000000"/>
            <rFont val="Tahoma"/>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0700-000002000000}">
      <text>
        <r>
          <rPr>
            <b/>
            <sz val="9"/>
            <color rgb="FF000000"/>
            <rFont val="Tahoma"/>
            <family val="2"/>
          </rPr>
          <t>Douglas Shimizu:</t>
        </r>
        <r>
          <rPr>
            <sz val="9"/>
            <color rgb="FF000000"/>
            <rFont val="Tahoma"/>
            <family val="2"/>
          </rPr>
          <t xml:space="preserve">
Don't forget to input how many members paid this month!</t>
        </r>
      </text>
    </comment>
    <comment ref="A62" authorId="0" shapeId="0" xr:uid="{00000000-0006-0000-0700-000003000000}">
      <text>
        <r>
          <rPr>
            <b/>
            <sz val="9"/>
            <color rgb="FF000000"/>
            <rFont val="Tahoma"/>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0" shapeId="0" xr:uid="{00000000-0006-0000-0700-000005000000}">
      <text>
        <r>
          <rPr>
            <b/>
            <sz val="9"/>
            <color rgb="FF000000"/>
            <rFont val="Tahoma"/>
            <family val="2"/>
          </rPr>
          <t xml:space="preserve">Ryan Tan:
</t>
        </r>
        <r>
          <rPr>
            <sz val="9"/>
            <color rgb="FF000000"/>
            <rFont val="Tahoma"/>
            <family val="2"/>
          </rPr>
          <t>Be as descriptive as possible! Don't title your events with abbreviations, as we would like to know which events you all had!</t>
        </r>
      </text>
    </comment>
    <comment ref="G136" authorId="0" shapeId="0" xr:uid="{00000000-0006-0000-0700-000006000000}">
      <text>
        <r>
          <rPr>
            <sz val="9"/>
            <color rgb="FF000000"/>
            <rFont val="Tahoma"/>
            <family val="2"/>
          </rPr>
          <t>Total Service Hours</t>
        </r>
      </text>
    </comment>
    <comment ref="H136" authorId="0" shapeId="0" xr:uid="{00000000-0006-0000-0700-000007000000}">
      <text>
        <r>
          <rPr>
            <sz val="9"/>
            <color rgb="FF000000"/>
            <rFont val="Tahoma"/>
            <family val="2"/>
          </rPr>
          <t xml:space="preserve">Total administrative hours
</t>
        </r>
      </text>
    </comment>
    <comment ref="I136" authorId="0" shapeId="0" xr:uid="{00000000-0006-0000-0700-000008000000}">
      <text>
        <r>
          <rPr>
            <sz val="9"/>
            <color rgb="FF000000"/>
            <rFont val="Tahoma"/>
            <family val="2"/>
          </rPr>
          <t>Total fellowship hours</t>
        </r>
      </text>
    </comment>
    <comment ref="J136" authorId="0" shapeId="0" xr:uid="{DD974E7A-DED2-EE4B-A656-DF595E7CFE63}">
      <text>
        <r>
          <rPr>
            <sz val="9"/>
            <color indexed="81"/>
            <rFont val="Tahoma"/>
            <family val="2"/>
          </rPr>
          <t>Community Service Tag</t>
        </r>
      </text>
    </comment>
    <comment ref="K136" authorId="0" shapeId="0" xr:uid="{B8770AE2-CD58-514C-A129-8A5B8B6C9057}">
      <text>
        <r>
          <rPr>
            <sz val="9"/>
            <color rgb="FF000000"/>
            <rFont val="Tahoma"/>
            <family val="2"/>
          </rPr>
          <t>Campus Service Tag</t>
        </r>
      </text>
    </comment>
    <comment ref="L136" authorId="0" shapeId="0" xr:uid="{2B8AF32D-5FBC-E542-9402-17C6BEDF45C2}">
      <text>
        <r>
          <rPr>
            <sz val="9"/>
            <color rgb="FF000000"/>
            <rFont val="Tahoma"/>
            <family val="2"/>
          </rPr>
          <t>Service Administration Tag</t>
        </r>
      </text>
    </comment>
    <comment ref="M136" authorId="0" shapeId="0" xr:uid="{2F5FE301-A798-E645-8D63-EBAA8D11A056}">
      <text>
        <r>
          <rPr>
            <sz val="9"/>
            <color rgb="FF000000"/>
            <rFont val="Tahoma"/>
            <family val="2"/>
          </rPr>
          <t>Continuing Service Tag</t>
        </r>
      </text>
    </comment>
    <comment ref="N136" authorId="0" shapeId="0" xr:uid="{AC330579-6595-934A-8311-A1B115B9201D}">
      <text>
        <r>
          <rPr>
            <sz val="9"/>
            <color rgb="FF000000"/>
            <rFont val="Tahoma"/>
            <family val="2"/>
          </rPr>
          <t>District Service Initiative Tag</t>
        </r>
      </text>
    </comment>
    <comment ref="O136" authorId="0" shapeId="0" xr:uid="{7E69E31B-33A0-D249-9AC9-02F67CB02CBD}">
      <text>
        <r>
          <rPr>
            <sz val="9"/>
            <color indexed="81"/>
            <rFont val="Tahoma"/>
            <family val="2"/>
          </rPr>
          <t>International Service Partner Tag</t>
        </r>
      </text>
    </comment>
    <comment ref="P136" authorId="0" shapeId="0" xr:uid="{DE14307E-B929-604F-B765-881EE96DC88F}">
      <text>
        <r>
          <rPr>
            <sz val="9"/>
            <color indexed="81"/>
            <rFont val="Tahoma"/>
            <family val="2"/>
          </rPr>
          <t>Administrative Tag</t>
        </r>
      </text>
    </comment>
    <comment ref="Q136" authorId="0" shapeId="0" xr:uid="{08502B03-9B30-0945-83D4-A5ACE155BBFA}">
      <text>
        <r>
          <rPr>
            <sz val="9"/>
            <color indexed="81"/>
            <rFont val="Tahoma"/>
            <family val="2"/>
          </rPr>
          <t>Social Tag</t>
        </r>
      </text>
    </comment>
    <comment ref="R136" authorId="0" shapeId="0" xr:uid="{9EA125D1-51C0-6F41-BB89-6298E89251EE}">
      <text>
        <r>
          <rPr>
            <sz val="9"/>
            <color indexed="81"/>
            <rFont val="Tahoma"/>
            <family val="2"/>
          </rPr>
          <t>Membership Development &amp; Education Tag</t>
        </r>
      </text>
    </comment>
    <comment ref="S136" authorId="0" shapeId="0" xr:uid="{32150166-216D-D747-BC81-9D37C35DB4BE}">
      <text>
        <r>
          <rPr>
            <sz val="9"/>
            <color indexed="81"/>
            <rFont val="Tahoma"/>
            <family val="2"/>
          </rPr>
          <t>Fundraiser Tag</t>
        </r>
      </text>
    </comment>
    <comment ref="T136" authorId="0" shapeId="0" xr:uid="{C8F2979F-77DC-D242-B7CD-8613D7526718}">
      <text>
        <r>
          <rPr>
            <sz val="9"/>
            <color indexed="81"/>
            <rFont val="Tahoma"/>
            <family val="2"/>
          </rPr>
          <t>At least 2 Circle K Alumni tag</t>
        </r>
      </text>
    </comment>
    <comment ref="U136" authorId="0" shapeId="0" xr:uid="{C16073D8-DD3E-934C-8FF2-DD7EB46B552A}">
      <text>
        <r>
          <rPr>
            <sz val="9"/>
            <color indexed="81"/>
            <rFont val="Tahoma"/>
            <family val="2"/>
          </rPr>
          <t>More than 2 Kiwanis Family members Tag</t>
        </r>
      </text>
    </comment>
    <comment ref="V136" authorId="0" shapeId="0" xr:uid="{B1B26F41-9059-FE45-AEFB-98D85D0C03BF}">
      <text>
        <r>
          <rPr>
            <sz val="9"/>
            <color indexed="81"/>
            <rFont val="Tahoma"/>
            <family val="2"/>
          </rPr>
          <t>Interclub Tag</t>
        </r>
      </text>
    </comment>
    <comment ref="W136" authorId="0" shapeId="0" xr:uid="{1290FBE1-A8BE-C145-B370-1E94BE456372}">
      <text>
        <r>
          <rPr>
            <sz val="9"/>
            <color indexed="81"/>
            <rFont val="Tahoma"/>
            <family val="2"/>
          </rPr>
          <t>Webinar Tag</t>
        </r>
      </text>
    </comment>
    <comment ref="X136" authorId="0" shapeId="0" xr:uid="{D1266891-6E63-DF4D-A0C3-E8795C517886}">
      <text>
        <r>
          <rPr>
            <sz val="9"/>
            <color indexed="81"/>
            <rFont val="Tahoma"/>
            <family val="2"/>
          </rPr>
          <t>Divisional Tag</t>
        </r>
      </text>
    </comment>
    <comment ref="Y136" authorId="0" shapeId="0" xr:uid="{99CEE2A0-E2AD-5447-AA40-4A615C32061F}">
      <text>
        <r>
          <rPr>
            <sz val="9"/>
            <color indexed="81"/>
            <rFont val="Tahoma"/>
            <family val="2"/>
          </rPr>
          <t>District Tag</t>
        </r>
      </text>
    </comment>
    <comment ref="Z136" authorId="0" shapeId="0" xr:uid="{B0B662E0-B193-8F43-A75E-BC206E6351EC}">
      <text>
        <r>
          <rPr>
            <sz val="9"/>
            <color indexed="81"/>
            <rFont val="Tahoma"/>
            <family val="2"/>
          </rPr>
          <t>International Tag</t>
        </r>
      </text>
    </comment>
    <comment ref="AA136" authorId="0" shapeId="0" xr:uid="{8F0956DD-88BE-1144-AACC-2111B8ABFC3B}">
      <text>
        <r>
          <rPr>
            <sz val="9"/>
            <color indexed="81"/>
            <rFont val="Tahoma"/>
            <family val="2"/>
          </rPr>
          <t>Club hosted Tag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8" authorId="0" shapeId="0" xr:uid="{00000000-0006-0000-0800-000001000000}">
      <text>
        <r>
          <rPr>
            <b/>
            <sz val="9"/>
            <color rgb="FF000000"/>
            <rFont val="Tahoma"/>
            <family val="2"/>
          </rPr>
          <t xml:space="preserve">Douglas Shimizu:
</t>
        </r>
        <r>
          <rPr>
            <sz val="9"/>
            <color rgb="FF000000"/>
            <rFont val="Tahoma"/>
            <family val="2"/>
          </rPr>
          <t>If you come back to this month to make revisions, please mark the date when you made the revisions and also make the revised text red, so we know what has been revised!</t>
        </r>
      </text>
    </comment>
    <comment ref="J24" authorId="0" shapeId="0" xr:uid="{00000000-0006-0000-0800-000002000000}">
      <text>
        <r>
          <rPr>
            <b/>
            <sz val="9"/>
            <color rgb="FF000000"/>
            <rFont val="Tahoma"/>
            <family val="2"/>
          </rPr>
          <t>Douglas Shimizu:</t>
        </r>
        <r>
          <rPr>
            <sz val="9"/>
            <color rgb="FF000000"/>
            <rFont val="Tahoma"/>
            <family val="2"/>
          </rPr>
          <t xml:space="preserve">
Don't forget to input how many members paid this month!</t>
        </r>
      </text>
    </comment>
    <comment ref="A62" authorId="0" shapeId="0" xr:uid="{00000000-0006-0000-0800-000003000000}">
      <text>
        <r>
          <rPr>
            <b/>
            <sz val="9"/>
            <color rgb="FF000000"/>
            <rFont val="Tahoma"/>
            <family val="2"/>
          </rPr>
          <t xml:space="preserve">Douglas Shimizu:
</t>
        </r>
        <r>
          <rPr>
            <sz val="9"/>
            <color rgb="FF000000"/>
            <rFont val="Tahoma"/>
            <family val="2"/>
          </rPr>
          <t>The District Kiwanis Family and Foundation committee sends a list of supplemental questions through a Google Doc form, to your Club's Kiwanis Family Chairs, or another designee.
If they have not received it, then please e-mail me!</t>
        </r>
      </text>
    </comment>
    <comment ref="C136" authorId="0" shapeId="0" xr:uid="{00000000-0006-0000-0800-000005000000}">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0" shapeId="0" xr:uid="{00000000-0006-0000-0800-000006000000}">
      <text>
        <r>
          <rPr>
            <sz val="9"/>
            <color rgb="FF000000"/>
            <rFont val="Tahoma"/>
            <family val="2"/>
          </rPr>
          <t>Total Service Hours</t>
        </r>
      </text>
    </comment>
    <comment ref="H136" authorId="0" shapeId="0" xr:uid="{00000000-0006-0000-0800-000007000000}">
      <text>
        <r>
          <rPr>
            <sz val="9"/>
            <color indexed="81"/>
            <rFont val="Tahoma"/>
            <family val="2"/>
          </rPr>
          <t>Total Administrative Hours</t>
        </r>
      </text>
    </comment>
    <comment ref="I136" authorId="0" shapeId="0" xr:uid="{00000000-0006-0000-0800-000008000000}">
      <text>
        <r>
          <rPr>
            <sz val="9"/>
            <color indexed="81"/>
            <rFont val="Tahoma"/>
            <family val="2"/>
          </rPr>
          <t>Total Fellowship Hours</t>
        </r>
      </text>
    </comment>
    <comment ref="J136" authorId="0" shapeId="0" xr:uid="{0F7548B9-F09B-9340-ADD4-6160CCEF6FE3}">
      <text>
        <r>
          <rPr>
            <sz val="9"/>
            <color indexed="81"/>
            <rFont val="Tahoma"/>
            <family val="2"/>
          </rPr>
          <t>Community Service Tag</t>
        </r>
      </text>
    </comment>
    <comment ref="K136" authorId="0" shapeId="0" xr:uid="{CE7B2401-FF87-774B-92D3-439C1CBF796C}">
      <text>
        <r>
          <rPr>
            <sz val="9"/>
            <color rgb="FF000000"/>
            <rFont val="Tahoma"/>
            <family val="2"/>
          </rPr>
          <t>Campus Service Tag</t>
        </r>
      </text>
    </comment>
    <comment ref="L136" authorId="0" shapeId="0" xr:uid="{301F9D98-B0CF-3847-9EA4-9DF58AC60160}">
      <text>
        <r>
          <rPr>
            <sz val="9"/>
            <color rgb="FF000000"/>
            <rFont val="Tahoma"/>
            <family val="2"/>
          </rPr>
          <t>Service Administration Tag</t>
        </r>
      </text>
    </comment>
    <comment ref="M136" authorId="0" shapeId="0" xr:uid="{A4268C1E-F915-9548-AC48-C378B4716EE9}">
      <text>
        <r>
          <rPr>
            <sz val="9"/>
            <color rgb="FF000000"/>
            <rFont val="Tahoma"/>
            <family val="2"/>
          </rPr>
          <t>Continuing Service Tag</t>
        </r>
      </text>
    </comment>
    <comment ref="N136" authorId="0" shapeId="0" xr:uid="{41AD9797-2DE6-F247-847B-1FFE9A703642}">
      <text>
        <r>
          <rPr>
            <sz val="9"/>
            <color rgb="FF000000"/>
            <rFont val="Tahoma"/>
            <family val="2"/>
          </rPr>
          <t>District Service Initiative Tag</t>
        </r>
      </text>
    </comment>
    <comment ref="O136" authorId="0" shapeId="0" xr:uid="{FAC650E5-551B-554E-96FA-3013E9DCC22B}">
      <text>
        <r>
          <rPr>
            <sz val="9"/>
            <color rgb="FF000000"/>
            <rFont val="Tahoma"/>
            <family val="2"/>
          </rPr>
          <t>International Service Partner Tag</t>
        </r>
      </text>
    </comment>
    <comment ref="P136" authorId="0" shapeId="0" xr:uid="{9F73DE0B-458A-4A45-934B-009D84725113}">
      <text>
        <r>
          <rPr>
            <sz val="9"/>
            <color indexed="81"/>
            <rFont val="Tahoma"/>
            <family val="2"/>
          </rPr>
          <t>Administrative Tag</t>
        </r>
      </text>
    </comment>
    <comment ref="Q136" authorId="0" shapeId="0" xr:uid="{7AA67364-F236-7144-8976-FA5F7038F22C}">
      <text>
        <r>
          <rPr>
            <sz val="9"/>
            <color indexed="81"/>
            <rFont val="Tahoma"/>
            <family val="2"/>
          </rPr>
          <t>Social Tag</t>
        </r>
      </text>
    </comment>
    <comment ref="R136" authorId="0" shapeId="0" xr:uid="{2EFF2073-C45E-B04E-BD29-2F243A42E6E1}">
      <text>
        <r>
          <rPr>
            <sz val="9"/>
            <color indexed="81"/>
            <rFont val="Tahoma"/>
            <family val="2"/>
          </rPr>
          <t>Membership Development &amp; Education Tag</t>
        </r>
      </text>
    </comment>
    <comment ref="S136" authorId="0" shapeId="0" xr:uid="{BA7A267D-1DA9-AB4E-BC58-63E77D62DBF4}">
      <text>
        <r>
          <rPr>
            <sz val="9"/>
            <color indexed="81"/>
            <rFont val="Tahoma"/>
            <family val="2"/>
          </rPr>
          <t>Fundraiser Tag</t>
        </r>
      </text>
    </comment>
    <comment ref="T136" authorId="0" shapeId="0" xr:uid="{338B70DF-28D5-1746-999F-7BB4AB968585}">
      <text>
        <r>
          <rPr>
            <sz val="9"/>
            <color indexed="81"/>
            <rFont val="Tahoma"/>
            <family val="2"/>
          </rPr>
          <t>At least 2 Circle K Alumni tag</t>
        </r>
      </text>
    </comment>
    <comment ref="U136" authorId="0" shapeId="0" xr:uid="{06B11D3B-6241-E147-BD53-6B3F949C64A3}">
      <text>
        <r>
          <rPr>
            <sz val="9"/>
            <color indexed="81"/>
            <rFont val="Tahoma"/>
            <family val="2"/>
          </rPr>
          <t>More than 2 Kiwanis Family members Tag</t>
        </r>
      </text>
    </comment>
    <comment ref="V136" authorId="0" shapeId="0" xr:uid="{89032F83-7868-A14A-B8D9-D6704ED34B78}">
      <text>
        <r>
          <rPr>
            <sz val="9"/>
            <color indexed="81"/>
            <rFont val="Tahoma"/>
            <family val="2"/>
          </rPr>
          <t>Interclub Tag</t>
        </r>
      </text>
    </comment>
    <comment ref="W136" authorId="0" shapeId="0" xr:uid="{88D937C6-5BB6-CB42-8C3B-4F0E63367761}">
      <text>
        <r>
          <rPr>
            <sz val="9"/>
            <color indexed="81"/>
            <rFont val="Tahoma"/>
            <family val="2"/>
          </rPr>
          <t>Webinar Tag</t>
        </r>
      </text>
    </comment>
    <comment ref="X136" authorId="0" shapeId="0" xr:uid="{2B649322-6F21-6444-BD01-FCFCFC25870B}">
      <text>
        <r>
          <rPr>
            <sz val="9"/>
            <color indexed="81"/>
            <rFont val="Tahoma"/>
            <family val="2"/>
          </rPr>
          <t>Divisional Tag</t>
        </r>
      </text>
    </comment>
    <comment ref="Y136" authorId="0" shapeId="0" xr:uid="{F88B9BDB-99EB-0141-ADFC-53F8FECA7F8D}">
      <text>
        <r>
          <rPr>
            <sz val="9"/>
            <color indexed="81"/>
            <rFont val="Tahoma"/>
            <family val="2"/>
          </rPr>
          <t>District Tag</t>
        </r>
      </text>
    </comment>
    <comment ref="Z136" authorId="0" shapeId="0" xr:uid="{B9595E1F-51CA-2343-A380-FDC7E9C04CED}">
      <text>
        <r>
          <rPr>
            <sz val="9"/>
            <color indexed="81"/>
            <rFont val="Tahoma"/>
            <family val="2"/>
          </rPr>
          <t>International Tag</t>
        </r>
      </text>
    </comment>
    <comment ref="AA136" authorId="0" shapeId="0" xr:uid="{0F6D2D85-6A31-4344-8730-6888C9D568B4}">
      <text>
        <r>
          <rPr>
            <sz val="9"/>
            <color rgb="FF000000"/>
            <rFont val="Tahoma"/>
            <family val="2"/>
          </rPr>
          <t>Club hosted Tag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8" authorId="0" shapeId="0" xr:uid="{00000000-0006-0000-0900-000001000000}">
      <text>
        <r>
          <rPr>
            <b/>
            <sz val="9"/>
            <color rgb="FF000000"/>
            <rFont val="Tahoma"/>
            <family val="2"/>
          </rPr>
          <t xml:space="preserve">Douglas Shimizu:
</t>
        </r>
        <r>
          <rPr>
            <sz val="9"/>
            <color rgb="FF000000"/>
            <rFont val="Tahoma"/>
            <family val="2"/>
          </rPr>
          <t>If you come back to this month to make revisions, please mark the date when you made the revisions and also make the revised text red, so we know what has been revised!</t>
        </r>
      </text>
    </comment>
    <comment ref="J24" authorId="0" shapeId="0" xr:uid="{00000000-0006-0000-0900-000002000000}">
      <text>
        <r>
          <rPr>
            <b/>
            <sz val="9"/>
            <color rgb="FF000000"/>
            <rFont val="Tahoma"/>
            <family val="2"/>
          </rPr>
          <t>Douglas Shimizu:</t>
        </r>
        <r>
          <rPr>
            <sz val="9"/>
            <color rgb="FF000000"/>
            <rFont val="Tahoma"/>
            <family val="2"/>
          </rPr>
          <t xml:space="preserve">
Don't forget to input how many members paid this month!</t>
        </r>
      </text>
    </comment>
    <comment ref="A62" authorId="0" shapeId="0" xr:uid="{00000000-0006-0000-0900-000003000000}">
      <text>
        <r>
          <rPr>
            <b/>
            <sz val="9"/>
            <color rgb="FF000000"/>
            <rFont val="Tahoma"/>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0" shapeId="0" xr:uid="{00000000-0006-0000-0900-000005000000}">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0" shapeId="0" xr:uid="{00000000-0006-0000-0900-000006000000}">
      <text>
        <r>
          <rPr>
            <sz val="9"/>
            <color rgb="FF000000"/>
            <rFont val="Tahoma"/>
            <family val="2"/>
          </rPr>
          <t xml:space="preserve">Total Service Hours
</t>
        </r>
      </text>
    </comment>
    <comment ref="H136" authorId="0" shapeId="0" xr:uid="{00000000-0006-0000-0900-000007000000}">
      <text>
        <r>
          <rPr>
            <sz val="9"/>
            <color indexed="81"/>
            <rFont val="Tahoma"/>
            <family val="2"/>
          </rPr>
          <t>Total Administrative Hours</t>
        </r>
      </text>
    </comment>
    <comment ref="I136" authorId="0" shapeId="0" xr:uid="{00000000-0006-0000-0900-000008000000}">
      <text>
        <r>
          <rPr>
            <sz val="9"/>
            <color indexed="81"/>
            <rFont val="Tahoma"/>
            <family val="2"/>
          </rPr>
          <t>Total Fellowship Hours</t>
        </r>
      </text>
    </comment>
    <comment ref="J136" authorId="0" shapeId="0" xr:uid="{00000000-0006-0000-0900-000009000000}">
      <text>
        <r>
          <rPr>
            <sz val="9"/>
            <color indexed="81"/>
            <rFont val="Tahoma"/>
            <family val="2"/>
          </rPr>
          <t>Community Service Tag</t>
        </r>
      </text>
    </comment>
    <comment ref="K136" authorId="0" shapeId="0" xr:uid="{00000000-0006-0000-0900-00000A000000}">
      <text>
        <r>
          <rPr>
            <sz val="9"/>
            <color rgb="FF000000"/>
            <rFont val="Tahoma"/>
            <family val="2"/>
          </rPr>
          <t>Campus Service Tag</t>
        </r>
      </text>
    </comment>
    <comment ref="L136" authorId="0" shapeId="0" xr:uid="{753E98C5-F17C-7D4C-9403-C394DD5F6549}">
      <text>
        <r>
          <rPr>
            <sz val="9"/>
            <color rgb="FF000000"/>
            <rFont val="Tahoma"/>
            <family val="2"/>
          </rPr>
          <t>Service Administration Tag</t>
        </r>
      </text>
    </comment>
    <comment ref="M136" authorId="0" shapeId="0" xr:uid="{00000000-0006-0000-0900-00000B000000}">
      <text>
        <r>
          <rPr>
            <sz val="9"/>
            <color rgb="FF000000"/>
            <rFont val="Tahoma"/>
            <family val="2"/>
          </rPr>
          <t>Continuing Service Tag</t>
        </r>
      </text>
    </comment>
    <comment ref="N136" authorId="0" shapeId="0" xr:uid="{00000000-0006-0000-0900-00000C000000}">
      <text>
        <r>
          <rPr>
            <sz val="9"/>
            <color rgb="FF000000"/>
            <rFont val="Tahoma"/>
            <family val="2"/>
          </rPr>
          <t>District Service Initiative Tag</t>
        </r>
      </text>
    </comment>
    <comment ref="O136" authorId="0" shapeId="0" xr:uid="{00000000-0006-0000-0900-00000D000000}">
      <text>
        <r>
          <rPr>
            <sz val="9"/>
            <color indexed="81"/>
            <rFont val="Tahoma"/>
            <family val="2"/>
          </rPr>
          <t>International Service Partner Tag</t>
        </r>
      </text>
    </comment>
    <comment ref="P136" authorId="0" shapeId="0" xr:uid="{00000000-0006-0000-0900-00000E000000}">
      <text>
        <r>
          <rPr>
            <sz val="9"/>
            <color indexed="81"/>
            <rFont val="Tahoma"/>
            <family val="2"/>
          </rPr>
          <t>Administrative Tag</t>
        </r>
      </text>
    </comment>
    <comment ref="Q136" authorId="0" shapeId="0" xr:uid="{00000000-0006-0000-0900-00000F000000}">
      <text>
        <r>
          <rPr>
            <sz val="9"/>
            <color indexed="81"/>
            <rFont val="Tahoma"/>
            <family val="2"/>
          </rPr>
          <t>Social Tag</t>
        </r>
      </text>
    </comment>
    <comment ref="R136" authorId="0" shapeId="0" xr:uid="{00000000-0006-0000-0900-000010000000}">
      <text>
        <r>
          <rPr>
            <sz val="9"/>
            <color indexed="81"/>
            <rFont val="Tahoma"/>
            <family val="2"/>
          </rPr>
          <t>Membership Development &amp; Education Tag</t>
        </r>
      </text>
    </comment>
    <comment ref="S136" authorId="0" shapeId="0" xr:uid="{00000000-0006-0000-0900-000011000000}">
      <text>
        <r>
          <rPr>
            <sz val="9"/>
            <color indexed="81"/>
            <rFont val="Tahoma"/>
            <family val="2"/>
          </rPr>
          <t>Fundraiser Tag</t>
        </r>
      </text>
    </comment>
    <comment ref="T136" authorId="0" shapeId="0" xr:uid="{00000000-0006-0000-0900-000012000000}">
      <text>
        <r>
          <rPr>
            <sz val="9"/>
            <color indexed="81"/>
            <rFont val="Tahoma"/>
            <family val="2"/>
          </rPr>
          <t>At least 2 Circle K Alumni tag</t>
        </r>
      </text>
    </comment>
    <comment ref="U136" authorId="0" shapeId="0" xr:uid="{00000000-0006-0000-0900-000013000000}">
      <text>
        <r>
          <rPr>
            <sz val="9"/>
            <color indexed="81"/>
            <rFont val="Tahoma"/>
            <family val="2"/>
          </rPr>
          <t>More than 2 Kiwanis Family members Tag</t>
        </r>
      </text>
    </comment>
    <comment ref="V136" authorId="0" shapeId="0" xr:uid="{00000000-0006-0000-0900-000014000000}">
      <text>
        <r>
          <rPr>
            <sz val="9"/>
            <color indexed="81"/>
            <rFont val="Tahoma"/>
            <family val="2"/>
          </rPr>
          <t>Interclub Tag</t>
        </r>
      </text>
    </comment>
    <comment ref="W136" authorId="0" shapeId="0" xr:uid="{00000000-0006-0000-0900-000015000000}">
      <text>
        <r>
          <rPr>
            <sz val="9"/>
            <color indexed="81"/>
            <rFont val="Tahoma"/>
            <family val="2"/>
          </rPr>
          <t>Webinar Tag</t>
        </r>
      </text>
    </comment>
    <comment ref="X136" authorId="0" shapeId="0" xr:uid="{00000000-0006-0000-0900-000016000000}">
      <text>
        <r>
          <rPr>
            <sz val="9"/>
            <color indexed="81"/>
            <rFont val="Tahoma"/>
            <family val="2"/>
          </rPr>
          <t>Divisional Tag</t>
        </r>
      </text>
    </comment>
    <comment ref="Y136" authorId="0" shapeId="0" xr:uid="{00000000-0006-0000-0900-000017000000}">
      <text>
        <r>
          <rPr>
            <sz val="9"/>
            <color indexed="81"/>
            <rFont val="Tahoma"/>
            <family val="2"/>
          </rPr>
          <t>District Tag</t>
        </r>
      </text>
    </comment>
    <comment ref="Z136" authorId="0" shapeId="0" xr:uid="{00000000-0006-0000-0900-000018000000}">
      <text>
        <r>
          <rPr>
            <sz val="9"/>
            <color indexed="81"/>
            <rFont val="Tahoma"/>
            <family val="2"/>
          </rPr>
          <t>International Tag</t>
        </r>
      </text>
    </comment>
    <comment ref="AA136" authorId="0" shapeId="0" xr:uid="{00000000-0006-0000-0900-000019000000}">
      <text>
        <r>
          <rPr>
            <sz val="9"/>
            <color indexed="81"/>
            <rFont val="Tahoma"/>
            <family val="2"/>
          </rPr>
          <t>Club hosted Tag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8" authorId="0" shapeId="0" xr:uid="{00000000-0006-0000-0B00-000001000000}">
      <text>
        <r>
          <rPr>
            <b/>
            <sz val="9"/>
            <color rgb="FF000000"/>
            <rFont val="Tahoma"/>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0B00-000002000000}">
      <text>
        <r>
          <rPr>
            <b/>
            <sz val="9"/>
            <color rgb="FF000000"/>
            <rFont val="Tahoma"/>
            <family val="2"/>
          </rPr>
          <t>Douglas Shimizu:</t>
        </r>
        <r>
          <rPr>
            <sz val="9"/>
            <color rgb="FF000000"/>
            <rFont val="Tahoma"/>
            <family val="2"/>
          </rPr>
          <t xml:space="preserve">
Don't forget to input how many members paid this month!</t>
        </r>
      </text>
    </comment>
    <comment ref="A62" authorId="0" shapeId="0" xr:uid="{00000000-0006-0000-0B00-000003000000}">
      <text>
        <r>
          <rPr>
            <b/>
            <sz val="9"/>
            <color rgb="FF000000"/>
            <rFont val="Tahoma"/>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0" shapeId="0" xr:uid="{00000000-0006-0000-0B00-000005000000}">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0" shapeId="0" xr:uid="{00000000-0006-0000-0B00-000006000000}">
      <text>
        <r>
          <rPr>
            <sz val="9"/>
            <color rgb="FF000000"/>
            <rFont val="Tahoma"/>
            <family val="2"/>
          </rPr>
          <t>Total Service Hours</t>
        </r>
      </text>
    </comment>
    <comment ref="H136" authorId="0" shapeId="0" xr:uid="{00000000-0006-0000-0B00-000007000000}">
      <text>
        <r>
          <rPr>
            <sz val="9"/>
            <color indexed="81"/>
            <rFont val="Tahoma"/>
            <family val="2"/>
          </rPr>
          <t>Total Administrative Hours</t>
        </r>
      </text>
    </comment>
    <comment ref="I136" authorId="0" shapeId="0" xr:uid="{00000000-0006-0000-0B00-000008000000}">
      <text>
        <r>
          <rPr>
            <sz val="9"/>
            <color indexed="81"/>
            <rFont val="Tahoma"/>
            <family val="2"/>
          </rPr>
          <t>Total Fellowship Hours</t>
        </r>
      </text>
    </comment>
    <comment ref="J136" authorId="0" shapeId="0" xr:uid="{E2B87FEE-32C9-1B41-9755-0A6B141BB6A1}">
      <text>
        <r>
          <rPr>
            <sz val="9"/>
            <color indexed="81"/>
            <rFont val="Tahoma"/>
            <family val="2"/>
          </rPr>
          <t>Community Service Tag</t>
        </r>
      </text>
    </comment>
    <comment ref="K136" authorId="0" shapeId="0" xr:uid="{AB1AF48B-FBD9-6542-A646-D23039904899}">
      <text>
        <r>
          <rPr>
            <sz val="9"/>
            <color rgb="FF000000"/>
            <rFont val="Tahoma"/>
            <family val="2"/>
          </rPr>
          <t>Campus Service Tag</t>
        </r>
      </text>
    </comment>
    <comment ref="L136" authorId="0" shapeId="0" xr:uid="{04DBA627-108D-744A-A40A-6D914D6152ED}">
      <text>
        <r>
          <rPr>
            <sz val="9"/>
            <color rgb="FF000000"/>
            <rFont val="Tahoma"/>
            <family val="2"/>
          </rPr>
          <t>Service Administration Tag</t>
        </r>
      </text>
    </comment>
    <comment ref="M136" authorId="0" shapeId="0" xr:uid="{632029BB-C3CB-BB43-97B9-1C013335D2BD}">
      <text>
        <r>
          <rPr>
            <sz val="9"/>
            <color rgb="FF000000"/>
            <rFont val="Tahoma"/>
            <family val="2"/>
          </rPr>
          <t>Continuing Service Tag</t>
        </r>
      </text>
    </comment>
    <comment ref="N136" authorId="0" shapeId="0" xr:uid="{18E8D8F8-D44A-3B46-B180-A9CD6D0FB6F9}">
      <text>
        <r>
          <rPr>
            <sz val="9"/>
            <color rgb="FF000000"/>
            <rFont val="Tahoma"/>
            <family val="2"/>
          </rPr>
          <t>District Service Initiative Tag</t>
        </r>
      </text>
    </comment>
    <comment ref="O136" authorId="0" shapeId="0" xr:uid="{5FFCFAE6-6AB2-A349-827F-F95D55AE22EA}">
      <text>
        <r>
          <rPr>
            <sz val="9"/>
            <color indexed="81"/>
            <rFont val="Tahoma"/>
            <family val="2"/>
          </rPr>
          <t>International Service Partner Tag</t>
        </r>
      </text>
    </comment>
    <comment ref="P136" authorId="0" shapeId="0" xr:uid="{868FAA34-CD5A-E640-9737-43FFD888959C}">
      <text>
        <r>
          <rPr>
            <sz val="9"/>
            <color indexed="81"/>
            <rFont val="Tahoma"/>
            <family val="2"/>
          </rPr>
          <t>Administrative Tag</t>
        </r>
      </text>
    </comment>
    <comment ref="Q136" authorId="0" shapeId="0" xr:uid="{4C181D58-2F82-8C44-A0D6-6914ACEA3C43}">
      <text>
        <r>
          <rPr>
            <sz val="9"/>
            <color indexed="81"/>
            <rFont val="Tahoma"/>
            <family val="2"/>
          </rPr>
          <t>Social Tag</t>
        </r>
      </text>
    </comment>
    <comment ref="R136" authorId="0" shapeId="0" xr:uid="{DB4D5BAD-83C2-A445-80AC-FD9D8B0B74D3}">
      <text>
        <r>
          <rPr>
            <sz val="9"/>
            <color indexed="81"/>
            <rFont val="Tahoma"/>
            <family val="2"/>
          </rPr>
          <t>Membership Development &amp; Education Tag</t>
        </r>
      </text>
    </comment>
    <comment ref="S136" authorId="0" shapeId="0" xr:uid="{0290EA12-BCE0-FE4E-9662-4509CFC9E54C}">
      <text>
        <r>
          <rPr>
            <sz val="9"/>
            <color indexed="81"/>
            <rFont val="Tahoma"/>
            <family val="2"/>
          </rPr>
          <t>Fundraiser Tag</t>
        </r>
      </text>
    </comment>
    <comment ref="T136" authorId="0" shapeId="0" xr:uid="{D164947E-5633-A541-A0C6-30E93AF05C0F}">
      <text>
        <r>
          <rPr>
            <sz val="9"/>
            <color indexed="81"/>
            <rFont val="Tahoma"/>
            <family val="2"/>
          </rPr>
          <t>At least 2 Circle K Alumni tag</t>
        </r>
      </text>
    </comment>
    <comment ref="U136" authorId="0" shapeId="0" xr:uid="{59CC6409-0D32-C349-9C98-22911C607734}">
      <text>
        <r>
          <rPr>
            <sz val="9"/>
            <color indexed="81"/>
            <rFont val="Tahoma"/>
            <family val="2"/>
          </rPr>
          <t>More than 2 Kiwanis Family members Tag</t>
        </r>
      </text>
    </comment>
    <comment ref="V136" authorId="0" shapeId="0" xr:uid="{8EBB3728-C25B-0C44-B0E9-8E918800FA28}">
      <text>
        <r>
          <rPr>
            <sz val="9"/>
            <color indexed="81"/>
            <rFont val="Tahoma"/>
            <family val="2"/>
          </rPr>
          <t>Interclub Tag</t>
        </r>
      </text>
    </comment>
    <comment ref="W136" authorId="0" shapeId="0" xr:uid="{50D914D3-BFDB-EC42-B626-71A53E44091E}">
      <text>
        <r>
          <rPr>
            <sz val="9"/>
            <color indexed="81"/>
            <rFont val="Tahoma"/>
            <family val="2"/>
          </rPr>
          <t>Webinar Tag</t>
        </r>
      </text>
    </comment>
    <comment ref="X136" authorId="0" shapeId="0" xr:uid="{14AB1D54-668C-CA4C-8866-E57D8FFD0825}">
      <text>
        <r>
          <rPr>
            <sz val="9"/>
            <color indexed="81"/>
            <rFont val="Tahoma"/>
            <family val="2"/>
          </rPr>
          <t>Divisional Tag</t>
        </r>
      </text>
    </comment>
    <comment ref="Y136" authorId="0" shapeId="0" xr:uid="{3EBF9A1A-6A1B-824B-9B27-0D533B2D9A8E}">
      <text>
        <r>
          <rPr>
            <sz val="9"/>
            <color indexed="81"/>
            <rFont val="Tahoma"/>
            <family val="2"/>
          </rPr>
          <t>District Tag</t>
        </r>
      </text>
    </comment>
    <comment ref="Z136" authorId="0" shapeId="0" xr:uid="{EF5BE8C9-1ECD-4046-9946-798003512E0B}">
      <text>
        <r>
          <rPr>
            <sz val="9"/>
            <color indexed="81"/>
            <rFont val="Tahoma"/>
            <family val="2"/>
          </rPr>
          <t>International Tag</t>
        </r>
      </text>
    </comment>
    <comment ref="AA136" authorId="0" shapeId="0" xr:uid="{C0141DFD-85BD-0646-9773-1668778EE013}">
      <text>
        <r>
          <rPr>
            <sz val="9"/>
            <color indexed="81"/>
            <rFont val="Tahoma"/>
            <family val="2"/>
          </rPr>
          <t>Club hosted Tag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8" authorId="0" shapeId="0" xr:uid="{00000000-0006-0000-0C00-000001000000}">
      <text>
        <r>
          <rPr>
            <b/>
            <sz val="9"/>
            <color rgb="FF000000"/>
            <rFont val="Tahoma"/>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0C00-000002000000}">
      <text>
        <r>
          <rPr>
            <b/>
            <sz val="9"/>
            <color rgb="FF000000"/>
            <rFont val="Tahoma"/>
            <family val="2"/>
          </rPr>
          <t>Douglas Shimizu:</t>
        </r>
        <r>
          <rPr>
            <sz val="9"/>
            <color rgb="FF000000"/>
            <rFont val="Tahoma"/>
            <family val="2"/>
          </rPr>
          <t xml:space="preserve">
Don't forget to input how many members paid this month!</t>
        </r>
      </text>
    </comment>
    <comment ref="A62" authorId="0" shapeId="0" xr:uid="{00000000-0006-0000-0C00-000003000000}">
      <text>
        <r>
          <rPr>
            <b/>
            <sz val="10"/>
            <color rgb="FF000000"/>
            <rFont val="Calibri"/>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0" shapeId="0" xr:uid="{00000000-0006-0000-0C00-000005000000}">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0" shapeId="0" xr:uid="{00000000-0006-0000-0C00-000006000000}">
      <text>
        <r>
          <rPr>
            <sz val="9"/>
            <color rgb="FF000000"/>
            <rFont val="Tahoma"/>
            <family val="2"/>
          </rPr>
          <t>Total Service Hours</t>
        </r>
      </text>
    </comment>
    <comment ref="H136" authorId="0" shapeId="0" xr:uid="{00000000-0006-0000-0C00-000007000000}">
      <text>
        <r>
          <rPr>
            <sz val="9"/>
            <color indexed="81"/>
            <rFont val="Tahoma"/>
            <family val="2"/>
          </rPr>
          <t>Total Administrative Hours</t>
        </r>
      </text>
    </comment>
    <comment ref="I136" authorId="0" shapeId="0" xr:uid="{00000000-0006-0000-0C00-000008000000}">
      <text>
        <r>
          <rPr>
            <sz val="9"/>
            <color indexed="81"/>
            <rFont val="Tahoma"/>
            <family val="2"/>
          </rPr>
          <t>Total Fellowship Hours</t>
        </r>
      </text>
    </comment>
    <comment ref="J136" authorId="0" shapeId="0" xr:uid="{43A0505F-5A01-0C4B-88CC-461FB789D250}">
      <text>
        <r>
          <rPr>
            <sz val="9"/>
            <color indexed="81"/>
            <rFont val="Tahoma"/>
            <family val="2"/>
          </rPr>
          <t>Community Service Tag</t>
        </r>
      </text>
    </comment>
    <comment ref="K136" authorId="0" shapeId="0" xr:uid="{A1033F1B-8BA1-0345-8292-ACE937258504}">
      <text>
        <r>
          <rPr>
            <sz val="9"/>
            <color rgb="FF000000"/>
            <rFont val="Tahoma"/>
            <family val="2"/>
          </rPr>
          <t>Campus Service Tag</t>
        </r>
      </text>
    </comment>
    <comment ref="L136" authorId="0" shapeId="0" xr:uid="{C099498B-43C9-194B-9BBA-2758C0F68257}">
      <text>
        <r>
          <rPr>
            <sz val="9"/>
            <color rgb="FF000000"/>
            <rFont val="Tahoma"/>
            <family val="2"/>
          </rPr>
          <t>Service Administration Tag</t>
        </r>
      </text>
    </comment>
    <comment ref="M136" authorId="0" shapeId="0" xr:uid="{18341CC6-46D4-B44F-9435-CB8D9D3BEC85}">
      <text>
        <r>
          <rPr>
            <sz val="9"/>
            <color rgb="FF000000"/>
            <rFont val="Tahoma"/>
            <family val="2"/>
          </rPr>
          <t>Continuing Service Tag</t>
        </r>
      </text>
    </comment>
    <comment ref="N136" authorId="0" shapeId="0" xr:uid="{FF49D727-5277-EC49-BAD4-7CADB75F6191}">
      <text>
        <r>
          <rPr>
            <sz val="9"/>
            <color rgb="FF000000"/>
            <rFont val="Tahoma"/>
            <family val="2"/>
          </rPr>
          <t>District Service Initiative Tag</t>
        </r>
      </text>
    </comment>
    <comment ref="O136" authorId="0" shapeId="0" xr:uid="{6A675710-CD12-9A4F-931D-BE29697AF1CD}">
      <text>
        <r>
          <rPr>
            <sz val="9"/>
            <color indexed="81"/>
            <rFont val="Tahoma"/>
            <family val="2"/>
          </rPr>
          <t>International Service Partner Tag</t>
        </r>
      </text>
    </comment>
    <comment ref="P136" authorId="0" shapeId="0" xr:uid="{118DFFB5-6AF8-4D4A-9B07-37C57FFA8CF6}">
      <text>
        <r>
          <rPr>
            <sz val="9"/>
            <color indexed="81"/>
            <rFont val="Tahoma"/>
            <family val="2"/>
          </rPr>
          <t>Administrative Tag</t>
        </r>
      </text>
    </comment>
    <comment ref="Q136" authorId="0" shapeId="0" xr:uid="{CF46A457-3172-994E-B46E-07F941A9125C}">
      <text>
        <r>
          <rPr>
            <sz val="9"/>
            <color indexed="81"/>
            <rFont val="Tahoma"/>
            <family val="2"/>
          </rPr>
          <t>Social Tag</t>
        </r>
      </text>
    </comment>
    <comment ref="R136" authorId="0" shapeId="0" xr:uid="{4266C060-CBBC-1C40-9E66-985339364522}">
      <text>
        <r>
          <rPr>
            <sz val="9"/>
            <color indexed="81"/>
            <rFont val="Tahoma"/>
            <family val="2"/>
          </rPr>
          <t>Membership Development &amp; Education Tag</t>
        </r>
      </text>
    </comment>
    <comment ref="S136" authorId="0" shapeId="0" xr:uid="{EEE711FB-7D0A-BD49-8623-C041E973381E}">
      <text>
        <r>
          <rPr>
            <sz val="9"/>
            <color indexed="81"/>
            <rFont val="Tahoma"/>
            <family val="2"/>
          </rPr>
          <t>Fundraiser Tag</t>
        </r>
      </text>
    </comment>
    <comment ref="T136" authorId="0" shapeId="0" xr:uid="{E6526AD9-8596-794D-8A50-BD418A337117}">
      <text>
        <r>
          <rPr>
            <sz val="9"/>
            <color indexed="81"/>
            <rFont val="Tahoma"/>
            <family val="2"/>
          </rPr>
          <t>At least 2 Circle K Alumni tag</t>
        </r>
      </text>
    </comment>
    <comment ref="U136" authorId="0" shapeId="0" xr:uid="{151529ED-5A26-6B4F-A9C5-7398C0DA90D5}">
      <text>
        <r>
          <rPr>
            <sz val="9"/>
            <color indexed="81"/>
            <rFont val="Tahoma"/>
            <family val="2"/>
          </rPr>
          <t>More than 2 Kiwanis Family members Tag</t>
        </r>
      </text>
    </comment>
    <comment ref="V136" authorId="0" shapeId="0" xr:uid="{4439F05C-9C11-9B41-B435-FB63FE8A2616}">
      <text>
        <r>
          <rPr>
            <sz val="9"/>
            <color indexed="81"/>
            <rFont val="Tahoma"/>
            <family val="2"/>
          </rPr>
          <t>Interclub Tag</t>
        </r>
      </text>
    </comment>
    <comment ref="W136" authorId="0" shapeId="0" xr:uid="{5CFAD2B9-A7A6-CA46-843B-19786902BD16}">
      <text>
        <r>
          <rPr>
            <sz val="9"/>
            <color indexed="81"/>
            <rFont val="Tahoma"/>
            <family val="2"/>
          </rPr>
          <t>Webinar Tag</t>
        </r>
      </text>
    </comment>
    <comment ref="X136" authorId="0" shapeId="0" xr:uid="{FBE3DF1E-5186-254F-A1D6-9A8233DCDB63}">
      <text>
        <r>
          <rPr>
            <sz val="9"/>
            <color indexed="81"/>
            <rFont val="Tahoma"/>
            <family val="2"/>
          </rPr>
          <t>Divisional Tag</t>
        </r>
      </text>
    </comment>
    <comment ref="Y136" authorId="0" shapeId="0" xr:uid="{76BBBA21-67F2-4A4A-A204-A8CE36D303EB}">
      <text>
        <r>
          <rPr>
            <sz val="9"/>
            <color indexed="81"/>
            <rFont val="Tahoma"/>
            <family val="2"/>
          </rPr>
          <t>District Tag</t>
        </r>
      </text>
    </comment>
    <comment ref="Z136" authorId="0" shapeId="0" xr:uid="{4F573166-CBBE-0948-BCE8-83471747ADD7}">
      <text>
        <r>
          <rPr>
            <sz val="9"/>
            <color indexed="81"/>
            <rFont val="Tahoma"/>
            <family val="2"/>
          </rPr>
          <t>International Tag</t>
        </r>
      </text>
    </comment>
    <comment ref="AA136" authorId="0" shapeId="0" xr:uid="{396BA9E3-3A75-8C4D-8C89-96D1DC407D0B}">
      <text>
        <r>
          <rPr>
            <sz val="9"/>
            <color indexed="81"/>
            <rFont val="Tahoma"/>
            <family val="2"/>
          </rPr>
          <t>Club hosted Tag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8" authorId="0" shapeId="0" xr:uid="{00000000-0006-0000-0D00-000001000000}">
      <text>
        <r>
          <rPr>
            <b/>
            <sz val="10"/>
            <color rgb="FF000000"/>
            <rFont val="Calibri"/>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0D00-000002000000}">
      <text>
        <r>
          <rPr>
            <b/>
            <sz val="10"/>
            <color rgb="FF000000"/>
            <rFont val="Calibri"/>
            <family val="2"/>
          </rPr>
          <t>Douglas Shimizu:</t>
        </r>
        <r>
          <rPr>
            <b/>
            <sz val="9"/>
            <color rgb="FF000000"/>
            <rFont val="Calibri"/>
            <family val="2"/>
          </rPr>
          <t xml:space="preserve">
</t>
        </r>
        <r>
          <rPr>
            <sz val="9"/>
            <color rgb="FF000000"/>
            <rFont val="Tahoma"/>
            <family val="2"/>
          </rPr>
          <t>Don't forget to input how many members paid this month!</t>
        </r>
      </text>
    </comment>
    <comment ref="A62" authorId="0" shapeId="0" xr:uid="{00000000-0006-0000-0D00-000003000000}">
      <text>
        <r>
          <rPr>
            <b/>
            <sz val="10"/>
            <color rgb="FF000000"/>
            <rFont val="Calibri"/>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0" shapeId="0" xr:uid="{00000000-0006-0000-0D00-000005000000}">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0" shapeId="0" xr:uid="{00000000-0006-0000-0D00-000006000000}">
      <text>
        <r>
          <rPr>
            <sz val="9"/>
            <color rgb="FF000000"/>
            <rFont val="Tahoma"/>
            <family val="2"/>
          </rPr>
          <t>Total Service Hours</t>
        </r>
      </text>
    </comment>
    <comment ref="H136" authorId="0" shapeId="0" xr:uid="{00000000-0006-0000-0D00-000007000000}">
      <text>
        <r>
          <rPr>
            <sz val="9"/>
            <color indexed="81"/>
            <rFont val="Tahoma"/>
            <family val="2"/>
          </rPr>
          <t>Total Administrative Hours</t>
        </r>
      </text>
    </comment>
    <comment ref="I136" authorId="0" shapeId="0" xr:uid="{00000000-0006-0000-0D00-000008000000}">
      <text>
        <r>
          <rPr>
            <sz val="9"/>
            <color indexed="81"/>
            <rFont val="Tahoma"/>
            <family val="2"/>
          </rPr>
          <t>Total Fellowship Hours</t>
        </r>
      </text>
    </comment>
    <comment ref="J136" authorId="0" shapeId="0" xr:uid="{9CBCC7DF-13E6-F54A-97B1-E6CA74BDD455}">
      <text>
        <r>
          <rPr>
            <sz val="9"/>
            <color rgb="FF000000"/>
            <rFont val="Tahoma"/>
            <family val="2"/>
          </rPr>
          <t>Community Service Tag</t>
        </r>
      </text>
    </comment>
    <comment ref="K136" authorId="0" shapeId="0" xr:uid="{DED4A894-D12C-6946-9E5A-C3DE52DE62D2}">
      <text>
        <r>
          <rPr>
            <sz val="9"/>
            <color rgb="FF000000"/>
            <rFont val="Tahoma"/>
            <family val="2"/>
          </rPr>
          <t>Campus Service Tag</t>
        </r>
      </text>
    </comment>
    <comment ref="L136" authorId="0" shapeId="0" xr:uid="{AD9FEFA8-4DC2-344E-952D-C93916FBC90D}">
      <text>
        <r>
          <rPr>
            <sz val="9"/>
            <color rgb="FF000000"/>
            <rFont val="Tahoma"/>
            <family val="2"/>
          </rPr>
          <t>Service Administration Tag</t>
        </r>
      </text>
    </comment>
    <comment ref="M136" authorId="0" shapeId="0" xr:uid="{DFEE0674-6784-2A44-AB97-EF87F060B39B}">
      <text>
        <r>
          <rPr>
            <sz val="9"/>
            <color rgb="FF000000"/>
            <rFont val="Tahoma"/>
            <family val="2"/>
          </rPr>
          <t>Continuing Service Tag</t>
        </r>
      </text>
    </comment>
    <comment ref="N136" authorId="0" shapeId="0" xr:uid="{D813E82D-8D37-5C48-854E-42A52B8E7B28}">
      <text>
        <r>
          <rPr>
            <sz val="9"/>
            <color rgb="FF000000"/>
            <rFont val="Tahoma"/>
            <family val="2"/>
          </rPr>
          <t>District Service Initiative Tag</t>
        </r>
      </text>
    </comment>
    <comment ref="O136" authorId="0" shapeId="0" xr:uid="{E129C92A-9B30-E942-8E4C-999F00552420}">
      <text>
        <r>
          <rPr>
            <sz val="9"/>
            <color indexed="81"/>
            <rFont val="Tahoma"/>
            <family val="2"/>
          </rPr>
          <t>International Service Partner Tag</t>
        </r>
      </text>
    </comment>
    <comment ref="P136" authorId="0" shapeId="0" xr:uid="{E3D3F6BF-B976-7F44-9F31-CAFB3787D1E5}">
      <text>
        <r>
          <rPr>
            <sz val="9"/>
            <color indexed="81"/>
            <rFont val="Tahoma"/>
            <family val="2"/>
          </rPr>
          <t>Administrative Tag</t>
        </r>
      </text>
    </comment>
    <comment ref="Q136" authorId="0" shapeId="0" xr:uid="{336BBC31-1AA4-A940-A5EF-5AE235D6CBFC}">
      <text>
        <r>
          <rPr>
            <sz val="9"/>
            <color indexed="81"/>
            <rFont val="Tahoma"/>
            <family val="2"/>
          </rPr>
          <t>Social Tag</t>
        </r>
      </text>
    </comment>
    <comment ref="R136" authorId="0" shapeId="0" xr:uid="{73CBCB37-BB89-9040-B701-4CDA7C2C9CCB}">
      <text>
        <r>
          <rPr>
            <sz val="9"/>
            <color indexed="81"/>
            <rFont val="Tahoma"/>
            <family val="2"/>
          </rPr>
          <t>Membership Development &amp; Education Tag</t>
        </r>
      </text>
    </comment>
    <comment ref="S136" authorId="0" shapeId="0" xr:uid="{286D26D2-1D00-5E45-9D8F-71245597EB68}">
      <text>
        <r>
          <rPr>
            <sz val="9"/>
            <color indexed="81"/>
            <rFont val="Tahoma"/>
            <family val="2"/>
          </rPr>
          <t>Fundraiser Tag</t>
        </r>
      </text>
    </comment>
    <comment ref="T136" authorId="0" shapeId="0" xr:uid="{DCCE6E82-CB6A-A740-97EB-25CAA3355DF6}">
      <text>
        <r>
          <rPr>
            <sz val="9"/>
            <color indexed="81"/>
            <rFont val="Tahoma"/>
            <family val="2"/>
          </rPr>
          <t>At least 2 Circle K Alumni tag</t>
        </r>
      </text>
    </comment>
    <comment ref="U136" authorId="0" shapeId="0" xr:uid="{5FDEAB4D-459D-7747-BEF9-425B0ADD021E}">
      <text>
        <r>
          <rPr>
            <sz val="9"/>
            <color indexed="81"/>
            <rFont val="Tahoma"/>
            <family val="2"/>
          </rPr>
          <t>More than 2 Kiwanis Family members Tag</t>
        </r>
      </text>
    </comment>
    <comment ref="V136" authorId="0" shapeId="0" xr:uid="{AB5E5734-2559-504F-B1DF-BA34C97DCFD3}">
      <text>
        <r>
          <rPr>
            <sz val="9"/>
            <color indexed="81"/>
            <rFont val="Tahoma"/>
            <family val="2"/>
          </rPr>
          <t>Interclub Tag</t>
        </r>
      </text>
    </comment>
    <comment ref="W136" authorId="0" shapeId="0" xr:uid="{73E13762-6F7E-7440-A7C6-0D08DE078489}">
      <text>
        <r>
          <rPr>
            <sz val="9"/>
            <color indexed="81"/>
            <rFont val="Tahoma"/>
            <family val="2"/>
          </rPr>
          <t>Webinar Tag</t>
        </r>
      </text>
    </comment>
    <comment ref="X136" authorId="0" shapeId="0" xr:uid="{47607A6A-9BA7-8A42-9C2B-57D3B5CE8363}">
      <text>
        <r>
          <rPr>
            <sz val="9"/>
            <color indexed="81"/>
            <rFont val="Tahoma"/>
            <family val="2"/>
          </rPr>
          <t>Divisional Tag</t>
        </r>
      </text>
    </comment>
    <comment ref="Y136" authorId="0" shapeId="0" xr:uid="{815293BC-5269-5042-B9BB-59D96DD2E23B}">
      <text>
        <r>
          <rPr>
            <sz val="9"/>
            <color indexed="81"/>
            <rFont val="Tahoma"/>
            <family val="2"/>
          </rPr>
          <t>District Tag</t>
        </r>
      </text>
    </comment>
    <comment ref="Z136" authorId="0" shapeId="0" xr:uid="{F0484852-6881-2E44-88D8-CE2474313DA9}">
      <text>
        <r>
          <rPr>
            <sz val="9"/>
            <color indexed="81"/>
            <rFont val="Tahoma"/>
            <family val="2"/>
          </rPr>
          <t>International Tag</t>
        </r>
      </text>
    </comment>
    <comment ref="AA136" authorId="0" shapeId="0" xr:uid="{B5667F8F-F0E8-054C-9731-12A39965C545}">
      <text>
        <r>
          <rPr>
            <sz val="9"/>
            <color indexed="81"/>
            <rFont val="Tahoma"/>
            <family val="2"/>
          </rPr>
          <t>Club hosted Tag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8" authorId="0" shapeId="0" xr:uid="{00000000-0006-0000-0F00-000001000000}">
      <text>
        <r>
          <rPr>
            <b/>
            <sz val="10"/>
            <color rgb="FF000000"/>
            <rFont val="Calibri"/>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A23" authorId="0" shapeId="0" xr:uid="{00000000-0006-0000-0F00-000002000000}">
      <text>
        <r>
          <rPr>
            <b/>
            <sz val="10"/>
            <color rgb="FF000000"/>
            <rFont val="Calibri"/>
            <family val="2"/>
          </rPr>
          <t>Douglas Shimizu:</t>
        </r>
        <r>
          <rPr>
            <sz val="9"/>
            <color rgb="FF000000"/>
            <rFont val="Tahoma"/>
            <family val="2"/>
          </rPr>
          <t xml:space="preserve">
Don't forget to input how many members paid this month!</t>
        </r>
      </text>
    </comment>
    <comment ref="A62" authorId="0" shapeId="0" xr:uid="{00000000-0006-0000-0F00-000003000000}">
      <text>
        <r>
          <rPr>
            <b/>
            <sz val="10"/>
            <color rgb="FF000000"/>
            <rFont val="Calibri"/>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0" shapeId="0" xr:uid="{00000000-0006-0000-0F00-000005000000}">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0" shapeId="0" xr:uid="{00000000-0006-0000-0F00-000006000000}">
      <text>
        <r>
          <rPr>
            <sz val="9"/>
            <color rgb="FF000000"/>
            <rFont val="Tahoma"/>
            <family val="2"/>
          </rPr>
          <t xml:space="preserve">Total Service Hours
</t>
        </r>
      </text>
    </comment>
    <comment ref="H136" authorId="0" shapeId="0" xr:uid="{00000000-0006-0000-0F00-000007000000}">
      <text>
        <r>
          <rPr>
            <sz val="9"/>
            <color indexed="81"/>
            <rFont val="Tahoma"/>
            <family val="2"/>
          </rPr>
          <t>Total Administrative Hours</t>
        </r>
      </text>
    </comment>
    <comment ref="I136" authorId="0" shapeId="0" xr:uid="{00000000-0006-0000-0F00-000008000000}">
      <text>
        <r>
          <rPr>
            <sz val="9"/>
            <color indexed="81"/>
            <rFont val="Tahoma"/>
            <family val="2"/>
          </rPr>
          <t>Total Fellowship Hours</t>
        </r>
      </text>
    </comment>
    <comment ref="J136" authorId="0" shapeId="0" xr:uid="{AC39FEC4-C3D2-A449-8CC5-8F964102EEA8}">
      <text>
        <r>
          <rPr>
            <sz val="9"/>
            <color indexed="81"/>
            <rFont val="Tahoma"/>
            <family val="2"/>
          </rPr>
          <t>Community Service Tag</t>
        </r>
      </text>
    </comment>
    <comment ref="K136" authorId="0" shapeId="0" xr:uid="{AD1250A5-6F2D-9342-BD42-E26AB2B14D6D}">
      <text>
        <r>
          <rPr>
            <sz val="9"/>
            <color rgb="FF000000"/>
            <rFont val="Tahoma"/>
            <family val="2"/>
          </rPr>
          <t>Campus Service Tag</t>
        </r>
      </text>
    </comment>
    <comment ref="L136" authorId="0" shapeId="0" xr:uid="{27629566-E55B-6447-AFB2-9B5480138439}">
      <text>
        <r>
          <rPr>
            <sz val="9"/>
            <color rgb="FF000000"/>
            <rFont val="Tahoma"/>
            <family val="2"/>
          </rPr>
          <t>Service Administration Tag</t>
        </r>
      </text>
    </comment>
    <comment ref="M136" authorId="0" shapeId="0" xr:uid="{F1A9F6B5-FFA1-134E-BBB4-7BA79F5D1E29}">
      <text>
        <r>
          <rPr>
            <sz val="9"/>
            <color rgb="FF000000"/>
            <rFont val="Tahoma"/>
            <family val="2"/>
          </rPr>
          <t>Continuing Service Tag</t>
        </r>
      </text>
    </comment>
    <comment ref="N136" authorId="0" shapeId="0" xr:uid="{790E2210-FC89-3B4A-ADC2-3EA07F0F74B1}">
      <text>
        <r>
          <rPr>
            <sz val="9"/>
            <color rgb="FF000000"/>
            <rFont val="Tahoma"/>
            <family val="2"/>
          </rPr>
          <t>District Service Initiative Tag</t>
        </r>
      </text>
    </comment>
    <comment ref="O136" authorId="0" shapeId="0" xr:uid="{5E5DA129-4021-B942-88DD-99CE793AF953}">
      <text>
        <r>
          <rPr>
            <sz val="9"/>
            <color indexed="81"/>
            <rFont val="Tahoma"/>
            <family val="2"/>
          </rPr>
          <t>International Service Partner Tag</t>
        </r>
      </text>
    </comment>
    <comment ref="P136" authorId="0" shapeId="0" xr:uid="{149C77B5-04D6-2D49-9F77-57195FAE561E}">
      <text>
        <r>
          <rPr>
            <sz val="9"/>
            <color indexed="81"/>
            <rFont val="Tahoma"/>
            <family val="2"/>
          </rPr>
          <t>Administrative Tag</t>
        </r>
      </text>
    </comment>
    <comment ref="Q136" authorId="0" shapeId="0" xr:uid="{36B871DA-362E-1546-A258-8756E2CEB64C}">
      <text>
        <r>
          <rPr>
            <sz val="9"/>
            <color indexed="81"/>
            <rFont val="Tahoma"/>
            <family val="2"/>
          </rPr>
          <t>Social Tag</t>
        </r>
      </text>
    </comment>
    <comment ref="R136" authorId="0" shapeId="0" xr:uid="{82F60F2B-B176-204D-9B6B-DF9DD065390A}">
      <text>
        <r>
          <rPr>
            <sz val="9"/>
            <color indexed="81"/>
            <rFont val="Tahoma"/>
            <family val="2"/>
          </rPr>
          <t>Membership Development &amp; Education Tag</t>
        </r>
      </text>
    </comment>
    <comment ref="S136" authorId="0" shapeId="0" xr:uid="{44CEBD12-68E2-644B-8191-35E065A6B002}">
      <text>
        <r>
          <rPr>
            <sz val="9"/>
            <color indexed="81"/>
            <rFont val="Tahoma"/>
            <family val="2"/>
          </rPr>
          <t>Fundraiser Tag</t>
        </r>
      </text>
    </comment>
    <comment ref="T136" authorId="0" shapeId="0" xr:uid="{D7F7EDAF-8022-F544-8C8C-748A129418A8}">
      <text>
        <r>
          <rPr>
            <sz val="9"/>
            <color indexed="81"/>
            <rFont val="Tahoma"/>
            <family val="2"/>
          </rPr>
          <t>At least 2 Circle K Alumni tag</t>
        </r>
      </text>
    </comment>
    <comment ref="U136" authorId="0" shapeId="0" xr:uid="{5539C4E0-85FB-FD43-9066-A85F2697822C}">
      <text>
        <r>
          <rPr>
            <sz val="9"/>
            <color indexed="81"/>
            <rFont val="Tahoma"/>
            <family val="2"/>
          </rPr>
          <t>More than 2 Kiwanis Family members Tag</t>
        </r>
      </text>
    </comment>
    <comment ref="V136" authorId="0" shapeId="0" xr:uid="{2B18EE17-6CFD-004F-8334-1B8C56013121}">
      <text>
        <r>
          <rPr>
            <sz val="9"/>
            <color indexed="81"/>
            <rFont val="Tahoma"/>
            <family val="2"/>
          </rPr>
          <t>Interclub Tag</t>
        </r>
      </text>
    </comment>
    <comment ref="W136" authorId="0" shapeId="0" xr:uid="{A6B304B3-0213-6644-B5CF-1B3C590E8FE6}">
      <text>
        <r>
          <rPr>
            <sz val="9"/>
            <color indexed="81"/>
            <rFont val="Tahoma"/>
            <family val="2"/>
          </rPr>
          <t>Webinar Tag</t>
        </r>
      </text>
    </comment>
    <comment ref="X136" authorId="0" shapeId="0" xr:uid="{74F082BA-BCAE-6749-BD09-11D41B837DB4}">
      <text>
        <r>
          <rPr>
            <sz val="9"/>
            <color indexed="81"/>
            <rFont val="Tahoma"/>
            <family val="2"/>
          </rPr>
          <t>Divisional Tag</t>
        </r>
      </text>
    </comment>
    <comment ref="Y136" authorId="0" shapeId="0" xr:uid="{F40E2002-8D1C-494A-B541-83DB25269157}">
      <text>
        <r>
          <rPr>
            <sz val="9"/>
            <color indexed="81"/>
            <rFont val="Tahoma"/>
            <family val="2"/>
          </rPr>
          <t>District Tag</t>
        </r>
      </text>
    </comment>
    <comment ref="Z136" authorId="0" shapeId="0" xr:uid="{ABF73E4F-3AB6-7F40-AB28-DDDD4AD6439C}">
      <text>
        <r>
          <rPr>
            <sz val="9"/>
            <color indexed="81"/>
            <rFont val="Tahoma"/>
            <family val="2"/>
          </rPr>
          <t>International Tag</t>
        </r>
      </text>
    </comment>
    <comment ref="AA136" authorId="0" shapeId="0" xr:uid="{C1D1D0E2-782C-E246-9013-6A594CA436DF}">
      <text>
        <r>
          <rPr>
            <sz val="9"/>
            <color indexed="81"/>
            <rFont val="Tahoma"/>
            <family val="2"/>
          </rPr>
          <t>Club hosted Tag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8" authorId="0" shapeId="0" xr:uid="{00000000-0006-0000-1000-000001000000}">
      <text>
        <r>
          <rPr>
            <b/>
            <sz val="10"/>
            <color rgb="FF000000"/>
            <rFont val="Calibri"/>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000-000002000000}">
      <text>
        <r>
          <rPr>
            <b/>
            <sz val="10"/>
            <color rgb="FF000000"/>
            <rFont val="Calibri"/>
            <family val="2"/>
          </rPr>
          <t>Douglas Shimizu:</t>
        </r>
        <r>
          <rPr>
            <sz val="9"/>
            <color rgb="FF000000"/>
            <rFont val="Tahoma"/>
            <family val="2"/>
          </rPr>
          <t xml:space="preserve">
Don't forget to input how many members paid this month!</t>
        </r>
      </text>
    </comment>
    <comment ref="A62" authorId="0" shapeId="0" xr:uid="{00000000-0006-0000-1000-000003000000}">
      <text>
        <r>
          <rPr>
            <b/>
            <sz val="10"/>
            <color rgb="FF000000"/>
            <rFont val="Calibri"/>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0" shapeId="0" xr:uid="{00000000-0006-0000-1000-000005000000}">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0" shapeId="0" xr:uid="{00000000-0006-0000-1000-000006000000}">
      <text>
        <r>
          <rPr>
            <sz val="9"/>
            <color rgb="FF000000"/>
            <rFont val="Tahoma"/>
            <family val="2"/>
          </rPr>
          <t>Total Service Hours</t>
        </r>
      </text>
    </comment>
    <comment ref="H136" authorId="0" shapeId="0" xr:uid="{00000000-0006-0000-1000-000007000000}">
      <text>
        <r>
          <rPr>
            <sz val="9"/>
            <color indexed="81"/>
            <rFont val="Tahoma"/>
            <family val="2"/>
          </rPr>
          <t>Total Administrative Hours</t>
        </r>
      </text>
    </comment>
    <comment ref="I136" authorId="0" shapeId="0" xr:uid="{00000000-0006-0000-1000-000008000000}">
      <text>
        <r>
          <rPr>
            <sz val="9"/>
            <color indexed="81"/>
            <rFont val="Tahoma"/>
            <family val="2"/>
          </rPr>
          <t>Total Fellowship Hours</t>
        </r>
      </text>
    </comment>
    <comment ref="J136" authorId="0" shapeId="0" xr:uid="{83B7C71F-8438-0941-8D91-90F55C1F0C03}">
      <text>
        <r>
          <rPr>
            <sz val="9"/>
            <color indexed="81"/>
            <rFont val="Tahoma"/>
            <family val="2"/>
          </rPr>
          <t>Community Service Tag</t>
        </r>
      </text>
    </comment>
    <comment ref="K136" authorId="0" shapeId="0" xr:uid="{D95A0218-66F4-554D-A6E0-AC5E484F1024}">
      <text>
        <r>
          <rPr>
            <sz val="9"/>
            <color rgb="FF000000"/>
            <rFont val="Tahoma"/>
            <family val="2"/>
          </rPr>
          <t>Campus Service Tag</t>
        </r>
      </text>
    </comment>
    <comment ref="L136" authorId="0" shapeId="0" xr:uid="{38847474-4FAC-8647-B760-288353AEBB5F}">
      <text>
        <r>
          <rPr>
            <sz val="9"/>
            <color rgb="FF000000"/>
            <rFont val="Tahoma"/>
            <family val="2"/>
          </rPr>
          <t>Service Administration Tag</t>
        </r>
      </text>
    </comment>
    <comment ref="M136" authorId="0" shapeId="0" xr:uid="{3383CDE0-2F2A-A149-8F75-858D06E44CFE}">
      <text>
        <r>
          <rPr>
            <sz val="9"/>
            <color rgb="FF000000"/>
            <rFont val="Tahoma"/>
            <family val="2"/>
          </rPr>
          <t>Continuing Service Tag</t>
        </r>
      </text>
    </comment>
    <comment ref="N136" authorId="0" shapeId="0" xr:uid="{6EB85E69-4394-7D49-A5B0-E8CC3F4BDD8A}">
      <text>
        <r>
          <rPr>
            <sz val="9"/>
            <color rgb="FF000000"/>
            <rFont val="Tahoma"/>
            <family val="2"/>
          </rPr>
          <t>District Service Initiative Tag</t>
        </r>
      </text>
    </comment>
    <comment ref="O136" authorId="0" shapeId="0" xr:uid="{E256C0AB-FFAD-E642-A158-D9BBF4B01FCE}">
      <text>
        <r>
          <rPr>
            <sz val="9"/>
            <color indexed="81"/>
            <rFont val="Tahoma"/>
            <family val="2"/>
          </rPr>
          <t>International Service Partner Tag</t>
        </r>
      </text>
    </comment>
    <comment ref="P136" authorId="0" shapeId="0" xr:uid="{0F0274CB-116B-074B-BB04-7677136089D4}">
      <text>
        <r>
          <rPr>
            <sz val="9"/>
            <color indexed="81"/>
            <rFont val="Tahoma"/>
            <family val="2"/>
          </rPr>
          <t>Administrative Tag</t>
        </r>
      </text>
    </comment>
    <comment ref="Q136" authorId="0" shapeId="0" xr:uid="{B870986A-14CE-C14D-A86B-CF3D1ED92E10}">
      <text>
        <r>
          <rPr>
            <sz val="9"/>
            <color indexed="81"/>
            <rFont val="Tahoma"/>
            <family val="2"/>
          </rPr>
          <t>Social Tag</t>
        </r>
      </text>
    </comment>
    <comment ref="R136" authorId="0" shapeId="0" xr:uid="{5EE6D0E1-5626-1747-9B95-BA40FF986A32}">
      <text>
        <r>
          <rPr>
            <sz val="9"/>
            <color indexed="81"/>
            <rFont val="Tahoma"/>
            <family val="2"/>
          </rPr>
          <t>Membership Development &amp; Education Tag</t>
        </r>
      </text>
    </comment>
    <comment ref="S136" authorId="0" shapeId="0" xr:uid="{1B9AB19C-D9DC-664B-88C1-A1875AC4084D}">
      <text>
        <r>
          <rPr>
            <sz val="9"/>
            <color indexed="81"/>
            <rFont val="Tahoma"/>
            <family val="2"/>
          </rPr>
          <t>Fundraiser Tag</t>
        </r>
      </text>
    </comment>
    <comment ref="T136" authorId="0" shapeId="0" xr:uid="{68C42C34-9262-1F40-BB50-D3EE0B85B911}">
      <text>
        <r>
          <rPr>
            <sz val="9"/>
            <color indexed="81"/>
            <rFont val="Tahoma"/>
            <family val="2"/>
          </rPr>
          <t>At least 2 Circle K Alumni tag</t>
        </r>
      </text>
    </comment>
    <comment ref="U136" authorId="0" shapeId="0" xr:uid="{44BFE170-9EB2-5145-B85E-52D54A5B7D72}">
      <text>
        <r>
          <rPr>
            <sz val="9"/>
            <color indexed="81"/>
            <rFont val="Tahoma"/>
            <family val="2"/>
          </rPr>
          <t>More than 2 Kiwanis Family members Tag</t>
        </r>
      </text>
    </comment>
    <comment ref="V136" authorId="0" shapeId="0" xr:uid="{A8D66B23-BB3C-824B-9764-BFC237BD7B97}">
      <text>
        <r>
          <rPr>
            <sz val="9"/>
            <color indexed="81"/>
            <rFont val="Tahoma"/>
            <family val="2"/>
          </rPr>
          <t>Interclub Tag</t>
        </r>
      </text>
    </comment>
    <comment ref="W136" authorId="0" shapeId="0" xr:uid="{9105BF14-36D1-6145-80CE-9AD567495639}">
      <text>
        <r>
          <rPr>
            <sz val="9"/>
            <color indexed="81"/>
            <rFont val="Tahoma"/>
            <family val="2"/>
          </rPr>
          <t>Webinar Tag</t>
        </r>
      </text>
    </comment>
    <comment ref="X136" authorId="0" shapeId="0" xr:uid="{88C2E90B-5C5B-9148-A375-CD41ABFC7C9B}">
      <text>
        <r>
          <rPr>
            <sz val="9"/>
            <color indexed="81"/>
            <rFont val="Tahoma"/>
            <family val="2"/>
          </rPr>
          <t>Divisional Tag</t>
        </r>
      </text>
    </comment>
    <comment ref="Y136" authorId="0" shapeId="0" xr:uid="{0AA3F554-EF87-0D4F-976B-50AA5EFD6968}">
      <text>
        <r>
          <rPr>
            <sz val="9"/>
            <color indexed="81"/>
            <rFont val="Tahoma"/>
            <family val="2"/>
          </rPr>
          <t>District Tag</t>
        </r>
      </text>
    </comment>
    <comment ref="Z136" authorId="0" shapeId="0" xr:uid="{BC251413-4235-C445-801A-534FF12DD652}">
      <text>
        <r>
          <rPr>
            <sz val="9"/>
            <color indexed="81"/>
            <rFont val="Tahoma"/>
            <family val="2"/>
          </rPr>
          <t>International Tag</t>
        </r>
      </text>
    </comment>
    <comment ref="AA136" authorId="0" shapeId="0" xr:uid="{4994F991-87A7-0D4B-BF7D-D066F74C5EA2}">
      <text>
        <r>
          <rPr>
            <sz val="9"/>
            <color indexed="81"/>
            <rFont val="Tahoma"/>
            <family val="2"/>
          </rPr>
          <t>Club hosted Tag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Katelyn Duch</author>
  </authors>
  <commentList>
    <comment ref="A18" authorId="0" shapeId="0" xr:uid="{00000000-0006-0000-1100-000001000000}">
      <text>
        <r>
          <rPr>
            <b/>
            <sz val="10"/>
            <color rgb="FF000000"/>
            <rFont val="Calibri"/>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100-000002000000}">
      <text>
        <r>
          <rPr>
            <b/>
            <sz val="10"/>
            <color rgb="FF000000"/>
            <rFont val="Calibri"/>
            <family val="2"/>
          </rPr>
          <t>Douglas Shimizu:</t>
        </r>
        <r>
          <rPr>
            <sz val="9"/>
            <color rgb="FF000000"/>
            <rFont val="Tahoma"/>
            <family val="2"/>
          </rPr>
          <t xml:space="preserve">
Don't forget to input how many members paid this month!</t>
        </r>
      </text>
    </comment>
    <comment ref="A62" authorId="0" shapeId="0" xr:uid="{00000000-0006-0000-1100-000003000000}">
      <text>
        <r>
          <rPr>
            <b/>
            <sz val="9"/>
            <color rgb="FF000000"/>
            <rFont val="Tahoma"/>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0" shapeId="0" xr:uid="{00000000-0006-0000-1100-000005000000}">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0" shapeId="0" xr:uid="{00000000-0006-0000-1100-000006000000}">
      <text>
        <r>
          <rPr>
            <sz val="9"/>
            <color rgb="FF000000"/>
            <rFont val="Tahoma"/>
            <family val="2"/>
          </rPr>
          <t>Total Service Hours</t>
        </r>
      </text>
    </comment>
    <comment ref="H136" authorId="0" shapeId="0" xr:uid="{00000000-0006-0000-1100-000007000000}">
      <text>
        <r>
          <rPr>
            <sz val="9"/>
            <color indexed="81"/>
            <rFont val="Tahoma"/>
            <family val="2"/>
          </rPr>
          <t>Total Administrative Hours</t>
        </r>
      </text>
    </comment>
    <comment ref="I136" authorId="0" shapeId="0" xr:uid="{00000000-0006-0000-1100-000008000000}">
      <text>
        <r>
          <rPr>
            <sz val="9"/>
            <color indexed="81"/>
            <rFont val="Tahoma"/>
            <family val="2"/>
          </rPr>
          <t>Total Fellowship Hours</t>
        </r>
      </text>
    </comment>
    <comment ref="J136" authorId="0" shapeId="0" xr:uid="{5462F08A-2F79-0A4E-A2F8-7F51B9EB5F2E}">
      <text>
        <r>
          <rPr>
            <sz val="9"/>
            <color indexed="81"/>
            <rFont val="Tahoma"/>
            <family val="2"/>
          </rPr>
          <t>Community Service Tag</t>
        </r>
      </text>
    </comment>
    <comment ref="K136" authorId="0" shapeId="0" xr:uid="{484D6EE8-7403-6D41-BF5E-EFEAE8BE4B1A}">
      <text>
        <r>
          <rPr>
            <sz val="9"/>
            <color rgb="FF000000"/>
            <rFont val="Tahoma"/>
            <family val="2"/>
          </rPr>
          <t>Campus Service Tag</t>
        </r>
      </text>
    </comment>
    <comment ref="L136" authorId="0" shapeId="0" xr:uid="{5B33A0C8-320C-BC44-BE62-E3704EEB3B8A}">
      <text>
        <r>
          <rPr>
            <sz val="9"/>
            <color rgb="FF000000"/>
            <rFont val="Tahoma"/>
            <family val="2"/>
          </rPr>
          <t>Service Administration Tag</t>
        </r>
      </text>
    </comment>
    <comment ref="M136" authorId="0" shapeId="0" xr:uid="{60403E16-A284-C141-8C7E-68CCCDFF665B}">
      <text>
        <r>
          <rPr>
            <sz val="9"/>
            <color rgb="FF000000"/>
            <rFont val="Tahoma"/>
            <family val="2"/>
          </rPr>
          <t>Continuing Service Tag</t>
        </r>
      </text>
    </comment>
    <comment ref="N136" authorId="0" shapeId="0" xr:uid="{F7C15126-4032-994C-B768-6A4A9E40A9B8}">
      <text>
        <r>
          <rPr>
            <sz val="9"/>
            <color rgb="FF000000"/>
            <rFont val="Tahoma"/>
            <family val="2"/>
          </rPr>
          <t>District Service Initiative Tag</t>
        </r>
      </text>
    </comment>
    <comment ref="O136" authorId="0" shapeId="0" xr:uid="{51EAC06F-6317-8047-83FB-3469DFF1ABE9}">
      <text>
        <r>
          <rPr>
            <sz val="9"/>
            <color indexed="81"/>
            <rFont val="Tahoma"/>
            <family val="2"/>
          </rPr>
          <t>International Service Partner Tag</t>
        </r>
      </text>
    </comment>
    <comment ref="P136" authorId="0" shapeId="0" xr:uid="{86146401-2986-A247-AB2A-BE42B0E5E6C9}">
      <text>
        <r>
          <rPr>
            <sz val="9"/>
            <color indexed="81"/>
            <rFont val="Tahoma"/>
            <family val="2"/>
          </rPr>
          <t>Administrative Tag</t>
        </r>
      </text>
    </comment>
    <comment ref="Q136" authorId="0" shapeId="0" xr:uid="{5D0799CF-CB28-664E-85B0-44E6FC0DB5B2}">
      <text>
        <r>
          <rPr>
            <sz val="9"/>
            <color indexed="81"/>
            <rFont val="Tahoma"/>
            <family val="2"/>
          </rPr>
          <t>Social Tag</t>
        </r>
      </text>
    </comment>
    <comment ref="R136" authorId="0" shapeId="0" xr:uid="{264E64CA-4DC0-1E41-8BBA-D0823C415F31}">
      <text>
        <r>
          <rPr>
            <sz val="9"/>
            <color indexed="81"/>
            <rFont val="Tahoma"/>
            <family val="2"/>
          </rPr>
          <t>Membership Development &amp; Education Tag</t>
        </r>
      </text>
    </comment>
    <comment ref="S136" authorId="0" shapeId="0" xr:uid="{855C7E2E-186F-2541-8A3E-6C7F66629B84}">
      <text>
        <r>
          <rPr>
            <sz val="9"/>
            <color indexed="81"/>
            <rFont val="Tahoma"/>
            <family val="2"/>
          </rPr>
          <t>Fundraiser Tag</t>
        </r>
      </text>
    </comment>
    <comment ref="T136" authorId="0" shapeId="0" xr:uid="{C56CF382-3BE1-4047-9966-14257D2942E2}">
      <text>
        <r>
          <rPr>
            <sz val="9"/>
            <color indexed="81"/>
            <rFont val="Tahoma"/>
            <family val="2"/>
          </rPr>
          <t>At least 2 Circle K Alumni tag</t>
        </r>
      </text>
    </comment>
    <comment ref="U136" authorId="0" shapeId="0" xr:uid="{78E4B227-A87F-E048-BD45-985004E81487}">
      <text>
        <r>
          <rPr>
            <sz val="9"/>
            <color indexed="81"/>
            <rFont val="Tahoma"/>
            <family val="2"/>
          </rPr>
          <t>More than 2 Kiwanis Family members Tag</t>
        </r>
      </text>
    </comment>
    <comment ref="V136" authorId="0" shapeId="0" xr:uid="{9837F65E-2A3D-CD4B-AE05-20A58A80325E}">
      <text>
        <r>
          <rPr>
            <sz val="9"/>
            <color indexed="81"/>
            <rFont val="Tahoma"/>
            <family val="2"/>
          </rPr>
          <t>Interclub Tag</t>
        </r>
      </text>
    </comment>
    <comment ref="W136" authorId="0" shapeId="0" xr:uid="{1B12377A-7486-514E-8E16-CE7ED404E6DE}">
      <text>
        <r>
          <rPr>
            <sz val="9"/>
            <color indexed="81"/>
            <rFont val="Tahoma"/>
            <family val="2"/>
          </rPr>
          <t>Webinar Tag</t>
        </r>
      </text>
    </comment>
    <comment ref="X136" authorId="0" shapeId="0" xr:uid="{BA1ED100-433B-F440-9F3E-E12026FDF578}">
      <text>
        <r>
          <rPr>
            <sz val="9"/>
            <color indexed="81"/>
            <rFont val="Tahoma"/>
            <family val="2"/>
          </rPr>
          <t>Divisional Tag</t>
        </r>
      </text>
    </comment>
    <comment ref="Y136" authorId="0" shapeId="0" xr:uid="{44CDD409-7A60-2E42-B2C3-4FBBF7F789F9}">
      <text>
        <r>
          <rPr>
            <sz val="9"/>
            <color indexed="81"/>
            <rFont val="Tahoma"/>
            <family val="2"/>
          </rPr>
          <t>District Tag</t>
        </r>
      </text>
    </comment>
    <comment ref="Z136" authorId="0" shapeId="0" xr:uid="{AF1BA09E-155C-4A41-B65B-76217800623D}">
      <text>
        <r>
          <rPr>
            <sz val="9"/>
            <color indexed="81"/>
            <rFont val="Tahoma"/>
            <family val="2"/>
          </rPr>
          <t>International Tag</t>
        </r>
      </text>
    </comment>
    <comment ref="AA136" authorId="0" shapeId="0" xr:uid="{FC7147FF-B553-7C48-9B84-1C3F83AC8395}">
      <text>
        <r>
          <rPr>
            <sz val="9"/>
            <color indexed="81"/>
            <rFont val="Tahoma"/>
            <family val="2"/>
          </rPr>
          <t>Club hosted Tag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Katelyn Duch</author>
    <author>Jennifer Sandoval</author>
  </authors>
  <commentList>
    <comment ref="A18" authorId="0" shapeId="0" xr:uid="{00000000-0006-0000-1300-000001000000}">
      <text>
        <r>
          <rPr>
            <b/>
            <sz val="10"/>
            <color rgb="FF000000"/>
            <rFont val="Calibri"/>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300-000002000000}">
      <text>
        <r>
          <rPr>
            <b/>
            <sz val="10"/>
            <color rgb="FF000000"/>
            <rFont val="Calibri"/>
            <family val="2"/>
          </rPr>
          <t>Douglas Shimizu:</t>
        </r>
        <r>
          <rPr>
            <sz val="9"/>
            <color rgb="FF000000"/>
            <rFont val="Tahoma"/>
            <family val="2"/>
          </rPr>
          <t xml:space="preserve">
Don't forget to input how many members paid this month!</t>
        </r>
      </text>
    </comment>
    <comment ref="A62" authorId="0" shapeId="0" xr:uid="{00000000-0006-0000-1300-000003000000}">
      <text>
        <r>
          <rPr>
            <b/>
            <sz val="10"/>
            <color rgb="FF000000"/>
            <rFont val="Calibri"/>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1" shapeId="0" xr:uid="{D1AB57E0-3EBE-4175-9695-BB8A0806CBA9}">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1" shapeId="0" xr:uid="{4D361581-D07C-4CE0-A8E0-D51FEEBC93E0}">
      <text>
        <r>
          <rPr>
            <sz val="9"/>
            <color rgb="FF000000"/>
            <rFont val="Tahoma"/>
            <family val="2"/>
          </rPr>
          <t>Total Service Hours</t>
        </r>
      </text>
    </comment>
    <comment ref="H136" authorId="1" shapeId="0" xr:uid="{0D97C8FB-1953-46B6-93B0-401CFB623798}">
      <text>
        <r>
          <rPr>
            <sz val="9"/>
            <color indexed="81"/>
            <rFont val="Tahoma"/>
            <family val="2"/>
          </rPr>
          <t>Total Administrative Hours</t>
        </r>
      </text>
    </comment>
    <comment ref="I136" authorId="1" shapeId="0" xr:uid="{BD936991-2E71-49F4-B61B-93FA6181F48E}">
      <text>
        <r>
          <rPr>
            <sz val="9"/>
            <color indexed="81"/>
            <rFont val="Tahoma"/>
            <family val="2"/>
          </rPr>
          <t>Total Fellowship Hours</t>
        </r>
      </text>
    </comment>
    <comment ref="J136" authorId="0" shapeId="0" xr:uid="{41FD0454-5996-1C4F-8A1F-14823DEDA55A}">
      <text>
        <r>
          <rPr>
            <sz val="9"/>
            <color indexed="81"/>
            <rFont val="Tahoma"/>
            <family val="2"/>
          </rPr>
          <t>Community Service Tag</t>
        </r>
      </text>
    </comment>
    <comment ref="K136" authorId="0" shapeId="0" xr:uid="{88216E6E-53BC-BC40-AA6A-A5CBC03AF45C}">
      <text>
        <r>
          <rPr>
            <sz val="9"/>
            <color rgb="FF000000"/>
            <rFont val="Tahoma"/>
            <family val="2"/>
          </rPr>
          <t>Campus Service Tag</t>
        </r>
      </text>
    </comment>
    <comment ref="L136" authorId="0" shapeId="0" xr:uid="{E6FE28C4-42A1-434D-86DC-D0999786DFE6}">
      <text>
        <r>
          <rPr>
            <sz val="9"/>
            <color rgb="FF000000"/>
            <rFont val="Tahoma"/>
            <family val="2"/>
          </rPr>
          <t>Service Administration Tag</t>
        </r>
      </text>
    </comment>
    <comment ref="M136" authorId="0" shapeId="0" xr:uid="{014EDAA8-1FAF-BC4F-BE79-24F64EB80F16}">
      <text>
        <r>
          <rPr>
            <sz val="9"/>
            <color rgb="FF000000"/>
            <rFont val="Tahoma"/>
            <family val="2"/>
          </rPr>
          <t>Continuing Service Tag</t>
        </r>
      </text>
    </comment>
    <comment ref="N136" authorId="0" shapeId="0" xr:uid="{D4B8391F-B008-9147-AA00-FC4E427A5C83}">
      <text>
        <r>
          <rPr>
            <sz val="9"/>
            <color rgb="FF000000"/>
            <rFont val="Tahoma"/>
            <family val="2"/>
          </rPr>
          <t>District Service Initiative Tag</t>
        </r>
      </text>
    </comment>
    <comment ref="O136" authorId="0" shapeId="0" xr:uid="{EE58C226-3FBB-4348-9A99-E9DCF2A98354}">
      <text>
        <r>
          <rPr>
            <sz val="9"/>
            <color indexed="81"/>
            <rFont val="Tahoma"/>
            <family val="2"/>
          </rPr>
          <t>International Service Partner Tag</t>
        </r>
      </text>
    </comment>
    <comment ref="P136" authorId="0" shapeId="0" xr:uid="{EC418F7B-0670-EE4F-85E5-5C021FD1FDBA}">
      <text>
        <r>
          <rPr>
            <sz val="9"/>
            <color indexed="81"/>
            <rFont val="Tahoma"/>
            <family val="2"/>
          </rPr>
          <t>Administrative Tag</t>
        </r>
      </text>
    </comment>
    <comment ref="Q136" authorId="0" shapeId="0" xr:uid="{E0DFCED0-9558-A447-B251-BF0C01552773}">
      <text>
        <r>
          <rPr>
            <sz val="9"/>
            <color indexed="81"/>
            <rFont val="Tahoma"/>
            <family val="2"/>
          </rPr>
          <t>Social Tag</t>
        </r>
      </text>
    </comment>
    <comment ref="R136" authorId="0" shapeId="0" xr:uid="{90154F7E-C36B-204F-AA95-815BD99139B2}">
      <text>
        <r>
          <rPr>
            <sz val="9"/>
            <color indexed="81"/>
            <rFont val="Tahoma"/>
            <family val="2"/>
          </rPr>
          <t>Membership Development &amp; Education Tag</t>
        </r>
      </text>
    </comment>
    <comment ref="S136" authorId="0" shapeId="0" xr:uid="{9912DAF1-94B7-6E4D-B3FE-76ADA38D681A}">
      <text>
        <r>
          <rPr>
            <sz val="9"/>
            <color indexed="81"/>
            <rFont val="Tahoma"/>
            <family val="2"/>
          </rPr>
          <t>Fundraiser Tag</t>
        </r>
      </text>
    </comment>
    <comment ref="T136" authorId="0" shapeId="0" xr:uid="{BABFEFA3-C6CB-1F40-9CBC-A55D259930F0}">
      <text>
        <r>
          <rPr>
            <sz val="9"/>
            <color indexed="81"/>
            <rFont val="Tahoma"/>
            <family val="2"/>
          </rPr>
          <t>At least 2 Circle K Alumni tag</t>
        </r>
      </text>
    </comment>
    <comment ref="U136" authorId="0" shapeId="0" xr:uid="{65CEEF7E-79A2-054C-BBFE-B0F3CDE62099}">
      <text>
        <r>
          <rPr>
            <sz val="9"/>
            <color indexed="81"/>
            <rFont val="Tahoma"/>
            <family val="2"/>
          </rPr>
          <t>More than 2 Kiwanis Family members Tag</t>
        </r>
      </text>
    </comment>
    <comment ref="V136" authorId="0" shapeId="0" xr:uid="{BECC6762-24DD-5344-906B-F19B16AA6216}">
      <text>
        <r>
          <rPr>
            <sz val="9"/>
            <color indexed="81"/>
            <rFont val="Tahoma"/>
            <family val="2"/>
          </rPr>
          <t>Interclub Tag</t>
        </r>
      </text>
    </comment>
    <comment ref="W136" authorId="0" shapeId="0" xr:uid="{7CEF72AE-B4AD-4349-9743-A0985617D892}">
      <text>
        <r>
          <rPr>
            <sz val="9"/>
            <color indexed="81"/>
            <rFont val="Tahoma"/>
            <family val="2"/>
          </rPr>
          <t>Webinar Tag</t>
        </r>
      </text>
    </comment>
    <comment ref="X136" authorId="0" shapeId="0" xr:uid="{EF4C1B2A-064C-1F48-A16C-26DDEED17748}">
      <text>
        <r>
          <rPr>
            <sz val="9"/>
            <color indexed="81"/>
            <rFont val="Tahoma"/>
            <family val="2"/>
          </rPr>
          <t>Divisional Tag</t>
        </r>
      </text>
    </comment>
    <comment ref="Y136" authorId="0" shapeId="0" xr:uid="{D817A2B0-929D-2D49-ADA2-A12F693E7F71}">
      <text>
        <r>
          <rPr>
            <sz val="9"/>
            <color indexed="81"/>
            <rFont val="Tahoma"/>
            <family val="2"/>
          </rPr>
          <t>District Tag</t>
        </r>
      </text>
    </comment>
    <comment ref="Z136" authorId="0" shapeId="0" xr:uid="{D990DE48-CE80-5746-8B4F-463399E7AC7B}">
      <text>
        <r>
          <rPr>
            <sz val="9"/>
            <color indexed="81"/>
            <rFont val="Tahoma"/>
            <family val="2"/>
          </rPr>
          <t>International Tag</t>
        </r>
      </text>
    </comment>
    <comment ref="AA136" authorId="0" shapeId="0" xr:uid="{F0397275-B33F-E843-83A1-32DB4940100C}">
      <text>
        <r>
          <rPr>
            <sz val="9"/>
            <color indexed="81"/>
            <rFont val="Tahoma"/>
            <family val="2"/>
          </rPr>
          <t>Club hosted Tag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Katelyn Duch</author>
    <author>Jennifer Sandoval</author>
  </authors>
  <commentList>
    <comment ref="A18" authorId="0" shapeId="0" xr:uid="{00000000-0006-0000-1400-000001000000}">
      <text>
        <r>
          <rPr>
            <b/>
            <sz val="10"/>
            <color rgb="FF000000"/>
            <rFont val="Calibri"/>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400-000002000000}">
      <text>
        <r>
          <rPr>
            <b/>
            <sz val="10"/>
            <color rgb="FF000000"/>
            <rFont val="Calibri"/>
            <family val="2"/>
          </rPr>
          <t>Douglas Shimizu:</t>
        </r>
        <r>
          <rPr>
            <sz val="9"/>
            <color rgb="FF000000"/>
            <rFont val="Tahoma"/>
            <family val="2"/>
          </rPr>
          <t xml:space="preserve">
Don't forget to input how many members paid this month!</t>
        </r>
      </text>
    </comment>
    <comment ref="A62" authorId="0" shapeId="0" xr:uid="{00000000-0006-0000-1400-000003000000}">
      <text>
        <r>
          <rPr>
            <b/>
            <sz val="10"/>
            <color rgb="FF000000"/>
            <rFont val="Calibri"/>
            <family val="2"/>
          </rPr>
          <t>Douglas Shimizu:</t>
        </r>
        <r>
          <rPr>
            <sz val="9"/>
            <color rgb="FF000000"/>
            <rFont val="Tahoma"/>
            <family val="2"/>
          </rPr>
          <t xml:space="preserve">
The District Kiwanis Family and Foundation committee sends a list of supplemental questions through a Google Doc form, to your Club's Kiwanis Family Chairs, or another designee.
If they have not received it, then please e-mail me!</t>
        </r>
      </text>
    </comment>
    <comment ref="C136" authorId="1" shapeId="0" xr:uid="{2D771365-C877-454B-87B5-0EACDF35A280}">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1" shapeId="0" xr:uid="{23BF8317-7910-4971-81E7-F09E7831865A}">
      <text>
        <r>
          <rPr>
            <sz val="9"/>
            <color indexed="81"/>
            <rFont val="Tahoma"/>
            <family val="2"/>
          </rPr>
          <t>Total Service Hours</t>
        </r>
      </text>
    </comment>
    <comment ref="H136" authorId="1" shapeId="0" xr:uid="{A22F630F-8D98-4ABA-B175-3C1D3ACB4652}">
      <text>
        <r>
          <rPr>
            <sz val="9"/>
            <color indexed="81"/>
            <rFont val="Tahoma"/>
            <family val="2"/>
          </rPr>
          <t>Total Administrative Hours</t>
        </r>
      </text>
    </comment>
    <comment ref="I136" authorId="1" shapeId="0" xr:uid="{B3BAC3AE-BDEE-4E74-8339-9094D147EC92}">
      <text>
        <r>
          <rPr>
            <sz val="9"/>
            <color indexed="81"/>
            <rFont val="Tahoma"/>
            <family val="2"/>
          </rPr>
          <t>Total Fellowship Hours</t>
        </r>
      </text>
    </comment>
    <comment ref="J136" authorId="0" shapeId="0" xr:uid="{0C48893E-23CD-1C43-8A59-369DCAAAA3B7}">
      <text>
        <r>
          <rPr>
            <sz val="9"/>
            <color indexed="81"/>
            <rFont val="Tahoma"/>
            <family val="2"/>
          </rPr>
          <t>Community Service Tag</t>
        </r>
      </text>
    </comment>
    <comment ref="K136" authorId="0" shapeId="0" xr:uid="{87B23E4B-4DFC-8146-A891-5CC36F19D4E3}">
      <text>
        <r>
          <rPr>
            <sz val="9"/>
            <color rgb="FF000000"/>
            <rFont val="Tahoma"/>
            <family val="2"/>
          </rPr>
          <t>Campus Service Tag</t>
        </r>
      </text>
    </comment>
    <comment ref="L136" authorId="0" shapeId="0" xr:uid="{C75B6636-7DF9-9240-8A96-20DCB06F3513}">
      <text>
        <r>
          <rPr>
            <sz val="9"/>
            <color rgb="FF000000"/>
            <rFont val="Tahoma"/>
            <family val="2"/>
          </rPr>
          <t>Service Administration Tag</t>
        </r>
      </text>
    </comment>
    <comment ref="M136" authorId="0" shapeId="0" xr:uid="{C8BEF7CF-FCB4-974E-9D12-B2E88464C199}">
      <text>
        <r>
          <rPr>
            <sz val="9"/>
            <color rgb="FF000000"/>
            <rFont val="Tahoma"/>
            <family val="2"/>
          </rPr>
          <t>Continuing Service Tag</t>
        </r>
      </text>
    </comment>
    <comment ref="N136" authorId="0" shapeId="0" xr:uid="{DCD20660-A116-9340-B1F1-A12F62FA1980}">
      <text>
        <r>
          <rPr>
            <sz val="9"/>
            <color rgb="FF000000"/>
            <rFont val="Tahoma"/>
            <family val="2"/>
          </rPr>
          <t>District Service Initiative Tag</t>
        </r>
      </text>
    </comment>
    <comment ref="O136" authorId="0" shapeId="0" xr:uid="{FFEC9A55-B720-F949-BAF1-9D3624E9BD77}">
      <text>
        <r>
          <rPr>
            <sz val="9"/>
            <color indexed="81"/>
            <rFont val="Tahoma"/>
            <family val="2"/>
          </rPr>
          <t>International Service Partner Tag</t>
        </r>
      </text>
    </comment>
    <comment ref="P136" authorId="0" shapeId="0" xr:uid="{711C613E-7C02-5C4E-BA12-FB981DC34DEC}">
      <text>
        <r>
          <rPr>
            <sz val="9"/>
            <color indexed="81"/>
            <rFont val="Tahoma"/>
            <family val="2"/>
          </rPr>
          <t>Administrative Tag</t>
        </r>
      </text>
    </comment>
    <comment ref="Q136" authorId="0" shapeId="0" xr:uid="{77F972BB-EB4A-F447-9DB5-BF0F1808FA10}">
      <text>
        <r>
          <rPr>
            <sz val="9"/>
            <color indexed="81"/>
            <rFont val="Tahoma"/>
            <family val="2"/>
          </rPr>
          <t>Social Tag</t>
        </r>
      </text>
    </comment>
    <comment ref="R136" authorId="0" shapeId="0" xr:uid="{01E06030-68C2-DF4F-8419-D8C8B2FCCB7F}">
      <text>
        <r>
          <rPr>
            <sz val="9"/>
            <color indexed="81"/>
            <rFont val="Tahoma"/>
            <family val="2"/>
          </rPr>
          <t>Membership Development &amp; Education Tag</t>
        </r>
      </text>
    </comment>
    <comment ref="S136" authorId="0" shapeId="0" xr:uid="{B81C56BB-0628-2D47-BEA8-198F67CDC7C0}">
      <text>
        <r>
          <rPr>
            <sz val="9"/>
            <color indexed="81"/>
            <rFont val="Tahoma"/>
            <family val="2"/>
          </rPr>
          <t>Fundraiser Tag</t>
        </r>
      </text>
    </comment>
    <comment ref="T136" authorId="0" shapeId="0" xr:uid="{D89A316A-C570-9748-8796-EB8816AFA427}">
      <text>
        <r>
          <rPr>
            <sz val="9"/>
            <color indexed="81"/>
            <rFont val="Tahoma"/>
            <family val="2"/>
          </rPr>
          <t>At least 2 Circle K Alumni tag</t>
        </r>
      </text>
    </comment>
    <comment ref="U136" authorId="0" shapeId="0" xr:uid="{78425665-4EDC-9847-86C3-77D147D9D802}">
      <text>
        <r>
          <rPr>
            <sz val="9"/>
            <color indexed="81"/>
            <rFont val="Tahoma"/>
            <family val="2"/>
          </rPr>
          <t>More than 2 Kiwanis Family members Tag</t>
        </r>
      </text>
    </comment>
    <comment ref="V136" authorId="0" shapeId="0" xr:uid="{F2A39A8E-F571-DC4A-8EC9-F25AF14F4CD2}">
      <text>
        <r>
          <rPr>
            <sz val="9"/>
            <color indexed="81"/>
            <rFont val="Tahoma"/>
            <family val="2"/>
          </rPr>
          <t>Interclub Tag</t>
        </r>
      </text>
    </comment>
    <comment ref="W136" authorId="0" shapeId="0" xr:uid="{29016F7D-5914-AF4B-816F-8C90FE6B57EF}">
      <text>
        <r>
          <rPr>
            <sz val="9"/>
            <color indexed="81"/>
            <rFont val="Tahoma"/>
            <family val="2"/>
          </rPr>
          <t>Webinar Tag</t>
        </r>
      </text>
    </comment>
    <comment ref="X136" authorId="0" shapeId="0" xr:uid="{83614915-BD3F-9F46-954B-91C7FB554F66}">
      <text>
        <r>
          <rPr>
            <sz val="9"/>
            <color indexed="81"/>
            <rFont val="Tahoma"/>
            <family val="2"/>
          </rPr>
          <t>Divisional Tag</t>
        </r>
      </text>
    </comment>
    <comment ref="Y136" authorId="0" shapeId="0" xr:uid="{008D1F74-CEC2-C340-8B4D-3228693025DC}">
      <text>
        <r>
          <rPr>
            <sz val="9"/>
            <color indexed="81"/>
            <rFont val="Tahoma"/>
            <family val="2"/>
          </rPr>
          <t>District Tag</t>
        </r>
      </text>
    </comment>
    <comment ref="Z136" authorId="0" shapeId="0" xr:uid="{65B98A61-C91F-0E4E-93D3-AE771E3C6045}">
      <text>
        <r>
          <rPr>
            <sz val="9"/>
            <color indexed="81"/>
            <rFont val="Tahoma"/>
            <family val="2"/>
          </rPr>
          <t>International Tag</t>
        </r>
      </text>
    </comment>
    <comment ref="AA136" authorId="0" shapeId="0" xr:uid="{8FE321BE-9C2B-0F4B-A293-54CB54BDA7EB}">
      <text>
        <r>
          <rPr>
            <sz val="9"/>
            <color indexed="81"/>
            <rFont val="Tahoma"/>
            <family val="2"/>
          </rPr>
          <t>Club hosted Tag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Katelyn Duch</author>
    <author>Jennifer Sandoval</author>
  </authors>
  <commentList>
    <comment ref="A18" authorId="0" shapeId="0" xr:uid="{00000000-0006-0000-1500-000001000000}">
      <text>
        <r>
          <rPr>
            <b/>
            <sz val="10"/>
            <color rgb="FF000000"/>
            <rFont val="Calibri"/>
            <family val="2"/>
          </rPr>
          <t>Douglas Shimizu:</t>
        </r>
        <r>
          <rPr>
            <sz val="9"/>
            <color rgb="FF000000"/>
            <rFont val="Tahoma"/>
            <family val="2"/>
          </rPr>
          <t xml:space="preserve">
If you come back to this month to make revisions, please mark the date when you made the revisions and also make the revised text red, so we know what has been revised!</t>
        </r>
      </text>
    </comment>
    <comment ref="J24" authorId="0" shapeId="0" xr:uid="{00000000-0006-0000-1500-000002000000}">
      <text>
        <r>
          <rPr>
            <b/>
            <sz val="10"/>
            <color rgb="FF000000"/>
            <rFont val="Calibri"/>
            <family val="2"/>
          </rPr>
          <t>Douglas Shimizu:</t>
        </r>
        <r>
          <rPr>
            <sz val="9"/>
            <color rgb="FF000000"/>
            <rFont val="Tahoma"/>
            <family val="2"/>
          </rPr>
          <t xml:space="preserve">
Don't forget to input how many members paid this month!</t>
        </r>
      </text>
    </comment>
    <comment ref="A62" authorId="0" shapeId="0" xr:uid="{00000000-0006-0000-1500-000003000000}">
      <text>
        <r>
          <rPr>
            <b/>
            <sz val="10"/>
            <color rgb="FF000000"/>
            <rFont val="Calibri"/>
            <family val="2"/>
          </rPr>
          <t>Douglas Shimizu:</t>
        </r>
        <r>
          <rPr>
            <b/>
            <sz val="9"/>
            <color rgb="FF000000"/>
            <rFont val="Tahoma"/>
            <family val="2"/>
          </rPr>
          <t xml:space="preserve">
</t>
        </r>
        <r>
          <rPr>
            <sz val="9"/>
            <color rgb="FF000000"/>
            <rFont val="Tahoma"/>
            <family val="2"/>
          </rPr>
          <t>The District Kiwanis Family and Foundation committee sends a list of supplemental questions through a Google Doc form, to your Club's Kiwanis Family Chairs, or another designee.
If they have not received it, then please e-mail me!</t>
        </r>
      </text>
    </comment>
    <comment ref="C136" authorId="1" shapeId="0" xr:uid="{9E14320F-C86A-42D5-B2B0-F5304F395C4A}">
      <text>
        <r>
          <rPr>
            <b/>
            <sz val="9"/>
            <color rgb="FF000000"/>
            <rFont val="Tahoma"/>
            <family val="2"/>
          </rPr>
          <t>Ryan Tan:</t>
        </r>
        <r>
          <rPr>
            <sz val="9"/>
            <color rgb="FF000000"/>
            <rFont val="Tahoma"/>
            <family val="2"/>
          </rPr>
          <t xml:space="preserve">
</t>
        </r>
        <r>
          <rPr>
            <sz val="9"/>
            <color rgb="FF000000"/>
            <rFont val="Tahoma"/>
            <family val="2"/>
          </rPr>
          <t>Be as descriptive as possible! Don't title your events with abbreviations, as we would like to know which events you all had!</t>
        </r>
      </text>
    </comment>
    <comment ref="G136" authorId="1" shapeId="0" xr:uid="{4C814EC5-0A23-460C-8119-FC13AF20278D}">
      <text>
        <r>
          <rPr>
            <sz val="9"/>
            <color rgb="FF000000"/>
            <rFont val="Tahoma"/>
            <family val="2"/>
          </rPr>
          <t>Total Service Hours</t>
        </r>
      </text>
    </comment>
    <comment ref="H136" authorId="1" shapeId="0" xr:uid="{74A090B7-B817-4071-BB55-2D2F952958CF}">
      <text>
        <r>
          <rPr>
            <sz val="9"/>
            <color rgb="FF000000"/>
            <rFont val="Tahoma"/>
            <family val="2"/>
          </rPr>
          <t>Total Administrative Hours</t>
        </r>
      </text>
    </comment>
    <comment ref="I136" authorId="1" shapeId="0" xr:uid="{5AC58C6F-643B-4B15-A77E-30D995985428}">
      <text>
        <r>
          <rPr>
            <sz val="9"/>
            <color indexed="81"/>
            <rFont val="Tahoma"/>
            <family val="2"/>
          </rPr>
          <t>Total Fellowship Hours</t>
        </r>
      </text>
    </comment>
    <comment ref="J136" authorId="0" shapeId="0" xr:uid="{47AE8D96-4E67-A040-9D40-342269610DDE}">
      <text>
        <r>
          <rPr>
            <sz val="9"/>
            <color rgb="FF000000"/>
            <rFont val="Tahoma"/>
            <family val="2"/>
          </rPr>
          <t>Community Service Tag</t>
        </r>
      </text>
    </comment>
    <comment ref="K136" authorId="0" shapeId="0" xr:uid="{214B63A8-CCB0-8549-8E31-41723C9FF5A6}">
      <text>
        <r>
          <rPr>
            <sz val="9"/>
            <color rgb="FF000000"/>
            <rFont val="Tahoma"/>
            <family val="2"/>
          </rPr>
          <t>Campus Service Tag</t>
        </r>
      </text>
    </comment>
    <comment ref="L136" authorId="0" shapeId="0" xr:uid="{BCCECB6B-45C0-B944-BD5E-D6C04601A4EB}">
      <text>
        <r>
          <rPr>
            <sz val="9"/>
            <color rgb="FF000000"/>
            <rFont val="Tahoma"/>
            <family val="2"/>
          </rPr>
          <t>Service Administration Tag</t>
        </r>
      </text>
    </comment>
    <comment ref="M136" authorId="0" shapeId="0" xr:uid="{593F3B91-37E3-0C4F-A53F-4D0AEC702148}">
      <text>
        <r>
          <rPr>
            <sz val="9"/>
            <color rgb="FF000000"/>
            <rFont val="Tahoma"/>
            <family val="2"/>
          </rPr>
          <t>Continuing Service Tag</t>
        </r>
      </text>
    </comment>
    <comment ref="N136" authorId="0" shapeId="0" xr:uid="{28C6D0D0-C631-DA4B-97DA-4D495FC9CC8C}">
      <text>
        <r>
          <rPr>
            <sz val="9"/>
            <color rgb="FF000000"/>
            <rFont val="Tahoma"/>
            <family val="2"/>
          </rPr>
          <t>District Service Initiative Tag</t>
        </r>
      </text>
    </comment>
    <comment ref="O136" authorId="0" shapeId="0" xr:uid="{015E5522-7A59-6542-97A7-E61BF4D239EC}">
      <text>
        <r>
          <rPr>
            <sz val="9"/>
            <color indexed="81"/>
            <rFont val="Tahoma"/>
            <family val="2"/>
          </rPr>
          <t>International Service Partner Tag</t>
        </r>
      </text>
    </comment>
    <comment ref="P136" authorId="0" shapeId="0" xr:uid="{4A82B032-7087-3D44-8359-B52AFB047B41}">
      <text>
        <r>
          <rPr>
            <sz val="9"/>
            <color indexed="81"/>
            <rFont val="Tahoma"/>
            <family val="2"/>
          </rPr>
          <t>Administrative Tag</t>
        </r>
      </text>
    </comment>
    <comment ref="Q136" authorId="0" shapeId="0" xr:uid="{614BF5BB-FFBB-234B-A350-55634DB3B320}">
      <text>
        <r>
          <rPr>
            <sz val="9"/>
            <color indexed="81"/>
            <rFont val="Tahoma"/>
            <family val="2"/>
          </rPr>
          <t>Social Tag</t>
        </r>
      </text>
    </comment>
    <comment ref="R136" authorId="0" shapeId="0" xr:uid="{BE91B53E-52E4-F44C-917C-9236B25EC3FE}">
      <text>
        <r>
          <rPr>
            <sz val="9"/>
            <color indexed="81"/>
            <rFont val="Tahoma"/>
            <family val="2"/>
          </rPr>
          <t>Membership Development &amp; Education Tag</t>
        </r>
      </text>
    </comment>
    <comment ref="S136" authorId="0" shapeId="0" xr:uid="{B2A89FDB-21EF-C045-BB80-8BAB35629963}">
      <text>
        <r>
          <rPr>
            <sz val="9"/>
            <color indexed="81"/>
            <rFont val="Tahoma"/>
            <family val="2"/>
          </rPr>
          <t>Fundraiser Tag</t>
        </r>
      </text>
    </comment>
    <comment ref="T136" authorId="0" shapeId="0" xr:uid="{C2C2B2D7-61CC-6D4B-B8AB-16F53D7BE087}">
      <text>
        <r>
          <rPr>
            <sz val="9"/>
            <color indexed="81"/>
            <rFont val="Tahoma"/>
            <family val="2"/>
          </rPr>
          <t>At least 2 Circle K Alumni tag</t>
        </r>
      </text>
    </comment>
    <comment ref="U136" authorId="0" shapeId="0" xr:uid="{DFCD79D8-1676-7647-BC15-181AC3B85597}">
      <text>
        <r>
          <rPr>
            <sz val="9"/>
            <color indexed="81"/>
            <rFont val="Tahoma"/>
            <family val="2"/>
          </rPr>
          <t>More than 2 Kiwanis Family members Tag</t>
        </r>
      </text>
    </comment>
    <comment ref="V136" authorId="0" shapeId="0" xr:uid="{B0075EF9-A1BE-2F4E-B4B3-2E6E356FCFEA}">
      <text>
        <r>
          <rPr>
            <sz val="9"/>
            <color indexed="81"/>
            <rFont val="Tahoma"/>
            <family val="2"/>
          </rPr>
          <t>Interclub Tag</t>
        </r>
      </text>
    </comment>
    <comment ref="W136" authorId="0" shapeId="0" xr:uid="{57DE855F-E889-E247-8432-14E9C834E827}">
      <text>
        <r>
          <rPr>
            <sz val="9"/>
            <color indexed="81"/>
            <rFont val="Tahoma"/>
            <family val="2"/>
          </rPr>
          <t>Webinar Tag</t>
        </r>
      </text>
    </comment>
    <comment ref="X136" authorId="0" shapeId="0" xr:uid="{7218B404-65D0-BC42-941B-92A7234A6FC3}">
      <text>
        <r>
          <rPr>
            <sz val="9"/>
            <color indexed="81"/>
            <rFont val="Tahoma"/>
            <family val="2"/>
          </rPr>
          <t>Divisional Tag</t>
        </r>
      </text>
    </comment>
    <comment ref="Y136" authorId="0" shapeId="0" xr:uid="{757C6600-5436-5B4C-B876-EAC1CDF27E36}">
      <text>
        <r>
          <rPr>
            <sz val="9"/>
            <color indexed="81"/>
            <rFont val="Tahoma"/>
            <family val="2"/>
          </rPr>
          <t>District Tag</t>
        </r>
      </text>
    </comment>
    <comment ref="Z136" authorId="0" shapeId="0" xr:uid="{EF271A2E-8685-B748-9462-5E357AFABEF3}">
      <text>
        <r>
          <rPr>
            <sz val="9"/>
            <color indexed="81"/>
            <rFont val="Tahoma"/>
            <family val="2"/>
          </rPr>
          <t>International Tag</t>
        </r>
      </text>
    </comment>
    <comment ref="AA136" authorId="0" shapeId="0" xr:uid="{14B6B169-149E-0F47-8F02-6A0DADDCBB7F}">
      <text>
        <r>
          <rPr>
            <sz val="9"/>
            <color indexed="81"/>
            <rFont val="Tahoma"/>
            <family val="2"/>
          </rPr>
          <t>Club hosted Tag</t>
        </r>
      </text>
    </comment>
  </commentList>
</comments>
</file>

<file path=xl/sharedStrings.xml><?xml version="1.0" encoding="utf-8"?>
<sst xmlns="http://schemas.openxmlformats.org/spreadsheetml/2006/main" count="2680" uniqueCount="369">
  <si>
    <t>School Name</t>
  </si>
  <si>
    <t>Select Division</t>
  </si>
  <si>
    <t>Meeting Frequency</t>
  </si>
  <si>
    <t>Meeting Day</t>
  </si>
  <si>
    <t>Meeting Time</t>
  </si>
  <si>
    <t>Meeting Location</t>
  </si>
  <si>
    <t>HH: MM</t>
  </si>
  <si>
    <t>AM/PM</t>
  </si>
  <si>
    <t>Club Website</t>
  </si>
  <si>
    <t>(Insert your club URL here)</t>
  </si>
  <si>
    <t>Club Mailing List</t>
  </si>
  <si>
    <t>(Insert your club mailing list here)</t>
  </si>
  <si>
    <t>Advisor Contact Information</t>
  </si>
  <si>
    <t>Faculty Advisor</t>
  </si>
  <si>
    <t>Name</t>
  </si>
  <si>
    <t>Info Changed?</t>
  </si>
  <si>
    <t>Phone</t>
  </si>
  <si>
    <t>Yes/No</t>
  </si>
  <si>
    <t>Address</t>
  </si>
  <si>
    <t>When?</t>
  </si>
  <si>
    <t>E-Mail Address</t>
  </si>
  <si>
    <t>(Insert Month)</t>
  </si>
  <si>
    <t>Kiwanis Advisor</t>
  </si>
  <si>
    <t>Executive Board Contact Information</t>
  </si>
  <si>
    <t>President</t>
  </si>
  <si>
    <t>Vice President (Administration)</t>
  </si>
  <si>
    <t>Vice President (Service)</t>
  </si>
  <si>
    <t>Secretary</t>
  </si>
  <si>
    <t>Treasurer</t>
  </si>
  <si>
    <t>Appointed Board Contact Information</t>
  </si>
  <si>
    <t>(Insert Position Here)</t>
  </si>
  <si>
    <t>Member #1</t>
  </si>
  <si>
    <t>Member #2</t>
  </si>
  <si>
    <t>Number of Non-Dues-Paid Members</t>
  </si>
  <si>
    <t>#</t>
  </si>
  <si>
    <t>Last Name</t>
  </si>
  <si>
    <t>First Name</t>
  </si>
  <si>
    <t>Birthday</t>
  </si>
  <si>
    <t>Administrative Totals</t>
  </si>
  <si>
    <t>Membership Information</t>
  </si>
  <si>
    <t>Total Members in March</t>
  </si>
  <si>
    <t>Total Members in July</t>
  </si>
  <si>
    <t>Total Members in November</t>
  </si>
  <si>
    <t>Total Members in April</t>
  </si>
  <si>
    <t>Total Members in August</t>
  </si>
  <si>
    <t>Total Members in December</t>
  </si>
  <si>
    <t>Total Members in May</t>
  </si>
  <si>
    <t>Total Members in September</t>
  </si>
  <si>
    <t>Total Members in January</t>
  </si>
  <si>
    <t>Total Members in June</t>
  </si>
  <si>
    <t>Total Members in October</t>
  </si>
  <si>
    <t>Total Members in February</t>
  </si>
  <si>
    <t>Club Meetings</t>
  </si>
  <si>
    <t>Total # of Club Meetings</t>
  </si>
  <si>
    <t>Total # of Board Meetings</t>
  </si>
  <si>
    <t>Divisional Council Meetings</t>
  </si>
  <si>
    <t>March DCM Date</t>
  </si>
  <si>
    <t>July DCM Date</t>
  </si>
  <si>
    <t>November DCM Date</t>
  </si>
  <si>
    <t>April DCM Date</t>
  </si>
  <si>
    <t>August DCM Date</t>
  </si>
  <si>
    <t>December DCM Date</t>
  </si>
  <si>
    <t>May DCM Date</t>
  </si>
  <si>
    <t>September DCM Date</t>
  </si>
  <si>
    <t>January DCM Date</t>
  </si>
  <si>
    <t>June DCM Date</t>
  </si>
  <si>
    <t>October DCM Date</t>
  </si>
  <si>
    <t>February DCM Date</t>
  </si>
  <si>
    <t>Interclubs</t>
  </si>
  <si>
    <t># of March Interclubs</t>
  </si>
  <si>
    <t># of July Interclubs</t>
  </si>
  <si>
    <t># of November Interclubs</t>
  </si>
  <si>
    <t># of April Interclubs</t>
  </si>
  <si>
    <t># of August Interclubs</t>
  </si>
  <si>
    <t># of December Interclubs</t>
  </si>
  <si>
    <t># of May Interclubs</t>
  </si>
  <si>
    <t># of September Interclubs</t>
  </si>
  <si>
    <t># of January Interclubs</t>
  </si>
  <si>
    <t># of June Interclubs</t>
  </si>
  <si>
    <t># of October Interclubs</t>
  </si>
  <si>
    <t># of February Interclubs</t>
  </si>
  <si>
    <t>Total # of Interclubs of the Year</t>
  </si>
  <si>
    <t>Event Totals</t>
  </si>
  <si>
    <t>Month / Year</t>
  </si>
  <si>
    <t>Service Hours</t>
  </si>
  <si>
    <t>Leadership Hours</t>
  </si>
  <si>
    <t>Fellowship Hours</t>
  </si>
  <si>
    <t>Service Hours per Member</t>
  </si>
  <si>
    <t>March</t>
  </si>
  <si>
    <t>April</t>
  </si>
  <si>
    <t>May</t>
  </si>
  <si>
    <t>June</t>
  </si>
  <si>
    <t>July</t>
  </si>
  <si>
    <t>August</t>
  </si>
  <si>
    <t>September</t>
  </si>
  <si>
    <t>October</t>
  </si>
  <si>
    <t>November</t>
  </si>
  <si>
    <t>December</t>
  </si>
  <si>
    <t>January</t>
  </si>
  <si>
    <t>February</t>
  </si>
  <si>
    <t>Year-to-Date Totals</t>
  </si>
  <si>
    <t>CO</t>
  </si>
  <si>
    <t>CA</t>
  </si>
  <si>
    <t>CS</t>
  </si>
  <si>
    <t>DSI</t>
  </si>
  <si>
    <t>AD</t>
  </si>
  <si>
    <t>SE</t>
  </si>
  <si>
    <t>MD</t>
  </si>
  <si>
    <t>FR</t>
  </si>
  <si>
    <t>KF</t>
  </si>
  <si>
    <t>IN</t>
  </si>
  <si>
    <t>WB</t>
  </si>
  <si>
    <t>DV</t>
  </si>
  <si>
    <t>DE</t>
  </si>
  <si>
    <t>INT</t>
  </si>
  <si>
    <t>HE</t>
  </si>
  <si>
    <t>Fundraising Totals</t>
  </si>
  <si>
    <t>PTP</t>
  </si>
  <si>
    <t>Kiwanis Family House</t>
  </si>
  <si>
    <t>Total DFIs</t>
  </si>
  <si>
    <t>Other Charities</t>
  </si>
  <si>
    <t>Admin Funds</t>
  </si>
  <si>
    <t>Growth Totals</t>
  </si>
  <si>
    <t>Month</t>
  </si>
  <si>
    <t>Change</t>
  </si>
  <si>
    <t>% Growth</t>
  </si>
  <si>
    <t>Club Trends in Service and Fundraising for</t>
  </si>
  <si>
    <t>Club Service Hours per Month</t>
  </si>
  <si>
    <t>Total</t>
  </si>
  <si>
    <t>Total Money Fundraised for DFIs per Month</t>
  </si>
  <si>
    <t>Service</t>
  </si>
  <si>
    <t>KFH</t>
  </si>
  <si>
    <t>Service Hours Per Member</t>
  </si>
  <si>
    <t>Total Money Raised for DFIs</t>
  </si>
  <si>
    <t>What other service goals does your club have for this year?</t>
  </si>
  <si>
    <t>Additional Goals</t>
  </si>
  <si>
    <t>Leadership</t>
  </si>
  <si>
    <t>What administrative goals or leadership opportunities do you want to expand for your club members?</t>
  </si>
  <si>
    <t>Fellowship</t>
  </si>
  <si>
    <t># of Dues Paid Members</t>
  </si>
  <si>
    <t># of Interclubs</t>
  </si>
  <si>
    <t xml:space="preserve">Club Monthly Report Form for </t>
  </si>
  <si>
    <t>Monthly Report Form Updates</t>
  </si>
  <si>
    <t>MRF Revisions Made?</t>
  </si>
  <si>
    <t>Yes/No?</t>
  </si>
  <si>
    <t>Date of MRF Revision</t>
  </si>
  <si>
    <t>MM/DD/YY</t>
  </si>
  <si>
    <t>MONTHLY CLUB UPDATES</t>
  </si>
  <si>
    <t>Membership Update</t>
  </si>
  <si>
    <t># of Dues-Paid Members</t>
  </si>
  <si>
    <t># of Members Paid This Month</t>
  </si>
  <si>
    <t>Club Goals</t>
  </si>
  <si>
    <t>Meetings</t>
  </si>
  <si>
    <t>General Meetings</t>
  </si>
  <si>
    <t>Week 1</t>
  </si>
  <si>
    <t>Week 2</t>
  </si>
  <si>
    <t>Week 3</t>
  </si>
  <si>
    <t>Week 4</t>
  </si>
  <si>
    <t>Week 5</t>
  </si>
  <si>
    <t>Date of Meeting</t>
  </si>
  <si>
    <t># Members Present</t>
  </si>
  <si>
    <t># Non-Home Club CKI'ers Present</t>
  </si>
  <si>
    <t># Kiwanians Present</t>
  </si>
  <si>
    <t>Divisional Council Meeting</t>
  </si>
  <si>
    <t># Guests (K-Fam or Other)</t>
  </si>
  <si>
    <t>Date of DCM</t>
  </si>
  <si>
    <t>Did Faculty Advisor Attend?</t>
  </si>
  <si>
    <t>President Present?</t>
  </si>
  <si>
    <t>Did Kiwanis Advisor Attend?</t>
  </si>
  <si>
    <t>Total Present:</t>
  </si>
  <si>
    <t>Date of Next DCM</t>
  </si>
  <si>
    <t>Board Meetings</t>
  </si>
  <si>
    <t># Board Members Present</t>
  </si>
  <si>
    <t># Guests</t>
  </si>
  <si>
    <t>DISTRICT BOARD COMMUNICATION &amp; FEEDBACK</t>
  </si>
  <si>
    <t>Lieutenant Governor</t>
  </si>
  <si>
    <t>LTG Contact:
Did they contact you this month?</t>
  </si>
  <si>
    <t>[Type here! Feel free to attach additional comments in your e-mail if space is limited.]</t>
  </si>
  <si>
    <t>Club Visit</t>
  </si>
  <si>
    <t>Phone Call</t>
  </si>
  <si>
    <t>E-Mail</t>
  </si>
  <si>
    <t>Newsletter</t>
  </si>
  <si>
    <t>Other</t>
  </si>
  <si>
    <t>District Board</t>
  </si>
  <si>
    <t>KIWANIS FAMILY REPORT</t>
  </si>
  <si>
    <t>CLUB STATISTICS</t>
  </si>
  <si>
    <t>Hours Totals</t>
  </si>
  <si>
    <t>Tags Total</t>
  </si>
  <si>
    <t>Other Charity</t>
  </si>
  <si>
    <t>March Totals</t>
  </si>
  <si>
    <t>Lieutenant Governor Usage</t>
  </si>
  <si>
    <t>School</t>
  </si>
  <si>
    <t>Membership Total</t>
  </si>
  <si>
    <t>Fundraising Total</t>
  </si>
  <si>
    <t>Service Hours from March</t>
  </si>
  <si>
    <t>Service Hours since March 1st</t>
  </si>
  <si>
    <t>Total KF Tags</t>
  </si>
  <si>
    <t>Total IN Tags</t>
  </si>
  <si>
    <t>FUNDRAISING</t>
  </si>
  <si>
    <t>Date</t>
  </si>
  <si>
    <t>Name of Fundraising Event</t>
  </si>
  <si>
    <r>
      <t xml:space="preserve">Amount of Funds Raised for </t>
    </r>
    <r>
      <rPr>
        <b/>
        <u/>
        <sz val="9"/>
        <color rgb="FF000000"/>
        <rFont val="Century Gothic"/>
        <family val="2"/>
      </rPr>
      <t>KFH</t>
    </r>
  </si>
  <si>
    <t>Funds Raised for DFIs This Month</t>
  </si>
  <si>
    <t>Any Other Charities</t>
  </si>
  <si>
    <t>Name of Charity</t>
  </si>
  <si>
    <t>Amount of Funds Raised</t>
  </si>
  <si>
    <t>Total Funds Raised for Other Charities This Month</t>
  </si>
  <si>
    <t>Administrative Funds</t>
  </si>
  <si>
    <t>Name of Fundraising Event / Source</t>
  </si>
  <si>
    <t>Amount of Funds Raised/Given</t>
  </si>
  <si>
    <t>Total Funds Raised for Administrative Funds This Month</t>
  </si>
  <si>
    <t>EVENTS LOG</t>
  </si>
  <si>
    <t>In the space below, please list all your club's events in chronological order. This includes all service projects, meetings, and/or socials. Please provide the date and name of the event, as well as the attendance number; in addition, please tag each event accordingly by putting an 'x' in the cell underneath the respective tag. Hours recorded should be the number of hours in total and should fall under Service (S), Leadership (L), or Fellowship (F) hours. Remember to mark at least one tag that correlates with that color; from there, you can add supplementary (green) tags. Contact me if you need any help!</t>
  </si>
  <si>
    <t>Name of Event</t>
  </si>
  <si>
    <t># Members Attended</t>
  </si>
  <si>
    <t>S</t>
  </si>
  <si>
    <t>L</t>
  </si>
  <si>
    <t>F</t>
  </si>
  <si>
    <t>April Totals</t>
  </si>
  <si>
    <t>Service Hours from April</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</si>
  <si>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</si>
  <si>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</si>
  <si>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May Totals</t>
  </si>
  <si>
    <t>Service Hours from May</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</si>
  <si>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</si>
  <si>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</si>
  <si>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Spring Season Reflection (March through May) for</t>
  </si>
  <si>
    <t>Goal</t>
  </si>
  <si>
    <t>Remaining</t>
  </si>
  <si>
    <t>Club Service through Spring</t>
  </si>
  <si>
    <t>Number of Hours</t>
  </si>
  <si>
    <t>What were your club's greatest challenges during this season?</t>
  </si>
  <si>
    <t>What plans/changes did you SUCCESSFULLY implement this season?</t>
  </si>
  <si>
    <t>What plans/changes did you UNSUCCESSFULLY implement this season?</t>
  </si>
  <si>
    <t>What suggestions do you have for your club's board next year?</t>
  </si>
  <si>
    <t>What ideas do you plan on implementing next season?</t>
  </si>
  <si>
    <t>Service Hours from June</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</si>
  <si>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</si>
  <si>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</si>
  <si>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</si>
  <si>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</si>
  <si>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August Totals</t>
  </si>
  <si>
    <t>Service Hours from August</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</si>
  <si>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</si>
  <si>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</si>
  <si>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Summer Season Reflection (June through August) for</t>
  </si>
  <si>
    <t>Club Service through Summer</t>
  </si>
  <si>
    <t>September Totals</t>
  </si>
  <si>
    <t>Service Hours from September</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</si>
  <si>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</si>
  <si>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</si>
  <si>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October Totals</t>
  </si>
  <si>
    <t>Service Hours from October</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</si>
  <si>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</si>
  <si>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</si>
  <si>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November Totals</t>
  </si>
  <si>
    <t>Service Hours from November</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</si>
  <si>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</si>
  <si>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</si>
  <si>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Fall Season Reflection (September through November) for</t>
  </si>
  <si>
    <t>Club Service through Fall</t>
  </si>
  <si>
    <t>December Totals</t>
  </si>
  <si>
    <t>Service Hours from December</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</si>
  <si>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</si>
  <si>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</si>
  <si>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JANUARY</t>
  </si>
  <si>
    <t>January Total</t>
  </si>
  <si>
    <t>Service Hours from January</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</si>
  <si>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</si>
  <si>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</si>
  <si>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FEBRUARY</t>
  </si>
  <si>
    <t>February Total</t>
  </si>
  <si>
    <t>Service Hours from February</t>
  </si>
  <si>
    <r>
      <t xml:space="preserve">Amount of Funds Raised for </t>
    </r>
    <r>
      <rPr>
        <b/>
        <u/>
        <sz val="12"/>
        <color rgb="FF000000"/>
        <rFont val="Century Gothic"/>
        <family val="2"/>
      </rPr>
      <t>PTP</t>
    </r>
  </si>
  <si>
    <r>
      <t xml:space="preserve">Amount of Funds Raised for </t>
    </r>
    <r>
      <rPr>
        <b/>
        <u/>
        <sz val="9"/>
        <color rgb="FF000000"/>
        <rFont val="Century Gothic"/>
        <family val="2"/>
      </rPr>
      <t>KFH</t>
    </r>
  </si>
  <si>
    <t>Winter Season Reflection (December through January) for</t>
  </si>
  <si>
    <t>Club Service through Winter</t>
  </si>
  <si>
    <t>Report Form Manuals</t>
  </si>
  <si>
    <t>The manuals serve as an in-depth explanation of both the CERF and the MRF. There is also a section dedicated to the explanations of tags, along with examples of events that can get those certain tags. In addition, the manual lists a few special cases of events that can't be covered here in the Instructions tab.</t>
  </si>
  <si>
    <t>Club Administration</t>
  </si>
  <si>
    <r>
      <t xml:space="preserve">This tab keeps track of both your club's executive board's , appointed board's , and advisors' contact information. Please make sure that this tab is </t>
    </r>
    <r>
      <rPr>
        <u/>
        <sz val="12"/>
        <color rgb="FFFF0000"/>
        <rFont val="Century Gothic"/>
        <family val="2"/>
      </rPr>
      <t>up to date</t>
    </r>
    <r>
      <rPr>
        <sz val="12"/>
        <rFont val="Century Gothic"/>
        <family val="2"/>
      </rPr>
      <t xml:space="preserve">. If you update someone's contact information, please mention it when you e-mail the MRF to the proper recipients so that I can update my own records. This tab also asks for your club's meeting information, mailing list, and website. Be sure to fill in the blanks for the name of your school and what division your club is in because that information is autofilled in the rest of the tabs. </t>
    </r>
    <r>
      <rPr>
        <sz val="12"/>
        <color rgb="FFFF0000"/>
        <rFont val="Century Gothic"/>
        <family val="2"/>
      </rPr>
      <t>Again, make sure to fill this out completely before starting any other tabs!</t>
    </r>
  </si>
  <si>
    <t>Club Membership Roster</t>
  </si>
  <si>
    <t>Annual Totals</t>
  </si>
  <si>
    <t>Club Trends</t>
  </si>
  <si>
    <t>This tab shows your club's trends in service and fundraising in the past four years. Every year, you need to copy over the information from your club's MRF last term and input that data in the tables to make the graphs work. If you need any help,  please contact me! This tab is used to help your club grow and know what to expect at certain times of the year, so please regularly show this section to your board and club.</t>
  </si>
  <si>
    <t>This tab lists your club's goals for the year. These goals should be made by and discussed amongst your board throughout the year. Use the Club Trends tab to create S.M.A.R.T.E.R. goals!</t>
  </si>
  <si>
    <t>Months</t>
  </si>
  <si>
    <r>
      <t xml:space="preserve">These tabs represent your club's activity every month! Please fill out </t>
    </r>
    <r>
      <rPr>
        <sz val="12"/>
        <color rgb="FFFF0000"/>
        <rFont val="Century Gothic"/>
        <family val="2"/>
      </rPr>
      <t>all sections</t>
    </r>
    <r>
      <rPr>
        <sz val="12"/>
        <rFont val="Century Gothic"/>
        <family val="2"/>
      </rPr>
      <t xml:space="preserve"> in each of these tabs. Each tab should have directions on how to fill out each section, but if they aren't clear enough, please ask!</t>
    </r>
  </si>
  <si>
    <t>Seasonal Reflections</t>
  </si>
  <si>
    <t xml:space="preserve">These tabs help keep you and your club on track of your goals throughout the year. Each tab has a section at the top where you can view your club's progress and lay out what you want to do for the next season. </t>
  </si>
  <si>
    <t>TAGS GUIDE</t>
  </si>
  <si>
    <t>All Circle K events fall into one of the three categories: Service, Administrative, and Social; these three categories are parallel to our three tenets: Service, Leadership, and Fellowship. Depending on the nature of the event, the members who attend the event can get service hours, administrative hours, social hours, a combination of two, or all three.</t>
  </si>
  <si>
    <t>Service Tags</t>
  </si>
  <si>
    <t>Any service event that receives service hours should be tagged as CO, but depending on the nature of the service event, the event can be tagged with the other Service tags.</t>
  </si>
  <si>
    <t>Leadership Tags</t>
  </si>
  <si>
    <t>Fellowship Tags</t>
  </si>
  <si>
    <t>Miscellaneous Tags</t>
  </si>
  <si>
    <t>Sound good? You can do it; I believe in you! Contact me if you are confused about anything in the MRF.
Remember, the MRF must be sent to the CNH District Executive Board and District Administrator (cnh-mrfs@googlegroups.com), Lieutenant Governor, Faculty Advisor, Kiwanis Advisor, Regional Advisor, and Club President by the 5th of every month. Revisions for the previous month can be made up until the 5th of the following month; you only get 30 days, so please use your time wisely!</t>
  </si>
  <si>
    <t>If the District Kiwanis Family and Foundation committee asked supplemental questions through the Google Doc form, please answer them accordingly.</t>
  </si>
  <si>
    <t>Did your Kiwanis Family Chair, or anyone else respectively in charge, answer this month's questions?</t>
  </si>
  <si>
    <r>
      <rPr>
        <b/>
        <sz val="12"/>
        <color theme="1"/>
        <rFont val="Century Gothic"/>
        <family val="2"/>
      </rPr>
      <t>Community Service:</t>
    </r>
    <r>
      <rPr>
        <sz val="12"/>
        <color theme="1"/>
        <rFont val="Century Gothic"/>
        <family val="2"/>
      </rPr>
      <t xml:space="preserve"> An event where your club members are serving for the community without pay.</t>
    </r>
  </si>
  <si>
    <r>
      <rPr>
        <b/>
        <sz val="12"/>
        <color theme="1"/>
        <rFont val="Century Gothic"/>
        <family val="2"/>
      </rPr>
      <t>Campus Service:</t>
    </r>
    <r>
      <rPr>
        <sz val="12"/>
        <color theme="1"/>
        <rFont val="Century Gothic"/>
        <family val="2"/>
      </rPr>
      <t xml:space="preserve"> Any event where your club is doing community service on your school's campus, that is hosted by the school's administrative or student body.</t>
    </r>
  </si>
  <si>
    <r>
      <rPr>
        <b/>
        <sz val="12"/>
        <color theme="1"/>
        <rFont val="Century Gothic"/>
        <family val="2"/>
      </rPr>
      <t xml:space="preserve">Continuing Service: </t>
    </r>
    <r>
      <rPr>
        <sz val="12"/>
        <color theme="1"/>
        <rFont val="Century Gothic"/>
        <family val="2"/>
      </rPr>
      <t>An event that has been completed with the same organization repeatedly at least once a month for a two-month duration.</t>
    </r>
  </si>
  <si>
    <r>
      <rPr>
        <b/>
        <sz val="12"/>
        <color theme="1"/>
        <rFont val="Century Gothic"/>
        <family val="2"/>
      </rPr>
      <t xml:space="preserve">District: </t>
    </r>
    <r>
      <rPr>
        <sz val="12"/>
        <color theme="1"/>
        <rFont val="Century Gothic"/>
        <family val="2"/>
      </rPr>
      <t>An event hosted by and for the District.</t>
    </r>
  </si>
  <si>
    <r>
      <rPr>
        <b/>
        <sz val="12"/>
        <color theme="1"/>
        <rFont val="Century Gothic"/>
        <family val="2"/>
      </rPr>
      <t>International:</t>
    </r>
    <r>
      <rPr>
        <sz val="12"/>
        <color theme="1"/>
        <rFont val="Century Gothic"/>
        <family val="2"/>
      </rPr>
      <t xml:space="preserve"> An event hosted by Circle K International.</t>
    </r>
  </si>
  <si>
    <r>
      <rPr>
        <b/>
        <sz val="12"/>
        <color theme="1"/>
        <rFont val="Century Gothic"/>
        <family val="2"/>
      </rPr>
      <t>Club Hosted:</t>
    </r>
    <r>
      <rPr>
        <sz val="12"/>
        <color theme="1"/>
        <rFont val="Century Gothic"/>
        <family val="2"/>
      </rPr>
      <t xml:space="preserve"> Any event hosted through your Circle K club.</t>
    </r>
  </si>
  <si>
    <t>July Totals</t>
  </si>
  <si>
    <t>June Totals</t>
  </si>
  <si>
    <t>2018-2019</t>
  </si>
  <si>
    <t># Members Present (Home Club)</t>
  </si>
  <si>
    <r>
      <rPr>
        <b/>
        <sz val="12"/>
        <color theme="1"/>
        <rFont val="Century Gothic"/>
        <family val="2"/>
      </rPr>
      <t>Webinar:</t>
    </r>
    <r>
      <rPr>
        <sz val="12"/>
        <color theme="1"/>
        <rFont val="Century Gothic"/>
        <family val="2"/>
      </rPr>
      <t xml:space="preserve"> A workshop that is broadcasted online on the Club, Division, District, or International level.</t>
    </r>
  </si>
  <si>
    <t>AL</t>
  </si>
  <si>
    <t>2019-2020</t>
  </si>
  <si>
    <t>ISP</t>
  </si>
  <si>
    <t xml:space="preserve">You do not need to fill out anything in this tab since it autofills based on the data from the Monthly tabs. You can utilize this tab to reflect on your clubs totals per month throughout the term! </t>
  </si>
  <si>
    <r>
      <rPr>
        <b/>
        <sz val="12"/>
        <color theme="1"/>
        <rFont val="Century Gothic"/>
        <family val="2"/>
      </rPr>
      <t>International Service Partner:</t>
    </r>
    <r>
      <rPr>
        <sz val="12"/>
        <color theme="1"/>
        <rFont val="Century Gothic"/>
        <family val="2"/>
      </rPr>
      <t xml:space="preserve"> Any event that contributes to or involves an international service partner or preferred charity. </t>
    </r>
  </si>
  <si>
    <t>Membership Totals per Term</t>
  </si>
  <si>
    <t>2020-2021 Service</t>
  </si>
  <si>
    <t>2020-2021</t>
  </si>
  <si>
    <t>Since March 2020</t>
  </si>
  <si>
    <t>What plans/changes did you implement this season?</t>
  </si>
  <si>
    <t>What fellowship goals or social opportunities do you want to expand for this year?</t>
  </si>
  <si>
    <t>Number of Dues-Paid Members</t>
  </si>
  <si>
    <t>SA</t>
  </si>
  <si>
    <r>
      <rPr>
        <b/>
        <sz val="12"/>
        <color theme="1"/>
        <rFont val="Century Gothic"/>
        <family val="2"/>
      </rPr>
      <t>Interclub:</t>
    </r>
    <r>
      <rPr>
        <sz val="12"/>
        <color theme="1"/>
        <rFont val="Century Gothic"/>
        <family val="2"/>
      </rPr>
      <t xml:space="preserve"> An event in which there must be a certain amount of members from your Circle K club and only two members from another Circle K/Kiwanis Family club present, depending on your Circle K club's number of dues paid members. Clubs with less than or equal to 50 members need a minimum of two members present; clubs with 51-90 members need a minimum of three members present; and clubs with greater than or equal to 91 members need a minimum of four members present. General Meetings that also include the Club Hosted (HE) tag cannot be considered an Interclub event for the host club. </t>
    </r>
  </si>
  <si>
    <r>
      <rPr>
        <b/>
        <sz val="12"/>
        <color theme="1"/>
        <rFont val="Century Gothic"/>
        <family val="2"/>
      </rPr>
      <t>Fundraiser:</t>
    </r>
    <r>
      <rPr>
        <sz val="12"/>
        <color theme="1"/>
        <rFont val="Century Gothic"/>
        <family val="2"/>
      </rPr>
      <t xml:space="preserve"> A home club-hosted event that raises money for a charity or for administrative funds. If 100% of the proceeds are donated to charity, then service planning hours may be given to the individuals who helped plan the event. Members who attended the event cannot simply receive service hours. </t>
    </r>
    <r>
      <rPr>
        <b/>
        <sz val="12"/>
        <color theme="1"/>
        <rFont val="Century Gothic"/>
        <family val="1"/>
      </rPr>
      <t>If the proceeds go to the club's administrative funds, then the planning hours given may only be administrative.</t>
    </r>
  </si>
  <si>
    <r>
      <t xml:space="preserve">Amount of Funds Raised for </t>
    </r>
    <r>
      <rPr>
        <b/>
        <u/>
        <sz val="9"/>
        <color rgb="FF000000"/>
        <rFont val="Century Gothic"/>
        <family val="1"/>
      </rPr>
      <t>LDF</t>
    </r>
  </si>
  <si>
    <t>2021 - 2022 Administration Roster for</t>
  </si>
  <si>
    <t>2021 - 2022 Membership Roster for</t>
  </si>
  <si>
    <t>2021 - 2022 Annual Totals for</t>
  </si>
  <si>
    <t>2021-2022</t>
  </si>
  <si>
    <t>2021 - 2022 Club Goals for</t>
  </si>
  <si>
    <r>
      <t xml:space="preserve">Hello, fellow Secretary!
Congratulations on being elected or appointed as your club’s Secretary! In this position, you will essentially become the backbone of your club, and the glue that holds your board together. In the Monthly Report Form (MRF), you will be accumulating all records of a certain month into the respective tab, recording your club goals, reflecting on club trends, providing feedback to the District Board, and more! Be sure that when a member chairs an event and is in charge of the Club Event Report Form that they fill it out as thoroughly and accurately as possible for you to be able to report it onto this form correctly! 
</t>
    </r>
    <r>
      <rPr>
        <b/>
        <sz val="10"/>
        <color rgb="FFFF0000"/>
        <rFont val="Century Gothic"/>
        <family val="2"/>
      </rPr>
      <t>The MRF is submitted to your CNH District Executive Board and District Administrator (cnh-mrfs@googlegroups.com), Lieutenant Governor, Faculty Advisor, Kiwanis Advisor, Regional Advisor, and Club Board by the 2nd of every month to be considered EARLY and the 5th of every month to be considered ON TIME</t>
    </r>
    <r>
      <rPr>
        <sz val="10"/>
        <color rgb="FF000000"/>
        <rFont val="Century Gothic"/>
        <family val="2"/>
      </rPr>
      <t xml:space="preserve">. Please complete the MRF as accurately as possible so that you will be able to use it as reference when it comes time to fill out awards before District Convention. </t>
    </r>
    <r>
      <rPr>
        <b/>
        <sz val="10"/>
        <color rgb="FFFF0000"/>
        <rFont val="Century Gothic"/>
        <family val="2"/>
      </rPr>
      <t xml:space="preserve">To indicate areas that automatically fill out using formulas, those boxes will be </t>
    </r>
    <r>
      <rPr>
        <b/>
        <u/>
        <sz val="10"/>
        <color theme="7"/>
        <rFont val="Century Gothic"/>
        <family val="2"/>
      </rPr>
      <t>YELLOW</t>
    </r>
    <r>
      <rPr>
        <b/>
        <sz val="10"/>
        <color rgb="FFFF0000"/>
        <rFont val="Century Gothic"/>
        <family val="2"/>
      </rPr>
      <t>, so that you know which areas to avoid!</t>
    </r>
    <r>
      <rPr>
        <sz val="10"/>
        <color rgb="FF000000"/>
        <rFont val="Century Gothic"/>
        <family val="2"/>
      </rPr>
      <t xml:space="preserve">
If there are any questions on filling out the MRF, please do not hesitate to ask me any questions or refer to the manual provided onto the CNH Circle K website!
Best Regards,
Douglas Shimizu
2021-2022 District Secretary
secretary@cnhcirclek.org or cnhcki.secretary@gmail.com
</t>
    </r>
    <r>
      <rPr>
        <b/>
        <sz val="10"/>
        <color rgb="FFFF0000"/>
        <rFont val="Century Gothic"/>
        <family val="2"/>
      </rPr>
      <t>Revisions:</t>
    </r>
    <r>
      <rPr>
        <sz val="10"/>
        <color rgb="FFFF0000"/>
        <rFont val="Century Gothic"/>
        <family val="2"/>
      </rPr>
      <t xml:space="preserve"> Revisions can be submitted by the 5th of the following month. You only have thirty (30) days to submit revisions so please use your time wisely. 
</t>
    </r>
    <r>
      <rPr>
        <b/>
        <sz val="10"/>
        <color rgb="FFFF0000"/>
        <rFont val="Century Gothic"/>
        <family val="2"/>
      </rPr>
      <t>Extensions:</t>
    </r>
    <r>
      <rPr>
        <sz val="10"/>
        <color rgb="FFFF0000"/>
        <rFont val="Century Gothic"/>
        <family val="2"/>
      </rPr>
      <t xml:space="preserve"> If for any reason you need an extension, please e-mail your Lieutenant Governor, your club President, and myself as this may affect our work as well. </t>
    </r>
  </si>
  <si>
    <r>
      <rPr>
        <b/>
        <sz val="12"/>
        <color theme="1"/>
        <rFont val="Century Gothic"/>
        <family val="2"/>
      </rPr>
      <t>Service Administration:</t>
    </r>
    <r>
      <rPr>
        <sz val="12"/>
        <color theme="1"/>
        <rFont val="Century Gothic"/>
        <family val="2"/>
      </rPr>
      <t xml:space="preserve"> Time spent planning service, this includes but is not limited to, committee meetings, single service projects, activism, and planning charitable fundraisers. Service Administration hours cannot exceed 50% of a member's total service hours (</t>
    </r>
    <r>
      <rPr>
        <i/>
        <sz val="12"/>
        <color theme="1"/>
        <rFont val="Century Gothic"/>
        <family val="2"/>
      </rPr>
      <t>e.g</t>
    </r>
    <r>
      <rPr>
        <sz val="12"/>
        <color theme="1"/>
        <rFont val="Century Gothic"/>
        <family val="2"/>
      </rPr>
      <t>. if a member has a total of 80 active service hours, the total service administration hours can only be 40 hours. A total of 120 service hours).</t>
    </r>
  </si>
  <si>
    <r>
      <rPr>
        <b/>
        <sz val="12"/>
        <color theme="1"/>
        <rFont val="Century Gothic"/>
        <family val="2"/>
      </rPr>
      <t>District Service Initiative:</t>
    </r>
    <r>
      <rPr>
        <sz val="12"/>
        <color theme="1"/>
        <rFont val="Century Gothic"/>
        <family val="2"/>
      </rPr>
      <t xml:space="preserve"> Any event that contributes to the current District Service Initiatives: Serving Our Environment, Community Wellness &amp; Equity, and Caring for Creatures.</t>
    </r>
  </si>
  <si>
    <r>
      <t>Any event related to the operation of the club should be tagged as AD. Examples of administrative events include but are not limited to attending meetings (</t>
    </r>
    <r>
      <rPr>
        <i/>
        <sz val="12"/>
        <color theme="1"/>
        <rFont val="Century Gothic"/>
        <family val="2"/>
      </rPr>
      <t>e.g.</t>
    </r>
    <r>
      <rPr>
        <sz val="12"/>
        <color theme="1"/>
        <rFont val="Century Gothic"/>
        <family val="2"/>
      </rPr>
      <t xml:space="preserve"> general meetings, board meetings, committee meetings, Kiwanis meetings), and workshops.</t>
    </r>
  </si>
  <si>
    <r>
      <t>Any event in which club members are socially interacting with one another should be tagged as SE (</t>
    </r>
    <r>
      <rPr>
        <i/>
        <sz val="12"/>
        <color theme="1"/>
        <rFont val="Century Gothic"/>
        <family val="2"/>
      </rPr>
      <t>e.g.</t>
    </r>
    <r>
      <rPr>
        <sz val="12"/>
        <color theme="1"/>
        <rFont val="Century Gothic"/>
        <family val="2"/>
      </rPr>
      <t xml:space="preserve"> a game night social after an event, movie nights, banquets).</t>
    </r>
  </si>
  <si>
    <r>
      <t xml:space="preserve">Miscellaneous tags are supplementary. </t>
    </r>
    <r>
      <rPr>
        <b/>
        <sz val="12"/>
        <color rgb="FF000000"/>
        <rFont val="Century Gothic"/>
        <family val="2"/>
      </rPr>
      <t>Remember that all events must fall in one of the above three categories before getting a supplementary tag.</t>
    </r>
  </si>
  <si>
    <r>
      <rPr>
        <b/>
        <sz val="12"/>
        <color theme="1"/>
        <rFont val="Century Gothic"/>
        <family val="2"/>
      </rPr>
      <t>Membership Development:</t>
    </r>
    <r>
      <rPr>
        <sz val="12"/>
        <color theme="1"/>
        <rFont val="Century Gothic"/>
        <family val="2"/>
      </rPr>
      <t xml:space="preserve"> An event that promotes membership education, development, recruitment, and retention. Examples include: tabling, workshops, webinars, etc.</t>
    </r>
  </si>
  <si>
    <r>
      <rPr>
        <b/>
        <sz val="12"/>
        <color theme="1"/>
        <rFont val="Century Gothic"/>
        <family val="2"/>
      </rPr>
      <t>Alumni:</t>
    </r>
    <r>
      <rPr>
        <sz val="12"/>
        <color theme="1"/>
        <rFont val="Century Gothic"/>
        <family val="2"/>
      </rPr>
      <t xml:space="preserve"> An event in which two members from a Circle K club and at least two alumni are present. An alumnus/alumna is someone who was in Circle K and graduated from a college or university.</t>
    </r>
  </si>
  <si>
    <r>
      <rPr>
        <b/>
        <sz val="12"/>
        <color theme="1"/>
        <rFont val="Century Gothic"/>
        <family val="2"/>
      </rPr>
      <t xml:space="preserve">Kiwanis Family: </t>
    </r>
    <r>
      <rPr>
        <sz val="12"/>
        <color theme="1"/>
        <rFont val="Century Gothic"/>
        <family val="2"/>
      </rPr>
      <t>An event in which at least two members from your Circle K club and at least two members from another non-Circle K Kiwanis Family club (</t>
    </r>
    <r>
      <rPr>
        <i/>
        <sz val="12"/>
        <color theme="1"/>
        <rFont val="Century Gothic"/>
        <family val="2"/>
      </rPr>
      <t>e.g.</t>
    </r>
    <r>
      <rPr>
        <sz val="12"/>
        <color theme="1"/>
        <rFont val="Century Gothic"/>
        <family val="2"/>
      </rPr>
      <t xml:space="preserve"> Key Club, Kiwanis) are present. Examples include: Kiwanis meetings, Key to College, Kiwanis Takeover, etc..</t>
    </r>
  </si>
  <si>
    <r>
      <rPr>
        <b/>
        <sz val="12"/>
        <color theme="1"/>
        <rFont val="Century Gothic"/>
        <family val="2"/>
      </rPr>
      <t>Divisional:</t>
    </r>
    <r>
      <rPr>
        <sz val="12"/>
        <color theme="1"/>
        <rFont val="Century Gothic"/>
        <family val="2"/>
      </rPr>
      <t xml:space="preserve"> An event hosted by and for your home Division, which is usually done by the respective Lieutenant Governor (and Divisional Board).</t>
    </r>
  </si>
  <si>
    <t>District Funding Initiatives and Governor's Project</t>
  </si>
  <si>
    <r>
      <t xml:space="preserve">Amount of Funds Raised for </t>
    </r>
    <r>
      <rPr>
        <b/>
        <u/>
        <sz val="9"/>
        <color rgb="FF000000"/>
        <rFont val="Century Gothic"/>
        <family val="1"/>
      </rPr>
      <t>Governor's Project</t>
    </r>
  </si>
  <si>
    <r>
      <t xml:space="preserve">Funds Raised for </t>
    </r>
    <r>
      <rPr>
        <b/>
        <u/>
        <sz val="12"/>
        <color rgb="FF000000"/>
        <rFont val="Century Gothic"/>
        <family val="2"/>
      </rPr>
      <t>PTP</t>
    </r>
  </si>
  <si>
    <t>GP</t>
  </si>
  <si>
    <t>Governor's Project</t>
  </si>
  <si>
    <t>Do you require any assistance for the upcoming month? What can your Lieutenant Governor do to assist your club?</t>
  </si>
  <si>
    <t>Do you require any assistance for the upcoming month? What can the District Board do to assist your club?</t>
  </si>
  <si>
    <t>Returning Member?
(Mark cell 'x'.)</t>
  </si>
  <si>
    <t>(2020-2021) Summer Season Reflection (June through August) for</t>
  </si>
  <si>
    <t>(2020-2021) Fall Season Reflection (September through November) for</t>
  </si>
  <si>
    <t>(2020-2021) Winter Season Reflection (December through January) for</t>
  </si>
  <si>
    <r>
      <t xml:space="preserve">Amount of Funds Raised for </t>
    </r>
    <r>
      <rPr>
        <b/>
        <u/>
        <sz val="9"/>
        <color rgb="FF000000"/>
        <rFont val="Century Gothic"/>
        <family val="2"/>
      </rPr>
      <t>Governor's Project</t>
    </r>
  </si>
  <si>
    <t>Cumulative DFI Funds since March 2021</t>
  </si>
  <si>
    <t>Cumulative Total of Administrative Funds since March 2021</t>
  </si>
  <si>
    <t>Cumulative Total of Funds for Other Charities since March 2021</t>
  </si>
  <si>
    <t>This section of the MRF is to include only the funds raised for the District Fundraising Initiatives and Governor's Project. Please do not record funds that are raised for other charities or administrative funds here. Please record hours as Service if planning for the fundraiser occurred or if work was performed.</t>
  </si>
  <si>
    <t>This section of the MRF is to include only the funds raised for other charities. Please do not record funds that are raised for the DFIs, GP, or administrative funds here. Please record hours as Service if planning for the fundraiser occurred or if work was performed.</t>
  </si>
  <si>
    <t>This section of the MRF is to include only funds raised for your club for administrative purposes. Please do not record funds that are raised for the DFIs, GP, or other charities. Please record hours as Leadership if planning for the fundraiser occurred or if work was performed.</t>
  </si>
  <si>
    <t>Paid?
(Mark cell 'x'.)</t>
  </si>
  <si>
    <t>Graduating?
(Mark cell 'x'.)</t>
  </si>
  <si>
    <t>New Member?
(Mark cell 'x'.)</t>
  </si>
  <si>
    <t>Project C.U.R.E.</t>
  </si>
  <si>
    <t>CURE</t>
  </si>
  <si>
    <r>
      <t xml:space="preserve">Amount of Funds Raised for </t>
    </r>
    <r>
      <rPr>
        <b/>
        <u/>
        <sz val="10"/>
        <color rgb="FF000000"/>
        <rFont val="Century Gothic"/>
        <family val="1"/>
      </rPr>
      <t>CURE</t>
    </r>
  </si>
  <si>
    <t>2021-2022 Service</t>
  </si>
  <si>
    <r>
      <t>If you are reading this, I would like to thank you for taking the time to read this page! Of course, I will answer any of your questions about the MRF, but the answers to the most basic questions can be found here. In this tab, I will go over the Club, Annual, and Monthly/Seasonal Tabs; in addition, there will be a brief description of each tab. If your question cannot be answered here, please ask me, or click the link below to be directed to the Report Form Manuals! Also, please remember to name this file in the format "SchoolName Month MRF 2122" (</t>
    </r>
    <r>
      <rPr>
        <i/>
        <sz val="12"/>
        <color theme="0"/>
        <rFont val="Century Gothic"/>
        <family val="2"/>
      </rPr>
      <t xml:space="preserve">e.g. </t>
    </r>
    <r>
      <rPr>
        <sz val="12"/>
        <color theme="0"/>
        <rFont val="Century Gothic"/>
        <family val="2"/>
      </rPr>
      <t>Circle K University March MRF 2122). Please feel free to e-mail me with any questions in regards to your Monthly Report Form!</t>
    </r>
  </si>
  <si>
    <t>This tab is essentially a roster of all your members, both your paid and unpaid members. Filling out this tab will analyze membership trends to improve growth in the club, which can be seen in the Club Trends tab. Please make sure to mark an 'x' in the "Paid?" column to properly distinguish between dues paid and non-dues paid members.  The other columns where you're asked to mark an 'x' will help you categorize and sort members appropriately.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</si>
</sst>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Red]&quot;$&quot;#,##0.00"/>
    <numFmt numFmtId="165" formatCode="&quot;$&quot;#,##0.00;[Red]\-&quot;$&quot;#,##0.00"/>
    <numFmt numFmtId="166" formatCode="&quot;$&quot;#,##0.00"/>
  </numFmts>
  <fonts count="58" x14ac:knownFonts="1">
    <font>
      <sz val="12"/>
      <color rgb="FF000000"/>
      <name val="Calibri"/>
    </font>
    <font>
      <sz val="12"/>
      <color rgb="FF000000"/>
      <name val="Century Gothic"/>
      <family val="2"/>
    </font>
    <font>
      <sz val="12"/>
      <name val="Calibri"/>
      <family val="2"/>
    </font>
    <font>
      <sz val="10"/>
      <color rgb="FF000000"/>
      <name val="Century Gothic"/>
      <family val="2"/>
    </font>
    <font>
      <sz val="11"/>
      <color rgb="FF000000"/>
      <name val="Garamond"/>
      <family val="1"/>
    </font>
    <font>
      <b/>
      <sz val="12"/>
      <color rgb="FFFFFFFF"/>
      <name val="Century Gothic"/>
      <family val="2"/>
    </font>
    <font>
      <b/>
      <sz val="18"/>
      <color rgb="FF000000"/>
      <name val="Century Gothic"/>
      <family val="2"/>
    </font>
    <font>
      <sz val="16"/>
      <color rgb="FF000000"/>
      <name val="Century Gothic"/>
      <family val="2"/>
    </font>
    <font>
      <b/>
      <sz val="12"/>
      <color rgb="FF000000"/>
      <name val="Century Gothic"/>
      <family val="2"/>
    </font>
    <font>
      <b/>
      <sz val="16"/>
      <color rgb="FFFFFFFF"/>
      <name val="Century Gothic"/>
      <family val="2"/>
    </font>
    <font>
      <b/>
      <sz val="12"/>
      <name val="Century Gothic"/>
      <family val="2"/>
    </font>
    <font>
      <b/>
      <sz val="14"/>
      <name val="Century Gothic"/>
      <family val="2"/>
    </font>
    <font>
      <sz val="12"/>
      <name val="Century Gothic"/>
      <family val="2"/>
    </font>
    <font>
      <sz val="12"/>
      <color rgb="FFFFFFFF"/>
      <name val="Calibri"/>
      <family val="2"/>
    </font>
    <font>
      <sz val="18"/>
      <color rgb="FF000000"/>
      <name val="Calibri"/>
      <family val="2"/>
    </font>
    <font>
      <sz val="16"/>
      <color rgb="FF000000"/>
      <name val="Calibri"/>
      <family val="2"/>
    </font>
    <font>
      <b/>
      <sz val="18"/>
      <name val="Century Gothic"/>
      <family val="2"/>
    </font>
    <font>
      <b/>
      <sz val="14"/>
      <color rgb="FF000000"/>
      <name val="Century Gothic"/>
      <family val="2"/>
    </font>
    <font>
      <b/>
      <sz val="16"/>
      <color rgb="FF000000"/>
      <name val="Century Gothic"/>
      <family val="2"/>
    </font>
    <font>
      <b/>
      <sz val="18"/>
      <color rgb="FFFFFFFF"/>
      <name val="Century Gothic"/>
      <family val="2"/>
    </font>
    <font>
      <b/>
      <sz val="11"/>
      <color rgb="FF000000"/>
      <name val="Century Gothic"/>
      <family val="2"/>
    </font>
    <font>
      <b/>
      <sz val="9"/>
      <color rgb="FF000000"/>
      <name val="Century Gothic"/>
      <family val="2"/>
    </font>
    <font>
      <b/>
      <sz val="10"/>
      <color rgb="FF000000"/>
      <name val="Century Gothic"/>
      <family val="2"/>
    </font>
    <font>
      <b/>
      <sz val="22"/>
      <color rgb="FF000000"/>
      <name val="Century Gothic"/>
      <family val="2"/>
    </font>
    <font>
      <b/>
      <sz val="7"/>
      <color rgb="FF000000"/>
      <name val="Century Gothic"/>
      <family val="2"/>
    </font>
    <font>
      <b/>
      <u/>
      <sz val="12"/>
      <color rgb="FF000000"/>
      <name val="Century Gothic"/>
      <family val="2"/>
    </font>
    <font>
      <b/>
      <u/>
      <sz val="9"/>
      <color rgb="FF000000"/>
      <name val="Century Gothic"/>
      <family val="2"/>
    </font>
    <font>
      <sz val="12"/>
      <color theme="1"/>
      <name val="Century Gothic"/>
      <family val="2"/>
    </font>
    <font>
      <sz val="12"/>
      <color theme="0"/>
      <name val="Century Gothic"/>
      <family val="2"/>
    </font>
    <font>
      <i/>
      <sz val="12"/>
      <color theme="0"/>
      <name val="Century Gothic"/>
      <family val="2"/>
    </font>
    <font>
      <u/>
      <sz val="12"/>
      <color theme="10"/>
      <name val="Calibri"/>
      <family val="2"/>
      <scheme val="minor"/>
    </font>
    <font>
      <u/>
      <sz val="16"/>
      <color theme="10"/>
      <name val="Century Gothic"/>
      <family val="2"/>
    </font>
    <font>
      <u/>
      <sz val="12"/>
      <color rgb="FFFF0000"/>
      <name val="Century Gothic"/>
      <family val="2"/>
    </font>
    <font>
      <sz val="12"/>
      <color rgb="FFFF0000"/>
      <name val="Century Gothic"/>
      <family val="2"/>
    </font>
    <font>
      <u/>
      <sz val="16"/>
      <color theme="0"/>
      <name val="Century Gothic"/>
      <family val="2"/>
    </font>
    <font>
      <sz val="16"/>
      <color theme="1"/>
      <name val="Century Gothic"/>
      <family val="2"/>
    </font>
    <font>
      <b/>
      <sz val="18"/>
      <color theme="0"/>
      <name val="Century Gothic"/>
      <family val="2"/>
    </font>
    <font>
      <b/>
      <sz val="18"/>
      <color indexed="12"/>
      <name val="Century Gothic"/>
      <family val="2"/>
    </font>
    <font>
      <b/>
      <sz val="14"/>
      <color theme="1"/>
      <name val="Century Gothic"/>
      <family val="2"/>
    </font>
    <font>
      <b/>
      <sz val="12"/>
      <color theme="1"/>
      <name val="Century Gothic"/>
      <family val="2"/>
    </font>
    <font>
      <i/>
      <sz val="12"/>
      <color theme="1"/>
      <name val="Century Gothic"/>
      <family val="2"/>
    </font>
    <font>
      <sz val="9"/>
      <color indexed="81"/>
      <name val="Tahoma"/>
      <family val="2"/>
    </font>
    <font>
      <b/>
      <sz val="10"/>
      <color rgb="FFFF0000"/>
      <name val="Century Gothic"/>
      <family val="2"/>
    </font>
    <font>
      <sz val="10"/>
      <color rgb="FFFF0000"/>
      <name val="Century Gothic"/>
      <family val="2"/>
    </font>
    <font>
      <b/>
      <u/>
      <sz val="10"/>
      <color theme="7"/>
      <name val="Century Gothic"/>
      <family val="2"/>
    </font>
    <font>
      <b/>
      <sz val="9"/>
      <color rgb="FF000000"/>
      <name val="Tahoma"/>
      <family val="2"/>
    </font>
    <font>
      <sz val="9"/>
      <color rgb="FF000000"/>
      <name val="Tahoma"/>
      <family val="2"/>
    </font>
    <font>
      <b/>
      <sz val="10"/>
      <color rgb="FF000000"/>
      <name val="Calibri"/>
      <family val="2"/>
    </font>
    <font>
      <b/>
      <sz val="9"/>
      <color rgb="FF000000"/>
      <name val="Calibri"/>
      <family val="2"/>
    </font>
    <font>
      <b/>
      <u/>
      <sz val="10"/>
      <color rgb="FF000000"/>
      <name val="Century Gothic"/>
      <family val="1"/>
    </font>
    <font>
      <sz val="12"/>
      <color rgb="FF000000"/>
      <name val="Century Gothic"/>
      <family val="1"/>
    </font>
    <font>
      <b/>
      <sz val="12"/>
      <color theme="0"/>
      <name val="Century Gothic"/>
      <family val="1"/>
    </font>
    <font>
      <b/>
      <sz val="12"/>
      <color theme="0"/>
      <name val="Calibri"/>
      <family val="2"/>
    </font>
    <font>
      <b/>
      <sz val="12"/>
      <color theme="1"/>
      <name val="Century Gothic"/>
      <family val="1"/>
    </font>
    <font>
      <b/>
      <u/>
      <sz val="9"/>
      <color rgb="FF000000"/>
      <name val="Century Gothic"/>
      <family val="1"/>
    </font>
    <font>
      <b/>
      <u/>
      <sz val="12"/>
      <name val="Century Gothic"/>
      <family val="2"/>
    </font>
    <font>
      <sz val="9"/>
      <name val="Calibri"/>
      <family val="2"/>
    </font>
    <font>
      <b/>
      <sz val="9"/>
      <name val="Century Gothic"/>
      <family val="2"/>
    </font>
  </fonts>
  <fills count="74">
    <fill>
      <patternFill patternType="none"/>
    </fill>
    <fill>
      <patternFill patternType="gray125"/>
    </fill>
    <fill>
      <patternFill patternType="solid">
        <fgColor rgb="FF4F7534"/>
        <bgColor rgb="FF4F7534"/>
      </patternFill>
    </fill>
    <fill>
      <patternFill patternType="solid">
        <fgColor rgb="FFF2F2F2"/>
        <bgColor rgb="FFF2F2F2"/>
      </patternFill>
    </fill>
    <fill>
      <patternFill patternType="solid">
        <fgColor rgb="FFB8C7DC"/>
        <bgColor rgb="FFB8C7DC"/>
      </patternFill>
    </fill>
    <fill>
      <patternFill patternType="solid">
        <fgColor rgb="FF04264E"/>
        <bgColor rgb="FF04264E"/>
      </patternFill>
    </fill>
    <fill>
      <patternFill patternType="solid">
        <fgColor rgb="FFFFFFFF"/>
        <bgColor rgb="FFFFFFFF"/>
      </patternFill>
    </fill>
    <fill>
      <patternFill patternType="solid">
        <fgColor rgb="FF008ABC"/>
        <bgColor rgb="FF008ABC"/>
      </patternFill>
    </fill>
    <fill>
      <patternFill patternType="solid">
        <fgColor rgb="FFD8D8D8"/>
        <bgColor rgb="FFD8D8D8"/>
      </patternFill>
    </fill>
    <fill>
      <patternFill patternType="solid">
        <fgColor rgb="FF55031B"/>
        <bgColor rgb="FF55031B"/>
      </patternFill>
    </fill>
    <fill>
      <patternFill patternType="solid">
        <fgColor rgb="FF9BBB59"/>
        <bgColor rgb="FF9BBB59"/>
      </patternFill>
    </fill>
    <fill>
      <patternFill patternType="solid">
        <fgColor rgb="FF527223"/>
        <bgColor rgb="FF527223"/>
      </patternFill>
    </fill>
    <fill>
      <patternFill patternType="solid">
        <fgColor rgb="FFB9FF4E"/>
        <bgColor rgb="FFB9FF4E"/>
      </patternFill>
    </fill>
    <fill>
      <patternFill patternType="solid">
        <fgColor rgb="FFE8D876"/>
        <bgColor rgb="FFE8D876"/>
      </patternFill>
    </fill>
    <fill>
      <patternFill patternType="solid">
        <fgColor rgb="FFDC6324"/>
        <bgColor rgb="FFDC6324"/>
      </patternFill>
    </fill>
    <fill>
      <patternFill patternType="solid">
        <fgColor rgb="FFD9D9D9"/>
        <bgColor rgb="FFD9D9D9"/>
      </patternFill>
    </fill>
    <fill>
      <patternFill patternType="solid">
        <fgColor rgb="FF4F81BD"/>
        <bgColor rgb="FF4F81BD"/>
      </patternFill>
    </fill>
    <fill>
      <patternFill patternType="solid">
        <fgColor rgb="FFF79646"/>
        <bgColor rgb="FFF79646"/>
      </patternFill>
    </fill>
    <fill>
      <patternFill patternType="solid">
        <fgColor rgb="FF4BACC6"/>
        <bgColor rgb="FF4BACC6"/>
      </patternFill>
    </fill>
    <fill>
      <patternFill patternType="solid">
        <fgColor rgb="FF7F7F7F"/>
        <bgColor rgb="FF7F7F7F"/>
      </patternFill>
    </fill>
    <fill>
      <patternFill patternType="solid">
        <fgColor rgb="FFAAF86D"/>
        <bgColor rgb="FFAAF86D"/>
      </patternFill>
    </fill>
    <fill>
      <patternFill patternType="solid">
        <fgColor rgb="FFDA9694"/>
        <bgColor rgb="FFDA9694"/>
      </patternFill>
    </fill>
    <fill>
      <patternFill patternType="solid">
        <fgColor rgb="FFD2E5FF"/>
        <bgColor rgb="FFD2E5FF"/>
      </patternFill>
    </fill>
    <fill>
      <patternFill patternType="solid">
        <fgColor rgb="FFFEEC83"/>
        <bgColor rgb="FFFEEC83"/>
      </patternFill>
    </fill>
    <fill>
      <patternFill patternType="solid">
        <fgColor rgb="FFFF722C"/>
        <bgColor rgb="FFFF722C"/>
      </patternFill>
    </fill>
    <fill>
      <patternFill patternType="solid">
        <fgColor rgb="FFD0E2FF"/>
        <bgColor rgb="FFD0E2FF"/>
      </patternFill>
    </fill>
    <fill>
      <patternFill patternType="solid">
        <fgColor rgb="FFB6FF50"/>
        <bgColor rgb="FFB6FF50"/>
      </patternFill>
    </fill>
    <fill>
      <patternFill patternType="solid">
        <fgColor rgb="FFB570BA"/>
        <bgColor rgb="FFB570BA"/>
      </patternFill>
    </fill>
    <fill>
      <patternFill patternType="solid">
        <fgColor rgb="FF8BFBFA"/>
        <bgColor rgb="FF8BFBFA"/>
      </patternFill>
    </fill>
    <fill>
      <patternFill patternType="solid">
        <fgColor rgb="FF80FF00"/>
        <bgColor rgb="FF80FF00"/>
      </patternFill>
    </fill>
    <fill>
      <patternFill patternType="solid">
        <fgColor rgb="FF00FFFF"/>
        <bgColor rgb="FF00FFFF"/>
      </patternFill>
    </fill>
    <fill>
      <patternFill patternType="solid">
        <fgColor rgb="FF00BCFF"/>
        <bgColor rgb="FF00BCFF"/>
      </patternFill>
    </fill>
    <fill>
      <patternFill patternType="solid">
        <fgColor rgb="FFFEFB54"/>
        <bgColor rgb="FFFEFB54"/>
      </patternFill>
    </fill>
    <fill>
      <patternFill patternType="solid">
        <fgColor rgb="FF5AA5F6"/>
        <bgColor rgb="FF5AA5F6"/>
      </patternFill>
    </fill>
    <fill>
      <patternFill patternType="solid">
        <fgColor rgb="FFE880D5"/>
        <bgColor rgb="FFE880D5"/>
      </patternFill>
    </fill>
    <fill>
      <patternFill patternType="solid">
        <fgColor rgb="FFFF0000"/>
        <bgColor rgb="FFFF0000"/>
      </patternFill>
    </fill>
    <fill>
      <patternFill patternType="solid">
        <fgColor rgb="FFFFFF00"/>
        <bgColor rgb="FFFFFF00"/>
      </patternFill>
    </fill>
    <fill>
      <patternFill patternType="solid">
        <fgColor rgb="FF0080FF"/>
        <bgColor rgb="FF0080FF"/>
      </patternFill>
    </fill>
    <fill>
      <patternFill patternType="solid">
        <fgColor rgb="FFFF6FCF"/>
        <bgColor rgb="FFFF6FCF"/>
      </patternFill>
    </fill>
    <fill>
      <patternFill patternType="solid">
        <fgColor rgb="FFFBE6AF"/>
        <bgColor rgb="FFFBE6AF"/>
      </patternFill>
    </fill>
    <fill>
      <patternFill patternType="solid">
        <fgColor rgb="FFF3BE80"/>
        <bgColor rgb="FFF3BE80"/>
      </patternFill>
    </fill>
    <fill>
      <patternFill patternType="solid">
        <fgColor rgb="FF800000"/>
        <bgColor rgb="FF800000"/>
      </patternFill>
    </fill>
    <fill>
      <patternFill patternType="solid">
        <fgColor rgb="FF953734"/>
        <bgColor rgb="FF953734"/>
      </patternFill>
    </fill>
    <fill>
      <patternFill patternType="solid">
        <fgColor rgb="FFFFCC66"/>
        <bgColor rgb="FFFFCC66"/>
      </patternFill>
    </fill>
    <fill>
      <patternFill patternType="solid">
        <fgColor rgb="FFFF8000"/>
        <bgColor rgb="FFFF8000"/>
      </patternFill>
    </fill>
    <fill>
      <patternFill patternType="solid">
        <fgColor rgb="FF804000"/>
        <bgColor rgb="FF804000"/>
      </patternFill>
    </fill>
    <fill>
      <patternFill patternType="solid">
        <fgColor rgb="FF70F63B"/>
        <bgColor rgb="FF70F63B"/>
      </patternFill>
    </fill>
    <fill>
      <patternFill patternType="solid">
        <fgColor rgb="FF6666FF"/>
        <bgColor rgb="FF6666FF"/>
      </patternFill>
    </fill>
    <fill>
      <patternFill patternType="solid">
        <fgColor rgb="FFFF66FF"/>
        <bgColor rgb="FFFF66FF"/>
      </patternFill>
    </fill>
    <fill>
      <patternFill patternType="solid">
        <fgColor rgb="FF66CCFF"/>
        <bgColor rgb="FF66CCFF"/>
      </patternFill>
    </fill>
    <fill>
      <patternFill patternType="solid">
        <fgColor rgb="FF00FF00"/>
        <bgColor rgb="FF00FF00"/>
      </patternFill>
    </fill>
    <fill>
      <patternFill patternType="solid">
        <fgColor rgb="FF4F7534"/>
        <bgColor indexed="64"/>
      </patternFill>
    </fill>
    <fill>
      <patternFill patternType="solid">
        <fgColor rgb="FFFFFF00"/>
        <bgColor indexed="64"/>
      </patternFill>
    </fill>
    <fill>
      <patternFill patternType="solid">
        <fgColor rgb="FFFFFF01"/>
        <bgColor indexed="64"/>
      </patternFill>
    </fill>
    <fill>
      <patternFill patternType="solid">
        <fgColor rgb="FFFEFF00"/>
        <bgColor indexed="64"/>
      </patternFill>
    </fill>
    <fill>
      <patternFill patternType="solid">
        <fgColor theme="4"/>
        <bgColor indexed="64"/>
      </patternFill>
    </fill>
    <fill>
      <patternFill patternType="solid">
        <fgColor rgb="FFB8C7DC"/>
        <bgColor indexed="64"/>
      </patternFill>
    </fill>
    <fill>
      <patternFill patternType="solid">
        <fgColor rgb="FFB8C7DC"/>
        <bgColor rgb="FF000000"/>
      </patternFill>
    </fill>
    <fill>
      <patternFill patternType="solid">
        <fgColor rgb="FF04264E"/>
        <bgColor indexed="64"/>
      </patternFill>
    </fill>
    <fill>
      <patternFill patternType="solid">
        <fgColor rgb="FF008ABC"/>
        <bgColor indexed="64"/>
      </patternFill>
    </fill>
    <fill>
      <patternFill patternType="solid">
        <fgColor rgb="FF008ABC"/>
        <bgColor rgb="FF000000"/>
      </patternFill>
    </fill>
    <fill>
      <patternFill patternType="solid">
        <fgColor rgb="FF527223"/>
        <bgColor indexed="64"/>
      </patternFill>
    </fill>
    <fill>
      <patternFill patternType="solid">
        <fgColor theme="7" tint="0.59999389629810485"/>
        <bgColor indexed="64"/>
      </patternFill>
    </fill>
    <fill>
      <patternFill patternType="solid">
        <fgColor theme="7" tint="0.59999389629810485"/>
        <bgColor rgb="FFFFFFFF"/>
      </patternFill>
    </fill>
    <fill>
      <patternFill patternType="solid">
        <fgColor theme="7" tint="0.59999389629810485"/>
        <bgColor rgb="FFD8D8D8"/>
      </patternFill>
    </fill>
    <fill>
      <patternFill patternType="solid">
        <fgColor theme="7" tint="0.59999389629810485"/>
        <bgColor rgb="FFD9D9D9"/>
      </patternFill>
    </fill>
    <fill>
      <patternFill patternType="solid">
        <fgColor rgb="FFC885FF"/>
        <bgColor rgb="FF800080"/>
      </patternFill>
    </fill>
    <fill>
      <patternFill patternType="solid">
        <fgColor rgb="FFC885FF"/>
        <bgColor indexed="64"/>
      </patternFill>
    </fill>
    <fill>
      <patternFill patternType="solid">
        <fgColor theme="4" tint="0.59999389629810485"/>
        <bgColor rgb="FF4F81BD"/>
      </patternFill>
    </fill>
    <fill>
      <patternFill patternType="solid">
        <fgColor theme="0"/>
        <bgColor indexed="64"/>
      </patternFill>
    </fill>
    <fill>
      <patternFill patternType="solid">
        <fgColor rgb="FFC17100"/>
        <bgColor rgb="FF90572B"/>
      </patternFill>
    </fill>
    <fill>
      <patternFill patternType="solid">
        <fgColor rgb="FFC17100"/>
        <bgColor indexed="64"/>
      </patternFill>
    </fill>
    <fill>
      <patternFill patternType="solid">
        <fgColor theme="0"/>
        <bgColor rgb="FFDC6324"/>
      </patternFill>
    </fill>
    <fill>
      <patternFill patternType="solid">
        <fgColor theme="9" tint="-0.499984740745262"/>
        <bgColor indexed="64"/>
      </patternFill>
    </fill>
  </fills>
  <borders count="87">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thick">
        <color rgb="FF000000"/>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bottom style="thin">
        <color rgb="FF000000"/>
      </bottom>
      <diagonal/>
    </border>
    <border>
      <left/>
      <right style="thick">
        <color rgb="FF000000"/>
      </right>
      <top/>
      <bottom style="thin">
        <color rgb="FF000000"/>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auto="1"/>
      </top>
      <bottom/>
      <diagonal/>
    </border>
    <border>
      <left/>
      <right style="thick">
        <color indexed="64"/>
      </right>
      <top style="thin">
        <color rgb="FF000000"/>
      </top>
      <bottom style="thin">
        <color rgb="FF000000"/>
      </bottom>
      <diagonal/>
    </border>
    <border>
      <left/>
      <right style="thick">
        <color indexed="64"/>
      </right>
      <top/>
      <bottom style="thin">
        <color rgb="FF000000"/>
      </bottom>
      <diagonal/>
    </border>
    <border>
      <left style="thin">
        <color rgb="FF000000"/>
      </left>
      <right style="thick">
        <color indexed="64"/>
      </right>
      <top style="thin">
        <color rgb="FF000000"/>
      </top>
      <bottom/>
      <diagonal/>
    </border>
    <border>
      <left style="thin">
        <color rgb="FF000000"/>
      </left>
      <right style="thick">
        <color indexed="64"/>
      </right>
      <top/>
      <bottom/>
      <diagonal/>
    </border>
    <border>
      <left style="thin">
        <color rgb="FF000000"/>
      </left>
      <right style="thick">
        <color indexed="64"/>
      </right>
      <top/>
      <bottom style="thin">
        <color rgb="FF000000"/>
      </bottom>
      <diagonal/>
    </border>
    <border>
      <left/>
      <right/>
      <top style="thin">
        <color rgb="FF000000"/>
      </top>
      <bottom style="thick">
        <color indexed="64"/>
      </bottom>
      <diagonal/>
    </border>
    <border>
      <left style="thick">
        <color indexed="64"/>
      </left>
      <right style="thin">
        <color rgb="FF000000"/>
      </right>
      <top style="thin">
        <color rgb="FF000000"/>
      </top>
      <bottom style="thick">
        <color indexed="64"/>
      </bottom>
      <diagonal/>
    </border>
    <border>
      <left/>
      <right style="thin">
        <color rgb="FF000000"/>
      </right>
      <top style="thin">
        <color rgb="FF000000"/>
      </top>
      <bottom style="thick">
        <color indexed="64"/>
      </bottom>
      <diagonal/>
    </border>
    <border>
      <left/>
      <right style="thick">
        <color indexed="64"/>
      </right>
      <top style="thin">
        <color rgb="FF000000"/>
      </top>
      <bottom style="thick">
        <color indexed="64"/>
      </bottom>
      <diagonal/>
    </border>
    <border>
      <left style="thick">
        <color indexed="64"/>
      </left>
      <right/>
      <top style="thin">
        <color rgb="FF000000"/>
      </top>
      <bottom style="thick">
        <color indexed="64"/>
      </bottom>
      <diagonal/>
    </border>
    <border>
      <left style="thin">
        <color rgb="FF000000"/>
      </left>
      <right style="thin">
        <color rgb="FF000000"/>
      </right>
      <top style="thin">
        <color rgb="FF000000"/>
      </top>
      <bottom style="thick">
        <color indexed="64"/>
      </bottom>
      <diagonal/>
    </border>
    <border>
      <left style="thin">
        <color rgb="FF000000"/>
      </left>
      <right/>
      <top/>
      <bottom style="thick">
        <color indexed="64"/>
      </bottom>
      <diagonal/>
    </border>
    <border>
      <left/>
      <right/>
      <top/>
      <bottom style="thick">
        <color indexed="64"/>
      </bottom>
      <diagonal/>
    </border>
    <border>
      <left/>
      <right style="thin">
        <color rgb="FF000000"/>
      </right>
      <top/>
      <bottom style="thick">
        <color indexed="64"/>
      </bottom>
      <diagonal/>
    </border>
    <border>
      <left style="thick">
        <color indexed="64"/>
      </left>
      <right/>
      <top style="thick">
        <color indexed="64"/>
      </top>
      <bottom style="thin">
        <color rgb="FF000000"/>
      </bottom>
      <diagonal/>
    </border>
    <border>
      <left/>
      <right style="thick">
        <color rgb="FF000000"/>
      </right>
      <top style="thick">
        <color indexed="64"/>
      </top>
      <bottom style="thin">
        <color rgb="FF000000"/>
      </bottom>
      <diagonal/>
    </border>
    <border>
      <left style="thin">
        <color rgb="FF000000"/>
      </left>
      <right style="thick">
        <color rgb="FF000000"/>
      </right>
      <top/>
      <bottom style="thin">
        <color rgb="FF000000"/>
      </bottom>
      <diagonal/>
    </border>
    <border>
      <left style="thick">
        <color indexed="64"/>
      </left>
      <right/>
      <top style="thin">
        <color rgb="FF000000"/>
      </top>
      <bottom style="thin">
        <color rgb="FF000000"/>
      </bottom>
      <diagonal/>
    </border>
    <border>
      <left style="thick">
        <color indexed="64"/>
      </left>
      <right/>
      <top/>
      <bottom style="thin">
        <color rgb="FF000000"/>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thick">
        <color indexed="64"/>
      </left>
      <right style="thick">
        <color indexed="64"/>
      </right>
      <top/>
      <bottom style="thin">
        <color indexed="64"/>
      </bottom>
      <diagonal/>
    </border>
    <border>
      <left/>
      <right style="thick">
        <color rgb="FF000000"/>
      </right>
      <top/>
      <bottom/>
      <diagonal/>
    </border>
    <border>
      <left style="thick">
        <color indexed="64"/>
      </left>
      <right/>
      <top style="thin">
        <color indexed="64"/>
      </top>
      <bottom/>
      <diagonal/>
    </border>
    <border>
      <left style="thick">
        <color indexed="64"/>
      </left>
      <right/>
      <top style="thick">
        <color indexed="64"/>
      </top>
      <bottom/>
      <diagonal/>
    </border>
    <border>
      <left/>
      <right/>
      <top style="thick">
        <color indexed="64"/>
      </top>
      <bottom/>
      <diagonal/>
    </border>
    <border>
      <left/>
      <right style="thick">
        <color rgb="FF000000"/>
      </right>
      <top style="thick">
        <color indexed="64"/>
      </top>
      <bottom/>
      <diagonal/>
    </border>
    <border>
      <left style="thick">
        <color indexed="64"/>
      </left>
      <right/>
      <top/>
      <bottom/>
      <diagonal/>
    </border>
    <border>
      <left style="thick">
        <color indexed="64"/>
      </left>
      <right style="thick">
        <color indexed="64"/>
      </right>
      <top style="thin">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rgb="FF000000"/>
      </right>
      <top/>
      <bottom style="thick">
        <color indexed="64"/>
      </bottom>
      <diagonal/>
    </border>
    <border>
      <left style="thick">
        <color rgb="FF000000"/>
      </left>
      <right style="thin">
        <color rgb="FF000000"/>
      </right>
      <top style="thin">
        <color rgb="FF000000"/>
      </top>
      <bottom style="thick">
        <color indexed="64"/>
      </bottom>
      <diagonal/>
    </border>
    <border>
      <left style="thin">
        <color rgb="FF000000"/>
      </left>
      <right style="thick">
        <color rgb="FF000000"/>
      </right>
      <top style="thin">
        <color rgb="FF000000"/>
      </top>
      <bottom style="thick">
        <color indexed="64"/>
      </bottom>
      <diagonal/>
    </border>
    <border>
      <left style="thick">
        <color rgb="FF000000"/>
      </left>
      <right style="thin">
        <color rgb="FF000000"/>
      </right>
      <top/>
      <bottom style="thick">
        <color indexed="64"/>
      </bottom>
      <diagonal/>
    </border>
    <border>
      <left/>
      <right style="thick">
        <color rgb="FF000000"/>
      </right>
      <top style="thin">
        <color rgb="FF000000"/>
      </top>
      <bottom style="thick">
        <color indexed="64"/>
      </bottom>
      <diagonal/>
    </border>
    <border>
      <left/>
      <right style="thick">
        <color rgb="FF000000"/>
      </right>
      <top style="thin">
        <color indexed="64"/>
      </top>
      <bottom/>
      <diagonal/>
    </border>
    <border>
      <left/>
      <right/>
      <top/>
      <bottom style="medium">
        <color rgb="FF000000"/>
      </bottom>
      <diagonal/>
    </border>
    <border>
      <left/>
      <right style="thin">
        <color indexed="64"/>
      </right>
      <top/>
      <bottom style="medium">
        <color rgb="FF000000"/>
      </bottom>
      <diagonal/>
    </border>
    <border>
      <left/>
      <right style="thin">
        <color indexed="64"/>
      </right>
      <top style="medium">
        <color rgb="FF000000"/>
      </top>
      <bottom/>
      <diagonal/>
    </border>
    <border>
      <left style="thick">
        <color indexed="64"/>
      </left>
      <right/>
      <top/>
      <bottom style="thin">
        <color indexed="64"/>
      </bottom>
      <diagonal/>
    </border>
    <border>
      <left/>
      <right style="thick">
        <color rgb="FF000000"/>
      </right>
      <top/>
      <bottom style="thin">
        <color indexed="64"/>
      </bottom>
      <diagonal/>
    </border>
    <border>
      <left style="thick">
        <color indexed="64"/>
      </left>
      <right style="thick">
        <color indexed="64"/>
      </right>
      <top style="thick">
        <color indexed="64"/>
      </top>
      <bottom/>
      <diagonal/>
    </border>
    <border>
      <left style="thin">
        <color rgb="FF000000"/>
      </left>
      <right/>
      <top style="thin">
        <color auto="1"/>
      </top>
      <bottom style="thin">
        <color rgb="FF000000"/>
      </bottom>
      <diagonal/>
    </border>
  </borders>
  <cellStyleXfs count="2">
    <xf numFmtId="0" fontId="0" fillId="0" borderId="0"/>
    <xf numFmtId="0" fontId="30" fillId="0" borderId="0" applyNumberFormat="0" applyFill="0" applyBorder="0" applyAlignment="0" applyProtection="0"/>
  </cellStyleXfs>
  <cellXfs count="615">
    <xf numFmtId="0" fontId="0" fillId="0" borderId="0" xfId="0"/>
    <xf numFmtId="0" fontId="4" fillId="0" borderId="0" xfId="0" applyFont="1" applyAlignment="1">
      <alignment vertical="top" wrapText="1"/>
    </xf>
    <xf numFmtId="0" fontId="1" fillId="0" borderId="12" xfId="0" applyFont="1" applyBorder="1" applyAlignment="1">
      <alignment horizontal="center" vertical="center"/>
    </xf>
    <xf numFmtId="0" fontId="10" fillId="4" borderId="12" xfId="0" applyFont="1" applyFill="1" applyBorder="1" applyAlignment="1">
      <alignment horizontal="center" vertical="center"/>
    </xf>
    <xf numFmtId="14" fontId="1" fillId="0" borderId="12" xfId="0" applyNumberFormat="1" applyFont="1" applyBorder="1" applyAlignment="1">
      <alignment horizontal="center" vertical="center"/>
    </xf>
    <xf numFmtId="0" fontId="1" fillId="0" borderId="0" xfId="0" applyFont="1" applyAlignment="1">
      <alignment horizontal="center" vertical="center"/>
    </xf>
    <xf numFmtId="0" fontId="1" fillId="0" borderId="0" xfId="0" applyFont="1" applyAlignment="1">
      <alignment vertical="center"/>
    </xf>
    <xf numFmtId="1" fontId="1" fillId="0" borderId="12" xfId="0" applyNumberFormat="1" applyFont="1" applyBorder="1" applyAlignment="1">
      <alignment horizontal="center" vertical="center"/>
    </xf>
    <xf numFmtId="1" fontId="1" fillId="12" borderId="12" xfId="0" applyNumberFormat="1" applyFont="1" applyFill="1" applyBorder="1" applyAlignment="1">
      <alignment horizontal="center" vertical="center"/>
    </xf>
    <xf numFmtId="0" fontId="8" fillId="4" borderId="17" xfId="0" applyFont="1" applyFill="1" applyBorder="1" applyAlignment="1">
      <alignment horizontal="center" vertical="center"/>
    </xf>
    <xf numFmtId="0" fontId="8" fillId="13" borderId="17" xfId="0" applyFont="1" applyFill="1" applyBorder="1" applyAlignment="1">
      <alignment horizontal="center" vertical="center"/>
    </xf>
    <xf numFmtId="0" fontId="8" fillId="14" borderId="17" xfId="0" applyFont="1" applyFill="1" applyBorder="1" applyAlignment="1">
      <alignment horizontal="center" vertical="center"/>
    </xf>
    <xf numFmtId="0" fontId="8" fillId="11" borderId="17" xfId="0" applyFont="1" applyFill="1" applyBorder="1" applyAlignment="1">
      <alignment horizontal="center" vertical="center"/>
    </xf>
    <xf numFmtId="0" fontId="8" fillId="0" borderId="12" xfId="0" applyFont="1" applyBorder="1" applyAlignment="1">
      <alignment horizontal="center" vertical="center"/>
    </xf>
    <xf numFmtId="0" fontId="8" fillId="8" borderId="12" xfId="0" applyFont="1" applyFill="1" applyBorder="1" applyAlignment="1">
      <alignment horizontal="center" vertical="center"/>
    </xf>
    <xf numFmtId="0" fontId="0" fillId="0" borderId="0" xfId="0" applyAlignment="1">
      <alignment vertical="center"/>
    </xf>
    <xf numFmtId="0" fontId="13" fillId="0" borderId="0" xfId="0" applyFont="1" applyAlignment="1">
      <alignment vertical="center"/>
    </xf>
    <xf numFmtId="0" fontId="14" fillId="0" borderId="0" xfId="0" applyFont="1" applyAlignment="1">
      <alignment vertical="center"/>
    </xf>
    <xf numFmtId="0" fontId="15" fillId="0" borderId="0" xfId="0" applyFont="1" applyAlignment="1">
      <alignment vertical="center"/>
    </xf>
    <xf numFmtId="0" fontId="0" fillId="0" borderId="0" xfId="0" applyAlignment="1">
      <alignment horizontal="center" vertical="center"/>
    </xf>
    <xf numFmtId="2" fontId="0" fillId="0" borderId="0" xfId="0" applyNumberFormat="1" applyAlignment="1">
      <alignment horizontal="center" vertical="center"/>
    </xf>
    <xf numFmtId="2" fontId="1" fillId="16" borderId="23" xfId="0" applyNumberFormat="1" applyFont="1" applyFill="1" applyBorder="1" applyAlignment="1">
      <alignment horizontal="center" vertical="center"/>
    </xf>
    <xf numFmtId="2" fontId="1" fillId="17" borderId="12" xfId="0" applyNumberFormat="1" applyFont="1" applyFill="1" applyBorder="1" applyAlignment="1">
      <alignment horizontal="center" vertical="center"/>
    </xf>
    <xf numFmtId="2" fontId="1" fillId="10" borderId="12" xfId="0" applyNumberFormat="1" applyFont="1" applyFill="1" applyBorder="1" applyAlignment="1">
      <alignment horizontal="center" vertical="center"/>
    </xf>
    <xf numFmtId="2" fontId="1" fillId="18" borderId="24" xfId="0" applyNumberFormat="1" applyFont="1" applyFill="1" applyBorder="1" applyAlignment="1">
      <alignment horizontal="center" vertical="center"/>
    </xf>
    <xf numFmtId="2" fontId="1" fillId="16" borderId="25" xfId="0" applyNumberFormat="1" applyFont="1" applyFill="1" applyBorder="1" applyAlignment="1">
      <alignment horizontal="center" vertical="center"/>
    </xf>
    <xf numFmtId="2" fontId="1" fillId="17" borderId="8" xfId="0" applyNumberFormat="1" applyFont="1" applyFill="1" applyBorder="1" applyAlignment="1">
      <alignment horizontal="center" vertical="center"/>
    </xf>
    <xf numFmtId="2" fontId="1" fillId="10" borderId="8" xfId="0" applyNumberFormat="1" applyFont="1" applyFill="1" applyBorder="1" applyAlignment="1">
      <alignment horizontal="center" vertical="center"/>
    </xf>
    <xf numFmtId="2" fontId="8" fillId="11" borderId="25" xfId="0" applyNumberFormat="1" applyFont="1" applyFill="1" applyBorder="1" applyAlignment="1">
      <alignment horizontal="center" vertical="center"/>
    </xf>
    <xf numFmtId="2" fontId="8" fillId="11" borderId="8" xfId="0" applyNumberFormat="1" applyFont="1" applyFill="1" applyBorder="1" applyAlignment="1">
      <alignment horizontal="center" vertical="center"/>
    </xf>
    <xf numFmtId="0" fontId="0" fillId="19" borderId="9" xfId="0" applyFill="1" applyBorder="1"/>
    <xf numFmtId="0" fontId="0" fillId="19" borderId="10" xfId="0" applyFill="1" applyBorder="1"/>
    <xf numFmtId="0" fontId="0" fillId="19" borderId="11" xfId="0" applyFill="1" applyBorder="1"/>
    <xf numFmtId="2" fontId="1" fillId="16" borderId="8" xfId="0" applyNumberFormat="1" applyFont="1" applyFill="1" applyBorder="1" applyAlignment="1">
      <alignment horizontal="center" vertical="center"/>
    </xf>
    <xf numFmtId="0" fontId="8" fillId="4" borderId="11" xfId="0" applyFont="1" applyFill="1" applyBorder="1" applyAlignment="1">
      <alignment horizontal="center" vertical="center"/>
    </xf>
    <xf numFmtId="165" fontId="1" fillId="0" borderId="10" xfId="0" applyNumberFormat="1" applyFont="1" applyBorder="1" applyAlignment="1">
      <alignment horizontal="center" vertical="center"/>
    </xf>
    <xf numFmtId="0" fontId="8" fillId="4" borderId="12" xfId="0" applyFont="1" applyFill="1" applyBorder="1" applyAlignment="1">
      <alignment horizontal="center" vertical="center"/>
    </xf>
    <xf numFmtId="164" fontId="1" fillId="0" borderId="15" xfId="0" applyNumberFormat="1" applyFont="1" applyBorder="1" applyAlignment="1">
      <alignment horizontal="center" vertical="center"/>
    </xf>
    <xf numFmtId="0" fontId="8" fillId="4" borderId="12" xfId="0" applyFont="1" applyFill="1" applyBorder="1" applyAlignment="1">
      <alignment horizontal="right" vertical="center"/>
    </xf>
    <xf numFmtId="0" fontId="8" fillId="13" borderId="12" xfId="0" applyFont="1" applyFill="1" applyBorder="1" applyAlignment="1">
      <alignment horizontal="right" vertical="center"/>
    </xf>
    <xf numFmtId="0" fontId="12" fillId="8" borderId="12" xfId="0" applyFont="1" applyFill="1" applyBorder="1" applyAlignment="1">
      <alignment horizontal="center" vertical="center"/>
    </xf>
    <xf numFmtId="0" fontId="1" fillId="8" borderId="12" xfId="0" applyFont="1" applyFill="1" applyBorder="1" applyAlignment="1">
      <alignment horizontal="center" vertical="center"/>
    </xf>
    <xf numFmtId="0" fontId="8" fillId="14" borderId="12" xfId="0" applyFont="1" applyFill="1" applyBorder="1" applyAlignment="1">
      <alignment horizontal="right" vertical="center"/>
    </xf>
    <xf numFmtId="0" fontId="1" fillId="3" borderId="12" xfId="0" applyFont="1" applyFill="1" applyBorder="1"/>
    <xf numFmtId="0" fontId="1" fillId="3" borderId="12" xfId="0" applyFont="1" applyFill="1" applyBorder="1" applyAlignment="1">
      <alignment horizontal="center" vertical="center"/>
    </xf>
    <xf numFmtId="0" fontId="21" fillId="4" borderId="12" xfId="0" applyFont="1" applyFill="1" applyBorder="1" applyAlignment="1">
      <alignment horizontal="center" vertical="center"/>
    </xf>
    <xf numFmtId="0" fontId="20" fillId="13" borderId="12" xfId="0" applyFont="1" applyFill="1" applyBorder="1" applyAlignment="1">
      <alignment horizontal="center" vertical="center"/>
    </xf>
    <xf numFmtId="0" fontId="8" fillId="14" borderId="12" xfId="0" applyFont="1" applyFill="1" applyBorder="1" applyAlignment="1">
      <alignment horizontal="center" vertical="center"/>
    </xf>
    <xf numFmtId="0" fontId="8" fillId="13" borderId="12" xfId="0" applyFont="1" applyFill="1" applyBorder="1" applyAlignment="1">
      <alignment horizontal="center" vertical="center"/>
    </xf>
    <xf numFmtId="0" fontId="8" fillId="11" borderId="12" xfId="0" applyFont="1" applyFill="1" applyBorder="1" applyAlignment="1">
      <alignment horizontal="center" vertical="center"/>
    </xf>
    <xf numFmtId="0" fontId="21" fillId="11" borderId="12" xfId="0" applyFont="1" applyFill="1" applyBorder="1" applyAlignment="1">
      <alignment horizontal="center" vertical="center"/>
    </xf>
    <xf numFmtId="0" fontId="22" fillId="11" borderId="13" xfId="0" applyFont="1" applyFill="1" applyBorder="1" applyAlignment="1">
      <alignment horizontal="center" vertical="center" shrinkToFit="1"/>
    </xf>
    <xf numFmtId="0" fontId="0" fillId="0" borderId="12" xfId="0" applyBorder="1"/>
    <xf numFmtId="0" fontId="0" fillId="8" borderId="12" xfId="0" applyFill="1" applyBorder="1"/>
    <xf numFmtId="1" fontId="1" fillId="0" borderId="12" xfId="0" applyNumberFormat="1" applyFont="1" applyBorder="1" applyAlignment="1">
      <alignment horizontal="right" vertical="center"/>
    </xf>
    <xf numFmtId="1" fontId="1" fillId="22" borderId="12" xfId="0" applyNumberFormat="1" applyFont="1" applyFill="1" applyBorder="1" applyAlignment="1">
      <alignment horizontal="right" vertical="center"/>
    </xf>
    <xf numFmtId="1" fontId="1" fillId="23" borderId="12" xfId="0" applyNumberFormat="1" applyFont="1" applyFill="1" applyBorder="1" applyAlignment="1">
      <alignment horizontal="right" vertical="center"/>
    </xf>
    <xf numFmtId="1" fontId="1" fillId="24" borderId="12" xfId="0" applyNumberFormat="1" applyFont="1" applyFill="1" applyBorder="1" applyAlignment="1">
      <alignment horizontal="right" vertical="center"/>
    </xf>
    <xf numFmtId="0" fontId="1" fillId="25" borderId="12" xfId="0" applyFont="1" applyFill="1" applyBorder="1" applyAlignment="1">
      <alignment horizontal="center" vertical="center"/>
    </xf>
    <xf numFmtId="0" fontId="1" fillId="23" borderId="12" xfId="0" applyFont="1" applyFill="1" applyBorder="1" applyAlignment="1">
      <alignment horizontal="center" vertical="center"/>
    </xf>
    <xf numFmtId="0" fontId="1" fillId="24" borderId="12" xfId="0" applyFont="1" applyFill="1" applyBorder="1" applyAlignment="1">
      <alignment horizontal="center" vertical="center"/>
    </xf>
    <xf numFmtId="0" fontId="1" fillId="26" borderId="12" xfId="0" applyFont="1" applyFill="1" applyBorder="1" applyAlignment="1">
      <alignment horizontal="center" vertical="center"/>
    </xf>
    <xf numFmtId="2" fontId="1" fillId="0" borderId="12" xfId="0" applyNumberFormat="1" applyFont="1" applyBorder="1" applyAlignment="1">
      <alignment horizontal="right" vertical="center"/>
    </xf>
    <xf numFmtId="2" fontId="1" fillId="22" borderId="12" xfId="0" applyNumberFormat="1" applyFont="1" applyFill="1" applyBorder="1" applyAlignment="1">
      <alignment horizontal="right" vertical="center"/>
    </xf>
    <xf numFmtId="2" fontId="1" fillId="23" borderId="12" xfId="0" applyNumberFormat="1" applyFont="1" applyFill="1" applyBorder="1" applyAlignment="1">
      <alignment horizontal="right" vertical="center"/>
    </xf>
    <xf numFmtId="2" fontId="1" fillId="24" borderId="12" xfId="0" applyNumberFormat="1" applyFont="1" applyFill="1" applyBorder="1" applyAlignment="1">
      <alignment horizontal="right" vertical="center"/>
    </xf>
    <xf numFmtId="0" fontId="8" fillId="14" borderId="12" xfId="0" applyFont="1" applyFill="1" applyBorder="1" applyAlignment="1">
      <alignment horizontal="center"/>
    </xf>
    <xf numFmtId="0" fontId="8" fillId="14" borderId="13" xfId="0" applyFont="1" applyFill="1" applyBorder="1" applyAlignment="1">
      <alignment horizontal="center" vertical="center"/>
    </xf>
    <xf numFmtId="0" fontId="8" fillId="14" borderId="13" xfId="0" applyFont="1" applyFill="1" applyBorder="1" applyAlignment="1">
      <alignment horizontal="center"/>
    </xf>
    <xf numFmtId="0" fontId="8" fillId="4" borderId="13" xfId="0" applyFont="1" applyFill="1" applyBorder="1" applyAlignment="1">
      <alignment horizontal="center" vertical="center"/>
    </xf>
    <xf numFmtId="0" fontId="8" fillId="31" borderId="12" xfId="0" applyFont="1" applyFill="1" applyBorder="1" applyAlignment="1">
      <alignment horizontal="right" vertical="center"/>
    </xf>
    <xf numFmtId="0" fontId="21" fillId="11" borderId="12" xfId="0" applyFont="1" applyFill="1" applyBorder="1" applyAlignment="1">
      <alignment horizontal="center" vertical="center" shrinkToFit="1"/>
    </xf>
    <xf numFmtId="0" fontId="24" fillId="11" borderId="12" xfId="0" applyFont="1" applyFill="1" applyBorder="1" applyAlignment="1">
      <alignment horizontal="center" vertical="center"/>
    </xf>
    <xf numFmtId="1" fontId="1" fillId="62" borderId="12" xfId="0" applyNumberFormat="1" applyFont="1" applyFill="1" applyBorder="1" applyAlignment="1">
      <alignment horizontal="center" vertical="center"/>
    </xf>
    <xf numFmtId="2" fontId="1" fillId="62" borderId="12" xfId="0" applyNumberFormat="1" applyFont="1" applyFill="1" applyBorder="1" applyAlignment="1">
      <alignment horizontal="center" vertical="center"/>
    </xf>
    <xf numFmtId="164" fontId="1" fillId="62" borderId="12" xfId="0" applyNumberFormat="1" applyFont="1" applyFill="1" applyBorder="1" applyAlignment="1">
      <alignment horizontal="center" vertical="center"/>
    </xf>
    <xf numFmtId="164" fontId="1" fillId="62" borderId="13" xfId="0" applyNumberFormat="1" applyFont="1" applyFill="1" applyBorder="1" applyAlignment="1">
      <alignment horizontal="center" vertical="center"/>
    </xf>
    <xf numFmtId="2" fontId="1" fillId="62" borderId="13" xfId="0" applyNumberFormat="1" applyFont="1" applyFill="1" applyBorder="1" applyAlignment="1">
      <alignment horizontal="center" vertical="center"/>
    </xf>
    <xf numFmtId="1" fontId="1" fillId="62" borderId="13" xfId="0" applyNumberFormat="1" applyFont="1" applyFill="1" applyBorder="1" applyAlignment="1">
      <alignment horizontal="center" vertical="center"/>
    </xf>
    <xf numFmtId="1" fontId="1" fillId="63" borderId="12" xfId="0" applyNumberFormat="1" applyFont="1" applyFill="1" applyBorder="1" applyAlignment="1">
      <alignment horizontal="center" vertical="center"/>
    </xf>
    <xf numFmtId="14" fontId="1" fillId="63" borderId="12" xfId="0" applyNumberFormat="1" applyFont="1" applyFill="1" applyBorder="1" applyAlignment="1">
      <alignment horizontal="center" vertical="center"/>
    </xf>
    <xf numFmtId="1" fontId="12" fillId="62" borderId="12" xfId="0" applyNumberFormat="1" applyFont="1" applyFill="1" applyBorder="1" applyAlignment="1">
      <alignment horizontal="center" vertical="center"/>
    </xf>
    <xf numFmtId="2" fontId="1" fillId="62" borderId="18" xfId="0" applyNumberFormat="1" applyFont="1" applyFill="1" applyBorder="1" applyAlignment="1">
      <alignment horizontal="center" vertical="center"/>
    </xf>
    <xf numFmtId="2" fontId="1" fillId="62" borderId="19" xfId="0" applyNumberFormat="1" applyFont="1" applyFill="1" applyBorder="1" applyAlignment="1">
      <alignment horizontal="center" vertical="center"/>
    </xf>
    <xf numFmtId="2" fontId="1" fillId="62" borderId="11" xfId="0" applyNumberFormat="1" applyFont="1" applyFill="1" applyBorder="1" applyAlignment="1">
      <alignment horizontal="center" vertical="center"/>
    </xf>
    <xf numFmtId="165" fontId="1" fillId="62" borderId="11" xfId="0" applyNumberFormat="1" applyFont="1" applyFill="1" applyBorder="1" applyAlignment="1">
      <alignment horizontal="center" vertical="center"/>
    </xf>
    <xf numFmtId="165" fontId="1" fillId="62" borderId="4" xfId="0" applyNumberFormat="1" applyFont="1" applyFill="1" applyBorder="1" applyAlignment="1">
      <alignment horizontal="center" vertical="center"/>
    </xf>
    <xf numFmtId="165" fontId="1" fillId="62" borderId="8" xfId="0" applyNumberFormat="1" applyFont="1" applyFill="1" applyBorder="1" applyAlignment="1">
      <alignment horizontal="center" vertical="center"/>
    </xf>
    <xf numFmtId="165" fontId="1" fillId="62" borderId="5" xfId="0" applyNumberFormat="1" applyFont="1" applyFill="1" applyBorder="1" applyAlignment="1">
      <alignment horizontal="center" vertical="center"/>
    </xf>
    <xf numFmtId="2" fontId="1" fillId="18" borderId="41" xfId="0" applyNumberFormat="1" applyFont="1" applyFill="1" applyBorder="1" applyAlignment="1">
      <alignment horizontal="center" vertical="center"/>
    </xf>
    <xf numFmtId="2" fontId="8" fillId="11" borderId="41" xfId="0" applyNumberFormat="1" applyFont="1" applyFill="1" applyBorder="1" applyAlignment="1">
      <alignment horizontal="center" vertical="center"/>
    </xf>
    <xf numFmtId="0" fontId="0" fillId="19" borderId="45" xfId="0" applyFill="1" applyBorder="1"/>
    <xf numFmtId="2" fontId="8" fillId="11" borderId="46" xfId="0" applyNumberFormat="1" applyFont="1" applyFill="1" applyBorder="1" applyAlignment="1">
      <alignment horizontal="center" vertical="center"/>
    </xf>
    <xf numFmtId="2" fontId="8" fillId="11" borderId="47" xfId="0" applyNumberFormat="1" applyFont="1" applyFill="1" applyBorder="1" applyAlignment="1">
      <alignment horizontal="center" vertical="center"/>
    </xf>
    <xf numFmtId="2" fontId="8" fillId="11" borderId="48" xfId="0" applyNumberFormat="1" applyFont="1" applyFill="1" applyBorder="1" applyAlignment="1">
      <alignment horizontal="center" vertical="center"/>
    </xf>
    <xf numFmtId="0" fontId="8" fillId="16" borderId="25" xfId="0" applyFont="1" applyFill="1" applyBorder="1" applyAlignment="1">
      <alignment horizontal="center" vertical="center"/>
    </xf>
    <xf numFmtId="0" fontId="8" fillId="17" borderId="15" xfId="0" applyFont="1" applyFill="1" applyBorder="1" applyAlignment="1">
      <alignment horizontal="center" vertical="center"/>
    </xf>
    <xf numFmtId="0" fontId="8" fillId="10" borderId="15" xfId="0" applyFont="1" applyFill="1" applyBorder="1" applyAlignment="1">
      <alignment horizontal="center" vertical="center"/>
    </xf>
    <xf numFmtId="0" fontId="8" fillId="18" borderId="56" xfId="0" applyFont="1" applyFill="1" applyBorder="1" applyAlignment="1">
      <alignment horizontal="center" vertical="center"/>
    </xf>
    <xf numFmtId="2" fontId="1" fillId="17" borderId="53" xfId="0" applyNumberFormat="1" applyFont="1" applyFill="1" applyBorder="1" applyAlignment="1">
      <alignment horizontal="center" vertical="center"/>
    </xf>
    <xf numFmtId="2" fontId="1" fillId="10" borderId="53" xfId="0" applyNumberFormat="1" applyFont="1" applyFill="1" applyBorder="1" applyAlignment="1">
      <alignment horizontal="center" vertical="center"/>
    </xf>
    <xf numFmtId="2" fontId="1" fillId="18" borderId="72" xfId="0" applyNumberFormat="1" applyFont="1" applyFill="1" applyBorder="1" applyAlignment="1">
      <alignment horizontal="center" vertical="center"/>
    </xf>
    <xf numFmtId="2" fontId="8" fillId="11" borderId="15" xfId="0" applyNumberFormat="1" applyFont="1" applyFill="1" applyBorder="1" applyAlignment="1">
      <alignment horizontal="center" vertical="center"/>
    </xf>
    <xf numFmtId="2" fontId="8" fillId="11" borderId="56" xfId="0" applyNumberFormat="1" applyFont="1" applyFill="1" applyBorder="1" applyAlignment="1">
      <alignment horizontal="center" vertical="center"/>
    </xf>
    <xf numFmtId="2" fontId="1" fillId="16" borderId="75" xfId="0" applyNumberFormat="1" applyFont="1" applyFill="1" applyBorder="1" applyAlignment="1">
      <alignment horizontal="center" vertical="center"/>
    </xf>
    <xf numFmtId="2" fontId="1" fillId="17" borderId="50" xfId="0" applyNumberFormat="1" applyFont="1" applyFill="1" applyBorder="1" applyAlignment="1">
      <alignment horizontal="center" vertical="center"/>
    </xf>
    <xf numFmtId="2" fontId="1" fillId="10" borderId="50" xfId="0" applyNumberFormat="1" applyFont="1" applyFill="1" applyBorder="1" applyAlignment="1">
      <alignment horizontal="center" vertical="center"/>
    </xf>
    <xf numFmtId="2" fontId="1" fillId="18" borderId="76" xfId="0" applyNumberFormat="1" applyFont="1" applyFill="1" applyBorder="1" applyAlignment="1">
      <alignment horizontal="center" vertical="center"/>
    </xf>
    <xf numFmtId="2" fontId="1" fillId="16" borderId="77" xfId="0" applyNumberFormat="1" applyFont="1" applyFill="1" applyBorder="1" applyAlignment="1">
      <alignment horizontal="center" vertical="center"/>
    </xf>
    <xf numFmtId="1" fontId="1" fillId="62" borderId="12" xfId="0" applyNumberFormat="1" applyFont="1" applyFill="1" applyBorder="1" applyAlignment="1">
      <alignment horizontal="center"/>
    </xf>
    <xf numFmtId="1" fontId="1" fillId="62" borderId="13" xfId="0" applyNumberFormat="1" applyFont="1" applyFill="1" applyBorder="1" applyAlignment="1">
      <alignment horizontal="center"/>
    </xf>
    <xf numFmtId="1" fontId="1" fillId="62" borderId="11" xfId="0" applyNumberFormat="1" applyFont="1" applyFill="1" applyBorder="1" applyAlignment="1">
      <alignment horizontal="center" vertical="center"/>
    </xf>
    <xf numFmtId="0" fontId="0" fillId="0" borderId="0" xfId="0"/>
    <xf numFmtId="0" fontId="0" fillId="0" borderId="0" xfId="0"/>
    <xf numFmtId="0" fontId="2" fillId="0" borderId="0" xfId="0" applyFont="1"/>
    <xf numFmtId="0" fontId="0" fillId="0" borderId="0" xfId="0"/>
    <xf numFmtId="0" fontId="8" fillId="4" borderId="13" xfId="0" applyFont="1" applyFill="1" applyBorder="1" applyAlignment="1">
      <alignment horizontal="center" vertical="center"/>
    </xf>
    <xf numFmtId="0" fontId="8" fillId="3" borderId="2" xfId="0" applyFont="1" applyFill="1" applyBorder="1" applyAlignment="1">
      <alignment vertical="center"/>
    </xf>
    <xf numFmtId="0" fontId="0" fillId="0" borderId="0" xfId="0"/>
    <xf numFmtId="0" fontId="0" fillId="0" borderId="0" xfId="0"/>
    <xf numFmtId="0" fontId="0" fillId="0" borderId="0" xfId="0"/>
    <xf numFmtId="0" fontId="8" fillId="4" borderId="9" xfId="0" applyFont="1" applyFill="1" applyBorder="1" applyAlignment="1">
      <alignment horizontal="center" vertical="center"/>
    </xf>
    <xf numFmtId="14" fontId="1" fillId="0" borderId="9" xfId="0" applyNumberFormat="1" applyFont="1" applyBorder="1" applyAlignment="1">
      <alignment horizontal="center" vertical="center"/>
    </xf>
    <xf numFmtId="0" fontId="10" fillId="4" borderId="9" xfId="0" applyFont="1" applyFill="1" applyBorder="1" applyAlignment="1">
      <alignment horizontal="center" vertical="center"/>
    </xf>
    <xf numFmtId="165" fontId="1" fillId="0" borderId="35" xfId="0" applyNumberFormat="1" applyFont="1" applyBorder="1" applyAlignment="1">
      <alignment horizontal="center" vertical="center"/>
    </xf>
    <xf numFmtId="14" fontId="1" fillId="0" borderId="11" xfId="0" applyNumberFormat="1" applyFont="1" applyBorder="1" applyAlignment="1">
      <alignment horizontal="center" vertical="center"/>
    </xf>
    <xf numFmtId="14" fontId="1" fillId="0" borderId="86" xfId="0" applyNumberFormat="1" applyFont="1" applyBorder="1" applyAlignment="1">
      <alignment horizontal="center" vertical="center"/>
    </xf>
    <xf numFmtId="14" fontId="1" fillId="0" borderId="35" xfId="0" applyNumberFormat="1" applyFont="1" applyBorder="1" applyAlignment="1">
      <alignment horizontal="center" vertical="center"/>
    </xf>
    <xf numFmtId="0" fontId="57" fillId="4" borderId="36" xfId="0" applyFont="1" applyFill="1" applyBorder="1" applyAlignment="1">
      <alignment horizontal="center" vertical="center" wrapText="1"/>
    </xf>
    <xf numFmtId="0" fontId="57" fillId="4" borderId="35" xfId="0" applyFont="1" applyFill="1" applyBorder="1" applyAlignment="1">
      <alignment horizontal="center" vertical="center" wrapText="1"/>
    </xf>
    <xf numFmtId="1" fontId="1" fillId="63" borderId="15" xfId="0" applyNumberFormat="1" applyFont="1" applyFill="1" applyBorder="1" applyAlignment="1">
      <alignment horizontal="center" vertical="center"/>
    </xf>
    <xf numFmtId="1" fontId="1" fillId="63" borderId="35" xfId="0" applyNumberFormat="1" applyFont="1" applyFill="1" applyBorder="1" applyAlignment="1">
      <alignment horizontal="center" vertical="center"/>
    </xf>
    <xf numFmtId="0" fontId="57" fillId="4" borderId="9" xfId="0" applyFont="1" applyFill="1" applyBorder="1" applyAlignment="1">
      <alignment horizontal="center" vertical="center" wrapText="1"/>
    </xf>
    <xf numFmtId="0" fontId="57" fillId="4" borderId="11" xfId="0" applyNumberFormat="1" applyFont="1" applyFill="1" applyBorder="1" applyAlignment="1">
      <alignment horizontal="center" vertical="center" wrapText="1"/>
    </xf>
    <xf numFmtId="0" fontId="1" fillId="0" borderId="11" xfId="0" applyNumberFormat="1" applyFont="1" applyBorder="1" applyAlignment="1">
      <alignment horizontal="center" vertical="center"/>
    </xf>
    <xf numFmtId="0" fontId="1" fillId="0" borderId="0" xfId="0" applyNumberFormat="1" applyFont="1" applyAlignment="1">
      <alignment horizontal="center" vertical="center"/>
    </xf>
    <xf numFmtId="0" fontId="0" fillId="0" borderId="0" xfId="0" applyNumberFormat="1"/>
    <xf numFmtId="0" fontId="0" fillId="0" borderId="0" xfId="0"/>
    <xf numFmtId="0" fontId="12" fillId="0" borderId="1" xfId="0" applyFont="1" applyBorder="1" applyAlignment="1">
      <alignment horizontal="center" vertical="center"/>
    </xf>
    <xf numFmtId="0" fontId="2" fillId="0" borderId="2" xfId="0" applyFont="1" applyBorder="1"/>
    <xf numFmtId="0" fontId="2" fillId="0" borderId="3" xfId="0" applyFont="1" applyBorder="1"/>
    <xf numFmtId="0" fontId="2" fillId="0" borderId="0" xfId="0" applyFont="1"/>
    <xf numFmtId="0" fontId="3" fillId="0" borderId="1" xfId="0" applyFont="1" applyBorder="1" applyAlignment="1">
      <alignment horizontal="left" vertical="center" wrapText="1" shrinkToFit="1"/>
    </xf>
    <xf numFmtId="0" fontId="0" fillId="0" borderId="0" xfId="0"/>
    <xf numFmtId="0" fontId="17" fillId="60" borderId="36" xfId="0" applyFont="1" applyFill="1" applyBorder="1" applyAlignment="1">
      <alignment horizontal="center" vertical="center"/>
    </xf>
    <xf numFmtId="0" fontId="17" fillId="60" borderId="37" xfId="0" applyFont="1" applyFill="1" applyBorder="1" applyAlignment="1">
      <alignment horizontal="center" vertical="center"/>
    </xf>
    <xf numFmtId="0" fontId="17" fillId="60" borderId="38" xfId="0" applyFont="1" applyFill="1" applyBorder="1" applyAlignment="1">
      <alignment horizontal="center" vertical="center"/>
    </xf>
    <xf numFmtId="0" fontId="39" fillId="61" borderId="35" xfId="0" applyFont="1" applyFill="1" applyBorder="1" applyAlignment="1">
      <alignment horizontal="center" vertical="center"/>
    </xf>
    <xf numFmtId="0" fontId="27" fillId="0" borderId="35" xfId="0" applyFont="1" applyBorder="1" applyAlignment="1">
      <alignment horizontal="left" vertical="center" wrapText="1"/>
    </xf>
    <xf numFmtId="0" fontId="27" fillId="0" borderId="27" xfId="0" applyFont="1" applyBorder="1" applyAlignment="1">
      <alignment horizontal="center" vertical="center" wrapText="1"/>
    </xf>
    <xf numFmtId="0" fontId="27" fillId="0" borderId="28" xfId="0" applyFont="1" applyBorder="1" applyAlignment="1">
      <alignment horizontal="center" vertical="center" wrapText="1"/>
    </xf>
    <xf numFmtId="0" fontId="27" fillId="0" borderId="29" xfId="0" applyFont="1" applyBorder="1" applyAlignment="1">
      <alignment horizontal="center" vertical="center" wrapText="1"/>
    </xf>
    <xf numFmtId="0" fontId="27" fillId="0" borderId="32" xfId="0" applyFont="1" applyBorder="1" applyAlignment="1">
      <alignment horizontal="center" vertical="center" wrapText="1"/>
    </xf>
    <xf numFmtId="0" fontId="27" fillId="0" borderId="33" xfId="0" applyFont="1" applyBorder="1" applyAlignment="1">
      <alignment horizontal="center" vertical="center" wrapText="1"/>
    </xf>
    <xf numFmtId="0" fontId="27" fillId="0" borderId="34" xfId="0" applyFont="1" applyBorder="1" applyAlignment="1">
      <alignment horizontal="center" vertical="center" wrapText="1"/>
    </xf>
    <xf numFmtId="0" fontId="39" fillId="56" borderId="35" xfId="0" applyFont="1" applyFill="1" applyBorder="1" applyAlignment="1">
      <alignment horizontal="center" vertical="center"/>
    </xf>
    <xf numFmtId="0" fontId="39" fillId="56" borderId="27" xfId="0" applyFont="1" applyFill="1" applyBorder="1" applyAlignment="1">
      <alignment horizontal="center" vertical="center"/>
    </xf>
    <xf numFmtId="0" fontId="39" fillId="56" borderId="28" xfId="0" applyFont="1" applyFill="1" applyBorder="1" applyAlignment="1">
      <alignment horizontal="center" vertical="center"/>
    </xf>
    <xf numFmtId="0" fontId="39" fillId="56" borderId="29" xfId="0" applyFont="1" applyFill="1" applyBorder="1" applyAlignment="1">
      <alignment horizontal="center" vertical="center"/>
    </xf>
    <xf numFmtId="0" fontId="39" fillId="56" borderId="32" xfId="0" applyFont="1" applyFill="1" applyBorder="1" applyAlignment="1">
      <alignment horizontal="center" vertical="center"/>
    </xf>
    <xf numFmtId="0" fontId="39" fillId="56" borderId="33" xfId="0" applyFont="1" applyFill="1" applyBorder="1" applyAlignment="1">
      <alignment horizontal="center" vertical="center"/>
    </xf>
    <xf numFmtId="0" fontId="39" fillId="56" borderId="34" xfId="0" applyFont="1" applyFill="1" applyBorder="1" applyAlignment="1">
      <alignment horizontal="center" vertical="center"/>
    </xf>
    <xf numFmtId="0" fontId="27" fillId="0" borderId="27" xfId="0" applyFont="1" applyBorder="1" applyAlignment="1">
      <alignment horizontal="left"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2" xfId="0" applyFont="1" applyBorder="1" applyAlignment="1">
      <alignment horizontal="left" vertical="center" wrapText="1"/>
    </xf>
    <xf numFmtId="0" fontId="27" fillId="0" borderId="33" xfId="0" applyFont="1" applyBorder="1" applyAlignment="1">
      <alignment horizontal="left" vertical="center" wrapText="1"/>
    </xf>
    <xf numFmtId="0" fontId="27" fillId="0" borderId="34" xfId="0" applyFont="1" applyBorder="1" applyAlignment="1">
      <alignment horizontal="left" vertical="center" wrapText="1"/>
    </xf>
    <xf numFmtId="0" fontId="38" fillId="59" borderId="35" xfId="0" applyFont="1" applyFill="1" applyBorder="1" applyAlignment="1">
      <alignment horizontal="center" vertical="center"/>
    </xf>
    <xf numFmtId="0" fontId="27" fillId="0" borderId="30" xfId="0" applyFont="1" applyBorder="1" applyAlignment="1">
      <alignment horizontal="center" vertical="center" wrapText="1"/>
    </xf>
    <xf numFmtId="0" fontId="27" fillId="0" borderId="0" xfId="0" applyFont="1" applyAlignment="1">
      <alignment horizontal="center" vertical="center" wrapText="1"/>
    </xf>
    <xf numFmtId="0" fontId="27" fillId="0" borderId="31" xfId="0" applyFont="1" applyBorder="1" applyAlignment="1">
      <alignment horizontal="center" vertical="center" wrapText="1"/>
    </xf>
    <xf numFmtId="0" fontId="55" fillId="56" borderId="35" xfId="1" applyFont="1" applyFill="1" applyBorder="1" applyAlignment="1">
      <alignment horizontal="center" vertical="center"/>
    </xf>
    <xf numFmtId="0" fontId="1" fillId="0" borderId="27" xfId="0" applyFont="1" applyBorder="1" applyAlignment="1">
      <alignment horizontal="center" vertical="center" wrapText="1"/>
    </xf>
    <xf numFmtId="0" fontId="1" fillId="0" borderId="28" xfId="0" applyFont="1" applyBorder="1" applyAlignment="1">
      <alignment horizontal="center" vertical="center" wrapText="1"/>
    </xf>
    <xf numFmtId="0" fontId="1" fillId="0" borderId="39" xfId="0" applyFont="1" applyBorder="1" applyAlignment="1">
      <alignment horizontal="center" vertical="center" wrapText="1"/>
    </xf>
    <xf numFmtId="0" fontId="33" fillId="0" borderId="27" xfId="0" applyFont="1" applyBorder="1" applyAlignment="1">
      <alignment horizontal="center" vertical="center" wrapText="1"/>
    </xf>
    <xf numFmtId="0" fontId="33" fillId="0" borderId="28" xfId="0" applyFont="1" applyBorder="1" applyAlignment="1">
      <alignment horizontal="center" vertical="center" wrapText="1"/>
    </xf>
    <xf numFmtId="0" fontId="33" fillId="0" borderId="29" xfId="0" applyFont="1" applyBorder="1" applyAlignment="1">
      <alignment horizontal="center" vertical="center" wrapText="1"/>
    </xf>
    <xf numFmtId="0" fontId="33" fillId="0" borderId="30" xfId="0" applyFont="1" applyBorder="1" applyAlignment="1">
      <alignment horizontal="center" vertical="center" wrapText="1"/>
    </xf>
    <xf numFmtId="0" fontId="33" fillId="0" borderId="0" xfId="0" applyFont="1" applyAlignment="1">
      <alignment horizontal="center" vertical="center" wrapText="1"/>
    </xf>
    <xf numFmtId="0" fontId="33" fillId="0" borderId="31" xfId="0" applyFont="1" applyBorder="1" applyAlignment="1">
      <alignment horizontal="center" vertical="center" wrapText="1"/>
    </xf>
    <xf numFmtId="0" fontId="33" fillId="0" borderId="32" xfId="0" applyFont="1" applyBorder="1" applyAlignment="1">
      <alignment horizontal="center" vertical="center" wrapText="1"/>
    </xf>
    <xf numFmtId="0" fontId="33" fillId="0" borderId="33" xfId="0" applyFont="1" applyBorder="1" applyAlignment="1">
      <alignment horizontal="center" vertical="center" wrapText="1"/>
    </xf>
    <xf numFmtId="0" fontId="33" fillId="0" borderId="34" xfId="0" applyFont="1" applyBorder="1" applyAlignment="1">
      <alignment horizontal="center" vertical="center" wrapText="1"/>
    </xf>
    <xf numFmtId="0" fontId="39" fillId="61" borderId="27" xfId="0" applyFont="1" applyFill="1" applyBorder="1" applyAlignment="1">
      <alignment horizontal="center" vertical="center"/>
    </xf>
    <xf numFmtId="0" fontId="39" fillId="61" borderId="28" xfId="0" applyFont="1" applyFill="1" applyBorder="1" applyAlignment="1">
      <alignment horizontal="center" vertical="center"/>
    </xf>
    <xf numFmtId="0" fontId="39" fillId="61" borderId="29" xfId="0" applyFont="1" applyFill="1" applyBorder="1" applyAlignment="1">
      <alignment horizontal="center" vertical="center"/>
    </xf>
    <xf numFmtId="0" fontId="39" fillId="61" borderId="32" xfId="0" applyFont="1" applyFill="1" applyBorder="1" applyAlignment="1">
      <alignment horizontal="center" vertical="center"/>
    </xf>
    <xf numFmtId="0" fontId="39" fillId="61" borderId="33" xfId="0" applyFont="1" applyFill="1" applyBorder="1" applyAlignment="1">
      <alignment horizontal="center" vertical="center"/>
    </xf>
    <xf numFmtId="0" fontId="39" fillId="61" borderId="34" xfId="0" applyFont="1" applyFill="1" applyBorder="1" applyAlignment="1">
      <alignment horizontal="center" vertical="center"/>
    </xf>
    <xf numFmtId="0" fontId="34" fillId="55" borderId="35" xfId="1" applyFont="1" applyFill="1" applyBorder="1" applyAlignment="1">
      <alignment horizontal="center" vertical="center"/>
    </xf>
    <xf numFmtId="0" fontId="27" fillId="56" borderId="35" xfId="0" applyFont="1" applyFill="1" applyBorder="1" applyAlignment="1">
      <alignment horizontal="center" vertical="center" wrapText="1"/>
    </xf>
    <xf numFmtId="0" fontId="35" fillId="0" borderId="35" xfId="0" applyFont="1" applyBorder="1" applyAlignment="1">
      <alignment horizontal="center" vertical="center"/>
    </xf>
    <xf numFmtId="0" fontId="27" fillId="0" borderId="35" xfId="0" applyFont="1" applyBorder="1" applyAlignment="1">
      <alignment horizontal="center" vertical="center" wrapText="1"/>
    </xf>
    <xf numFmtId="0" fontId="36" fillId="58" borderId="27" xfId="1" applyFont="1" applyFill="1" applyBorder="1" applyAlignment="1">
      <alignment horizontal="center" vertical="center" wrapText="1"/>
    </xf>
    <xf numFmtId="0" fontId="37" fillId="58" borderId="28" xfId="1" applyFont="1" applyFill="1" applyBorder="1" applyAlignment="1">
      <alignment horizontal="center" vertical="center" wrapText="1"/>
    </xf>
    <xf numFmtId="0" fontId="37" fillId="58" borderId="29" xfId="1" applyFont="1" applyFill="1" applyBorder="1" applyAlignment="1">
      <alignment horizontal="center" vertical="center" wrapText="1"/>
    </xf>
    <xf numFmtId="0" fontId="31" fillId="52" borderId="27" xfId="1" applyFont="1" applyFill="1" applyBorder="1" applyAlignment="1">
      <alignment horizontal="center" vertical="center" wrapText="1"/>
    </xf>
    <xf numFmtId="0" fontId="31" fillId="52" borderId="28" xfId="1" applyFont="1" applyFill="1" applyBorder="1" applyAlignment="1">
      <alignment horizontal="center" vertical="center" wrapText="1"/>
    </xf>
    <xf numFmtId="0" fontId="31" fillId="52" borderId="29" xfId="1" applyFont="1" applyFill="1" applyBorder="1" applyAlignment="1">
      <alignment horizontal="center" vertical="center" wrapText="1"/>
    </xf>
    <xf numFmtId="0" fontId="31" fillId="52" borderId="30" xfId="1" applyFont="1" applyFill="1" applyBorder="1" applyAlignment="1">
      <alignment horizontal="center" vertical="center" wrapText="1"/>
    </xf>
    <xf numFmtId="0" fontId="31" fillId="52" borderId="0" xfId="1" applyFont="1" applyFill="1" applyAlignment="1">
      <alignment horizontal="center" vertical="center" wrapText="1"/>
    </xf>
    <xf numFmtId="0" fontId="31" fillId="52" borderId="31" xfId="1" applyFont="1" applyFill="1" applyBorder="1" applyAlignment="1">
      <alignment horizontal="center" vertical="center" wrapText="1"/>
    </xf>
    <xf numFmtId="0" fontId="31" fillId="52" borderId="32" xfId="1" applyFont="1" applyFill="1" applyBorder="1" applyAlignment="1">
      <alignment horizontal="center" vertical="center" wrapText="1"/>
    </xf>
    <xf numFmtId="0" fontId="31" fillId="52" borderId="33" xfId="1" applyFont="1" applyFill="1" applyBorder="1" applyAlignment="1">
      <alignment horizontal="center" vertical="center" wrapText="1"/>
    </xf>
    <xf numFmtId="0" fontId="31" fillId="52" borderId="34" xfId="1" applyFont="1" applyFill="1" applyBorder="1" applyAlignment="1">
      <alignment horizontal="center" vertical="center" wrapText="1"/>
    </xf>
    <xf numFmtId="0" fontId="27" fillId="54" borderId="35" xfId="0" applyFont="1" applyFill="1" applyBorder="1" applyAlignment="1">
      <alignment horizontal="center" vertical="center" wrapText="1"/>
    </xf>
    <xf numFmtId="0" fontId="34" fillId="55" borderId="27" xfId="1" applyFont="1" applyFill="1" applyBorder="1" applyAlignment="1">
      <alignment horizontal="center" vertical="center"/>
    </xf>
    <xf numFmtId="0" fontId="34" fillId="55" borderId="28" xfId="1" applyFont="1" applyFill="1" applyBorder="1" applyAlignment="1">
      <alignment horizontal="center" vertical="center"/>
    </xf>
    <xf numFmtId="0" fontId="34" fillId="55" borderId="29" xfId="1" applyFont="1" applyFill="1" applyBorder="1" applyAlignment="1">
      <alignment horizontal="center" vertical="center"/>
    </xf>
    <xf numFmtId="0" fontId="34" fillId="55" borderId="30" xfId="1" applyFont="1" applyFill="1" applyBorder="1" applyAlignment="1">
      <alignment horizontal="center" vertical="center"/>
    </xf>
    <xf numFmtId="0" fontId="34" fillId="55" borderId="0" xfId="1" applyFont="1" applyFill="1" applyAlignment="1">
      <alignment horizontal="center" vertical="center"/>
    </xf>
    <xf numFmtId="0" fontId="34" fillId="55" borderId="31" xfId="1" applyFont="1" applyFill="1" applyBorder="1" applyAlignment="1">
      <alignment horizontal="center" vertical="center"/>
    </xf>
    <xf numFmtId="0" fontId="34" fillId="55" borderId="32" xfId="1" applyFont="1" applyFill="1" applyBorder="1" applyAlignment="1">
      <alignment horizontal="center" vertical="center"/>
    </xf>
    <xf numFmtId="0" fontId="34" fillId="55" borderId="33" xfId="1" applyFont="1" applyFill="1" applyBorder="1" applyAlignment="1">
      <alignment horizontal="center" vertical="center"/>
    </xf>
    <xf numFmtId="0" fontId="34" fillId="55" borderId="34" xfId="1" applyFont="1" applyFill="1" applyBorder="1" applyAlignment="1">
      <alignment horizontal="center" vertical="center"/>
    </xf>
    <xf numFmtId="0" fontId="1" fillId="57" borderId="35" xfId="0" applyFont="1" applyFill="1" applyBorder="1" applyAlignment="1">
      <alignment horizontal="center" vertical="center" wrapText="1"/>
    </xf>
    <xf numFmtId="0" fontId="27" fillId="0" borderId="27" xfId="0" applyFont="1" applyBorder="1" applyAlignment="1">
      <alignment horizontal="center" vertical="center"/>
    </xf>
    <xf numFmtId="0" fontId="27" fillId="0" borderId="28" xfId="0" applyFont="1" applyBorder="1" applyAlignment="1">
      <alignment horizontal="center" vertical="center"/>
    </xf>
    <xf numFmtId="0" fontId="27" fillId="0" borderId="29" xfId="0" applyFont="1" applyBorder="1" applyAlignment="1">
      <alignment horizontal="center" vertical="center"/>
    </xf>
    <xf numFmtId="0" fontId="27" fillId="0" borderId="30" xfId="0" applyFont="1" applyBorder="1" applyAlignment="1">
      <alignment horizontal="center" vertical="center"/>
    </xf>
    <xf numFmtId="0" fontId="27" fillId="0" borderId="0" xfId="0" applyFont="1" applyAlignment="1">
      <alignment horizontal="center" vertical="center"/>
    </xf>
    <xf numFmtId="0" fontId="27" fillId="0" borderId="31" xfId="0" applyFont="1" applyBorder="1" applyAlignment="1">
      <alignment horizontal="center" vertical="center"/>
    </xf>
    <xf numFmtId="0" fontId="27" fillId="0" borderId="32" xfId="0" applyFont="1" applyBorder="1" applyAlignment="1">
      <alignment horizontal="center" vertical="center"/>
    </xf>
    <xf numFmtId="0" fontId="27" fillId="0" borderId="33" xfId="0" applyFont="1" applyBorder="1" applyAlignment="1">
      <alignment horizontal="center" vertical="center"/>
    </xf>
    <xf numFmtId="0" fontId="27" fillId="0" borderId="34" xfId="0" applyFont="1" applyBorder="1" applyAlignment="1">
      <alignment horizontal="center" vertical="center"/>
    </xf>
    <xf numFmtId="0" fontId="28" fillId="51" borderId="27" xfId="0" applyFont="1" applyFill="1" applyBorder="1" applyAlignment="1">
      <alignment horizontal="center" vertical="center" wrapText="1"/>
    </xf>
    <xf numFmtId="0" fontId="28" fillId="51" borderId="28" xfId="0" applyFont="1" applyFill="1" applyBorder="1" applyAlignment="1">
      <alignment horizontal="center" vertical="center" wrapText="1"/>
    </xf>
    <xf numFmtId="0" fontId="28" fillId="51" borderId="29" xfId="0" applyFont="1" applyFill="1" applyBorder="1" applyAlignment="1">
      <alignment horizontal="center" vertical="center" wrapText="1"/>
    </xf>
    <xf numFmtId="0" fontId="28" fillId="51" borderId="30" xfId="0" applyFont="1" applyFill="1" applyBorder="1" applyAlignment="1">
      <alignment horizontal="center" vertical="center" wrapText="1"/>
    </xf>
    <xf numFmtId="0" fontId="28" fillId="51" borderId="0" xfId="0" applyFont="1" applyFill="1" applyAlignment="1">
      <alignment horizontal="center" vertical="center" wrapText="1"/>
    </xf>
    <xf numFmtId="0" fontId="28" fillId="51" borderId="31" xfId="0" applyFont="1" applyFill="1" applyBorder="1" applyAlignment="1">
      <alignment horizontal="center" vertical="center" wrapText="1"/>
    </xf>
    <xf numFmtId="0" fontId="28" fillId="51" borderId="32" xfId="0" applyFont="1" applyFill="1" applyBorder="1" applyAlignment="1">
      <alignment horizontal="center" vertical="center" wrapText="1"/>
    </xf>
    <xf numFmtId="0" fontId="28" fillId="51" borderId="33" xfId="0" applyFont="1" applyFill="1" applyBorder="1" applyAlignment="1">
      <alignment horizontal="center" vertical="center" wrapText="1"/>
    </xf>
    <xf numFmtId="0" fontId="28" fillId="51" borderId="34" xfId="0" applyFont="1" applyFill="1" applyBorder="1" applyAlignment="1">
      <alignment horizontal="center" vertical="center" wrapText="1"/>
    </xf>
    <xf numFmtId="0" fontId="31" fillId="0" borderId="0" xfId="1" applyFont="1" applyAlignment="1">
      <alignment horizontal="center" vertical="center"/>
    </xf>
    <xf numFmtId="0" fontId="1" fillId="0" borderId="35" xfId="0" applyFont="1" applyBorder="1" applyAlignment="1">
      <alignment horizontal="center" vertical="center" wrapText="1"/>
    </xf>
    <xf numFmtId="0" fontId="31" fillId="52" borderId="27" xfId="1" applyFont="1" applyFill="1" applyBorder="1" applyAlignment="1">
      <alignment horizontal="center" vertical="center"/>
    </xf>
    <xf numFmtId="0" fontId="31" fillId="52" borderId="28" xfId="1" applyFont="1" applyFill="1" applyBorder="1" applyAlignment="1">
      <alignment horizontal="center" vertical="center"/>
    </xf>
    <xf numFmtId="0" fontId="31" fillId="52" borderId="29" xfId="1" applyFont="1" applyFill="1" applyBorder="1" applyAlignment="1">
      <alignment horizontal="center" vertical="center"/>
    </xf>
    <xf numFmtId="0" fontId="31" fillId="52" borderId="30" xfId="1" applyFont="1" applyFill="1" applyBorder="1" applyAlignment="1">
      <alignment horizontal="center" vertical="center"/>
    </xf>
    <xf numFmtId="0" fontId="31" fillId="52" borderId="0" xfId="1" applyFont="1" applyFill="1" applyAlignment="1">
      <alignment horizontal="center" vertical="center"/>
    </xf>
    <xf numFmtId="0" fontId="31" fillId="52" borderId="31" xfId="1" applyFont="1" applyFill="1" applyBorder="1" applyAlignment="1">
      <alignment horizontal="center" vertical="center"/>
    </xf>
    <xf numFmtId="0" fontId="31" fillId="52" borderId="32" xfId="1" applyFont="1" applyFill="1" applyBorder="1" applyAlignment="1">
      <alignment horizontal="center" vertical="center"/>
    </xf>
    <xf numFmtId="0" fontId="31" fillId="52" borderId="33" xfId="1" applyFont="1" applyFill="1" applyBorder="1" applyAlignment="1">
      <alignment horizontal="center" vertical="center"/>
    </xf>
    <xf numFmtId="0" fontId="31" fillId="52" borderId="34" xfId="1" applyFont="1" applyFill="1" applyBorder="1" applyAlignment="1">
      <alignment horizontal="center" vertical="center"/>
    </xf>
    <xf numFmtId="0" fontId="27" fillId="53" borderId="27" xfId="0" applyFont="1" applyFill="1" applyBorder="1" applyAlignment="1">
      <alignment horizontal="center" vertical="center" wrapText="1"/>
    </xf>
    <xf numFmtId="0" fontId="27" fillId="53" borderId="28" xfId="0" applyFont="1" applyFill="1" applyBorder="1" applyAlignment="1">
      <alignment horizontal="center" vertical="center" wrapText="1"/>
    </xf>
    <xf numFmtId="0" fontId="27" fillId="53" borderId="29" xfId="0" applyFont="1" applyFill="1" applyBorder="1" applyAlignment="1">
      <alignment horizontal="center" vertical="center" wrapText="1"/>
    </xf>
    <xf numFmtId="0" fontId="27" fillId="53" borderId="30" xfId="0" applyFont="1" applyFill="1" applyBorder="1" applyAlignment="1">
      <alignment horizontal="center" vertical="center" wrapText="1"/>
    </xf>
    <xf numFmtId="0" fontId="27" fillId="53" borderId="0" xfId="0" applyFont="1" applyFill="1" applyAlignment="1">
      <alignment horizontal="center" vertical="center" wrapText="1"/>
    </xf>
    <xf numFmtId="0" fontId="27" fillId="53" borderId="31" xfId="0" applyFont="1" applyFill="1" applyBorder="1" applyAlignment="1">
      <alignment horizontal="center" vertical="center" wrapText="1"/>
    </xf>
    <xf numFmtId="0" fontId="27" fillId="53" borderId="32" xfId="0" applyFont="1" applyFill="1" applyBorder="1" applyAlignment="1">
      <alignment horizontal="center" vertical="center" wrapText="1"/>
    </xf>
    <xf numFmtId="0" fontId="27" fillId="53" borderId="33" xfId="0" applyFont="1" applyFill="1" applyBorder="1" applyAlignment="1">
      <alignment horizontal="center" vertical="center" wrapText="1"/>
    </xf>
    <xf numFmtId="0" fontId="27" fillId="53" borderId="34" xfId="0" applyFont="1" applyFill="1" applyBorder="1" applyAlignment="1">
      <alignment horizontal="center" vertical="center" wrapText="1"/>
    </xf>
    <xf numFmtId="0" fontId="39" fillId="61" borderId="30" xfId="0" applyFont="1" applyFill="1" applyBorder="1" applyAlignment="1">
      <alignment horizontal="center" vertical="center"/>
    </xf>
    <xf numFmtId="0" fontId="39" fillId="61" borderId="0" xfId="0" applyFont="1" applyFill="1" applyAlignment="1">
      <alignment horizontal="center" vertical="center"/>
    </xf>
    <xf numFmtId="0" fontId="39" fillId="61" borderId="31" xfId="0" applyFont="1" applyFill="1" applyBorder="1" applyAlignment="1">
      <alignment horizontal="center" vertical="center"/>
    </xf>
    <xf numFmtId="0" fontId="27" fillId="0" borderId="30" xfId="0" applyFont="1" applyBorder="1" applyAlignment="1">
      <alignment horizontal="left" vertical="center" wrapText="1"/>
    </xf>
    <xf numFmtId="0" fontId="27" fillId="0" borderId="0" xfId="0" applyFont="1" applyAlignment="1">
      <alignment horizontal="left" vertical="center" wrapText="1"/>
    </xf>
    <xf numFmtId="0" fontId="27" fillId="0" borderId="31" xfId="0" applyFont="1" applyBorder="1" applyAlignment="1">
      <alignment horizontal="left" vertical="center" wrapText="1"/>
    </xf>
    <xf numFmtId="0" fontId="8" fillId="6" borderId="9" xfId="0" applyFont="1" applyFill="1" applyBorder="1" applyAlignment="1">
      <alignment horizontal="right" vertical="center"/>
    </xf>
    <xf numFmtId="0" fontId="2" fillId="0" borderId="11" xfId="0" applyFont="1" applyBorder="1"/>
    <xf numFmtId="0" fontId="1" fillId="6" borderId="9" xfId="0" applyFont="1" applyFill="1" applyBorder="1" applyAlignment="1">
      <alignment horizontal="left" vertical="center"/>
    </xf>
    <xf numFmtId="0" fontId="1" fillId="4" borderId="9" xfId="0" applyFont="1" applyFill="1" applyBorder="1" applyAlignment="1">
      <alignment horizontal="left" vertical="center"/>
    </xf>
    <xf numFmtId="0" fontId="8" fillId="4" borderId="9" xfId="0" applyFont="1" applyFill="1" applyBorder="1" applyAlignment="1">
      <alignment horizontal="right" vertical="center"/>
    </xf>
    <xf numFmtId="0" fontId="1" fillId="8" borderId="9" xfId="0" applyFont="1" applyFill="1" applyBorder="1" applyAlignment="1">
      <alignment horizontal="center" vertical="center"/>
    </xf>
    <xf numFmtId="0" fontId="8" fillId="8" borderId="9" xfId="0" applyFont="1" applyFill="1" applyBorder="1" applyAlignment="1">
      <alignment horizontal="center" vertical="center"/>
    </xf>
    <xf numFmtId="0" fontId="8" fillId="4" borderId="9" xfId="0" applyFont="1" applyFill="1" applyBorder="1" applyAlignment="1">
      <alignment horizontal="center" vertical="center"/>
    </xf>
    <xf numFmtId="0" fontId="1" fillId="3" borderId="1" xfId="0" applyFont="1" applyFill="1" applyBorder="1" applyAlignment="1">
      <alignment horizontal="center" vertical="center"/>
    </xf>
    <xf numFmtId="0" fontId="2" fillId="0" borderId="4" xfId="0" applyFont="1" applyBorder="1"/>
    <xf numFmtId="0" fontId="2" fillId="0" borderId="6" xfId="0" applyFont="1" applyBorder="1"/>
    <xf numFmtId="0" fontId="2" fillId="0" borderId="7" xfId="0" applyFont="1" applyBorder="1"/>
    <xf numFmtId="0" fontId="2" fillId="0" borderId="8" xfId="0" applyFont="1" applyBorder="1"/>
    <xf numFmtId="0" fontId="1" fillId="6" borderId="13" xfId="0" applyFont="1" applyFill="1" applyBorder="1" applyAlignment="1">
      <alignment horizontal="center" vertical="center"/>
    </xf>
    <xf numFmtId="0" fontId="2" fillId="0" borderId="14" xfId="0" applyFont="1" applyBorder="1"/>
    <xf numFmtId="0" fontId="2" fillId="0" borderId="15" xfId="0" applyFont="1" applyBorder="1"/>
    <xf numFmtId="0" fontId="1" fillId="0" borderId="13" xfId="0" applyFont="1" applyBorder="1" applyAlignment="1">
      <alignment horizontal="center" vertical="center"/>
    </xf>
    <xf numFmtId="0" fontId="1" fillId="0" borderId="9" xfId="0" applyFont="1" applyBorder="1" applyAlignment="1">
      <alignment horizontal="center" vertical="center"/>
    </xf>
    <xf numFmtId="0" fontId="2" fillId="0" borderId="10" xfId="0" applyFont="1" applyBorder="1"/>
    <xf numFmtId="0" fontId="1" fillId="0" borderId="9" xfId="0" applyFont="1" applyBorder="1" applyAlignment="1">
      <alignment horizontal="left" vertical="center"/>
    </xf>
    <xf numFmtId="0" fontId="5" fillId="7" borderId="1" xfId="0" applyFont="1" applyFill="1" applyBorder="1" applyAlignment="1">
      <alignment horizontal="center" vertical="center"/>
    </xf>
    <xf numFmtId="0" fontId="2" fillId="0" borderId="5" xfId="0" applyFont="1" applyBorder="1"/>
    <xf numFmtId="0" fontId="5" fillId="7" borderId="1" xfId="0" applyFont="1" applyFill="1" applyBorder="1" applyAlignment="1">
      <alignment horizontal="center" vertical="center" wrapText="1"/>
    </xf>
    <xf numFmtId="0" fontId="8" fillId="0" borderId="9" xfId="0" applyFont="1" applyBorder="1" applyAlignment="1">
      <alignment horizontal="right" vertical="center"/>
    </xf>
    <xf numFmtId="0" fontId="9" fillId="5" borderId="1" xfId="0" applyFont="1" applyFill="1" applyBorder="1" applyAlignment="1">
      <alignment horizontal="center" vertical="center"/>
    </xf>
    <xf numFmtId="0" fontId="5" fillId="2" borderId="9" xfId="0" applyFont="1" applyFill="1" applyBorder="1" applyAlignment="1">
      <alignment horizontal="center" vertical="center"/>
    </xf>
    <xf numFmtId="0" fontId="6" fillId="0" borderId="1" xfId="0" applyFont="1" applyBorder="1" applyAlignment="1">
      <alignment horizontal="center" vertical="center"/>
    </xf>
    <xf numFmtId="0" fontId="0" fillId="0" borderId="1" xfId="0" applyBorder="1" applyAlignment="1">
      <alignment horizontal="center" vertical="center"/>
    </xf>
    <xf numFmtId="0" fontId="7" fillId="0" borderId="1" xfId="0" applyFont="1" applyBorder="1" applyAlignment="1">
      <alignment horizontal="center" vertical="center"/>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0" fillId="4" borderId="9" xfId="0" applyFont="1" applyFill="1" applyBorder="1" applyAlignment="1">
      <alignment horizontal="center" vertical="center"/>
    </xf>
    <xf numFmtId="0" fontId="1" fillId="0" borderId="11" xfId="0" applyFont="1" applyBorder="1" applyAlignment="1">
      <alignment horizontal="center" vertical="center"/>
    </xf>
    <xf numFmtId="0" fontId="51" fillId="73" borderId="10" xfId="0" applyFont="1" applyFill="1" applyBorder="1" applyAlignment="1">
      <alignment horizontal="center"/>
    </xf>
    <xf numFmtId="0" fontId="52" fillId="73" borderId="4" xfId="0" applyFont="1" applyFill="1" applyBorder="1" applyAlignment="1">
      <alignment horizontal="center"/>
    </xf>
    <xf numFmtId="0" fontId="1" fillId="0" borderId="9" xfId="0" applyNumberFormat="1" applyFont="1" applyBorder="1" applyAlignment="1">
      <alignment horizontal="center"/>
    </xf>
    <xf numFmtId="0" fontId="2" fillId="0" borderId="10" xfId="0" applyNumberFormat="1" applyFont="1" applyBorder="1"/>
    <xf numFmtId="0" fontId="2" fillId="0" borderId="11" xfId="0" applyNumberFormat="1" applyFont="1" applyBorder="1"/>
    <xf numFmtId="0" fontId="6" fillId="62" borderId="1" xfId="0" applyFont="1" applyFill="1" applyBorder="1" applyAlignment="1">
      <alignment horizontal="center" vertical="center"/>
    </xf>
    <xf numFmtId="0" fontId="2" fillId="62" borderId="2" xfId="0" applyFont="1" applyFill="1" applyBorder="1"/>
    <xf numFmtId="0" fontId="2" fillId="62" borderId="4" xfId="0" applyFont="1" applyFill="1" applyBorder="1"/>
    <xf numFmtId="0" fontId="2" fillId="62" borderId="6" xfId="0" applyFont="1" applyFill="1" applyBorder="1"/>
    <xf numFmtId="0" fontId="2" fillId="62" borderId="7" xfId="0" applyFont="1" applyFill="1" applyBorder="1"/>
    <xf numFmtId="0" fontId="2" fillId="62" borderId="8" xfId="0" applyFont="1" applyFill="1" applyBorder="1"/>
    <xf numFmtId="0" fontId="7" fillId="62" borderId="1" xfId="0" applyFont="1" applyFill="1" applyBorder="1" applyAlignment="1">
      <alignment horizontal="center" vertical="center"/>
    </xf>
    <xf numFmtId="0" fontId="1" fillId="0" borderId="1" xfId="0" applyFont="1" applyBorder="1" applyAlignment="1">
      <alignment horizontal="center"/>
    </xf>
    <xf numFmtId="0" fontId="5" fillId="9" borderId="9" xfId="0" applyFont="1" applyFill="1" applyBorder="1" applyAlignment="1">
      <alignment horizontal="center"/>
    </xf>
    <xf numFmtId="2" fontId="1" fillId="62" borderId="9" xfId="0" applyNumberFormat="1" applyFont="1" applyFill="1" applyBorder="1" applyAlignment="1">
      <alignment horizontal="center" vertical="center"/>
    </xf>
    <xf numFmtId="0" fontId="2" fillId="62" borderId="10" xfId="0" applyFont="1" applyFill="1" applyBorder="1"/>
    <xf numFmtId="2" fontId="1" fillId="65" borderId="9" xfId="0" applyNumberFormat="1" applyFont="1" applyFill="1" applyBorder="1" applyAlignment="1">
      <alignment horizontal="center" vertical="center"/>
    </xf>
    <xf numFmtId="164" fontId="1" fillId="12" borderId="9" xfId="0" applyNumberFormat="1" applyFont="1" applyFill="1" applyBorder="1" applyAlignment="1">
      <alignment horizontal="center" vertical="center"/>
    </xf>
    <xf numFmtId="164" fontId="1" fillId="62" borderId="9" xfId="0" applyNumberFormat="1" applyFont="1" applyFill="1" applyBorder="1" applyAlignment="1">
      <alignment horizontal="center" vertical="center"/>
    </xf>
    <xf numFmtId="0" fontId="2" fillId="62" borderId="11" xfId="0" applyFont="1" applyFill="1" applyBorder="1"/>
    <xf numFmtId="2" fontId="1" fillId="64" borderId="9" xfId="0" applyNumberFormat="1" applyFont="1" applyFill="1" applyBorder="1" applyAlignment="1">
      <alignment horizontal="center" vertical="center"/>
    </xf>
    <xf numFmtId="0" fontId="8" fillId="11" borderId="9" xfId="0" applyFont="1" applyFill="1" applyBorder="1" applyAlignment="1">
      <alignment horizontal="center" vertical="center"/>
    </xf>
    <xf numFmtId="164" fontId="1" fillId="64" borderId="9" xfId="0" applyNumberFormat="1" applyFont="1" applyFill="1" applyBorder="1" applyAlignment="1">
      <alignment horizontal="center" vertical="center"/>
    </xf>
    <xf numFmtId="0" fontId="1" fillId="3" borderId="2"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0"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8" fillId="15" borderId="9" xfId="0" applyFont="1" applyFill="1" applyBorder="1" applyAlignment="1">
      <alignment horizontal="center" vertical="center"/>
    </xf>
    <xf numFmtId="0" fontId="8" fillId="0" borderId="9" xfId="0" applyFont="1" applyBorder="1" applyAlignment="1">
      <alignment horizontal="center" vertical="center"/>
    </xf>
    <xf numFmtId="164" fontId="1" fillId="64" borderId="9" xfId="0" applyNumberFormat="1" applyFont="1" applyFill="1" applyBorder="1" applyAlignment="1">
      <alignment horizontal="center"/>
    </xf>
    <xf numFmtId="2" fontId="1" fillId="12" borderId="9" xfId="0" applyNumberFormat="1" applyFont="1" applyFill="1" applyBorder="1" applyAlignment="1">
      <alignment horizontal="center" vertical="center"/>
    </xf>
    <xf numFmtId="0" fontId="11" fillId="7" borderId="3" xfId="0" applyFont="1" applyFill="1" applyBorder="1" applyAlignment="1">
      <alignment horizontal="center" vertical="center"/>
    </xf>
    <xf numFmtId="0" fontId="9" fillId="5" borderId="3" xfId="0" applyFont="1" applyFill="1" applyBorder="1" applyAlignment="1">
      <alignment horizontal="center" vertical="center"/>
    </xf>
    <xf numFmtId="0" fontId="1" fillId="3" borderId="0" xfId="0" applyFont="1" applyFill="1" applyAlignment="1">
      <alignment horizontal="center" vertical="center"/>
    </xf>
    <xf numFmtId="0" fontId="11" fillId="7" borderId="1" xfId="0" applyFont="1" applyFill="1" applyBorder="1" applyAlignment="1">
      <alignment horizontal="center" vertical="center"/>
    </xf>
    <xf numFmtId="0" fontId="8" fillId="4" borderId="10"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6" xfId="0" applyFont="1" applyFill="1" applyBorder="1" applyAlignment="1">
      <alignment horizontal="center" vertical="center"/>
    </xf>
    <xf numFmtId="0" fontId="2" fillId="0" borderId="16" xfId="0" applyFont="1" applyBorder="1"/>
    <xf numFmtId="2" fontId="8" fillId="11" borderId="9" xfId="0" applyNumberFormat="1" applyFont="1" applyFill="1" applyBorder="1" applyAlignment="1">
      <alignment horizontal="center" vertical="center"/>
    </xf>
    <xf numFmtId="0" fontId="1" fillId="3" borderId="31" xfId="0" applyFont="1" applyFill="1" applyBorder="1" applyAlignment="1">
      <alignment horizontal="center" vertical="center"/>
    </xf>
    <xf numFmtId="0" fontId="1" fillId="3" borderId="80" xfId="0" applyFont="1" applyFill="1" applyBorder="1" applyAlignment="1">
      <alignment horizontal="center" vertical="center"/>
    </xf>
    <xf numFmtId="0" fontId="1" fillId="3" borderId="81" xfId="0" applyFont="1" applyFill="1" applyBorder="1" applyAlignment="1">
      <alignment horizontal="center" vertical="center"/>
    </xf>
    <xf numFmtId="0" fontId="1" fillId="3" borderId="21" xfId="0" applyFont="1" applyFill="1" applyBorder="1" applyAlignment="1">
      <alignment horizontal="center" vertical="center"/>
    </xf>
    <xf numFmtId="0" fontId="1" fillId="3" borderId="82" xfId="0" applyFont="1" applyFill="1" applyBorder="1" applyAlignment="1">
      <alignment horizontal="center" vertical="center"/>
    </xf>
    <xf numFmtId="0" fontId="1" fillId="3" borderId="20" xfId="0" applyFont="1" applyFill="1" applyBorder="1" applyAlignment="1">
      <alignment horizontal="center" vertical="center"/>
    </xf>
    <xf numFmtId="0" fontId="2" fillId="0" borderId="21" xfId="0" applyFont="1" applyBorder="1"/>
    <xf numFmtId="1" fontId="8" fillId="11" borderId="58" xfId="0" applyNumberFormat="1" applyFont="1" applyFill="1" applyBorder="1" applyAlignment="1">
      <alignment horizontal="center" vertical="center"/>
    </xf>
    <xf numFmtId="1" fontId="8" fillId="11" borderId="7" xfId="0" applyNumberFormat="1" applyFont="1" applyFill="1" applyBorder="1" applyAlignment="1">
      <alignment horizontal="center" vertical="center"/>
    </xf>
    <xf numFmtId="1" fontId="8" fillId="11" borderId="26" xfId="0" applyNumberFormat="1" applyFont="1" applyFill="1" applyBorder="1" applyAlignment="1">
      <alignment horizontal="center" vertical="center"/>
    </xf>
    <xf numFmtId="1" fontId="8" fillId="68" borderId="85" xfId="0" applyNumberFormat="1" applyFont="1" applyFill="1" applyBorder="1" applyAlignment="1">
      <alignment horizontal="center" vertical="center"/>
    </xf>
    <xf numFmtId="1" fontId="8" fillId="68" borderId="59" xfId="0" applyNumberFormat="1" applyFont="1" applyFill="1" applyBorder="1" applyAlignment="1">
      <alignment horizontal="center" vertical="center"/>
    </xf>
    <xf numFmtId="1" fontId="8" fillId="68" borderId="61" xfId="0" applyNumberFormat="1" applyFont="1" applyFill="1" applyBorder="1" applyAlignment="1">
      <alignment horizontal="center" vertical="center"/>
    </xf>
    <xf numFmtId="1" fontId="8" fillId="68" borderId="68" xfId="0" applyNumberFormat="1" applyFont="1" applyFill="1" applyBorder="1" applyAlignment="1">
      <alignment horizontal="center" vertical="center"/>
    </xf>
    <xf numFmtId="1" fontId="1" fillId="68" borderId="59" xfId="0" applyNumberFormat="1" applyFont="1" applyFill="1" applyBorder="1" applyAlignment="1">
      <alignment horizontal="center" vertical="center"/>
    </xf>
    <xf numFmtId="1" fontId="1" fillId="68" borderId="61" xfId="0" applyNumberFormat="1" applyFont="1" applyFill="1" applyBorder="1" applyAlignment="1">
      <alignment horizontal="center" vertical="center"/>
    </xf>
    <xf numFmtId="1" fontId="8" fillId="68" borderId="60" xfId="0" applyNumberFormat="1" applyFont="1" applyFill="1" applyBorder="1" applyAlignment="1">
      <alignment horizontal="center" vertical="center"/>
    </xf>
    <xf numFmtId="1" fontId="17" fillId="18" borderId="63" xfId="0" applyNumberFormat="1" applyFont="1" applyFill="1" applyBorder="1" applyAlignment="1">
      <alignment horizontal="center" vertical="center"/>
    </xf>
    <xf numFmtId="1" fontId="17" fillId="18" borderId="28" xfId="0" applyNumberFormat="1" applyFont="1" applyFill="1" applyBorder="1" applyAlignment="1">
      <alignment horizontal="center" vertical="center"/>
    </xf>
    <xf numFmtId="1" fontId="17" fillId="18" borderId="79" xfId="0" applyNumberFormat="1" applyFont="1" applyFill="1" applyBorder="1" applyAlignment="1">
      <alignment horizontal="center" vertical="center"/>
    </xf>
    <xf numFmtId="1" fontId="17" fillId="18" borderId="67" xfId="0" applyNumberFormat="1" applyFont="1" applyFill="1" applyBorder="1" applyAlignment="1">
      <alignment horizontal="center" vertical="center"/>
    </xf>
    <xf numFmtId="1" fontId="17" fillId="18" borderId="0" xfId="0" applyNumberFormat="1" applyFont="1" applyFill="1" applyAlignment="1">
      <alignment horizontal="center" vertical="center"/>
    </xf>
    <xf numFmtId="1" fontId="17" fillId="18" borderId="62" xfId="0" applyNumberFormat="1" applyFont="1" applyFill="1" applyBorder="1" applyAlignment="1">
      <alignment horizontal="center" vertical="center"/>
    </xf>
    <xf numFmtId="1" fontId="17" fillId="18" borderId="73" xfId="0" applyNumberFormat="1" applyFont="1" applyFill="1" applyBorder="1" applyAlignment="1">
      <alignment horizontal="center" vertical="center"/>
    </xf>
    <xf numFmtId="1" fontId="17" fillId="18" borderId="52" xfId="0" applyNumberFormat="1" applyFont="1" applyFill="1" applyBorder="1" applyAlignment="1">
      <alignment horizontal="center" vertical="center"/>
    </xf>
    <xf numFmtId="1" fontId="17" fillId="18" borderId="74" xfId="0" applyNumberFormat="1" applyFont="1" applyFill="1" applyBorder="1" applyAlignment="1">
      <alignment horizontal="center" vertical="center"/>
    </xf>
    <xf numFmtId="1" fontId="17" fillId="10" borderId="63" xfId="0" applyNumberFormat="1" applyFont="1" applyFill="1" applyBorder="1" applyAlignment="1">
      <alignment horizontal="center" vertical="center"/>
    </xf>
    <xf numFmtId="1" fontId="17" fillId="10" borderId="28" xfId="0" applyNumberFormat="1" applyFont="1" applyFill="1" applyBorder="1" applyAlignment="1">
      <alignment horizontal="center" vertical="center"/>
    </xf>
    <xf numFmtId="1" fontId="17" fillId="10" borderId="79" xfId="0" applyNumberFormat="1" applyFont="1" applyFill="1" applyBorder="1" applyAlignment="1">
      <alignment horizontal="center" vertical="center"/>
    </xf>
    <xf numFmtId="1" fontId="17" fillId="10" borderId="67" xfId="0" applyNumberFormat="1" applyFont="1" applyFill="1" applyBorder="1" applyAlignment="1">
      <alignment horizontal="center" vertical="center"/>
    </xf>
    <xf numFmtId="1" fontId="17" fillId="10" borderId="0" xfId="0" applyNumberFormat="1" applyFont="1" applyFill="1" applyAlignment="1">
      <alignment horizontal="center" vertical="center"/>
    </xf>
    <xf numFmtId="1" fontId="17" fillId="10" borderId="62" xfId="0" applyNumberFormat="1" applyFont="1" applyFill="1" applyBorder="1" applyAlignment="1">
      <alignment horizontal="center" vertical="center"/>
    </xf>
    <xf numFmtId="1" fontId="17" fillId="17" borderId="63" xfId="0" applyNumberFormat="1" applyFont="1" applyFill="1" applyBorder="1" applyAlignment="1">
      <alignment horizontal="center" vertical="center"/>
    </xf>
    <xf numFmtId="1" fontId="17" fillId="17" borderId="28" xfId="0" applyNumberFormat="1" applyFont="1" applyFill="1" applyBorder="1" applyAlignment="1">
      <alignment horizontal="center" vertical="center"/>
    </xf>
    <xf numFmtId="1" fontId="17" fillId="17" borderId="79" xfId="0" applyNumberFormat="1" applyFont="1" applyFill="1" applyBorder="1" applyAlignment="1">
      <alignment horizontal="center" vertical="center"/>
    </xf>
    <xf numFmtId="1" fontId="17" fillId="17" borderId="67" xfId="0" applyNumberFormat="1" applyFont="1" applyFill="1" applyBorder="1" applyAlignment="1">
      <alignment horizontal="center" vertical="center"/>
    </xf>
    <xf numFmtId="1" fontId="17" fillId="17" borderId="0" xfId="0" applyNumberFormat="1" applyFont="1" applyFill="1" applyAlignment="1">
      <alignment horizontal="center" vertical="center"/>
    </xf>
    <xf numFmtId="1" fontId="17" fillId="17" borderId="62" xfId="0" applyNumberFormat="1" applyFont="1" applyFill="1" applyBorder="1" applyAlignment="1">
      <alignment horizontal="center" vertical="center"/>
    </xf>
    <xf numFmtId="1" fontId="17" fillId="16" borderId="64" xfId="0" applyNumberFormat="1" applyFont="1" applyFill="1" applyBorder="1" applyAlignment="1">
      <alignment horizontal="center" vertical="center"/>
    </xf>
    <xf numFmtId="1" fontId="17" fillId="16" borderId="65" xfId="0" applyNumberFormat="1" applyFont="1" applyFill="1" applyBorder="1" applyAlignment="1">
      <alignment horizontal="center" vertical="center"/>
    </xf>
    <xf numFmtId="1" fontId="17" fillId="16" borderId="66" xfId="0" applyNumberFormat="1" applyFont="1" applyFill="1" applyBorder="1" applyAlignment="1">
      <alignment horizontal="center" vertical="center"/>
    </xf>
    <xf numFmtId="1" fontId="17" fillId="16" borderId="67" xfId="0" applyNumberFormat="1" applyFont="1" applyFill="1" applyBorder="1" applyAlignment="1">
      <alignment horizontal="center" vertical="center"/>
    </xf>
    <xf numFmtId="1" fontId="17" fillId="16" borderId="0" xfId="0" applyNumberFormat="1" applyFont="1" applyFill="1" applyBorder="1" applyAlignment="1">
      <alignment horizontal="center" vertical="center"/>
    </xf>
    <xf numFmtId="1" fontId="17" fillId="16" borderId="62" xfId="0" applyNumberFormat="1" applyFont="1" applyFill="1" applyBorder="1" applyAlignment="1">
      <alignment horizontal="center" vertical="center"/>
    </xf>
    <xf numFmtId="1" fontId="17" fillId="16" borderId="83" xfId="0" applyNumberFormat="1" applyFont="1" applyFill="1" applyBorder="1" applyAlignment="1">
      <alignment horizontal="center" vertical="center"/>
    </xf>
    <xf numFmtId="1" fontId="17" fillId="16" borderId="33" xfId="0" applyNumberFormat="1" applyFont="1" applyFill="1" applyBorder="1" applyAlignment="1">
      <alignment horizontal="center" vertical="center"/>
    </xf>
    <xf numFmtId="1" fontId="17" fillId="16" borderId="84" xfId="0" applyNumberFormat="1" applyFont="1" applyFill="1" applyBorder="1" applyAlignment="1">
      <alignment horizontal="center" vertical="center"/>
    </xf>
    <xf numFmtId="0" fontId="1" fillId="0" borderId="2" xfId="0" applyFont="1" applyBorder="1" applyAlignment="1">
      <alignment horizontal="center" vertical="center"/>
    </xf>
    <xf numFmtId="0" fontId="8" fillId="4" borderId="10" xfId="0" applyFont="1" applyFill="1" applyBorder="1" applyAlignment="1">
      <alignment horizontal="left" vertical="center"/>
    </xf>
    <xf numFmtId="0" fontId="2" fillId="0" borderId="40" xfId="0" applyFont="1" applyBorder="1"/>
    <xf numFmtId="0" fontId="8" fillId="11" borderId="49" xfId="0" applyFont="1" applyFill="1" applyBorder="1" applyAlignment="1">
      <alignment horizontal="center" vertical="center"/>
    </xf>
    <xf numFmtId="0" fontId="2" fillId="0" borderId="48" xfId="0" applyFont="1" applyBorder="1"/>
    <xf numFmtId="0" fontId="2" fillId="0" borderId="41" xfId="0" applyFont="1" applyBorder="1"/>
    <xf numFmtId="0" fontId="8" fillId="4" borderId="57" xfId="0" applyFont="1" applyFill="1" applyBorder="1" applyAlignment="1">
      <alignment horizontal="left" vertical="center"/>
    </xf>
    <xf numFmtId="0" fontId="2" fillId="0" borderId="22" xfId="0" applyFont="1" applyBorder="1" applyAlignment="1">
      <alignment horizontal="left"/>
    </xf>
    <xf numFmtId="0" fontId="8" fillId="4" borderId="7" xfId="0" applyFont="1" applyFill="1" applyBorder="1" applyAlignment="1">
      <alignment horizontal="center" vertical="center"/>
    </xf>
    <xf numFmtId="0" fontId="8" fillId="4" borderId="49" xfId="0" applyFont="1" applyFill="1" applyBorder="1" applyAlignment="1">
      <alignment horizontal="left" vertical="center"/>
    </xf>
    <xf numFmtId="0" fontId="2" fillId="0" borderId="78" xfId="0" applyFont="1" applyBorder="1" applyAlignment="1">
      <alignment horizontal="left"/>
    </xf>
    <xf numFmtId="0" fontId="8" fillId="11" borderId="6" xfId="0" applyFont="1" applyFill="1" applyBorder="1" applyAlignment="1">
      <alignment horizontal="center" vertical="center"/>
    </xf>
    <xf numFmtId="0" fontId="1" fillId="3" borderId="42" xfId="0" applyFont="1" applyFill="1" applyBorder="1" applyAlignment="1">
      <alignment horizontal="center" vertical="center"/>
    </xf>
    <xf numFmtId="0" fontId="2" fillId="0" borderId="43" xfId="0" applyFont="1" applyBorder="1"/>
    <xf numFmtId="0" fontId="2" fillId="0" borderId="44" xfId="0" applyFont="1" applyBorder="1"/>
    <xf numFmtId="0" fontId="5" fillId="11" borderId="9" xfId="0" applyFont="1" applyFill="1" applyBorder="1" applyAlignment="1">
      <alignment horizontal="center" vertical="center"/>
    </xf>
    <xf numFmtId="0" fontId="2" fillId="0" borderId="51" xfId="0" applyFont="1" applyBorder="1"/>
    <xf numFmtId="0" fontId="2" fillId="0" borderId="52" xfId="0" applyFont="1" applyBorder="1"/>
    <xf numFmtId="0" fontId="2" fillId="0" borderId="53" xfId="0" applyFont="1" applyBorder="1"/>
    <xf numFmtId="0" fontId="8" fillId="4" borderId="69" xfId="0" applyFont="1" applyFill="1" applyBorder="1" applyAlignment="1">
      <alignment horizontal="center" vertical="center"/>
    </xf>
    <xf numFmtId="0" fontId="8" fillId="4" borderId="70" xfId="0" applyFont="1" applyFill="1" applyBorder="1" applyAlignment="1">
      <alignment horizontal="center" vertical="center"/>
    </xf>
    <xf numFmtId="0" fontId="8" fillId="4" borderId="71" xfId="0" applyFont="1" applyFill="1" applyBorder="1" applyAlignment="1">
      <alignment horizontal="center" vertical="center"/>
    </xf>
    <xf numFmtId="0" fontId="8" fillId="4" borderId="54" xfId="0" applyFont="1" applyFill="1" applyBorder="1" applyAlignment="1">
      <alignment horizontal="center" vertical="center"/>
    </xf>
    <xf numFmtId="0" fontId="2" fillId="0" borderId="55" xfId="0" applyFont="1" applyBorder="1"/>
    <xf numFmtId="0" fontId="1" fillId="3" borderId="64" xfId="0" applyFont="1" applyFill="1" applyBorder="1" applyAlignment="1">
      <alignment horizontal="center" vertical="center"/>
    </xf>
    <xf numFmtId="0" fontId="2" fillId="0" borderId="65" xfId="0" applyFont="1" applyBorder="1"/>
    <xf numFmtId="0" fontId="8" fillId="4" borderId="64" xfId="0" applyFont="1" applyFill="1" applyBorder="1" applyAlignment="1">
      <alignment horizontal="center" vertical="center"/>
    </xf>
    <xf numFmtId="0" fontId="8" fillId="4" borderId="65" xfId="0" applyFont="1" applyFill="1" applyBorder="1" applyAlignment="1">
      <alignment horizontal="center" vertical="center"/>
    </xf>
    <xf numFmtId="0" fontId="8" fillId="4" borderId="66" xfId="0" applyFont="1" applyFill="1" applyBorder="1" applyAlignment="1">
      <alignment horizontal="center" vertical="center"/>
    </xf>
    <xf numFmtId="0" fontId="8" fillId="4" borderId="73" xfId="0" applyFont="1" applyFill="1" applyBorder="1" applyAlignment="1">
      <alignment horizontal="center" vertical="center"/>
    </xf>
    <xf numFmtId="0" fontId="8" fillId="4" borderId="52" xfId="0" applyFont="1" applyFill="1" applyBorder="1" applyAlignment="1">
      <alignment horizontal="center" vertical="center"/>
    </xf>
    <xf numFmtId="0" fontId="8" fillId="4" borderId="74" xfId="0" applyFont="1" applyFill="1" applyBorder="1" applyAlignment="1">
      <alignment horizontal="center" vertical="center"/>
    </xf>
    <xf numFmtId="0" fontId="8" fillId="14" borderId="13" xfId="0" applyFont="1" applyFill="1" applyBorder="1" applyAlignment="1">
      <alignment horizontal="center" vertical="center" wrapText="1"/>
    </xf>
    <xf numFmtId="0" fontId="16" fillId="62" borderId="1" xfId="0" applyFont="1" applyFill="1" applyBorder="1" applyAlignment="1">
      <alignment horizontal="center" vertical="center"/>
    </xf>
    <xf numFmtId="0" fontId="17" fillId="13" borderId="9" xfId="0" applyFont="1" applyFill="1" applyBorder="1" applyAlignment="1">
      <alignment horizontal="center" vertical="center"/>
    </xf>
    <xf numFmtId="0" fontId="17" fillId="13" borderId="10" xfId="0" applyFont="1" applyFill="1" applyBorder="1" applyAlignment="1">
      <alignment horizontal="center" vertical="center"/>
    </xf>
    <xf numFmtId="0" fontId="17" fillId="13" borderId="11" xfId="0" applyFont="1" applyFill="1" applyBorder="1" applyAlignment="1">
      <alignment horizontal="center" vertical="center"/>
    </xf>
    <xf numFmtId="0" fontId="1" fillId="8" borderId="10" xfId="0" applyFont="1" applyFill="1" applyBorder="1" applyAlignment="1">
      <alignment horizontal="center" vertical="center"/>
    </xf>
    <xf numFmtId="0" fontId="1" fillId="8" borderId="11" xfId="0" applyFont="1" applyFill="1" applyBorder="1" applyAlignment="1">
      <alignment horizontal="center" vertical="center"/>
    </xf>
    <xf numFmtId="0" fontId="8" fillId="14" borderId="9" xfId="0" applyFont="1" applyFill="1" applyBorder="1" applyAlignment="1">
      <alignment horizontal="center" vertical="center"/>
    </xf>
    <xf numFmtId="0" fontId="8" fillId="4" borderId="13" xfId="0" applyFont="1" applyFill="1" applyBorder="1" applyAlignment="1">
      <alignment horizontal="center" vertical="center" wrapText="1"/>
    </xf>
    <xf numFmtId="1" fontId="1" fillId="0" borderId="9" xfId="0" applyNumberFormat="1" applyFont="1" applyBorder="1" applyAlignment="1">
      <alignment horizontal="center" vertical="center"/>
    </xf>
    <xf numFmtId="1" fontId="2" fillId="0" borderId="11" xfId="0" applyNumberFormat="1" applyFont="1" applyBorder="1"/>
    <xf numFmtId="0" fontId="17" fillId="4" borderId="1" xfId="0" applyFont="1" applyFill="1" applyBorder="1" applyAlignment="1">
      <alignment horizontal="center" vertical="center"/>
    </xf>
    <xf numFmtId="0" fontId="7" fillId="8" borderId="9" xfId="0" applyFont="1" applyFill="1" applyBorder="1" applyAlignment="1">
      <alignment horizontal="center" vertical="center"/>
    </xf>
    <xf numFmtId="2" fontId="1" fillId="0" borderId="9" xfId="0" applyNumberFormat="1" applyFont="1" applyBorder="1" applyAlignment="1">
      <alignment horizontal="center" vertical="center"/>
    </xf>
    <xf numFmtId="0" fontId="2" fillId="0" borderId="22" xfId="0" applyFont="1" applyBorder="1"/>
    <xf numFmtId="0" fontId="17" fillId="14" borderId="9" xfId="0" applyFont="1" applyFill="1" applyBorder="1" applyAlignment="1">
      <alignment horizontal="center" vertical="center"/>
    </xf>
    <xf numFmtId="0" fontId="17" fillId="14" borderId="10" xfId="0" applyFont="1" applyFill="1" applyBorder="1" applyAlignment="1">
      <alignment horizontal="center" vertical="center"/>
    </xf>
    <xf numFmtId="0" fontId="17" fillId="14" borderId="11" xfId="0" applyFont="1" applyFill="1" applyBorder="1" applyAlignment="1">
      <alignment horizontal="center" vertical="center"/>
    </xf>
    <xf numFmtId="0" fontId="50" fillId="72" borderId="9" xfId="0" applyFont="1" applyFill="1" applyBorder="1" applyAlignment="1">
      <alignment horizontal="center" vertical="center"/>
    </xf>
    <xf numFmtId="0" fontId="8" fillId="72" borderId="10" xfId="0" applyFont="1" applyFill="1" applyBorder="1" applyAlignment="1">
      <alignment horizontal="center" vertical="center"/>
    </xf>
    <xf numFmtId="0" fontId="8" fillId="72" borderId="11" xfId="0" applyFont="1" applyFill="1" applyBorder="1" applyAlignment="1">
      <alignment horizontal="center" vertical="center"/>
    </xf>
    <xf numFmtId="0" fontId="1" fillId="0" borderId="10" xfId="0" applyFont="1" applyBorder="1" applyAlignment="1">
      <alignment horizontal="center" vertical="center"/>
    </xf>
    <xf numFmtId="0" fontId="1" fillId="0" borderId="4"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8" fillId="13" borderId="13" xfId="0" applyFont="1" applyFill="1" applyBorder="1" applyAlignment="1">
      <alignment horizontal="center" vertical="center" wrapText="1"/>
    </xf>
    <xf numFmtId="164" fontId="1" fillId="62" borderId="10" xfId="0" applyNumberFormat="1" applyFont="1" applyFill="1" applyBorder="1" applyAlignment="1">
      <alignment horizontal="center" vertical="center"/>
    </xf>
    <xf numFmtId="164" fontId="1" fillId="62" borderId="11" xfId="0" applyNumberFormat="1" applyFont="1" applyFill="1" applyBorder="1" applyAlignment="1">
      <alignment horizontal="center" vertical="center"/>
    </xf>
    <xf numFmtId="0" fontId="0" fillId="0" borderId="9" xfId="0" applyBorder="1"/>
    <xf numFmtId="0" fontId="0" fillId="8" borderId="9" xfId="0" applyFill="1" applyBorder="1"/>
    <xf numFmtId="164" fontId="1" fillId="0" borderId="9" xfId="0" applyNumberFormat="1" applyFont="1" applyBorder="1" applyAlignment="1">
      <alignment horizontal="center" vertical="center"/>
    </xf>
    <xf numFmtId="164" fontId="1" fillId="0" borderId="10" xfId="0" applyNumberFormat="1" applyFont="1" applyBorder="1" applyAlignment="1">
      <alignment horizontal="center" vertical="center"/>
    </xf>
    <xf numFmtId="164" fontId="1" fillId="0" borderId="11" xfId="0" applyNumberFormat="1" applyFont="1" applyBorder="1" applyAlignment="1">
      <alignment horizontal="center" vertical="center"/>
    </xf>
    <xf numFmtId="164" fontId="1" fillId="8" borderId="9" xfId="0" applyNumberFormat="1" applyFont="1" applyFill="1" applyBorder="1" applyAlignment="1">
      <alignment horizontal="center" vertical="center"/>
    </xf>
    <xf numFmtId="164" fontId="1" fillId="8" borderId="10" xfId="0" applyNumberFormat="1" applyFont="1" applyFill="1" applyBorder="1" applyAlignment="1">
      <alignment horizontal="center" vertical="center"/>
    </xf>
    <xf numFmtId="164" fontId="1" fillId="8" borderId="11" xfId="0" applyNumberFormat="1" applyFont="1" applyFill="1" applyBorder="1" applyAlignment="1">
      <alignment horizontal="center" vertical="center"/>
    </xf>
    <xf numFmtId="0" fontId="1" fillId="0" borderId="0" xfId="0" applyFont="1" applyAlignment="1">
      <alignment horizontal="center" vertical="center" wrapText="1"/>
    </xf>
    <xf numFmtId="0" fontId="0" fillId="19" borderId="9" xfId="0" applyFill="1" applyBorder="1" applyAlignment="1">
      <alignment horizontal="center"/>
    </xf>
    <xf numFmtId="0" fontId="17" fillId="7" borderId="2" xfId="0" applyFont="1" applyFill="1" applyBorder="1" applyAlignment="1">
      <alignment horizontal="center" vertical="center"/>
    </xf>
    <xf numFmtId="0" fontId="8" fillId="4" borderId="9" xfId="0" applyFont="1" applyFill="1" applyBorder="1" applyAlignment="1">
      <alignment horizontal="left" vertical="center"/>
    </xf>
    <xf numFmtId="0" fontId="19" fillId="5" borderId="1" xfId="0" applyFont="1" applyFill="1" applyBorder="1" applyAlignment="1">
      <alignment horizontal="center" vertical="center"/>
    </xf>
    <xf numFmtId="0" fontId="19" fillId="5" borderId="2" xfId="0" applyFont="1" applyFill="1" applyBorder="1" applyAlignment="1">
      <alignment horizontal="center" vertical="center"/>
    </xf>
    <xf numFmtId="0" fontId="19" fillId="5" borderId="4" xfId="0" applyFont="1" applyFill="1" applyBorder="1" applyAlignment="1">
      <alignment horizontal="center" vertical="center"/>
    </xf>
    <xf numFmtId="0" fontId="19" fillId="5" borderId="6" xfId="0" applyFont="1" applyFill="1" applyBorder="1" applyAlignment="1">
      <alignment horizontal="center" vertical="center"/>
    </xf>
    <xf numFmtId="0" fontId="19" fillId="5" borderId="7" xfId="0" applyFont="1" applyFill="1" applyBorder="1" applyAlignment="1">
      <alignment horizontal="center" vertical="center"/>
    </xf>
    <xf numFmtId="0" fontId="19" fillId="5" borderId="8" xfId="0" applyFont="1" applyFill="1" applyBorder="1" applyAlignment="1">
      <alignment horizontal="center" vertical="center"/>
    </xf>
    <xf numFmtId="0" fontId="8" fillId="11" borderId="13" xfId="0" applyFont="1" applyFill="1" applyBorder="1" applyAlignment="1">
      <alignment horizontal="center" vertical="center"/>
    </xf>
    <xf numFmtId="0" fontId="17" fillId="7" borderId="9" xfId="0" applyFont="1" applyFill="1" applyBorder="1" applyAlignment="1">
      <alignment horizontal="center" vertical="center"/>
    </xf>
    <xf numFmtId="0" fontId="8" fillId="4" borderId="1" xfId="0" applyFont="1" applyFill="1" applyBorder="1" applyAlignment="1">
      <alignment horizontal="center" vertical="center" wrapText="1"/>
    </xf>
    <xf numFmtId="0" fontId="8" fillId="4"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8" fillId="4" borderId="7" xfId="0" applyFont="1" applyFill="1" applyBorder="1" applyAlignment="1">
      <alignment horizontal="center" vertical="center" wrapText="1"/>
    </xf>
    <xf numFmtId="0" fontId="8" fillId="4" borderId="8" xfId="0" applyFont="1" applyFill="1" applyBorder="1" applyAlignment="1">
      <alignment horizontal="center" vertical="center" wrapText="1"/>
    </xf>
    <xf numFmtId="164" fontId="1" fillId="64" borderId="10" xfId="0" applyNumberFormat="1" applyFont="1" applyFill="1" applyBorder="1" applyAlignment="1">
      <alignment horizontal="center" vertical="center"/>
    </xf>
    <xf numFmtId="164" fontId="1" fillId="64" borderId="11" xfId="0" applyNumberFormat="1" applyFont="1" applyFill="1" applyBorder="1" applyAlignment="1">
      <alignment horizontal="center" vertical="center"/>
    </xf>
    <xf numFmtId="0" fontId="8" fillId="3" borderId="3" xfId="0" applyFont="1" applyFill="1" applyBorder="1" applyAlignment="1">
      <alignment horizontal="center" vertical="center"/>
    </xf>
    <xf numFmtId="0" fontId="1" fillId="19" borderId="9" xfId="0" applyFont="1" applyFill="1" applyBorder="1" applyAlignment="1">
      <alignment horizontal="center" vertical="center"/>
    </xf>
    <xf numFmtId="0" fontId="8" fillId="4" borderId="35" xfId="0" applyFont="1" applyFill="1" applyBorder="1" applyAlignment="1">
      <alignment horizontal="center" vertical="center" wrapText="1"/>
    </xf>
    <xf numFmtId="166" fontId="1" fillId="64" borderId="9" xfId="0" applyNumberFormat="1" applyFont="1" applyFill="1" applyBorder="1" applyAlignment="1">
      <alignment horizontal="center" vertical="center"/>
    </xf>
    <xf numFmtId="166" fontId="1" fillId="63" borderId="9" xfId="0" applyNumberFormat="1" applyFont="1" applyFill="1" applyBorder="1" applyAlignment="1">
      <alignment horizontal="center" vertical="center"/>
    </xf>
    <xf numFmtId="0" fontId="1" fillId="0" borderId="1" xfId="0" applyFont="1" applyBorder="1" applyAlignment="1">
      <alignment horizontal="center" vertical="center" wrapText="1"/>
    </xf>
    <xf numFmtId="14" fontId="0" fillId="0" borderId="9" xfId="0" applyNumberFormat="1" applyBorder="1"/>
    <xf numFmtId="0" fontId="8" fillId="7" borderId="1" xfId="0" applyFont="1" applyFill="1" applyBorder="1" applyAlignment="1">
      <alignment horizontal="center" vertical="center"/>
    </xf>
    <xf numFmtId="0" fontId="1" fillId="0" borderId="10" xfId="0" applyFont="1" applyBorder="1" applyAlignment="1">
      <alignment horizontal="left" vertical="center"/>
    </xf>
    <xf numFmtId="0" fontId="1" fillId="0" borderId="11" xfId="0" applyFont="1" applyBorder="1" applyAlignment="1">
      <alignment horizontal="left" vertical="center"/>
    </xf>
    <xf numFmtId="0" fontId="0" fillId="19" borderId="0" xfId="0" applyFill="1"/>
    <xf numFmtId="0" fontId="8" fillId="4" borderId="13" xfId="0" applyFont="1" applyFill="1" applyBorder="1" applyAlignment="1">
      <alignment horizontal="center" vertical="center"/>
    </xf>
    <xf numFmtId="0" fontId="0" fillId="19" borderId="9" xfId="0" applyFill="1" applyBorder="1"/>
    <xf numFmtId="0" fontId="20" fillId="7" borderId="13" xfId="0" applyFont="1" applyFill="1" applyBorder="1" applyAlignment="1">
      <alignment horizontal="center" vertical="center" wrapText="1"/>
    </xf>
    <xf numFmtId="0" fontId="23" fillId="4" borderId="13" xfId="0" applyFont="1" applyFill="1" applyBorder="1" applyAlignment="1">
      <alignment horizontal="center" vertical="center"/>
    </xf>
    <xf numFmtId="0" fontId="23" fillId="13" borderId="13" xfId="0" applyFont="1" applyFill="1" applyBorder="1" applyAlignment="1">
      <alignment horizontal="center" vertical="center"/>
    </xf>
    <xf numFmtId="0" fontId="23" fillId="14" borderId="13" xfId="0" applyFont="1" applyFill="1" applyBorder="1" applyAlignment="1">
      <alignment horizontal="center" vertical="center"/>
    </xf>
    <xf numFmtId="0" fontId="8" fillId="13" borderId="13" xfId="0" applyFont="1" applyFill="1" applyBorder="1" applyAlignment="1">
      <alignment horizontal="center" vertical="center"/>
    </xf>
    <xf numFmtId="0" fontId="8" fillId="14" borderId="13" xfId="0" applyFont="1" applyFill="1" applyBorder="1" applyAlignment="1">
      <alignment horizontal="center" vertical="center"/>
    </xf>
    <xf numFmtId="0" fontId="7" fillId="62" borderId="2" xfId="0" applyFont="1" applyFill="1" applyBorder="1" applyAlignment="1">
      <alignment horizontal="center" vertical="center"/>
    </xf>
    <xf numFmtId="0" fontId="7" fillId="62" borderId="4" xfId="0" applyFont="1" applyFill="1" applyBorder="1" applyAlignment="1">
      <alignment horizontal="center" vertical="center"/>
    </xf>
    <xf numFmtId="0" fontId="7" fillId="62" borderId="6" xfId="0" applyFont="1" applyFill="1" applyBorder="1" applyAlignment="1">
      <alignment horizontal="center" vertical="center"/>
    </xf>
    <xf numFmtId="0" fontId="7" fillId="62" borderId="7" xfId="0" applyFont="1" applyFill="1" applyBorder="1" applyAlignment="1">
      <alignment horizontal="center" vertical="center"/>
    </xf>
    <xf numFmtId="0" fontId="7" fillId="62" borderId="8" xfId="0" applyFont="1" applyFill="1" applyBorder="1" applyAlignment="1">
      <alignment horizontal="center" vertical="center"/>
    </xf>
    <xf numFmtId="14" fontId="1" fillId="0" borderId="10" xfId="0" applyNumberFormat="1" applyFont="1" applyBorder="1" applyAlignment="1">
      <alignment horizontal="center" vertical="center"/>
    </xf>
    <xf numFmtId="1" fontId="1" fillId="62" borderId="9" xfId="0" applyNumberFormat="1" applyFont="1" applyFill="1" applyBorder="1" applyAlignment="1">
      <alignment horizontal="center" vertical="center"/>
    </xf>
    <xf numFmtId="0" fontId="5" fillId="21" borderId="3" xfId="0" applyFont="1" applyFill="1" applyBorder="1" applyAlignment="1">
      <alignment horizontal="center" vertical="center" wrapText="1"/>
    </xf>
    <xf numFmtId="0" fontId="21" fillId="4" borderId="9" xfId="0" applyFont="1" applyFill="1" applyBorder="1" applyAlignment="1">
      <alignment horizontal="center" vertical="center"/>
    </xf>
    <xf numFmtId="0" fontId="56" fillId="0" borderId="10" xfId="0" applyFont="1" applyBorder="1"/>
    <xf numFmtId="0" fontId="56" fillId="0" borderId="11" xfId="0" applyFont="1" applyBorder="1"/>
    <xf numFmtId="0" fontId="8" fillId="0" borderId="9" xfId="0" applyFont="1" applyBorder="1" applyAlignment="1">
      <alignment horizontal="left" vertical="center"/>
    </xf>
    <xf numFmtId="0" fontId="0" fillId="0" borderId="3" xfId="0" applyBorder="1" applyAlignment="1">
      <alignment horizontal="center"/>
    </xf>
    <xf numFmtId="0" fontId="0" fillId="0" borderId="6" xfId="0" applyBorder="1" applyAlignment="1">
      <alignment horizontal="center"/>
    </xf>
    <xf numFmtId="0" fontId="0" fillId="0" borderId="0" xfId="0" applyAlignment="1">
      <alignment horizontal="center"/>
    </xf>
    <xf numFmtId="0" fontId="0" fillId="0" borderId="7"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8" xfId="0" applyBorder="1" applyAlignment="1">
      <alignment horizontal="center"/>
    </xf>
    <xf numFmtId="0" fontId="18" fillId="20" borderId="1" xfId="0" applyFont="1" applyFill="1" applyBorder="1" applyAlignment="1">
      <alignment horizontal="center" vertical="center"/>
    </xf>
    <xf numFmtId="0" fontId="18" fillId="20" borderId="2" xfId="0" applyFont="1" applyFill="1" applyBorder="1" applyAlignment="1">
      <alignment horizontal="center" vertical="center"/>
    </xf>
    <xf numFmtId="0" fontId="18" fillId="20" borderId="4" xfId="0" applyFont="1" applyFill="1" applyBorder="1" applyAlignment="1">
      <alignment horizontal="center" vertical="center"/>
    </xf>
    <xf numFmtId="0" fontId="18" fillId="20" borderId="6" xfId="0" applyFont="1" applyFill="1" applyBorder="1" applyAlignment="1">
      <alignment horizontal="center" vertical="center"/>
    </xf>
    <xf numFmtId="0" fontId="18" fillId="20" borderId="7" xfId="0" applyFont="1" applyFill="1" applyBorder="1" applyAlignment="1">
      <alignment horizontal="center" vertical="center"/>
    </xf>
    <xf numFmtId="0" fontId="18" fillId="20" borderId="8" xfId="0" applyFont="1" applyFill="1" applyBorder="1" applyAlignment="1">
      <alignment horizontal="center" vertical="center"/>
    </xf>
    <xf numFmtId="0" fontId="0" fillId="3" borderId="9" xfId="0" applyFill="1" applyBorder="1" applyAlignment="1">
      <alignment horizontal="center" vertical="center"/>
    </xf>
    <xf numFmtId="0" fontId="17" fillId="7" borderId="10" xfId="0" applyFont="1" applyFill="1" applyBorder="1" applyAlignment="1">
      <alignment horizontal="center" vertical="center"/>
    </xf>
    <xf numFmtId="0" fontId="17" fillId="7" borderId="11" xfId="0" applyFont="1" applyFill="1" applyBorder="1" applyAlignment="1">
      <alignment horizontal="center" vertical="center"/>
    </xf>
    <xf numFmtId="0" fontId="6" fillId="62" borderId="2" xfId="0" applyFont="1" applyFill="1" applyBorder="1" applyAlignment="1">
      <alignment horizontal="center" vertical="center"/>
    </xf>
    <xf numFmtId="0" fontId="6" fillId="62" borderId="4" xfId="0" applyFont="1" applyFill="1" applyBorder="1" applyAlignment="1">
      <alignment horizontal="center" vertical="center"/>
    </xf>
    <xf numFmtId="0" fontId="6" fillId="62" borderId="6" xfId="0" applyFont="1" applyFill="1" applyBorder="1" applyAlignment="1">
      <alignment horizontal="center" vertical="center"/>
    </xf>
    <xf numFmtId="0" fontId="6" fillId="62" borderId="7" xfId="0" applyFont="1" applyFill="1" applyBorder="1" applyAlignment="1">
      <alignment horizontal="center" vertical="center"/>
    </xf>
    <xf numFmtId="0" fontId="6" fillId="62" borderId="8"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11" xfId="0" applyFont="1" applyFill="1" applyBorder="1" applyAlignment="1">
      <alignment horizontal="center" vertical="center"/>
    </xf>
    <xf numFmtId="164" fontId="1" fillId="0" borderId="9" xfId="0" applyNumberFormat="1" applyFont="1" applyBorder="1" applyAlignment="1">
      <alignment vertical="center"/>
    </xf>
    <xf numFmtId="164" fontId="1" fillId="0" borderId="10" xfId="0" applyNumberFormat="1" applyFont="1" applyBorder="1" applyAlignment="1">
      <alignment vertical="center"/>
    </xf>
    <xf numFmtId="164" fontId="1" fillId="0" borderId="11" xfId="0" applyNumberFormat="1" applyFont="1" applyBorder="1" applyAlignment="1">
      <alignment vertical="center"/>
    </xf>
    <xf numFmtId="0" fontId="1" fillId="62" borderId="9" xfId="0" applyFont="1" applyFill="1" applyBorder="1" applyAlignment="1">
      <alignment horizontal="center" vertical="center"/>
    </xf>
    <xf numFmtId="0" fontId="5" fillId="21" borderId="1" xfId="0" applyFont="1" applyFill="1" applyBorder="1" applyAlignment="1">
      <alignment horizontal="center" vertical="center"/>
    </xf>
    <xf numFmtId="0" fontId="5" fillId="21" borderId="3" xfId="0" applyFont="1" applyFill="1" applyBorder="1" applyAlignment="1">
      <alignment horizontal="center" vertical="center"/>
    </xf>
    <xf numFmtId="0" fontId="21" fillId="4" borderId="10" xfId="0" applyFont="1" applyFill="1" applyBorder="1" applyAlignment="1">
      <alignment horizontal="center" vertical="center"/>
    </xf>
    <xf numFmtId="0" fontId="21" fillId="4" borderId="11" xfId="0" applyFont="1" applyFill="1" applyBorder="1" applyAlignment="1">
      <alignment horizontal="center" vertical="center"/>
    </xf>
    <xf numFmtId="0" fontId="17" fillId="7" borderId="0" xfId="0" applyFont="1" applyFill="1" applyAlignment="1">
      <alignment horizontal="center" vertical="center"/>
    </xf>
    <xf numFmtId="0" fontId="1" fillId="19" borderId="6" xfId="0" applyFont="1" applyFill="1" applyBorder="1" applyAlignment="1">
      <alignment horizontal="center" vertical="center"/>
    </xf>
    <xf numFmtId="0" fontId="20" fillId="4" borderId="9" xfId="0" applyFont="1" applyFill="1" applyBorder="1" applyAlignment="1">
      <alignment horizontal="left" vertical="center"/>
    </xf>
    <xf numFmtId="2" fontId="1" fillId="3" borderId="9" xfId="0" applyNumberFormat="1" applyFont="1" applyFill="1" applyBorder="1" applyAlignment="1">
      <alignment horizontal="center" vertical="center"/>
    </xf>
    <xf numFmtId="0" fontId="8" fillId="7" borderId="9" xfId="0" applyFont="1" applyFill="1" applyBorder="1" applyAlignment="1">
      <alignment horizontal="center" vertical="center"/>
    </xf>
    <xf numFmtId="0" fontId="22" fillId="4" borderId="9" xfId="0" applyFont="1" applyFill="1" applyBorder="1" applyAlignment="1">
      <alignment horizontal="center" vertical="center"/>
    </xf>
    <xf numFmtId="0" fontId="22" fillId="4" borderId="10" xfId="0" applyFont="1" applyFill="1" applyBorder="1" applyAlignment="1">
      <alignment horizontal="center" vertical="center"/>
    </xf>
    <xf numFmtId="0" fontId="22" fillId="4" borderId="11" xfId="0" applyFont="1" applyFill="1" applyBorder="1" applyAlignment="1">
      <alignment horizontal="center" vertical="center"/>
    </xf>
    <xf numFmtId="1" fontId="1" fillId="3" borderId="14" xfId="0" applyNumberFormat="1" applyFont="1" applyFill="1" applyBorder="1" applyAlignment="1">
      <alignment horizontal="center" vertical="center"/>
    </xf>
    <xf numFmtId="0" fontId="0" fillId="0" borderId="10" xfId="0" applyBorder="1"/>
    <xf numFmtId="0" fontId="0" fillId="0" borderId="11" xfId="0" applyBorder="1"/>
    <xf numFmtId="0" fontId="18" fillId="27" borderId="1" xfId="0" applyFont="1" applyFill="1" applyBorder="1" applyAlignment="1">
      <alignment horizontal="center" vertical="center"/>
    </xf>
    <xf numFmtId="0" fontId="18" fillId="28" borderId="1" xfId="0" applyFont="1" applyFill="1" applyBorder="1" applyAlignment="1">
      <alignment horizontal="center" vertical="center"/>
    </xf>
    <xf numFmtId="0" fontId="8" fillId="14" borderId="1"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7" xfId="0" applyFont="1" applyFill="1" applyBorder="1" applyAlignment="1">
      <alignment horizontal="center" vertical="center"/>
    </xf>
    <xf numFmtId="0" fontId="2" fillId="0" borderId="7" xfId="0" applyFont="1" applyBorder="1" applyAlignment="1">
      <alignment horizontal="center"/>
    </xf>
    <xf numFmtId="0" fontId="2" fillId="0" borderId="8" xfId="0" applyFont="1" applyBorder="1" applyAlignment="1">
      <alignment horizontal="center"/>
    </xf>
    <xf numFmtId="2" fontId="1" fillId="29" borderId="9" xfId="0" applyNumberFormat="1" applyFont="1" applyFill="1" applyBorder="1" applyAlignment="1">
      <alignment horizontal="center" vertical="center"/>
    </xf>
    <xf numFmtId="0" fontId="8" fillId="30" borderId="9" xfId="0" applyFont="1" applyFill="1" applyBorder="1" applyAlignment="1">
      <alignment horizontal="center" vertical="center"/>
    </xf>
    <xf numFmtId="0" fontId="8" fillId="3" borderId="1" xfId="0" applyFont="1" applyFill="1" applyBorder="1" applyAlignment="1">
      <alignment horizontal="center" vertical="center"/>
    </xf>
    <xf numFmtId="0" fontId="8" fillId="10" borderId="1" xfId="0" applyFont="1" applyFill="1" applyBorder="1" applyAlignment="1">
      <alignment horizontal="center" vertical="center"/>
    </xf>
    <xf numFmtId="2" fontId="1" fillId="66" borderId="9" xfId="0" applyNumberFormat="1" applyFont="1" applyFill="1" applyBorder="1" applyAlignment="1">
      <alignment horizontal="center" vertical="center"/>
    </xf>
    <xf numFmtId="0" fontId="2" fillId="67" borderId="10" xfId="0" applyFont="1" applyFill="1" applyBorder="1"/>
    <xf numFmtId="0" fontId="2" fillId="67" borderId="11" xfId="0" applyFont="1" applyFill="1" applyBorder="1"/>
    <xf numFmtId="2" fontId="1" fillId="0" borderId="1" xfId="0" applyNumberFormat="1" applyFont="1" applyBorder="1" applyAlignment="1">
      <alignment horizontal="center" vertical="center"/>
    </xf>
    <xf numFmtId="2" fontId="1" fillId="30" borderId="9" xfId="0" applyNumberFormat="1" applyFont="1" applyFill="1" applyBorder="1" applyAlignment="1">
      <alignment horizontal="center" vertical="center"/>
    </xf>
    <xf numFmtId="0" fontId="8" fillId="10" borderId="9" xfId="0" applyFont="1" applyFill="1" applyBorder="1" applyAlignment="1">
      <alignment horizontal="center" vertical="center"/>
    </xf>
    <xf numFmtId="0" fontId="8" fillId="29" borderId="9" xfId="0" applyFont="1" applyFill="1" applyBorder="1" applyAlignment="1">
      <alignment horizontal="center" vertical="center"/>
    </xf>
    <xf numFmtId="0" fontId="8" fillId="66" borderId="9" xfId="0" applyFont="1" applyFill="1" applyBorder="1" applyAlignment="1">
      <alignment horizontal="center" vertical="center"/>
    </xf>
    <xf numFmtId="0" fontId="8" fillId="7" borderId="6" xfId="0" applyFont="1" applyFill="1" applyBorder="1" applyAlignment="1">
      <alignment horizontal="center" vertical="center"/>
    </xf>
    <xf numFmtId="0" fontId="8" fillId="35" borderId="1" xfId="0" applyFont="1" applyFill="1" applyBorder="1" applyAlignment="1">
      <alignment horizontal="center" vertical="center"/>
    </xf>
    <xf numFmtId="0" fontId="18" fillId="32" borderId="1" xfId="0" applyFont="1" applyFill="1" applyBorder="1" applyAlignment="1">
      <alignment horizontal="center" vertical="center"/>
    </xf>
    <xf numFmtId="0" fontId="18" fillId="33" borderId="1" xfId="0" applyFont="1" applyFill="1" applyBorder="1" applyAlignment="1">
      <alignment horizontal="center" vertical="center"/>
    </xf>
    <xf numFmtId="0" fontId="18" fillId="34" borderId="1" xfId="0" applyFont="1" applyFill="1" applyBorder="1" applyAlignment="1">
      <alignment horizontal="center" vertical="center"/>
    </xf>
    <xf numFmtId="0" fontId="8" fillId="0" borderId="1" xfId="0" applyFont="1" applyBorder="1" applyAlignment="1">
      <alignment horizontal="center" vertical="center"/>
    </xf>
    <xf numFmtId="0" fontId="8" fillId="37" borderId="9" xfId="0" applyFont="1" applyFill="1" applyBorder="1" applyAlignment="1">
      <alignment horizontal="center" vertical="center"/>
    </xf>
    <xf numFmtId="0" fontId="8" fillId="38" borderId="9" xfId="0" applyFont="1" applyFill="1" applyBorder="1" applyAlignment="1">
      <alignment horizontal="center" vertical="center"/>
    </xf>
    <xf numFmtId="2" fontId="1" fillId="38" borderId="9" xfId="0" applyNumberFormat="1" applyFont="1" applyFill="1" applyBorder="1" applyAlignment="1">
      <alignment horizontal="center" vertical="center"/>
    </xf>
    <xf numFmtId="0" fontId="8" fillId="35" borderId="9" xfId="0" applyFont="1" applyFill="1" applyBorder="1" applyAlignment="1">
      <alignment horizontal="center" vertical="center"/>
    </xf>
    <xf numFmtId="2" fontId="1" fillId="36" borderId="9" xfId="0" applyNumberFormat="1" applyFont="1" applyFill="1" applyBorder="1" applyAlignment="1">
      <alignment horizontal="center" vertical="center"/>
    </xf>
    <xf numFmtId="0" fontId="8" fillId="36" borderId="9" xfId="0" applyFont="1" applyFill="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xf>
    <xf numFmtId="2" fontId="1" fillId="37" borderId="9" xfId="0" applyNumberFormat="1" applyFont="1" applyFill="1" applyBorder="1" applyAlignment="1">
      <alignment horizontal="center" vertical="center"/>
    </xf>
    <xf numFmtId="0" fontId="5" fillId="41" borderId="1" xfId="0" applyFont="1" applyFill="1" applyBorder="1" applyAlignment="1">
      <alignment horizontal="center" vertical="center"/>
    </xf>
    <xf numFmtId="0" fontId="18" fillId="39" borderId="1" xfId="0" applyFont="1" applyFill="1" applyBorder="1" applyAlignment="1">
      <alignment horizontal="center" vertical="center"/>
    </xf>
    <xf numFmtId="0" fontId="1" fillId="69" borderId="9" xfId="0" applyFont="1" applyFill="1" applyBorder="1" applyAlignment="1">
      <alignment horizontal="center" vertical="center"/>
    </xf>
    <xf numFmtId="0" fontId="2" fillId="69" borderId="10" xfId="0" applyFont="1" applyFill="1" applyBorder="1"/>
    <xf numFmtId="0" fontId="2" fillId="69" borderId="11" xfId="0" applyFont="1" applyFill="1" applyBorder="1"/>
    <xf numFmtId="14" fontId="0" fillId="0" borderId="11" xfId="0" applyNumberFormat="1" applyBorder="1"/>
    <xf numFmtId="0" fontId="18" fillId="40" borderId="1" xfId="0" applyFont="1" applyFill="1" applyBorder="1" applyAlignment="1">
      <alignment horizontal="center" vertical="center"/>
    </xf>
    <xf numFmtId="0" fontId="18" fillId="70" borderId="1" xfId="0" applyFont="1" applyFill="1" applyBorder="1" applyAlignment="1">
      <alignment horizontal="center" vertical="center"/>
    </xf>
    <xf numFmtId="0" fontId="2" fillId="71" borderId="2" xfId="0" applyFont="1" applyFill="1" applyBorder="1"/>
    <xf numFmtId="0" fontId="2" fillId="71" borderId="4" xfId="0" applyFont="1" applyFill="1" applyBorder="1"/>
    <xf numFmtId="0" fontId="2" fillId="71" borderId="6" xfId="0" applyFont="1" applyFill="1" applyBorder="1"/>
    <xf numFmtId="0" fontId="2" fillId="71" borderId="7" xfId="0" applyFont="1" applyFill="1" applyBorder="1"/>
    <xf numFmtId="0" fontId="2" fillId="71" borderId="8" xfId="0" applyFont="1" applyFill="1" applyBorder="1"/>
    <xf numFmtId="2" fontId="1" fillId="44" borderId="9" xfId="0" applyNumberFormat="1" applyFont="1" applyFill="1" applyBorder="1" applyAlignment="1">
      <alignment horizontal="center" vertical="center"/>
    </xf>
    <xf numFmtId="0" fontId="5" fillId="42" borderId="9" xfId="0" applyFont="1" applyFill="1" applyBorder="1" applyAlignment="1">
      <alignment horizontal="center" vertical="center"/>
    </xf>
    <xf numFmtId="0" fontId="8" fillId="43" borderId="9" xfId="0" applyFont="1" applyFill="1" applyBorder="1" applyAlignment="1">
      <alignment horizontal="center" vertical="center"/>
    </xf>
    <xf numFmtId="2" fontId="1" fillId="45" borderId="9" xfId="0" applyNumberFormat="1" applyFont="1" applyFill="1" applyBorder="1" applyAlignment="1">
      <alignment horizontal="center" vertical="center"/>
    </xf>
    <xf numFmtId="0" fontId="8" fillId="44" borderId="9" xfId="0" applyFont="1" applyFill="1" applyBorder="1" applyAlignment="1">
      <alignment horizontal="center" vertical="center"/>
    </xf>
    <xf numFmtId="0" fontId="8" fillId="45" borderId="9" xfId="0" applyFont="1" applyFill="1" applyBorder="1" applyAlignment="1">
      <alignment horizontal="center" vertical="center"/>
    </xf>
    <xf numFmtId="2" fontId="1" fillId="43" borderId="9" xfId="0" applyNumberFormat="1" applyFont="1" applyFill="1" applyBorder="1" applyAlignment="1">
      <alignment horizontal="center" vertical="center"/>
    </xf>
    <xf numFmtId="0" fontId="5" fillId="49" borderId="1" xfId="0" applyFont="1" applyFill="1" applyBorder="1" applyAlignment="1">
      <alignment horizontal="center" vertical="center"/>
    </xf>
    <xf numFmtId="0" fontId="18" fillId="46" borderId="1" xfId="0" applyFont="1" applyFill="1" applyBorder="1" applyAlignment="1">
      <alignment horizontal="center" vertical="center"/>
    </xf>
    <xf numFmtId="0" fontId="18" fillId="47" borderId="1" xfId="0" applyFont="1" applyFill="1" applyBorder="1" applyAlignment="1">
      <alignment horizontal="center" vertical="center"/>
    </xf>
    <xf numFmtId="0" fontId="18" fillId="48" borderId="1" xfId="0" applyFont="1" applyFill="1" applyBorder="1" applyAlignment="1">
      <alignment horizontal="center" vertical="center"/>
    </xf>
    <xf numFmtId="0" fontId="8" fillId="47" borderId="9" xfId="0" applyFont="1" applyFill="1" applyBorder="1" applyAlignment="1">
      <alignment horizontal="center" vertical="center"/>
    </xf>
    <xf numFmtId="0" fontId="8" fillId="50" borderId="9" xfId="0" applyFont="1" applyFill="1" applyBorder="1" applyAlignment="1">
      <alignment horizontal="center" vertical="center"/>
    </xf>
    <xf numFmtId="2" fontId="1" fillId="50" borderId="9" xfId="0" applyNumberFormat="1" applyFont="1" applyFill="1" applyBorder="1" applyAlignment="1">
      <alignment horizontal="center" vertical="center"/>
    </xf>
    <xf numFmtId="2" fontId="1" fillId="47" borderId="9" xfId="0" applyNumberFormat="1" applyFont="1" applyFill="1" applyBorder="1" applyAlignment="1">
      <alignment horizontal="center" vertical="center"/>
    </xf>
    <xf numFmtId="2" fontId="1" fillId="48" borderId="9" xfId="0" applyNumberFormat="1" applyFont="1" applyFill="1" applyBorder="1" applyAlignment="1">
      <alignment horizontal="center" vertical="center"/>
    </xf>
    <xf numFmtId="0" fontId="8" fillId="49" borderId="9" xfId="0" applyFont="1" applyFill="1" applyBorder="1" applyAlignment="1">
      <alignment horizontal="center" vertical="center"/>
    </xf>
    <xf numFmtId="0" fontId="8" fillId="48" borderId="9" xfId="0" applyFont="1" applyFill="1" applyBorder="1" applyAlignment="1">
      <alignment horizontal="center" vertical="center"/>
    </xf>
  </cellXfs>
  <cellStyles count="2">
    <cellStyle name="Hyperlink" xfId="1" builtinId="8"/>
    <cellStyle name="Normal" xfId="0" builtinId="0"/>
  </cellStyles>
  <dxfs count="1">
    <dxf>
      <fill>
        <patternFill>
          <bgColor theme="9" tint="0.39994506668294322"/>
        </patternFill>
      </fill>
    </dxf>
  </dxfs>
  <tableStyles count="0" defaultTableStyle="TableStyleMedium9" defaultPivotStyle="PivotStyleMedium7"/>
  <colors>
    <mruColors>
      <color rgb="FFC17100"/>
      <color rgb="FFAF5012"/>
      <color rgb="FFC885FF"/>
      <color rgb="FF99FF66"/>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Hours per Month</a:t>
            </a:r>
          </a:p>
        </c:rich>
      </c:tx>
      <c:overlay val="0"/>
    </c:title>
    <c:autoTitleDeleted val="0"/>
    <c:plotArea>
      <c:layout/>
      <c:lineChart>
        <c:grouping val="standard"/>
        <c:varyColors val="1"/>
        <c:ser>
          <c:idx val="0"/>
          <c:order val="0"/>
          <c:spPr>
            <a:ln w="25400" cmpd="sng">
              <a:solidFill>
                <a:srgbClr val="4F81BD"/>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Trends'!$C$33:$C$44</c:f>
              <c:numCache>
                <c:formatCode>0.00</c:formatCode>
                <c:ptCount val="12"/>
              </c:numCache>
            </c:numRef>
          </c:val>
          <c:smooth val="0"/>
          <c:extLst>
            <c:ext xmlns:c16="http://schemas.microsoft.com/office/drawing/2014/chart" uri="{C3380CC4-5D6E-409C-BE32-E72D297353CC}">
              <c16:uniqueId val="{00000000-E529-4B60-A1C7-DB31F032E458}"/>
            </c:ext>
          </c:extLst>
        </c:ser>
        <c:ser>
          <c:idx val="1"/>
          <c:order val="1"/>
          <c:spPr>
            <a:ln w="25400" cmpd="sng">
              <a:solidFill>
                <a:srgbClr val="F79646"/>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Trends'!$D$33:$D$44</c:f>
              <c:numCache>
                <c:formatCode>0.00</c:formatCode>
                <c:ptCount val="12"/>
              </c:numCache>
            </c:numRef>
          </c:val>
          <c:smooth val="0"/>
          <c:extLst>
            <c:ext xmlns:c16="http://schemas.microsoft.com/office/drawing/2014/chart" uri="{C3380CC4-5D6E-409C-BE32-E72D297353CC}">
              <c16:uniqueId val="{00000001-E529-4B60-A1C7-DB31F032E458}"/>
            </c:ext>
          </c:extLst>
        </c:ser>
        <c:ser>
          <c:idx val="2"/>
          <c:order val="2"/>
          <c:spPr>
            <a:ln w="25400" cmpd="sng">
              <a:solidFill>
                <a:srgbClr val="9BBB59"/>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Trends'!$E$33:$E$44</c:f>
              <c:numCache>
                <c:formatCode>0.00</c:formatCode>
                <c:ptCount val="12"/>
              </c:numCache>
            </c:numRef>
          </c:val>
          <c:smooth val="0"/>
          <c:extLst>
            <c:ext xmlns:c16="http://schemas.microsoft.com/office/drawing/2014/chart" uri="{C3380CC4-5D6E-409C-BE32-E72D297353CC}">
              <c16:uniqueId val="{00000002-E529-4B60-A1C7-DB31F032E458}"/>
            </c:ext>
          </c:extLst>
        </c:ser>
        <c:ser>
          <c:idx val="3"/>
          <c:order val="3"/>
          <c:spPr>
            <a:ln w="25400" cmpd="sng">
              <a:solidFill>
                <a:srgbClr val="4BACC6"/>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Trends'!$F$33:$F$44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E529-4B60-A1C7-DB31F032E458}"/>
            </c:ext>
          </c:extLst>
        </c:ser>
        <c:dLbls>
          <c:showLegendKey val="0"/>
          <c:showVal val="0"/>
          <c:showCatName val="0"/>
          <c:showSerName val="0"/>
          <c:showPercent val="0"/>
          <c:showBubbleSize val="0"/>
        </c:dLbls>
        <c:smooth val="0"/>
        <c:axId val="834175264"/>
        <c:axId val="834171456"/>
      </c:lineChart>
      <c:catAx>
        <c:axId val="834175264"/>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b="1" i="0"/>
            </a:pPr>
            <a:endParaRPr lang="en-US"/>
          </a:p>
        </c:txPr>
        <c:crossAx val="834171456"/>
        <c:crosses val="autoZero"/>
        <c:auto val="1"/>
        <c:lblAlgn val="ctr"/>
        <c:lblOffset val="100"/>
        <c:noMultiLvlLbl val="1"/>
      </c:catAx>
      <c:valAx>
        <c:axId val="834171456"/>
        <c:scaling>
          <c:orientation val="minMax"/>
        </c:scaling>
        <c:delete val="0"/>
        <c:axPos val="l"/>
        <c:majorGridlines>
          <c:spPr>
            <a:ln>
              <a:solidFill>
                <a:srgbClr val="B7B7B7"/>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b="1" i="0"/>
            </a:pPr>
            <a:endParaRPr lang="en-US"/>
          </a:p>
        </c:txPr>
        <c:crossAx val="834175264"/>
        <c:crosses val="autoZero"/>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Service Hours per Member</a:t>
            </a:r>
          </a:p>
        </c:rich>
      </c:tx>
      <c:overlay val="0"/>
    </c:title>
    <c:autoTitleDeleted val="0"/>
    <c:plotArea>
      <c:layout/>
      <c:lineChart>
        <c:grouping val="standard"/>
        <c:varyColors val="1"/>
        <c:ser>
          <c:idx val="0"/>
          <c:order val="0"/>
          <c:spPr>
            <a:ln w="25400" cmpd="sng">
              <a:solidFill>
                <a:srgbClr val="4F81BD"/>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Trends'!$G$33:$G$44</c:f>
              <c:numCache>
                <c:formatCode>0.00</c:formatCode>
                <c:ptCount val="12"/>
              </c:numCache>
            </c:numRef>
          </c:val>
          <c:smooth val="0"/>
          <c:extLst>
            <c:ext xmlns:c16="http://schemas.microsoft.com/office/drawing/2014/chart" uri="{C3380CC4-5D6E-409C-BE32-E72D297353CC}">
              <c16:uniqueId val="{00000000-4DDB-436F-85C6-11C4E9199850}"/>
            </c:ext>
          </c:extLst>
        </c:ser>
        <c:ser>
          <c:idx val="1"/>
          <c:order val="1"/>
          <c:spPr>
            <a:ln w="25400" cmpd="sng">
              <a:solidFill>
                <a:srgbClr val="F79646"/>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Trends'!$H$33:$H$44</c:f>
              <c:numCache>
                <c:formatCode>0.00</c:formatCode>
                <c:ptCount val="12"/>
              </c:numCache>
            </c:numRef>
          </c:val>
          <c:smooth val="0"/>
          <c:extLst>
            <c:ext xmlns:c16="http://schemas.microsoft.com/office/drawing/2014/chart" uri="{C3380CC4-5D6E-409C-BE32-E72D297353CC}">
              <c16:uniqueId val="{00000001-4DDB-436F-85C6-11C4E9199850}"/>
            </c:ext>
          </c:extLst>
        </c:ser>
        <c:ser>
          <c:idx val="2"/>
          <c:order val="2"/>
          <c:spPr>
            <a:ln w="25400" cmpd="sng">
              <a:solidFill>
                <a:srgbClr val="9BBB59"/>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Trends'!$I$33:$I$44</c:f>
              <c:numCache>
                <c:formatCode>0.00</c:formatCode>
                <c:ptCount val="12"/>
              </c:numCache>
            </c:numRef>
          </c:val>
          <c:smooth val="0"/>
          <c:extLst>
            <c:ext xmlns:c16="http://schemas.microsoft.com/office/drawing/2014/chart" uri="{C3380CC4-5D6E-409C-BE32-E72D297353CC}">
              <c16:uniqueId val="{00000002-4DDB-436F-85C6-11C4E9199850}"/>
            </c:ext>
          </c:extLst>
        </c:ser>
        <c:ser>
          <c:idx val="3"/>
          <c:order val="3"/>
          <c:spPr>
            <a:ln w="25400" cmpd="sng">
              <a:solidFill>
                <a:srgbClr val="4BACC6"/>
              </a:solidFill>
            </a:ln>
          </c:spPr>
          <c:marker>
            <c:symbol val="none"/>
          </c:marker>
          <c:cat>
            <c:strRef>
              <c:f>'Club Trends'!$A$33:$A$44</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Trends'!$J$33:$J$44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4DDB-436F-85C6-11C4E9199850}"/>
            </c:ext>
          </c:extLst>
        </c:ser>
        <c:dLbls>
          <c:showLegendKey val="0"/>
          <c:showVal val="0"/>
          <c:showCatName val="0"/>
          <c:showSerName val="0"/>
          <c:showPercent val="0"/>
          <c:showBubbleSize val="0"/>
        </c:dLbls>
        <c:smooth val="0"/>
        <c:axId val="1281963504"/>
        <c:axId val="1286972640"/>
      </c:lineChart>
      <c:catAx>
        <c:axId val="1281963504"/>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b="1" i="0"/>
            </a:pPr>
            <a:endParaRPr lang="en-US"/>
          </a:p>
        </c:txPr>
        <c:crossAx val="1286972640"/>
        <c:crosses val="autoZero"/>
        <c:auto val="1"/>
        <c:lblAlgn val="ctr"/>
        <c:lblOffset val="100"/>
        <c:noMultiLvlLbl val="1"/>
      </c:catAx>
      <c:valAx>
        <c:axId val="1286972640"/>
        <c:scaling>
          <c:orientation val="minMax"/>
        </c:scaling>
        <c:delete val="0"/>
        <c:axPos val="l"/>
        <c:majorGridlines>
          <c:spPr>
            <a:ln>
              <a:solidFill>
                <a:srgbClr val="B7B7B7"/>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b="1" i="0"/>
            </a:pPr>
            <a:endParaRPr lang="en-US"/>
          </a:p>
        </c:txPr>
        <c:crossAx val="1281963504"/>
        <c:crosses val="autoZero"/>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Total Money Fundraised for DFIS per Month</a:t>
            </a:r>
          </a:p>
        </c:rich>
      </c:tx>
      <c:overlay val="0"/>
    </c:title>
    <c:autoTitleDeleted val="0"/>
    <c:plotArea>
      <c:layout/>
      <c:lineChart>
        <c:grouping val="standard"/>
        <c:varyColors val="1"/>
        <c:ser>
          <c:idx val="0"/>
          <c:order val="0"/>
          <c:spPr>
            <a:ln w="25400" cmpd="sng">
              <a:solidFill>
                <a:srgbClr val="4F81BD"/>
              </a:solidFill>
            </a:ln>
          </c:spPr>
          <c:marker>
            <c:symbol val="none"/>
          </c:marker>
          <c:cat>
            <c:strRef>
              <c:f>'Club Trends'!$B$49:$B$60</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Trends'!$D$49:$D$60</c:f>
              <c:numCache>
                <c:formatCode>0.00</c:formatCode>
                <c:ptCount val="12"/>
              </c:numCache>
            </c:numRef>
          </c:val>
          <c:smooth val="0"/>
          <c:extLst>
            <c:ext xmlns:c16="http://schemas.microsoft.com/office/drawing/2014/chart" uri="{C3380CC4-5D6E-409C-BE32-E72D297353CC}">
              <c16:uniqueId val="{00000000-571C-424F-B298-0A9F21B45213}"/>
            </c:ext>
          </c:extLst>
        </c:ser>
        <c:ser>
          <c:idx val="1"/>
          <c:order val="1"/>
          <c:spPr>
            <a:ln w="25400" cmpd="sng">
              <a:solidFill>
                <a:srgbClr val="F79646"/>
              </a:solidFill>
            </a:ln>
          </c:spPr>
          <c:marker>
            <c:symbol val="none"/>
          </c:marker>
          <c:cat>
            <c:strRef>
              <c:f>'Club Trends'!$B$49:$B$60</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Trends'!$E$49:$E$60</c:f>
              <c:numCache>
                <c:formatCode>0.00</c:formatCode>
                <c:ptCount val="12"/>
              </c:numCache>
            </c:numRef>
          </c:val>
          <c:smooth val="0"/>
          <c:extLst>
            <c:ext xmlns:c16="http://schemas.microsoft.com/office/drawing/2014/chart" uri="{C3380CC4-5D6E-409C-BE32-E72D297353CC}">
              <c16:uniqueId val="{00000001-571C-424F-B298-0A9F21B45213}"/>
            </c:ext>
          </c:extLst>
        </c:ser>
        <c:ser>
          <c:idx val="2"/>
          <c:order val="2"/>
          <c:spPr>
            <a:ln w="25400" cmpd="sng">
              <a:solidFill>
                <a:srgbClr val="9BBB59"/>
              </a:solidFill>
            </a:ln>
          </c:spPr>
          <c:marker>
            <c:symbol val="none"/>
          </c:marker>
          <c:cat>
            <c:strRef>
              <c:f>'Club Trends'!$B$49:$B$60</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Trends'!$F$49:$F$60</c:f>
              <c:numCache>
                <c:formatCode>0.00</c:formatCode>
                <c:ptCount val="12"/>
              </c:numCache>
            </c:numRef>
          </c:val>
          <c:smooth val="0"/>
          <c:extLst>
            <c:ext xmlns:c16="http://schemas.microsoft.com/office/drawing/2014/chart" uri="{C3380CC4-5D6E-409C-BE32-E72D297353CC}">
              <c16:uniqueId val="{00000002-571C-424F-B298-0A9F21B45213}"/>
            </c:ext>
          </c:extLst>
        </c:ser>
        <c:ser>
          <c:idx val="3"/>
          <c:order val="3"/>
          <c:spPr>
            <a:ln w="25400" cmpd="sng">
              <a:solidFill>
                <a:srgbClr val="4BACC6"/>
              </a:solidFill>
            </a:ln>
          </c:spPr>
          <c:marker>
            <c:symbol val="none"/>
          </c:marker>
          <c:cat>
            <c:strRef>
              <c:f>'Club Trends'!$B$49:$B$60</c:f>
              <c:strCache>
                <c:ptCount val="12"/>
                <c:pt idx="0">
                  <c:v>March</c:v>
                </c:pt>
                <c:pt idx="1">
                  <c:v>April</c:v>
                </c:pt>
                <c:pt idx="2">
                  <c:v>May</c:v>
                </c:pt>
                <c:pt idx="3">
                  <c:v>June</c:v>
                </c:pt>
                <c:pt idx="4">
                  <c:v>July</c:v>
                </c:pt>
                <c:pt idx="5">
                  <c:v>August</c:v>
                </c:pt>
                <c:pt idx="6">
                  <c:v>September</c:v>
                </c:pt>
                <c:pt idx="7">
                  <c:v>October</c:v>
                </c:pt>
                <c:pt idx="8">
                  <c:v>November</c:v>
                </c:pt>
                <c:pt idx="9">
                  <c:v>December</c:v>
                </c:pt>
                <c:pt idx="10">
                  <c:v>January</c:v>
                </c:pt>
                <c:pt idx="11">
                  <c:v>February</c:v>
                </c:pt>
              </c:strCache>
            </c:strRef>
          </c:cat>
          <c:val>
            <c:numRef>
              <c:f>'Club Trends'!$G$49:$G$60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3-571C-424F-B298-0A9F21B45213}"/>
            </c:ext>
          </c:extLst>
        </c:ser>
        <c:dLbls>
          <c:showLegendKey val="0"/>
          <c:showVal val="0"/>
          <c:showCatName val="0"/>
          <c:showSerName val="0"/>
          <c:showPercent val="0"/>
          <c:showBubbleSize val="0"/>
        </c:dLbls>
        <c:smooth val="0"/>
        <c:axId val="1286969920"/>
        <c:axId val="1286971008"/>
      </c:lineChart>
      <c:catAx>
        <c:axId val="1286969920"/>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b="1" i="0"/>
            </a:pPr>
            <a:endParaRPr lang="en-US"/>
          </a:p>
        </c:txPr>
        <c:crossAx val="1286971008"/>
        <c:crosses val="autoZero"/>
        <c:auto val="1"/>
        <c:lblAlgn val="ctr"/>
        <c:lblOffset val="100"/>
        <c:noMultiLvlLbl val="1"/>
      </c:catAx>
      <c:valAx>
        <c:axId val="1286971008"/>
        <c:scaling>
          <c:orientation val="minMax"/>
        </c:scaling>
        <c:delete val="0"/>
        <c:axPos val="l"/>
        <c:majorGridlines>
          <c:spPr>
            <a:ln>
              <a:solidFill>
                <a:srgbClr val="B7B7B7"/>
              </a:solidFill>
            </a:ln>
          </c:spPr>
        </c:majorGridlines>
        <c:title>
          <c:tx>
            <c:rich>
              <a:bodyPr/>
              <a:lstStyle/>
              <a:p>
                <a:pPr lvl="0">
                  <a:defRPr b="1" i="0"/>
                </a:pPr>
                <a:r>
                  <a:rPr lang="en-US"/>
                  <a:t>Amount of Money (in Dollars)</a:t>
                </a:r>
              </a:p>
            </c:rich>
          </c:tx>
          <c:overlay val="0"/>
        </c:title>
        <c:numFmt formatCode="0.00" sourceLinked="1"/>
        <c:majorTickMark val="cross"/>
        <c:minorTickMark val="cross"/>
        <c:tickLblPos val="nextTo"/>
        <c:spPr>
          <a:ln w="47625">
            <a:noFill/>
          </a:ln>
        </c:spPr>
        <c:txPr>
          <a:bodyPr/>
          <a:lstStyle/>
          <a:p>
            <a:pPr lvl="0">
              <a:defRPr b="1" i="0"/>
            </a:pPr>
            <a:endParaRPr lang="en-US"/>
          </a:p>
        </c:txPr>
        <c:crossAx val="1286969920"/>
        <c:crosses val="autoZero"/>
        <c:crossBetween val="between"/>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through Spring</a:t>
            </a:r>
          </a:p>
        </c:rich>
      </c:tx>
      <c:overlay val="0"/>
    </c:title>
    <c:autoTitleDeleted val="0"/>
    <c:plotArea>
      <c:layout/>
      <c:lineChart>
        <c:grouping val="standard"/>
        <c:varyColors val="0"/>
        <c:ser>
          <c:idx val="0"/>
          <c:order val="0"/>
          <c:spPr>
            <a:ln w="25400" cmpd="sng">
              <a:solidFill>
                <a:srgbClr val="9BBB59"/>
              </a:solidFill>
            </a:ln>
          </c:spPr>
          <c:marker>
            <c:symbol val="none"/>
          </c:marker>
          <c:cat>
            <c:strRef>
              <c:f>'Spring Reflection'!$A$23:$A$25</c:f>
              <c:strCache>
                <c:ptCount val="3"/>
                <c:pt idx="0">
                  <c:v>March</c:v>
                </c:pt>
                <c:pt idx="1">
                  <c:v>April</c:v>
                </c:pt>
                <c:pt idx="2">
                  <c:v>May</c:v>
                </c:pt>
              </c:strCache>
            </c:strRef>
          </c:cat>
          <c:val>
            <c:numRef>
              <c:f>'Spring Reflection'!$E$23:$E$25</c:f>
              <c:numCache>
                <c:formatCode>0.00</c:formatCode>
                <c:ptCount val="3"/>
                <c:pt idx="0">
                  <c:v>0</c:v>
                </c:pt>
                <c:pt idx="1">
                  <c:v>0</c:v>
                </c:pt>
                <c:pt idx="2">
                  <c:v>0</c:v>
                </c:pt>
              </c:numCache>
            </c:numRef>
          </c:val>
          <c:smooth val="0"/>
          <c:extLst>
            <c:ext xmlns:c16="http://schemas.microsoft.com/office/drawing/2014/chart" uri="{C3380CC4-5D6E-409C-BE32-E72D297353CC}">
              <c16:uniqueId val="{00000000-5C0A-457A-BEA8-2140E81E84DA}"/>
            </c:ext>
          </c:extLst>
        </c:ser>
        <c:dLbls>
          <c:showLegendKey val="0"/>
          <c:showVal val="0"/>
          <c:showCatName val="0"/>
          <c:showSerName val="0"/>
          <c:showPercent val="0"/>
          <c:showBubbleSize val="0"/>
        </c:dLbls>
        <c:smooth val="0"/>
        <c:axId val="1286966112"/>
        <c:axId val="1286960128"/>
      </c:lineChart>
      <c:catAx>
        <c:axId val="1286966112"/>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sz="900" b="0" i="0">
                <a:solidFill>
                  <a:srgbClr val="595959"/>
                </a:solidFill>
              </a:defRPr>
            </a:pPr>
            <a:endParaRPr lang="en-US"/>
          </a:p>
        </c:txPr>
        <c:crossAx val="1286960128"/>
        <c:crosses val="autoZero"/>
        <c:auto val="1"/>
        <c:lblAlgn val="ctr"/>
        <c:lblOffset val="100"/>
        <c:noMultiLvlLbl val="1"/>
      </c:catAx>
      <c:valAx>
        <c:axId val="1286960128"/>
        <c:scaling>
          <c:orientation val="minMax"/>
        </c:scaling>
        <c:delete val="0"/>
        <c:axPos val="l"/>
        <c:majorGridlines>
          <c:spPr>
            <a:ln>
              <a:solidFill>
                <a:srgbClr val="D9D9D9"/>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sz="900" b="0" i="0">
                <a:solidFill>
                  <a:srgbClr val="595959"/>
                </a:solidFill>
              </a:defRPr>
            </a:pPr>
            <a:endParaRPr lang="en-US"/>
          </a:p>
        </c:txPr>
        <c:crossAx val="1286966112"/>
        <c:crosses val="autoZero"/>
        <c:crossBetween val="between"/>
      </c:valAx>
      <c:spPr>
        <a:solidFill>
          <a:srgbClr val="FFFFFF"/>
        </a:solidFill>
      </c:spPr>
    </c:plotArea>
    <c:legend>
      <c:legendPos val="b"/>
      <c:overlay val="0"/>
      <c:txPr>
        <a:bodyPr/>
        <a:lstStyle/>
        <a:p>
          <a:pPr lvl="0">
            <a:defRPr sz="900">
              <a:solidFill>
                <a:srgbClr val="595959"/>
              </a:solidFil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through Summer</a:t>
            </a:r>
          </a:p>
        </c:rich>
      </c:tx>
      <c:overlay val="0"/>
    </c:title>
    <c:autoTitleDeleted val="0"/>
    <c:plotArea>
      <c:layout/>
      <c:lineChart>
        <c:grouping val="standard"/>
        <c:varyColors val="0"/>
        <c:ser>
          <c:idx val="0"/>
          <c:order val="0"/>
          <c:spPr>
            <a:ln w="25400" cmpd="sng">
              <a:solidFill>
                <a:srgbClr val="FF0000"/>
              </a:solidFill>
            </a:ln>
          </c:spPr>
          <c:marker>
            <c:symbol val="none"/>
          </c:marker>
          <c:cat>
            <c:strRef>
              <c:f>'Summer Reflection'!$A$23:$A$25</c:f>
              <c:strCache>
                <c:ptCount val="3"/>
                <c:pt idx="0">
                  <c:v>June</c:v>
                </c:pt>
                <c:pt idx="1">
                  <c:v>July</c:v>
                </c:pt>
                <c:pt idx="2">
                  <c:v>August</c:v>
                </c:pt>
              </c:strCache>
            </c:strRef>
          </c:cat>
          <c:val>
            <c:numRef>
              <c:f>'Summer Reflection'!$E$23:$E$25</c:f>
              <c:numCache>
                <c:formatCode>0.00</c:formatCode>
                <c:ptCount val="3"/>
                <c:pt idx="0">
                  <c:v>0</c:v>
                </c:pt>
                <c:pt idx="1">
                  <c:v>0</c:v>
                </c:pt>
                <c:pt idx="2">
                  <c:v>0</c:v>
                </c:pt>
              </c:numCache>
            </c:numRef>
          </c:val>
          <c:smooth val="0"/>
          <c:extLst>
            <c:ext xmlns:c16="http://schemas.microsoft.com/office/drawing/2014/chart" uri="{C3380CC4-5D6E-409C-BE32-E72D297353CC}">
              <c16:uniqueId val="{00000000-CF37-4266-ACFA-AA784B75D9C6}"/>
            </c:ext>
          </c:extLst>
        </c:ser>
        <c:dLbls>
          <c:showLegendKey val="0"/>
          <c:showVal val="0"/>
          <c:showCatName val="0"/>
          <c:showSerName val="0"/>
          <c:showPercent val="0"/>
          <c:showBubbleSize val="0"/>
        </c:dLbls>
        <c:smooth val="0"/>
        <c:axId val="1286961216"/>
        <c:axId val="1286966656"/>
      </c:lineChart>
      <c:catAx>
        <c:axId val="1286961216"/>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sz="900" b="0" i="0">
                <a:solidFill>
                  <a:srgbClr val="595959"/>
                </a:solidFill>
              </a:defRPr>
            </a:pPr>
            <a:endParaRPr lang="en-US"/>
          </a:p>
        </c:txPr>
        <c:crossAx val="1286966656"/>
        <c:crosses val="autoZero"/>
        <c:auto val="1"/>
        <c:lblAlgn val="ctr"/>
        <c:lblOffset val="100"/>
        <c:noMultiLvlLbl val="1"/>
      </c:catAx>
      <c:valAx>
        <c:axId val="1286966656"/>
        <c:scaling>
          <c:orientation val="minMax"/>
        </c:scaling>
        <c:delete val="0"/>
        <c:axPos val="l"/>
        <c:majorGridlines>
          <c:spPr>
            <a:ln>
              <a:solidFill>
                <a:srgbClr val="D9D9D9"/>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sz="900" b="0" i="0">
                <a:solidFill>
                  <a:srgbClr val="595959"/>
                </a:solidFill>
              </a:defRPr>
            </a:pPr>
            <a:endParaRPr lang="en-US"/>
          </a:p>
        </c:txPr>
        <c:crossAx val="1286961216"/>
        <c:crosses val="autoZero"/>
        <c:crossBetween val="between"/>
      </c:valAx>
      <c:spPr>
        <a:solidFill>
          <a:srgbClr val="FFFFFF"/>
        </a:solidFill>
      </c:spPr>
    </c:plotArea>
    <c:legend>
      <c:legendPos val="b"/>
      <c:overlay val="0"/>
      <c:txPr>
        <a:bodyPr/>
        <a:lstStyle/>
        <a:p>
          <a:pPr lvl="0">
            <a:defRPr sz="900">
              <a:solidFill>
                <a:srgbClr val="595959"/>
              </a:solidFil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through Fall</a:t>
            </a:r>
          </a:p>
        </c:rich>
      </c:tx>
      <c:overlay val="0"/>
    </c:title>
    <c:autoTitleDeleted val="0"/>
    <c:plotArea>
      <c:layout/>
      <c:lineChart>
        <c:grouping val="standard"/>
        <c:varyColors val="0"/>
        <c:ser>
          <c:idx val="0"/>
          <c:order val="0"/>
          <c:spPr>
            <a:ln w="25400" cmpd="sng">
              <a:solidFill>
                <a:srgbClr val="301413"/>
              </a:solidFill>
            </a:ln>
          </c:spPr>
          <c:marker>
            <c:symbol val="none"/>
          </c:marker>
          <c:cat>
            <c:strRef>
              <c:f>'Fall Reflection'!$A$23:$A$25</c:f>
              <c:strCache>
                <c:ptCount val="3"/>
                <c:pt idx="0">
                  <c:v>September</c:v>
                </c:pt>
                <c:pt idx="1">
                  <c:v>October</c:v>
                </c:pt>
                <c:pt idx="2">
                  <c:v>November</c:v>
                </c:pt>
              </c:strCache>
            </c:strRef>
          </c:cat>
          <c:val>
            <c:numRef>
              <c:f>'Fall Reflection'!$E$23:$E$25</c:f>
              <c:numCache>
                <c:formatCode>0.00</c:formatCode>
                <c:ptCount val="3"/>
                <c:pt idx="0">
                  <c:v>0</c:v>
                </c:pt>
                <c:pt idx="1">
                  <c:v>0</c:v>
                </c:pt>
                <c:pt idx="2">
                  <c:v>0</c:v>
                </c:pt>
              </c:numCache>
            </c:numRef>
          </c:val>
          <c:smooth val="0"/>
          <c:extLst>
            <c:ext xmlns:c16="http://schemas.microsoft.com/office/drawing/2014/chart" uri="{C3380CC4-5D6E-409C-BE32-E72D297353CC}">
              <c16:uniqueId val="{00000000-84E5-417C-AEE4-9AC4AFB83812}"/>
            </c:ext>
          </c:extLst>
        </c:ser>
        <c:dLbls>
          <c:showLegendKey val="0"/>
          <c:showVal val="0"/>
          <c:showCatName val="0"/>
          <c:showSerName val="0"/>
          <c:showPercent val="0"/>
          <c:showBubbleSize val="0"/>
        </c:dLbls>
        <c:smooth val="0"/>
        <c:axId val="1286968832"/>
        <c:axId val="1286972096"/>
      </c:lineChart>
      <c:catAx>
        <c:axId val="1286968832"/>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sz="900" b="0" i="0">
                <a:solidFill>
                  <a:srgbClr val="595959"/>
                </a:solidFill>
              </a:defRPr>
            </a:pPr>
            <a:endParaRPr lang="en-US"/>
          </a:p>
        </c:txPr>
        <c:crossAx val="1286972096"/>
        <c:crosses val="autoZero"/>
        <c:auto val="1"/>
        <c:lblAlgn val="ctr"/>
        <c:lblOffset val="100"/>
        <c:noMultiLvlLbl val="1"/>
      </c:catAx>
      <c:valAx>
        <c:axId val="1286972096"/>
        <c:scaling>
          <c:orientation val="minMax"/>
        </c:scaling>
        <c:delete val="0"/>
        <c:axPos val="l"/>
        <c:majorGridlines>
          <c:spPr>
            <a:ln>
              <a:solidFill>
                <a:srgbClr val="D9D9D9"/>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sz="900" b="0" i="0">
                <a:solidFill>
                  <a:srgbClr val="595959"/>
                </a:solidFill>
              </a:defRPr>
            </a:pPr>
            <a:endParaRPr lang="en-US"/>
          </a:p>
        </c:txPr>
        <c:crossAx val="1286968832"/>
        <c:crosses val="autoZero"/>
        <c:crossBetween val="between"/>
      </c:valAx>
      <c:spPr>
        <a:solidFill>
          <a:srgbClr val="FFFFFF"/>
        </a:solidFill>
      </c:spPr>
    </c:plotArea>
    <c:legend>
      <c:legendPos val="b"/>
      <c:overlay val="0"/>
      <c:txPr>
        <a:bodyPr/>
        <a:lstStyle/>
        <a:p>
          <a:pPr lvl="0">
            <a:defRPr sz="900">
              <a:solidFill>
                <a:srgbClr val="595959"/>
              </a:solidFil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18"/>
  <c:chart>
    <c:title>
      <c:tx>
        <c:rich>
          <a:bodyPr/>
          <a:lstStyle/>
          <a:p>
            <a:pPr lvl="0">
              <a:defRPr b="1" i="0"/>
            </a:pPr>
            <a:r>
              <a:rPr lang="en-US"/>
              <a:t>Club Service through Winter</a:t>
            </a:r>
          </a:p>
        </c:rich>
      </c:tx>
      <c:overlay val="0"/>
    </c:title>
    <c:autoTitleDeleted val="0"/>
    <c:plotArea>
      <c:layout/>
      <c:lineChart>
        <c:grouping val="standard"/>
        <c:varyColors val="0"/>
        <c:ser>
          <c:idx val="0"/>
          <c:order val="0"/>
          <c:spPr>
            <a:ln w="25400" cmpd="sng">
              <a:solidFill>
                <a:srgbClr val="66CCFF"/>
              </a:solidFill>
            </a:ln>
          </c:spPr>
          <c:marker>
            <c:symbol val="none"/>
          </c:marker>
          <c:cat>
            <c:strRef>
              <c:f>'Winter Reflection'!$A$23:$A$25</c:f>
              <c:strCache>
                <c:ptCount val="3"/>
                <c:pt idx="0">
                  <c:v>December</c:v>
                </c:pt>
                <c:pt idx="1">
                  <c:v>January</c:v>
                </c:pt>
                <c:pt idx="2">
                  <c:v>February</c:v>
                </c:pt>
              </c:strCache>
            </c:strRef>
          </c:cat>
          <c:val>
            <c:numRef>
              <c:f>'Winter Reflection'!$E$23:$E$25</c:f>
              <c:numCache>
                <c:formatCode>0.00</c:formatCode>
                <c:ptCount val="3"/>
                <c:pt idx="0">
                  <c:v>0</c:v>
                </c:pt>
                <c:pt idx="1">
                  <c:v>0</c:v>
                </c:pt>
                <c:pt idx="2">
                  <c:v>0</c:v>
                </c:pt>
              </c:numCache>
            </c:numRef>
          </c:val>
          <c:smooth val="0"/>
          <c:extLst>
            <c:ext xmlns:c16="http://schemas.microsoft.com/office/drawing/2014/chart" uri="{C3380CC4-5D6E-409C-BE32-E72D297353CC}">
              <c16:uniqueId val="{00000000-3834-4440-A52F-D8F295962308}"/>
            </c:ext>
          </c:extLst>
        </c:ser>
        <c:dLbls>
          <c:showLegendKey val="0"/>
          <c:showVal val="0"/>
          <c:showCatName val="0"/>
          <c:showSerName val="0"/>
          <c:showPercent val="0"/>
          <c:showBubbleSize val="0"/>
        </c:dLbls>
        <c:smooth val="0"/>
        <c:axId val="1286961760"/>
        <c:axId val="1286963392"/>
      </c:lineChart>
      <c:catAx>
        <c:axId val="1286961760"/>
        <c:scaling>
          <c:orientation val="minMax"/>
        </c:scaling>
        <c:delete val="0"/>
        <c:axPos val="b"/>
        <c:title>
          <c:tx>
            <c:rich>
              <a:bodyPr/>
              <a:lstStyle/>
              <a:p>
                <a:pPr lvl="0">
                  <a:defRPr b="1" i="0"/>
                </a:pPr>
                <a:r>
                  <a:rPr lang="en-US"/>
                  <a:t>Months</a:t>
                </a:r>
              </a:p>
            </c:rich>
          </c:tx>
          <c:overlay val="0"/>
        </c:title>
        <c:numFmt formatCode="General" sourceLinked="1"/>
        <c:majorTickMark val="cross"/>
        <c:minorTickMark val="cross"/>
        <c:tickLblPos val="nextTo"/>
        <c:txPr>
          <a:bodyPr/>
          <a:lstStyle/>
          <a:p>
            <a:pPr lvl="0">
              <a:defRPr sz="900" b="0" i="0">
                <a:solidFill>
                  <a:srgbClr val="595959"/>
                </a:solidFill>
              </a:defRPr>
            </a:pPr>
            <a:endParaRPr lang="en-US"/>
          </a:p>
        </c:txPr>
        <c:crossAx val="1286963392"/>
        <c:crosses val="autoZero"/>
        <c:auto val="1"/>
        <c:lblAlgn val="ctr"/>
        <c:lblOffset val="100"/>
        <c:noMultiLvlLbl val="1"/>
      </c:catAx>
      <c:valAx>
        <c:axId val="1286963392"/>
        <c:scaling>
          <c:orientation val="minMax"/>
        </c:scaling>
        <c:delete val="0"/>
        <c:axPos val="l"/>
        <c:majorGridlines>
          <c:spPr>
            <a:ln>
              <a:solidFill>
                <a:srgbClr val="D9D9D9"/>
              </a:solidFill>
            </a:ln>
          </c:spPr>
        </c:majorGridlines>
        <c:title>
          <c:tx>
            <c:rich>
              <a:bodyPr/>
              <a:lstStyle/>
              <a:p>
                <a:pPr lvl="0">
                  <a:defRPr b="1" i="0"/>
                </a:pPr>
                <a:r>
                  <a:rPr lang="en-US"/>
                  <a:t>Number of Hours</a:t>
                </a:r>
              </a:p>
            </c:rich>
          </c:tx>
          <c:overlay val="0"/>
        </c:title>
        <c:numFmt formatCode="0.00" sourceLinked="1"/>
        <c:majorTickMark val="cross"/>
        <c:minorTickMark val="cross"/>
        <c:tickLblPos val="nextTo"/>
        <c:spPr>
          <a:ln w="47625">
            <a:noFill/>
          </a:ln>
        </c:spPr>
        <c:txPr>
          <a:bodyPr/>
          <a:lstStyle/>
          <a:p>
            <a:pPr lvl="0">
              <a:defRPr sz="900" b="0" i="0">
                <a:solidFill>
                  <a:srgbClr val="595959"/>
                </a:solidFill>
              </a:defRPr>
            </a:pPr>
            <a:endParaRPr lang="en-US"/>
          </a:p>
        </c:txPr>
        <c:crossAx val="1286961760"/>
        <c:crosses val="autoZero"/>
        <c:crossBetween val="between"/>
      </c:valAx>
      <c:spPr>
        <a:solidFill>
          <a:srgbClr val="FFFFFF"/>
        </a:solidFill>
      </c:spPr>
    </c:plotArea>
    <c:legend>
      <c:legendPos val="b"/>
      <c:overlay val="0"/>
      <c:txPr>
        <a:bodyPr/>
        <a:lstStyle/>
        <a:p>
          <a:pPr lvl="0">
            <a:defRPr sz="900">
              <a:solidFill>
                <a:srgbClr val="595959"/>
              </a:solidFill>
            </a:defRPr>
          </a:pPr>
          <a:endParaRPr lang="en-US"/>
        </a:p>
      </c:txPr>
    </c:legend>
    <c:plotVisOnly val="1"/>
    <c:dispBlanksAs val="zero"/>
    <c:showDLblsOverMax val="1"/>
  </c:chart>
  <c:spPr>
    <a:solidFill>
      <a:srgbClr val="FFFFFF"/>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5.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8.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hart" Target="../charts/chart6.xml"/></Relationships>
</file>

<file path=xl/drawings/_rels/drawing22.xml.rels><?xml version="1.0" encoding="UTF-8" standalone="yes"?>
<Relationships xmlns="http://schemas.openxmlformats.org/package/2006/relationships"><Relationship Id="rId1" Type="http://schemas.openxmlformats.org/officeDocument/2006/relationships/image" Target="../media/image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8.png"/></Relationships>
</file>

<file path=xl/drawings/_rels/drawing24.xml.rels><?xml version="1.0" encoding="UTF-8" standalone="yes"?>
<Relationships xmlns="http://schemas.openxmlformats.org/package/2006/relationships"><Relationship Id="rId1" Type="http://schemas.openxmlformats.org/officeDocument/2006/relationships/image" Target="../media/image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8.png"/></Relationships>
</file>

<file path=xl/drawings/_rels/drawing2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65314</xdr:rowOff>
    </xdr:from>
    <xdr:to>
      <xdr:col>10</xdr:col>
      <xdr:colOff>821374</xdr:colOff>
      <xdr:row>9</xdr:row>
      <xdr:rowOff>108857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04800"/>
          <a:ext cx="9203374" cy="8817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xdr:colOff>
      <xdr:row>4</xdr:row>
      <xdr:rowOff>76200</xdr:rowOff>
    </xdr:from>
    <xdr:to>
      <xdr:col>14</xdr:col>
      <xdr:colOff>96780</xdr:colOff>
      <xdr:row>9</xdr:row>
      <xdr:rowOff>188323</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40" y="868680"/>
          <a:ext cx="12029700" cy="11027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127000</xdr:colOff>
      <xdr:row>65</xdr:row>
      <xdr:rowOff>152400</xdr:rowOff>
    </xdr:to>
    <xdr:sp macro="" textlink="">
      <xdr:nvSpPr>
        <xdr:cNvPr id="1029" name="Rectangle 5" hidden="1">
          <a:extLst>
            <a:ext uri="{FF2B5EF4-FFF2-40B4-BE49-F238E27FC236}">
              <a16:creationId xmlns:a16="http://schemas.microsoft.com/office/drawing/2014/main" id="{00000000-0008-0000-0200-000005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15</xdr:col>
      <xdr:colOff>127000</xdr:colOff>
      <xdr:row>65</xdr:row>
      <xdr:rowOff>152400</xdr:rowOff>
    </xdr:to>
    <xdr:sp macro="" textlink="">
      <xdr:nvSpPr>
        <xdr:cNvPr id="3" name="Rectangle 5" hidden="1">
          <a:extLst>
            <a:ext uri="{FF2B5EF4-FFF2-40B4-BE49-F238E27FC236}">
              <a16:creationId xmlns:a16="http://schemas.microsoft.com/office/drawing/2014/main" id="{00000000-0008-0000-02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15</xdr:col>
      <xdr:colOff>129540</xdr:colOff>
      <xdr:row>64</xdr:row>
      <xdr:rowOff>99060</xdr:rowOff>
    </xdr:to>
    <xdr:sp macro="" textlink="">
      <xdr:nvSpPr>
        <xdr:cNvPr id="2" name="AutoShape 5">
          <a:extLst>
            <a:ext uri="{FF2B5EF4-FFF2-40B4-BE49-F238E27FC236}">
              <a16:creationId xmlns:a16="http://schemas.microsoft.com/office/drawing/2014/main" id="{00000000-0008-0000-02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4" name="AutoShape 5">
          <a:extLst>
            <a:ext uri="{FF2B5EF4-FFF2-40B4-BE49-F238E27FC236}">
              <a16:creationId xmlns:a16="http://schemas.microsoft.com/office/drawing/2014/main" id="{00000000-0008-0000-02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5" name="AutoShape 5">
          <a:extLst>
            <a:ext uri="{FF2B5EF4-FFF2-40B4-BE49-F238E27FC236}">
              <a16:creationId xmlns:a16="http://schemas.microsoft.com/office/drawing/2014/main" id="{00000000-0008-0000-02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6" name="AutoShape 5">
          <a:extLst>
            <a:ext uri="{FF2B5EF4-FFF2-40B4-BE49-F238E27FC236}">
              <a16:creationId xmlns:a16="http://schemas.microsoft.com/office/drawing/2014/main" id="{00000000-0008-0000-02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7" name="AutoShape 5">
          <a:extLst>
            <a:ext uri="{FF2B5EF4-FFF2-40B4-BE49-F238E27FC236}">
              <a16:creationId xmlns:a16="http://schemas.microsoft.com/office/drawing/2014/main" id="{00000000-0008-0000-02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9" name="AutoShape 5">
          <a:extLst>
            <a:ext uri="{FF2B5EF4-FFF2-40B4-BE49-F238E27FC236}">
              <a16:creationId xmlns:a16="http://schemas.microsoft.com/office/drawing/2014/main" id="{00000000-0008-0000-02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0" name="AutoShape 5">
          <a:extLst>
            <a:ext uri="{FF2B5EF4-FFF2-40B4-BE49-F238E27FC236}">
              <a16:creationId xmlns:a16="http://schemas.microsoft.com/office/drawing/2014/main" id="{00000000-0008-0000-02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1" name="AutoShape 5">
          <a:extLst>
            <a:ext uri="{FF2B5EF4-FFF2-40B4-BE49-F238E27FC236}">
              <a16:creationId xmlns:a16="http://schemas.microsoft.com/office/drawing/2014/main" id="{00000000-0008-0000-02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8" name="AutoShape 5">
          <a:extLst>
            <a:ext uri="{FF2B5EF4-FFF2-40B4-BE49-F238E27FC236}">
              <a16:creationId xmlns:a16="http://schemas.microsoft.com/office/drawing/2014/main" id="{00000000-0008-0000-02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2" name="AutoShape 5">
          <a:extLst>
            <a:ext uri="{FF2B5EF4-FFF2-40B4-BE49-F238E27FC236}">
              <a16:creationId xmlns:a16="http://schemas.microsoft.com/office/drawing/2014/main" id="{00000000-0008-0000-02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4" name="AutoShape 5">
          <a:extLst>
            <a:ext uri="{FF2B5EF4-FFF2-40B4-BE49-F238E27FC236}">
              <a16:creationId xmlns:a16="http://schemas.microsoft.com/office/drawing/2014/main" id="{00000000-0008-0000-02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5" name="AutoShape 5">
          <a:extLst>
            <a:ext uri="{FF2B5EF4-FFF2-40B4-BE49-F238E27FC236}">
              <a16:creationId xmlns:a16="http://schemas.microsoft.com/office/drawing/2014/main" id="{00000000-0008-0000-02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64</xdr:row>
      <xdr:rowOff>99060</xdr:rowOff>
    </xdr:to>
    <xdr:sp macro="" textlink="">
      <xdr:nvSpPr>
        <xdr:cNvPr id="16" name="AutoShape 5">
          <a:extLst>
            <a:ext uri="{FF2B5EF4-FFF2-40B4-BE49-F238E27FC236}">
              <a16:creationId xmlns:a16="http://schemas.microsoft.com/office/drawing/2014/main" id="{00000000-0008-0000-02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45720</xdr:colOff>
      <xdr:row>4</xdr:row>
      <xdr:rowOff>30480</xdr:rowOff>
    </xdr:from>
    <xdr:to>
      <xdr:col>14</xdr:col>
      <xdr:colOff>8111</xdr:colOff>
      <xdr:row>9</xdr:row>
      <xdr:rowOff>112123</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 y="822960"/>
          <a:ext cx="11697191" cy="10722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0</xdr:colOff>
      <xdr:row>66</xdr:row>
      <xdr:rowOff>25400</xdr:rowOff>
    </xdr:to>
    <xdr:sp macro="" textlink="">
      <xdr:nvSpPr>
        <xdr:cNvPr id="2055" name="Rectangle 7" hidden="1">
          <a:extLst>
            <a:ext uri="{FF2B5EF4-FFF2-40B4-BE49-F238E27FC236}">
              <a16:creationId xmlns:a16="http://schemas.microsoft.com/office/drawing/2014/main" id="{00000000-0008-0000-0300-000007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0</xdr:colOff>
      <xdr:row>66</xdr:row>
      <xdr:rowOff>25400</xdr:rowOff>
    </xdr:to>
    <xdr:sp macro="" textlink="">
      <xdr:nvSpPr>
        <xdr:cNvPr id="3" name="Rectangle 7" hidden="1">
          <a:extLst>
            <a:ext uri="{FF2B5EF4-FFF2-40B4-BE49-F238E27FC236}">
              <a16:creationId xmlns:a16="http://schemas.microsoft.com/office/drawing/2014/main" id="{00000000-0008-0000-03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12</xdr:col>
      <xdr:colOff>0</xdr:colOff>
      <xdr:row>64</xdr:row>
      <xdr:rowOff>91440</xdr:rowOff>
    </xdr:to>
    <xdr:sp macro="" textlink="">
      <xdr:nvSpPr>
        <xdr:cNvPr id="2" name="AutoShape 7">
          <a:extLst>
            <a:ext uri="{FF2B5EF4-FFF2-40B4-BE49-F238E27FC236}">
              <a16:creationId xmlns:a16="http://schemas.microsoft.com/office/drawing/2014/main" id="{00000000-0008-0000-03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0</xdr:colOff>
      <xdr:row>64</xdr:row>
      <xdr:rowOff>91440</xdr:rowOff>
    </xdr:to>
    <xdr:sp macro="" textlink="">
      <xdr:nvSpPr>
        <xdr:cNvPr id="4" name="AutoShape 7">
          <a:extLst>
            <a:ext uri="{FF2B5EF4-FFF2-40B4-BE49-F238E27FC236}">
              <a16:creationId xmlns:a16="http://schemas.microsoft.com/office/drawing/2014/main" id="{00000000-0008-0000-03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12</xdr:col>
      <xdr:colOff>0</xdr:colOff>
      <xdr:row>64</xdr:row>
      <xdr:rowOff>91440</xdr:rowOff>
    </xdr:to>
    <xdr:sp macro="" textlink="">
      <xdr:nvSpPr>
        <xdr:cNvPr id="5" name="AutoShape 7">
          <a:extLst>
            <a:ext uri="{FF2B5EF4-FFF2-40B4-BE49-F238E27FC236}">
              <a16:creationId xmlns:a16="http://schemas.microsoft.com/office/drawing/2014/main" id="{00000000-0008-0000-03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6" name="AutoShape 7">
          <a:extLst>
            <a:ext uri="{FF2B5EF4-FFF2-40B4-BE49-F238E27FC236}">
              <a16:creationId xmlns:a16="http://schemas.microsoft.com/office/drawing/2014/main" id="{00000000-0008-0000-03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7" name="AutoShape 7">
          <a:extLst>
            <a:ext uri="{FF2B5EF4-FFF2-40B4-BE49-F238E27FC236}">
              <a16:creationId xmlns:a16="http://schemas.microsoft.com/office/drawing/2014/main" id="{00000000-0008-0000-03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8" name="AutoShape 7">
          <a:extLst>
            <a:ext uri="{FF2B5EF4-FFF2-40B4-BE49-F238E27FC236}">
              <a16:creationId xmlns:a16="http://schemas.microsoft.com/office/drawing/2014/main" id="{00000000-0008-0000-03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9" name="AutoShape 7">
          <a:extLst>
            <a:ext uri="{FF2B5EF4-FFF2-40B4-BE49-F238E27FC236}">
              <a16:creationId xmlns:a16="http://schemas.microsoft.com/office/drawing/2014/main" id="{00000000-0008-0000-03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11" name="AutoShape 7">
          <a:extLst>
            <a:ext uri="{FF2B5EF4-FFF2-40B4-BE49-F238E27FC236}">
              <a16:creationId xmlns:a16="http://schemas.microsoft.com/office/drawing/2014/main" id="{00000000-0008-0000-03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10" name="AutoShape 7">
          <a:extLst>
            <a:ext uri="{FF2B5EF4-FFF2-40B4-BE49-F238E27FC236}">
              <a16:creationId xmlns:a16="http://schemas.microsoft.com/office/drawing/2014/main" id="{00000000-0008-0000-03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12" name="AutoShape 7">
          <a:extLst>
            <a:ext uri="{FF2B5EF4-FFF2-40B4-BE49-F238E27FC236}">
              <a16:creationId xmlns:a16="http://schemas.microsoft.com/office/drawing/2014/main" id="{00000000-0008-0000-0300-00000C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14" name="AutoShape 7">
          <a:extLst>
            <a:ext uri="{FF2B5EF4-FFF2-40B4-BE49-F238E27FC236}">
              <a16:creationId xmlns:a16="http://schemas.microsoft.com/office/drawing/2014/main" id="{00000000-0008-0000-03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15" name="AutoShape 7">
          <a:extLst>
            <a:ext uri="{FF2B5EF4-FFF2-40B4-BE49-F238E27FC236}">
              <a16:creationId xmlns:a16="http://schemas.microsoft.com/office/drawing/2014/main" id="{00000000-0008-0000-03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68580</xdr:colOff>
      <xdr:row>64</xdr:row>
      <xdr:rowOff>91440</xdr:rowOff>
    </xdr:to>
    <xdr:sp macro="" textlink="">
      <xdr:nvSpPr>
        <xdr:cNvPr id="16" name="AutoShape 7">
          <a:extLst>
            <a:ext uri="{FF2B5EF4-FFF2-40B4-BE49-F238E27FC236}">
              <a16:creationId xmlns:a16="http://schemas.microsoft.com/office/drawing/2014/main" id="{00000000-0008-0000-03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0</xdr:colOff>
      <xdr:row>4</xdr:row>
      <xdr:rowOff>85725</xdr:rowOff>
    </xdr:from>
    <xdr:to>
      <xdr:col>11</xdr:col>
      <xdr:colOff>389330</xdr:colOff>
      <xdr:row>10</xdr:row>
      <xdr:rowOff>4765</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885825"/>
          <a:ext cx="11114480" cy="105251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60960</xdr:colOff>
      <xdr:row>3</xdr:row>
      <xdr:rowOff>93708</xdr:rowOff>
    </xdr:from>
    <xdr:to>
      <xdr:col>15</xdr:col>
      <xdr:colOff>822960</xdr:colOff>
      <xdr:row>10</xdr:row>
      <xdr:rowOff>364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 y="688068"/>
          <a:ext cx="13335000" cy="12223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15</xdr:row>
      <xdr:rowOff>9525</xdr:rowOff>
    </xdr:from>
    <xdr:to>
      <xdr:col>7</xdr:col>
      <xdr:colOff>9525</xdr:colOff>
      <xdr:row>30</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7</xdr:col>
      <xdr:colOff>0</xdr:colOff>
      <xdr:row>15</xdr:row>
      <xdr:rowOff>9525</xdr:rowOff>
    </xdr:from>
    <xdr:to>
      <xdr:col>13</xdr:col>
      <xdr:colOff>809625</xdr:colOff>
      <xdr:row>30</xdr:row>
      <xdr:rowOff>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7</xdr:col>
      <xdr:colOff>9525</xdr:colOff>
      <xdr:row>46</xdr:row>
      <xdr:rowOff>9525</xdr:rowOff>
    </xdr:from>
    <xdr:to>
      <xdr:col>14</xdr:col>
      <xdr:colOff>0</xdr:colOff>
      <xdr:row>61</xdr:row>
      <xdr:rowOff>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oneCell">
    <xdr:from>
      <xdr:col>0</xdr:col>
      <xdr:colOff>30480</xdr:colOff>
      <xdr:row>3</xdr:row>
      <xdr:rowOff>189910</xdr:rowOff>
    </xdr:from>
    <xdr:to>
      <xdr:col>14</xdr:col>
      <xdr:colOff>30480</xdr:colOff>
      <xdr:row>9</xdr:row>
      <xdr:rowOff>125460</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480" y="784270"/>
          <a:ext cx="11734800" cy="11242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127000</xdr:colOff>
      <xdr:row>61</xdr:row>
      <xdr:rowOff>76200</xdr:rowOff>
    </xdr:to>
    <xdr:sp macro="" textlink="">
      <xdr:nvSpPr>
        <xdr:cNvPr id="3074" name="Rectangle 2" hidden="1">
          <a:extLst>
            <a:ext uri="{FF2B5EF4-FFF2-40B4-BE49-F238E27FC236}">
              <a16:creationId xmlns:a16="http://schemas.microsoft.com/office/drawing/2014/main" id="{00000000-0008-0000-0600-000002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15</xdr:col>
      <xdr:colOff>127000</xdr:colOff>
      <xdr:row>61</xdr:row>
      <xdr:rowOff>76200</xdr:rowOff>
    </xdr:to>
    <xdr:sp macro="" textlink="">
      <xdr:nvSpPr>
        <xdr:cNvPr id="3" name="Rectangle 2"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15</xdr:col>
      <xdr:colOff>129540</xdr:colOff>
      <xdr:row>59</xdr:row>
      <xdr:rowOff>137160</xdr:rowOff>
    </xdr:to>
    <xdr:sp macro="" textlink="">
      <xdr:nvSpPr>
        <xdr:cNvPr id="2" name="AutoShape 2">
          <a:extLst>
            <a:ext uri="{FF2B5EF4-FFF2-40B4-BE49-F238E27FC236}">
              <a16:creationId xmlns:a16="http://schemas.microsoft.com/office/drawing/2014/main" id="{00000000-0008-0000-06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4" name="AutoShape 2">
          <a:extLst>
            <a:ext uri="{FF2B5EF4-FFF2-40B4-BE49-F238E27FC236}">
              <a16:creationId xmlns:a16="http://schemas.microsoft.com/office/drawing/2014/main" id="{00000000-0008-0000-06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5" name="AutoShape 2">
          <a:extLst>
            <a:ext uri="{FF2B5EF4-FFF2-40B4-BE49-F238E27FC236}">
              <a16:creationId xmlns:a16="http://schemas.microsoft.com/office/drawing/2014/main" id="{00000000-0008-0000-06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6" name="AutoShape 2">
          <a:extLst>
            <a:ext uri="{FF2B5EF4-FFF2-40B4-BE49-F238E27FC236}">
              <a16:creationId xmlns:a16="http://schemas.microsoft.com/office/drawing/2014/main" id="{00000000-0008-0000-06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7" name="AutoShape 2">
          <a:extLst>
            <a:ext uri="{FF2B5EF4-FFF2-40B4-BE49-F238E27FC236}">
              <a16:creationId xmlns:a16="http://schemas.microsoft.com/office/drawing/2014/main" id="{00000000-0008-0000-06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9" name="AutoShape 2">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10" name="AutoShape 2">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11" name="AutoShape 2">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8" name="AutoShape 2">
          <a:extLst>
            <a:ext uri="{FF2B5EF4-FFF2-40B4-BE49-F238E27FC236}">
              <a16:creationId xmlns:a16="http://schemas.microsoft.com/office/drawing/2014/main" id="{00000000-0008-0000-06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13" name="AutoShape 2">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14" name="AutoShape 2">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15" name="AutoShape 2">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15</xdr:col>
      <xdr:colOff>129540</xdr:colOff>
      <xdr:row>59</xdr:row>
      <xdr:rowOff>137160</xdr:rowOff>
    </xdr:to>
    <xdr:sp macro="" textlink="">
      <xdr:nvSpPr>
        <xdr:cNvPr id="16" name="AutoShape 2">
          <a:extLst>
            <a:ext uri="{FF2B5EF4-FFF2-40B4-BE49-F238E27FC236}">
              <a16:creationId xmlns:a16="http://schemas.microsoft.com/office/drawing/2014/main" id="{00000000-0008-0000-06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45720</xdr:colOff>
      <xdr:row>3</xdr:row>
      <xdr:rowOff>182880</xdr:rowOff>
    </xdr:from>
    <xdr:to>
      <xdr:col>14</xdr:col>
      <xdr:colOff>45720</xdr:colOff>
      <xdr:row>9</xdr:row>
      <xdr:rowOff>118430</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 y="777240"/>
          <a:ext cx="11734800" cy="112427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4121" name="Rectangle 25" hidden="1">
          <a:extLst>
            <a:ext uri="{FF2B5EF4-FFF2-40B4-BE49-F238E27FC236}">
              <a16:creationId xmlns:a16="http://schemas.microsoft.com/office/drawing/2014/main" id="{00000000-0008-0000-0700-000019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07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55</xdr:row>
      <xdr:rowOff>175260</xdr:rowOff>
    </xdr:to>
    <xdr:sp macro="" textlink="">
      <xdr:nvSpPr>
        <xdr:cNvPr id="2" name="AutoShape 25">
          <a:extLst>
            <a:ext uri="{FF2B5EF4-FFF2-40B4-BE49-F238E27FC236}">
              <a16:creationId xmlns:a16="http://schemas.microsoft.com/office/drawing/2014/main" id="{00000000-0008-0000-07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4" name="AutoShape 25">
          <a:extLst>
            <a:ext uri="{FF2B5EF4-FFF2-40B4-BE49-F238E27FC236}">
              <a16:creationId xmlns:a16="http://schemas.microsoft.com/office/drawing/2014/main" id="{00000000-0008-0000-07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5" name="AutoShape 25">
          <a:extLst>
            <a:ext uri="{FF2B5EF4-FFF2-40B4-BE49-F238E27FC236}">
              <a16:creationId xmlns:a16="http://schemas.microsoft.com/office/drawing/2014/main" id="{00000000-0008-0000-07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6" name="AutoShape 25">
          <a:extLst>
            <a:ext uri="{FF2B5EF4-FFF2-40B4-BE49-F238E27FC236}">
              <a16:creationId xmlns:a16="http://schemas.microsoft.com/office/drawing/2014/main" id="{00000000-0008-0000-07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25400</xdr:colOff>
      <xdr:row>3</xdr:row>
      <xdr:rowOff>153162</xdr:rowOff>
    </xdr:from>
    <xdr:to>
      <xdr:col>26</xdr:col>
      <xdr:colOff>38100</xdr:colOff>
      <xdr:row>9</xdr:row>
      <xdr:rowOff>133670</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737362"/>
          <a:ext cx="12522200" cy="119970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5145" name="Rectangle 25" hidden="1">
          <a:extLst>
            <a:ext uri="{FF2B5EF4-FFF2-40B4-BE49-F238E27FC236}">
              <a16:creationId xmlns:a16="http://schemas.microsoft.com/office/drawing/2014/main" id="{00000000-0008-0000-0800-000019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55</xdr:row>
      <xdr:rowOff>175260</xdr:rowOff>
    </xdr:to>
    <xdr:sp macro="" textlink="">
      <xdr:nvSpPr>
        <xdr:cNvPr id="2" name="AutoShape 25">
          <a:extLst>
            <a:ext uri="{FF2B5EF4-FFF2-40B4-BE49-F238E27FC236}">
              <a16:creationId xmlns:a16="http://schemas.microsoft.com/office/drawing/2014/main" id="{00000000-0008-0000-08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4" name="AutoShape 25">
          <a:extLst>
            <a:ext uri="{FF2B5EF4-FFF2-40B4-BE49-F238E27FC236}">
              <a16:creationId xmlns:a16="http://schemas.microsoft.com/office/drawing/2014/main" id="{00000000-0008-0000-08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5" name="AutoShape 25">
          <a:extLst>
            <a:ext uri="{FF2B5EF4-FFF2-40B4-BE49-F238E27FC236}">
              <a16:creationId xmlns:a16="http://schemas.microsoft.com/office/drawing/2014/main" id="{00000000-0008-0000-08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6" name="AutoShape 25">
          <a:extLst>
            <a:ext uri="{FF2B5EF4-FFF2-40B4-BE49-F238E27FC236}">
              <a16:creationId xmlns:a16="http://schemas.microsoft.com/office/drawing/2014/main" id="{00000000-0008-0000-08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7" name="AutoShape 25">
          <a:extLst>
            <a:ext uri="{FF2B5EF4-FFF2-40B4-BE49-F238E27FC236}">
              <a16:creationId xmlns:a16="http://schemas.microsoft.com/office/drawing/2014/main" id="{00000000-0008-0000-08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9" name="AutoShape 25">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0" name="AutoShape 25">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1" name="AutoShape 25">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8" name="AutoShape 25">
          <a:extLst>
            <a:ext uri="{FF2B5EF4-FFF2-40B4-BE49-F238E27FC236}">
              <a16:creationId xmlns:a16="http://schemas.microsoft.com/office/drawing/2014/main" id="{00000000-0008-0000-08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3" name="AutoShape 25">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4" name="AutoShape 25">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5" name="AutoShape 25">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6" name="AutoShape 25">
          <a:extLst>
            <a:ext uri="{FF2B5EF4-FFF2-40B4-BE49-F238E27FC236}">
              <a16:creationId xmlns:a16="http://schemas.microsoft.com/office/drawing/2014/main" id="{00000000-0008-0000-08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28575</xdr:colOff>
      <xdr:row>3</xdr:row>
      <xdr:rowOff>138008</xdr:rowOff>
    </xdr:from>
    <xdr:to>
      <xdr:col>26</xdr:col>
      <xdr:colOff>38100</xdr:colOff>
      <xdr:row>9</xdr:row>
      <xdr:rowOff>142433</xdr:rowOff>
    </xdr:to>
    <xdr:pic>
      <xdr:nvPicPr>
        <xdr:cNvPr id="19" name="Picture 18">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719033"/>
          <a:ext cx="12573000" cy="1204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6169" name="Rectangle 25" hidden="1">
          <a:extLst>
            <a:ext uri="{FF2B5EF4-FFF2-40B4-BE49-F238E27FC236}">
              <a16:creationId xmlns:a16="http://schemas.microsoft.com/office/drawing/2014/main" id="{00000000-0008-0000-0900-0000191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09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55</xdr:row>
      <xdr:rowOff>175260</xdr:rowOff>
    </xdr:to>
    <xdr:sp macro="" textlink="">
      <xdr:nvSpPr>
        <xdr:cNvPr id="2" name="AutoShape 25">
          <a:extLst>
            <a:ext uri="{FF2B5EF4-FFF2-40B4-BE49-F238E27FC236}">
              <a16:creationId xmlns:a16="http://schemas.microsoft.com/office/drawing/2014/main" id="{00000000-0008-0000-09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4" name="AutoShape 25">
          <a:extLst>
            <a:ext uri="{FF2B5EF4-FFF2-40B4-BE49-F238E27FC236}">
              <a16:creationId xmlns:a16="http://schemas.microsoft.com/office/drawing/2014/main" id="{00000000-0008-0000-09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5" name="AutoShape 25">
          <a:extLst>
            <a:ext uri="{FF2B5EF4-FFF2-40B4-BE49-F238E27FC236}">
              <a16:creationId xmlns:a16="http://schemas.microsoft.com/office/drawing/2014/main" id="{00000000-0008-0000-09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6" name="AutoShape 25">
          <a:extLst>
            <a:ext uri="{FF2B5EF4-FFF2-40B4-BE49-F238E27FC236}">
              <a16:creationId xmlns:a16="http://schemas.microsoft.com/office/drawing/2014/main" id="{00000000-0008-0000-09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7" name="AutoShape 25">
          <a:extLst>
            <a:ext uri="{FF2B5EF4-FFF2-40B4-BE49-F238E27FC236}">
              <a16:creationId xmlns:a16="http://schemas.microsoft.com/office/drawing/2014/main" id="{00000000-0008-0000-09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9" name="AutoShape 25">
          <a:extLst>
            <a:ext uri="{FF2B5EF4-FFF2-40B4-BE49-F238E27FC236}">
              <a16:creationId xmlns:a16="http://schemas.microsoft.com/office/drawing/2014/main" id="{00000000-0008-0000-09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0" name="AutoShape 25">
          <a:extLst>
            <a:ext uri="{FF2B5EF4-FFF2-40B4-BE49-F238E27FC236}">
              <a16:creationId xmlns:a16="http://schemas.microsoft.com/office/drawing/2014/main" id="{00000000-0008-0000-09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1" name="AutoShape 25">
          <a:extLst>
            <a:ext uri="{FF2B5EF4-FFF2-40B4-BE49-F238E27FC236}">
              <a16:creationId xmlns:a16="http://schemas.microsoft.com/office/drawing/2014/main" id="{00000000-0008-0000-09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8" name="AutoShape 25">
          <a:extLst>
            <a:ext uri="{FF2B5EF4-FFF2-40B4-BE49-F238E27FC236}">
              <a16:creationId xmlns:a16="http://schemas.microsoft.com/office/drawing/2014/main" id="{00000000-0008-0000-09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3" name="AutoShape 25">
          <a:extLst>
            <a:ext uri="{FF2B5EF4-FFF2-40B4-BE49-F238E27FC236}">
              <a16:creationId xmlns:a16="http://schemas.microsoft.com/office/drawing/2014/main" id="{00000000-0008-0000-09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4" name="AutoShape 25">
          <a:extLst>
            <a:ext uri="{FF2B5EF4-FFF2-40B4-BE49-F238E27FC236}">
              <a16:creationId xmlns:a16="http://schemas.microsoft.com/office/drawing/2014/main" id="{00000000-0008-0000-09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5" name="AutoShape 25">
          <a:extLst>
            <a:ext uri="{FF2B5EF4-FFF2-40B4-BE49-F238E27FC236}">
              <a16:creationId xmlns:a16="http://schemas.microsoft.com/office/drawing/2014/main" id="{00000000-0008-0000-09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6" name="AutoShape 25">
          <a:extLst>
            <a:ext uri="{FF2B5EF4-FFF2-40B4-BE49-F238E27FC236}">
              <a16:creationId xmlns:a16="http://schemas.microsoft.com/office/drawing/2014/main" id="{00000000-0008-0000-09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28575</xdr:colOff>
      <xdr:row>3</xdr:row>
      <xdr:rowOff>133350</xdr:rowOff>
    </xdr:from>
    <xdr:to>
      <xdr:col>26</xdr:col>
      <xdr:colOff>38100</xdr:colOff>
      <xdr:row>9</xdr:row>
      <xdr:rowOff>137775</xdr:rowOff>
    </xdr:to>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714375"/>
          <a:ext cx="12573000" cy="12045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0</xdr:colOff>
      <xdr:row>18</xdr:row>
      <xdr:rowOff>0</xdr:rowOff>
    </xdr:from>
    <xdr:to>
      <xdr:col>13</xdr:col>
      <xdr:colOff>800100</xdr:colOff>
      <xdr:row>27</xdr:row>
      <xdr:rowOff>171450</xdr:rowOff>
    </xdr:to>
    <xdr:graphicFrame macro="">
      <xdr:nvGraphicFramePr>
        <xdr:cNvPr id="4" name="Chart 4">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0</xdr:col>
      <xdr:colOff>38100</xdr:colOff>
      <xdr:row>4</xdr:row>
      <xdr:rowOff>7301</xdr:rowOff>
    </xdr:from>
    <xdr:to>
      <xdr:col>13</xdr:col>
      <xdr:colOff>800100</xdr:colOff>
      <xdr:row>9</xdr:row>
      <xdr:rowOff>124146</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100" y="807401"/>
          <a:ext cx="11658600" cy="11169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32658</xdr:colOff>
      <xdr:row>3</xdr:row>
      <xdr:rowOff>174180</xdr:rowOff>
    </xdr:from>
    <xdr:to>
      <xdr:col>13</xdr:col>
      <xdr:colOff>794658</xdr:colOff>
      <xdr:row>9</xdr:row>
      <xdr:rowOff>115493</xdr:rowOff>
    </xdr:to>
    <xdr:pic>
      <xdr:nvPicPr>
        <xdr:cNvPr id="3" name="Picture 2">
          <a:extLst>
            <a:ext uri="{FF2B5EF4-FFF2-40B4-BE49-F238E27FC236}">
              <a16:creationId xmlns:a16="http://schemas.microsoft.com/office/drawing/2014/main" id="{9E883107-1807-4CD3-BE37-3F87E2773F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658" y="774255"/>
          <a:ext cx="11658600" cy="114146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7193" name="Rectangle 25" hidden="1">
          <a:extLst>
            <a:ext uri="{FF2B5EF4-FFF2-40B4-BE49-F238E27FC236}">
              <a16:creationId xmlns:a16="http://schemas.microsoft.com/office/drawing/2014/main" id="{00000000-0008-0000-0B00-0000191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0B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55</xdr:row>
      <xdr:rowOff>175260</xdr:rowOff>
    </xdr:to>
    <xdr:sp macro="" textlink="">
      <xdr:nvSpPr>
        <xdr:cNvPr id="2" name="AutoShape 25">
          <a:extLst>
            <a:ext uri="{FF2B5EF4-FFF2-40B4-BE49-F238E27FC236}">
              <a16:creationId xmlns:a16="http://schemas.microsoft.com/office/drawing/2014/main" id="{00000000-0008-0000-0B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4" name="AutoShape 25">
          <a:extLst>
            <a:ext uri="{FF2B5EF4-FFF2-40B4-BE49-F238E27FC236}">
              <a16:creationId xmlns:a16="http://schemas.microsoft.com/office/drawing/2014/main" id="{00000000-0008-0000-0B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5" name="AutoShape 25">
          <a:extLst>
            <a:ext uri="{FF2B5EF4-FFF2-40B4-BE49-F238E27FC236}">
              <a16:creationId xmlns:a16="http://schemas.microsoft.com/office/drawing/2014/main" id="{00000000-0008-0000-0B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6" name="AutoShape 25">
          <a:extLst>
            <a:ext uri="{FF2B5EF4-FFF2-40B4-BE49-F238E27FC236}">
              <a16:creationId xmlns:a16="http://schemas.microsoft.com/office/drawing/2014/main" id="{00000000-0008-0000-0B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7" name="AutoShape 25">
          <a:extLst>
            <a:ext uri="{FF2B5EF4-FFF2-40B4-BE49-F238E27FC236}">
              <a16:creationId xmlns:a16="http://schemas.microsoft.com/office/drawing/2014/main" id="{00000000-0008-0000-0B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9" name="AutoShape 25">
          <a:extLst>
            <a:ext uri="{FF2B5EF4-FFF2-40B4-BE49-F238E27FC236}">
              <a16:creationId xmlns:a16="http://schemas.microsoft.com/office/drawing/2014/main" id="{00000000-0008-0000-0B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0" name="AutoShape 25">
          <a:extLst>
            <a:ext uri="{FF2B5EF4-FFF2-40B4-BE49-F238E27FC236}">
              <a16:creationId xmlns:a16="http://schemas.microsoft.com/office/drawing/2014/main" id="{00000000-0008-0000-0B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1" name="AutoShape 25">
          <a:extLst>
            <a:ext uri="{FF2B5EF4-FFF2-40B4-BE49-F238E27FC236}">
              <a16:creationId xmlns:a16="http://schemas.microsoft.com/office/drawing/2014/main" id="{00000000-0008-0000-0B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8" name="AutoShape 25">
          <a:extLst>
            <a:ext uri="{FF2B5EF4-FFF2-40B4-BE49-F238E27FC236}">
              <a16:creationId xmlns:a16="http://schemas.microsoft.com/office/drawing/2014/main" id="{00000000-0008-0000-0B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3" name="AutoShape 25">
          <a:extLst>
            <a:ext uri="{FF2B5EF4-FFF2-40B4-BE49-F238E27FC236}">
              <a16:creationId xmlns:a16="http://schemas.microsoft.com/office/drawing/2014/main" id="{00000000-0008-0000-0B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4" name="AutoShape 25">
          <a:extLst>
            <a:ext uri="{FF2B5EF4-FFF2-40B4-BE49-F238E27FC236}">
              <a16:creationId xmlns:a16="http://schemas.microsoft.com/office/drawing/2014/main" id="{00000000-0008-0000-0B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5" name="AutoShape 25">
          <a:extLst>
            <a:ext uri="{FF2B5EF4-FFF2-40B4-BE49-F238E27FC236}">
              <a16:creationId xmlns:a16="http://schemas.microsoft.com/office/drawing/2014/main" id="{00000000-0008-0000-0B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6" name="AutoShape 25">
          <a:extLst>
            <a:ext uri="{FF2B5EF4-FFF2-40B4-BE49-F238E27FC236}">
              <a16:creationId xmlns:a16="http://schemas.microsoft.com/office/drawing/2014/main" id="{00000000-0008-0000-0B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22860</xdr:colOff>
      <xdr:row>3</xdr:row>
      <xdr:rowOff>129540</xdr:rowOff>
    </xdr:from>
    <xdr:to>
      <xdr:col>26</xdr:col>
      <xdr:colOff>0</xdr:colOff>
      <xdr:row>9</xdr:row>
      <xdr:rowOff>145395</xdr:rowOff>
    </xdr:to>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 y="708660"/>
          <a:ext cx="12573000" cy="12045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8217" name="Rectangle 25" hidden="1">
          <a:extLst>
            <a:ext uri="{FF2B5EF4-FFF2-40B4-BE49-F238E27FC236}">
              <a16:creationId xmlns:a16="http://schemas.microsoft.com/office/drawing/2014/main" id="{00000000-0008-0000-0C00-0000192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0C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55</xdr:row>
      <xdr:rowOff>175260</xdr:rowOff>
    </xdr:to>
    <xdr:sp macro="" textlink="">
      <xdr:nvSpPr>
        <xdr:cNvPr id="2" name="AutoShape 25">
          <a:extLst>
            <a:ext uri="{FF2B5EF4-FFF2-40B4-BE49-F238E27FC236}">
              <a16:creationId xmlns:a16="http://schemas.microsoft.com/office/drawing/2014/main" id="{00000000-0008-0000-0C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4" name="AutoShape 25">
          <a:extLst>
            <a:ext uri="{FF2B5EF4-FFF2-40B4-BE49-F238E27FC236}">
              <a16:creationId xmlns:a16="http://schemas.microsoft.com/office/drawing/2014/main" id="{00000000-0008-0000-0C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5" name="AutoShape 25">
          <a:extLst>
            <a:ext uri="{FF2B5EF4-FFF2-40B4-BE49-F238E27FC236}">
              <a16:creationId xmlns:a16="http://schemas.microsoft.com/office/drawing/2014/main" id="{00000000-0008-0000-0C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6" name="AutoShape 25">
          <a:extLst>
            <a:ext uri="{FF2B5EF4-FFF2-40B4-BE49-F238E27FC236}">
              <a16:creationId xmlns:a16="http://schemas.microsoft.com/office/drawing/2014/main" id="{00000000-0008-0000-0C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7" name="AutoShape 25">
          <a:extLst>
            <a:ext uri="{FF2B5EF4-FFF2-40B4-BE49-F238E27FC236}">
              <a16:creationId xmlns:a16="http://schemas.microsoft.com/office/drawing/2014/main" id="{00000000-0008-0000-0C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8" name="AutoShape 25">
          <a:extLst>
            <a:ext uri="{FF2B5EF4-FFF2-40B4-BE49-F238E27FC236}">
              <a16:creationId xmlns:a16="http://schemas.microsoft.com/office/drawing/2014/main" id="{00000000-0008-0000-0C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0" name="AutoShape 25">
          <a:extLst>
            <a:ext uri="{FF2B5EF4-FFF2-40B4-BE49-F238E27FC236}">
              <a16:creationId xmlns:a16="http://schemas.microsoft.com/office/drawing/2014/main" id="{00000000-0008-0000-0C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1" name="AutoShape 25">
          <a:extLst>
            <a:ext uri="{FF2B5EF4-FFF2-40B4-BE49-F238E27FC236}">
              <a16:creationId xmlns:a16="http://schemas.microsoft.com/office/drawing/2014/main" id="{00000000-0008-0000-0C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9" name="AutoShape 25">
          <a:extLst>
            <a:ext uri="{FF2B5EF4-FFF2-40B4-BE49-F238E27FC236}">
              <a16:creationId xmlns:a16="http://schemas.microsoft.com/office/drawing/2014/main" id="{00000000-0008-0000-0C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3" name="AutoShape 25">
          <a:extLst>
            <a:ext uri="{FF2B5EF4-FFF2-40B4-BE49-F238E27FC236}">
              <a16:creationId xmlns:a16="http://schemas.microsoft.com/office/drawing/2014/main" id="{00000000-0008-0000-0C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4" name="AutoShape 25">
          <a:extLst>
            <a:ext uri="{FF2B5EF4-FFF2-40B4-BE49-F238E27FC236}">
              <a16:creationId xmlns:a16="http://schemas.microsoft.com/office/drawing/2014/main" id="{00000000-0008-0000-0C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5" name="AutoShape 25">
          <a:extLst>
            <a:ext uri="{FF2B5EF4-FFF2-40B4-BE49-F238E27FC236}">
              <a16:creationId xmlns:a16="http://schemas.microsoft.com/office/drawing/2014/main" id="{00000000-0008-0000-0C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6" name="AutoShape 25">
          <a:extLst>
            <a:ext uri="{FF2B5EF4-FFF2-40B4-BE49-F238E27FC236}">
              <a16:creationId xmlns:a16="http://schemas.microsoft.com/office/drawing/2014/main" id="{00000000-0008-0000-0C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22860</xdr:colOff>
      <xdr:row>3</xdr:row>
      <xdr:rowOff>121920</xdr:rowOff>
    </xdr:from>
    <xdr:to>
      <xdr:col>25</xdr:col>
      <xdr:colOff>127000</xdr:colOff>
      <xdr:row>9</xdr:row>
      <xdr:rowOff>137775</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 y="701040"/>
          <a:ext cx="12573000" cy="12045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9241" name="Rectangle 25" hidden="1">
          <a:extLst>
            <a:ext uri="{FF2B5EF4-FFF2-40B4-BE49-F238E27FC236}">
              <a16:creationId xmlns:a16="http://schemas.microsoft.com/office/drawing/2014/main" id="{00000000-0008-0000-0D00-0000192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0D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236220</xdr:colOff>
      <xdr:row>55</xdr:row>
      <xdr:rowOff>175260</xdr:rowOff>
    </xdr:to>
    <xdr:sp macro="" textlink="">
      <xdr:nvSpPr>
        <xdr:cNvPr id="2" name="AutoShape 25">
          <a:extLst>
            <a:ext uri="{FF2B5EF4-FFF2-40B4-BE49-F238E27FC236}">
              <a16:creationId xmlns:a16="http://schemas.microsoft.com/office/drawing/2014/main" id="{00000000-0008-0000-0D00-000002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4" name="AutoShape 25">
          <a:extLst>
            <a:ext uri="{FF2B5EF4-FFF2-40B4-BE49-F238E27FC236}">
              <a16:creationId xmlns:a16="http://schemas.microsoft.com/office/drawing/2014/main" id="{00000000-0008-0000-0D00-000004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5" name="AutoShape 25">
          <a:extLst>
            <a:ext uri="{FF2B5EF4-FFF2-40B4-BE49-F238E27FC236}">
              <a16:creationId xmlns:a16="http://schemas.microsoft.com/office/drawing/2014/main" id="{00000000-0008-0000-0D00-000005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6" name="AutoShape 25">
          <a:extLst>
            <a:ext uri="{FF2B5EF4-FFF2-40B4-BE49-F238E27FC236}">
              <a16:creationId xmlns:a16="http://schemas.microsoft.com/office/drawing/2014/main" id="{00000000-0008-0000-0D00-000006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7" name="AutoShape 25">
          <a:extLst>
            <a:ext uri="{FF2B5EF4-FFF2-40B4-BE49-F238E27FC236}">
              <a16:creationId xmlns:a16="http://schemas.microsoft.com/office/drawing/2014/main" id="{00000000-0008-0000-0D00-000007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9" name="AutoShape 25">
          <a:extLst>
            <a:ext uri="{FF2B5EF4-FFF2-40B4-BE49-F238E27FC236}">
              <a16:creationId xmlns:a16="http://schemas.microsoft.com/office/drawing/2014/main" id="{00000000-0008-0000-0D00-000009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0" name="AutoShape 25">
          <a:extLst>
            <a:ext uri="{FF2B5EF4-FFF2-40B4-BE49-F238E27FC236}">
              <a16:creationId xmlns:a16="http://schemas.microsoft.com/office/drawing/2014/main" id="{00000000-0008-0000-0D00-00000A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1" name="AutoShape 25">
          <a:extLst>
            <a:ext uri="{FF2B5EF4-FFF2-40B4-BE49-F238E27FC236}">
              <a16:creationId xmlns:a16="http://schemas.microsoft.com/office/drawing/2014/main" id="{00000000-0008-0000-0D00-00000B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8" name="AutoShape 25">
          <a:extLst>
            <a:ext uri="{FF2B5EF4-FFF2-40B4-BE49-F238E27FC236}">
              <a16:creationId xmlns:a16="http://schemas.microsoft.com/office/drawing/2014/main" id="{00000000-0008-0000-0D00-000008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3" name="AutoShape 25">
          <a:extLst>
            <a:ext uri="{FF2B5EF4-FFF2-40B4-BE49-F238E27FC236}">
              <a16:creationId xmlns:a16="http://schemas.microsoft.com/office/drawing/2014/main" id="{00000000-0008-0000-0D00-00000D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4" name="AutoShape 25">
          <a:extLst>
            <a:ext uri="{FF2B5EF4-FFF2-40B4-BE49-F238E27FC236}">
              <a16:creationId xmlns:a16="http://schemas.microsoft.com/office/drawing/2014/main" id="{00000000-0008-0000-0D00-00000E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5" name="AutoShape 25">
          <a:extLst>
            <a:ext uri="{FF2B5EF4-FFF2-40B4-BE49-F238E27FC236}">
              <a16:creationId xmlns:a16="http://schemas.microsoft.com/office/drawing/2014/main" id="{00000000-0008-0000-0D00-00000F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26</xdr:col>
      <xdr:colOff>236220</xdr:colOff>
      <xdr:row>55</xdr:row>
      <xdr:rowOff>175260</xdr:rowOff>
    </xdr:to>
    <xdr:sp macro="" textlink="">
      <xdr:nvSpPr>
        <xdr:cNvPr id="16" name="AutoShape 25">
          <a:extLst>
            <a:ext uri="{FF2B5EF4-FFF2-40B4-BE49-F238E27FC236}">
              <a16:creationId xmlns:a16="http://schemas.microsoft.com/office/drawing/2014/main" id="{00000000-0008-0000-0D00-000010000000}"/>
            </a:ext>
          </a:extLst>
        </xdr:cNvPr>
        <xdr:cNvSpPr>
          <a:spLocks noChangeArrowheads="1"/>
        </xdr:cNvSpPr>
      </xdr:nvSpPr>
      <xdr:spPr bwMode="auto">
        <a:xfrm>
          <a:off x="0" y="0"/>
          <a:ext cx="12702540" cy="1270254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30480</xdr:colOff>
      <xdr:row>3</xdr:row>
      <xdr:rowOff>129540</xdr:rowOff>
    </xdr:from>
    <xdr:to>
      <xdr:col>26</xdr:col>
      <xdr:colOff>7620</xdr:colOff>
      <xdr:row>9</xdr:row>
      <xdr:rowOff>145395</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 y="708660"/>
          <a:ext cx="12573000" cy="12045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0</xdr:colOff>
      <xdr:row>18</xdr:row>
      <xdr:rowOff>0</xdr:rowOff>
    </xdr:from>
    <xdr:to>
      <xdr:col>13</xdr:col>
      <xdr:colOff>809625</xdr:colOff>
      <xdr:row>27</xdr:row>
      <xdr:rowOff>171450</xdr:rowOff>
    </xdr:to>
    <xdr:graphicFrame macro="">
      <xdr:nvGraphicFramePr>
        <xdr:cNvPr id="5" name="Chart 5">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0</xdr:col>
      <xdr:colOff>32658</xdr:colOff>
      <xdr:row>3</xdr:row>
      <xdr:rowOff>174180</xdr:rowOff>
    </xdr:from>
    <xdr:to>
      <xdr:col>13</xdr:col>
      <xdr:colOff>794658</xdr:colOff>
      <xdr:row>9</xdr:row>
      <xdr:rowOff>115493</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58" y="762009"/>
          <a:ext cx="11658600" cy="111697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43544</xdr:colOff>
      <xdr:row>3</xdr:row>
      <xdr:rowOff>193764</xdr:rowOff>
    </xdr:from>
    <xdr:to>
      <xdr:col>13</xdr:col>
      <xdr:colOff>805544</xdr:colOff>
      <xdr:row>9</xdr:row>
      <xdr:rowOff>117660</xdr:rowOff>
    </xdr:to>
    <xdr:pic>
      <xdr:nvPicPr>
        <xdr:cNvPr id="3" name="Picture 2">
          <a:extLst>
            <a:ext uri="{FF2B5EF4-FFF2-40B4-BE49-F238E27FC236}">
              <a16:creationId xmlns:a16="http://schemas.microsoft.com/office/drawing/2014/main" id="{99283EBE-0FB8-1245-8CBF-797C4D715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544" y="765264"/>
          <a:ext cx="11658600" cy="106689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10265" name="Rectangle 25" hidden="1">
          <a:extLst>
            <a:ext uri="{FF2B5EF4-FFF2-40B4-BE49-F238E27FC236}">
              <a16:creationId xmlns:a16="http://schemas.microsoft.com/office/drawing/2014/main" id="{00000000-0008-0000-0F00-0000192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0F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30</xdr:row>
      <xdr:rowOff>60960</xdr:rowOff>
    </xdr:to>
    <xdr:sp macro="" textlink="">
      <xdr:nvSpPr>
        <xdr:cNvPr id="2" name="Rectangle 25" hidden="1">
          <a:extLst>
            <a:ext uri="{FF2B5EF4-FFF2-40B4-BE49-F238E27FC236}">
              <a16:creationId xmlns:a16="http://schemas.microsoft.com/office/drawing/2014/main" id="{00000000-0008-0000-0F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4" name="AutoShape 25">
          <a:extLst>
            <a:ext uri="{FF2B5EF4-FFF2-40B4-BE49-F238E27FC236}">
              <a16:creationId xmlns:a16="http://schemas.microsoft.com/office/drawing/2014/main" id="{00000000-0008-0000-0F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5" name="AutoShape 25">
          <a:extLst>
            <a:ext uri="{FF2B5EF4-FFF2-40B4-BE49-F238E27FC236}">
              <a16:creationId xmlns:a16="http://schemas.microsoft.com/office/drawing/2014/main" id="{00000000-0008-0000-0F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6" name="AutoShape 25">
          <a:extLst>
            <a:ext uri="{FF2B5EF4-FFF2-40B4-BE49-F238E27FC236}">
              <a16:creationId xmlns:a16="http://schemas.microsoft.com/office/drawing/2014/main" id="{00000000-0008-0000-0F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7" name="AutoShape 25">
          <a:extLst>
            <a:ext uri="{FF2B5EF4-FFF2-40B4-BE49-F238E27FC236}">
              <a16:creationId xmlns:a16="http://schemas.microsoft.com/office/drawing/2014/main" id="{00000000-0008-0000-0F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9" name="AutoShape 25">
          <a:extLst>
            <a:ext uri="{FF2B5EF4-FFF2-40B4-BE49-F238E27FC236}">
              <a16:creationId xmlns:a16="http://schemas.microsoft.com/office/drawing/2014/main" id="{00000000-0008-0000-0F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0" name="AutoShape 25">
          <a:extLst>
            <a:ext uri="{FF2B5EF4-FFF2-40B4-BE49-F238E27FC236}">
              <a16:creationId xmlns:a16="http://schemas.microsoft.com/office/drawing/2014/main" id="{00000000-0008-0000-0F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1" name="AutoShape 25">
          <a:extLst>
            <a:ext uri="{FF2B5EF4-FFF2-40B4-BE49-F238E27FC236}">
              <a16:creationId xmlns:a16="http://schemas.microsoft.com/office/drawing/2014/main" id="{00000000-0008-0000-0F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8" name="AutoShape 25">
          <a:extLst>
            <a:ext uri="{FF2B5EF4-FFF2-40B4-BE49-F238E27FC236}">
              <a16:creationId xmlns:a16="http://schemas.microsoft.com/office/drawing/2014/main" id="{00000000-0008-0000-0F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3" name="AutoShape 25">
          <a:extLst>
            <a:ext uri="{FF2B5EF4-FFF2-40B4-BE49-F238E27FC236}">
              <a16:creationId xmlns:a16="http://schemas.microsoft.com/office/drawing/2014/main" id="{00000000-0008-0000-0F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4" name="AutoShape 25">
          <a:extLst>
            <a:ext uri="{FF2B5EF4-FFF2-40B4-BE49-F238E27FC236}">
              <a16:creationId xmlns:a16="http://schemas.microsoft.com/office/drawing/2014/main" id="{00000000-0008-0000-0F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5" name="AutoShape 25">
          <a:extLst>
            <a:ext uri="{FF2B5EF4-FFF2-40B4-BE49-F238E27FC236}">
              <a16:creationId xmlns:a16="http://schemas.microsoft.com/office/drawing/2014/main" id="{00000000-0008-0000-0F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6" name="AutoShape 25">
          <a:extLst>
            <a:ext uri="{FF2B5EF4-FFF2-40B4-BE49-F238E27FC236}">
              <a16:creationId xmlns:a16="http://schemas.microsoft.com/office/drawing/2014/main" id="{00000000-0008-0000-0F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38100</xdr:colOff>
      <xdr:row>3</xdr:row>
      <xdr:rowOff>142875</xdr:rowOff>
    </xdr:from>
    <xdr:to>
      <xdr:col>26</xdr:col>
      <xdr:colOff>47625</xdr:colOff>
      <xdr:row>10</xdr:row>
      <xdr:rowOff>1562</xdr:rowOff>
    </xdr:to>
    <xdr:pic>
      <xdr:nvPicPr>
        <xdr:cNvPr id="19" name="Picture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723900"/>
          <a:ext cx="12573000" cy="120457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11289" name="Rectangle 25" hidden="1">
          <a:extLst>
            <a:ext uri="{FF2B5EF4-FFF2-40B4-BE49-F238E27FC236}">
              <a16:creationId xmlns:a16="http://schemas.microsoft.com/office/drawing/2014/main" id="{00000000-0008-0000-1000-0000192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1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30</xdr:row>
      <xdr:rowOff>60960</xdr:rowOff>
    </xdr:to>
    <xdr:sp macro="" textlink="">
      <xdr:nvSpPr>
        <xdr:cNvPr id="2" name="Rectangle 25" hidden="1">
          <a:extLst>
            <a:ext uri="{FF2B5EF4-FFF2-40B4-BE49-F238E27FC236}">
              <a16:creationId xmlns:a16="http://schemas.microsoft.com/office/drawing/2014/main" id="{00000000-0008-0000-10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4" name="AutoShape 25">
          <a:extLst>
            <a:ext uri="{FF2B5EF4-FFF2-40B4-BE49-F238E27FC236}">
              <a16:creationId xmlns:a16="http://schemas.microsoft.com/office/drawing/2014/main" id="{00000000-0008-0000-10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5" name="AutoShape 25">
          <a:extLst>
            <a:ext uri="{FF2B5EF4-FFF2-40B4-BE49-F238E27FC236}">
              <a16:creationId xmlns:a16="http://schemas.microsoft.com/office/drawing/2014/main" id="{00000000-0008-0000-10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6" name="AutoShape 25">
          <a:extLst>
            <a:ext uri="{FF2B5EF4-FFF2-40B4-BE49-F238E27FC236}">
              <a16:creationId xmlns:a16="http://schemas.microsoft.com/office/drawing/2014/main" id="{00000000-0008-0000-10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7" name="AutoShape 25">
          <a:extLst>
            <a:ext uri="{FF2B5EF4-FFF2-40B4-BE49-F238E27FC236}">
              <a16:creationId xmlns:a16="http://schemas.microsoft.com/office/drawing/2014/main" id="{00000000-0008-0000-10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9" name="AutoShape 25">
          <a:extLst>
            <a:ext uri="{FF2B5EF4-FFF2-40B4-BE49-F238E27FC236}">
              <a16:creationId xmlns:a16="http://schemas.microsoft.com/office/drawing/2014/main" id="{00000000-0008-0000-10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0" name="AutoShape 25">
          <a:extLst>
            <a:ext uri="{FF2B5EF4-FFF2-40B4-BE49-F238E27FC236}">
              <a16:creationId xmlns:a16="http://schemas.microsoft.com/office/drawing/2014/main" id="{00000000-0008-0000-10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1" name="AutoShape 25">
          <a:extLst>
            <a:ext uri="{FF2B5EF4-FFF2-40B4-BE49-F238E27FC236}">
              <a16:creationId xmlns:a16="http://schemas.microsoft.com/office/drawing/2014/main" id="{00000000-0008-0000-10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8" name="AutoShape 25">
          <a:extLst>
            <a:ext uri="{FF2B5EF4-FFF2-40B4-BE49-F238E27FC236}">
              <a16:creationId xmlns:a16="http://schemas.microsoft.com/office/drawing/2014/main" id="{00000000-0008-0000-10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3" name="AutoShape 25">
          <a:extLst>
            <a:ext uri="{FF2B5EF4-FFF2-40B4-BE49-F238E27FC236}">
              <a16:creationId xmlns:a16="http://schemas.microsoft.com/office/drawing/2014/main" id="{00000000-0008-0000-10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4" name="AutoShape 25">
          <a:extLst>
            <a:ext uri="{FF2B5EF4-FFF2-40B4-BE49-F238E27FC236}">
              <a16:creationId xmlns:a16="http://schemas.microsoft.com/office/drawing/2014/main" id="{00000000-0008-0000-10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5" name="AutoShape 25">
          <a:extLst>
            <a:ext uri="{FF2B5EF4-FFF2-40B4-BE49-F238E27FC236}">
              <a16:creationId xmlns:a16="http://schemas.microsoft.com/office/drawing/2014/main" id="{00000000-0008-0000-10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6" name="AutoShape 25">
          <a:extLst>
            <a:ext uri="{FF2B5EF4-FFF2-40B4-BE49-F238E27FC236}">
              <a16:creationId xmlns:a16="http://schemas.microsoft.com/office/drawing/2014/main" id="{00000000-0008-0000-10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28575</xdr:colOff>
      <xdr:row>3</xdr:row>
      <xdr:rowOff>142875</xdr:rowOff>
    </xdr:from>
    <xdr:to>
      <xdr:col>26</xdr:col>
      <xdr:colOff>38100</xdr:colOff>
      <xdr:row>9</xdr:row>
      <xdr:rowOff>147300</xdr:rowOff>
    </xdr:to>
    <xdr:pic>
      <xdr:nvPicPr>
        <xdr:cNvPr id="19" name="Picture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723900"/>
          <a:ext cx="12573000" cy="12045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12313" name="Rectangle 25" hidden="1">
          <a:extLst>
            <a:ext uri="{FF2B5EF4-FFF2-40B4-BE49-F238E27FC236}">
              <a16:creationId xmlns:a16="http://schemas.microsoft.com/office/drawing/2014/main" id="{00000000-0008-0000-1100-0000193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1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30</xdr:row>
      <xdr:rowOff>60960</xdr:rowOff>
    </xdr:to>
    <xdr:sp macro="" textlink="">
      <xdr:nvSpPr>
        <xdr:cNvPr id="2" name="Rectangle 25" hidden="1">
          <a:extLst>
            <a:ext uri="{FF2B5EF4-FFF2-40B4-BE49-F238E27FC236}">
              <a16:creationId xmlns:a16="http://schemas.microsoft.com/office/drawing/2014/main" id="{00000000-0008-0000-11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4" name="AutoShape 25">
          <a:extLst>
            <a:ext uri="{FF2B5EF4-FFF2-40B4-BE49-F238E27FC236}">
              <a16:creationId xmlns:a16="http://schemas.microsoft.com/office/drawing/2014/main" id="{00000000-0008-0000-11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5" name="AutoShape 25">
          <a:extLst>
            <a:ext uri="{FF2B5EF4-FFF2-40B4-BE49-F238E27FC236}">
              <a16:creationId xmlns:a16="http://schemas.microsoft.com/office/drawing/2014/main" id="{00000000-0008-0000-11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6" name="AutoShape 25">
          <a:extLst>
            <a:ext uri="{FF2B5EF4-FFF2-40B4-BE49-F238E27FC236}">
              <a16:creationId xmlns:a16="http://schemas.microsoft.com/office/drawing/2014/main" id="{00000000-0008-0000-11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7" name="AutoShape 25">
          <a:extLst>
            <a:ext uri="{FF2B5EF4-FFF2-40B4-BE49-F238E27FC236}">
              <a16:creationId xmlns:a16="http://schemas.microsoft.com/office/drawing/2014/main" id="{00000000-0008-0000-11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9" name="AutoShape 25">
          <a:extLst>
            <a:ext uri="{FF2B5EF4-FFF2-40B4-BE49-F238E27FC236}">
              <a16:creationId xmlns:a16="http://schemas.microsoft.com/office/drawing/2014/main" id="{00000000-0008-0000-11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0" name="AutoShape 25">
          <a:extLst>
            <a:ext uri="{FF2B5EF4-FFF2-40B4-BE49-F238E27FC236}">
              <a16:creationId xmlns:a16="http://schemas.microsoft.com/office/drawing/2014/main" id="{00000000-0008-0000-11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1" name="AutoShape 25">
          <a:extLst>
            <a:ext uri="{FF2B5EF4-FFF2-40B4-BE49-F238E27FC236}">
              <a16:creationId xmlns:a16="http://schemas.microsoft.com/office/drawing/2014/main" id="{00000000-0008-0000-11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8" name="AutoShape 25">
          <a:extLst>
            <a:ext uri="{FF2B5EF4-FFF2-40B4-BE49-F238E27FC236}">
              <a16:creationId xmlns:a16="http://schemas.microsoft.com/office/drawing/2014/main" id="{00000000-0008-0000-11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3" name="AutoShape 25">
          <a:extLst>
            <a:ext uri="{FF2B5EF4-FFF2-40B4-BE49-F238E27FC236}">
              <a16:creationId xmlns:a16="http://schemas.microsoft.com/office/drawing/2014/main" id="{00000000-0008-0000-11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4" name="AutoShape 25">
          <a:extLst>
            <a:ext uri="{FF2B5EF4-FFF2-40B4-BE49-F238E27FC236}">
              <a16:creationId xmlns:a16="http://schemas.microsoft.com/office/drawing/2014/main" id="{00000000-0008-0000-11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5" name="AutoShape 25">
          <a:extLst>
            <a:ext uri="{FF2B5EF4-FFF2-40B4-BE49-F238E27FC236}">
              <a16:creationId xmlns:a16="http://schemas.microsoft.com/office/drawing/2014/main" id="{00000000-0008-0000-11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6" name="AutoShape 25">
          <a:extLst>
            <a:ext uri="{FF2B5EF4-FFF2-40B4-BE49-F238E27FC236}">
              <a16:creationId xmlns:a16="http://schemas.microsoft.com/office/drawing/2014/main" id="{00000000-0008-0000-11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38100</xdr:colOff>
      <xdr:row>3</xdr:row>
      <xdr:rowOff>142875</xdr:rowOff>
    </xdr:from>
    <xdr:to>
      <xdr:col>26</xdr:col>
      <xdr:colOff>47625</xdr:colOff>
      <xdr:row>9</xdr:row>
      <xdr:rowOff>147300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723900"/>
          <a:ext cx="12573000" cy="12045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7</xdr:col>
      <xdr:colOff>0</xdr:colOff>
      <xdr:row>18</xdr:row>
      <xdr:rowOff>0</xdr:rowOff>
    </xdr:from>
    <xdr:to>
      <xdr:col>13</xdr:col>
      <xdr:colOff>800100</xdr:colOff>
      <xdr:row>27</xdr:row>
      <xdr:rowOff>171450</xdr:rowOff>
    </xdr:to>
    <xdr:graphicFrame macro="">
      <xdr:nvGraphicFramePr>
        <xdr:cNvPr id="6" name="Chart 6">
          <a:extLst>
            <a:ext uri="{FF2B5EF4-FFF2-40B4-BE49-F238E27FC236}">
              <a16:creationId xmlns:a16="http://schemas.microsoft.com/office/drawing/2014/main" id="{00000000-0008-0000-1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0</xdr:col>
      <xdr:colOff>43544</xdr:colOff>
      <xdr:row>3</xdr:row>
      <xdr:rowOff>193764</xdr:rowOff>
    </xdr:from>
    <xdr:to>
      <xdr:col>13</xdr:col>
      <xdr:colOff>805544</xdr:colOff>
      <xdr:row>9</xdr:row>
      <xdr:rowOff>117660</xdr:rowOff>
    </xdr:to>
    <xdr:pic>
      <xdr:nvPicPr>
        <xdr:cNvPr id="5" name="Picture 4">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544" y="781593"/>
          <a:ext cx="11658600" cy="109955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38100</xdr:colOff>
      <xdr:row>4</xdr:row>
      <xdr:rowOff>9525</xdr:rowOff>
    </xdr:from>
    <xdr:to>
      <xdr:col>13</xdr:col>
      <xdr:colOff>800100</xdr:colOff>
      <xdr:row>9</xdr:row>
      <xdr:rowOff>126370</xdr:rowOff>
    </xdr:to>
    <xdr:pic>
      <xdr:nvPicPr>
        <xdr:cNvPr id="3" name="Picture 2">
          <a:extLst>
            <a:ext uri="{FF2B5EF4-FFF2-40B4-BE49-F238E27FC236}">
              <a16:creationId xmlns:a16="http://schemas.microsoft.com/office/drawing/2014/main" id="{92016FEB-D904-1D48-8511-6E2DD8A9D4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771525"/>
          <a:ext cx="11658600" cy="106934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13337" name="Rectangle 25" hidden="1">
          <a:extLst>
            <a:ext uri="{FF2B5EF4-FFF2-40B4-BE49-F238E27FC236}">
              <a16:creationId xmlns:a16="http://schemas.microsoft.com/office/drawing/2014/main" id="{00000000-0008-0000-1300-0000193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13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30</xdr:row>
      <xdr:rowOff>60960</xdr:rowOff>
    </xdr:to>
    <xdr:sp macro="" textlink="">
      <xdr:nvSpPr>
        <xdr:cNvPr id="2" name="Rectangle 25" hidden="1">
          <a:extLst>
            <a:ext uri="{FF2B5EF4-FFF2-40B4-BE49-F238E27FC236}">
              <a16:creationId xmlns:a16="http://schemas.microsoft.com/office/drawing/2014/main" id="{00000000-0008-0000-13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4" name="AutoShape 25">
          <a:extLst>
            <a:ext uri="{FF2B5EF4-FFF2-40B4-BE49-F238E27FC236}">
              <a16:creationId xmlns:a16="http://schemas.microsoft.com/office/drawing/2014/main" id="{00000000-0008-0000-13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5" name="AutoShape 25">
          <a:extLst>
            <a:ext uri="{FF2B5EF4-FFF2-40B4-BE49-F238E27FC236}">
              <a16:creationId xmlns:a16="http://schemas.microsoft.com/office/drawing/2014/main" id="{00000000-0008-0000-13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6" name="AutoShape 25">
          <a:extLst>
            <a:ext uri="{FF2B5EF4-FFF2-40B4-BE49-F238E27FC236}">
              <a16:creationId xmlns:a16="http://schemas.microsoft.com/office/drawing/2014/main" id="{00000000-0008-0000-13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7" name="AutoShape 25">
          <a:extLst>
            <a:ext uri="{FF2B5EF4-FFF2-40B4-BE49-F238E27FC236}">
              <a16:creationId xmlns:a16="http://schemas.microsoft.com/office/drawing/2014/main" id="{00000000-0008-0000-13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9" name="AutoShape 25">
          <a:extLst>
            <a:ext uri="{FF2B5EF4-FFF2-40B4-BE49-F238E27FC236}">
              <a16:creationId xmlns:a16="http://schemas.microsoft.com/office/drawing/2014/main" id="{00000000-0008-0000-13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0" name="AutoShape 25">
          <a:extLst>
            <a:ext uri="{FF2B5EF4-FFF2-40B4-BE49-F238E27FC236}">
              <a16:creationId xmlns:a16="http://schemas.microsoft.com/office/drawing/2014/main" id="{00000000-0008-0000-13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1" name="AutoShape 25">
          <a:extLst>
            <a:ext uri="{FF2B5EF4-FFF2-40B4-BE49-F238E27FC236}">
              <a16:creationId xmlns:a16="http://schemas.microsoft.com/office/drawing/2014/main" id="{00000000-0008-0000-13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8" name="AutoShape 25">
          <a:extLst>
            <a:ext uri="{FF2B5EF4-FFF2-40B4-BE49-F238E27FC236}">
              <a16:creationId xmlns:a16="http://schemas.microsoft.com/office/drawing/2014/main" id="{00000000-0008-0000-13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3" name="AutoShape 25">
          <a:extLst>
            <a:ext uri="{FF2B5EF4-FFF2-40B4-BE49-F238E27FC236}">
              <a16:creationId xmlns:a16="http://schemas.microsoft.com/office/drawing/2014/main" id="{00000000-0008-0000-13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4" name="AutoShape 25">
          <a:extLst>
            <a:ext uri="{FF2B5EF4-FFF2-40B4-BE49-F238E27FC236}">
              <a16:creationId xmlns:a16="http://schemas.microsoft.com/office/drawing/2014/main" id="{00000000-0008-0000-13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5" name="AutoShape 25">
          <a:extLst>
            <a:ext uri="{FF2B5EF4-FFF2-40B4-BE49-F238E27FC236}">
              <a16:creationId xmlns:a16="http://schemas.microsoft.com/office/drawing/2014/main" id="{00000000-0008-0000-13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6" name="AutoShape 25">
          <a:extLst>
            <a:ext uri="{FF2B5EF4-FFF2-40B4-BE49-F238E27FC236}">
              <a16:creationId xmlns:a16="http://schemas.microsoft.com/office/drawing/2014/main" id="{00000000-0008-0000-13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28575</xdr:colOff>
      <xdr:row>3</xdr:row>
      <xdr:rowOff>142875</xdr:rowOff>
    </xdr:from>
    <xdr:to>
      <xdr:col>26</xdr:col>
      <xdr:colOff>38100</xdr:colOff>
      <xdr:row>9</xdr:row>
      <xdr:rowOff>147300</xdr:rowOff>
    </xdr:to>
    <xdr:pic>
      <xdr:nvPicPr>
        <xdr:cNvPr id="19" name="Picture 18">
          <a:extLst>
            <a:ext uri="{FF2B5EF4-FFF2-40B4-BE49-F238E27FC236}">
              <a16:creationId xmlns:a16="http://schemas.microsoft.com/office/drawing/2014/main" id="{00000000-0008-0000-13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723900"/>
          <a:ext cx="12573000" cy="120457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14361" name="Rectangle 25" hidden="1">
          <a:extLst>
            <a:ext uri="{FF2B5EF4-FFF2-40B4-BE49-F238E27FC236}">
              <a16:creationId xmlns:a16="http://schemas.microsoft.com/office/drawing/2014/main" id="{00000000-0008-0000-1400-0000193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14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30</xdr:row>
      <xdr:rowOff>60960</xdr:rowOff>
    </xdr:to>
    <xdr:sp macro="" textlink="">
      <xdr:nvSpPr>
        <xdr:cNvPr id="2" name="Rectangle 25" hidden="1">
          <a:extLst>
            <a:ext uri="{FF2B5EF4-FFF2-40B4-BE49-F238E27FC236}">
              <a16:creationId xmlns:a16="http://schemas.microsoft.com/office/drawing/2014/main" id="{00000000-0008-0000-14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4" name="AutoShape 25">
          <a:extLst>
            <a:ext uri="{FF2B5EF4-FFF2-40B4-BE49-F238E27FC236}">
              <a16:creationId xmlns:a16="http://schemas.microsoft.com/office/drawing/2014/main" id="{00000000-0008-0000-14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5" name="AutoShape 25">
          <a:extLst>
            <a:ext uri="{FF2B5EF4-FFF2-40B4-BE49-F238E27FC236}">
              <a16:creationId xmlns:a16="http://schemas.microsoft.com/office/drawing/2014/main" id="{00000000-0008-0000-14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6" name="AutoShape 25">
          <a:extLst>
            <a:ext uri="{FF2B5EF4-FFF2-40B4-BE49-F238E27FC236}">
              <a16:creationId xmlns:a16="http://schemas.microsoft.com/office/drawing/2014/main" id="{00000000-0008-0000-14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7" name="AutoShape 25">
          <a:extLst>
            <a:ext uri="{FF2B5EF4-FFF2-40B4-BE49-F238E27FC236}">
              <a16:creationId xmlns:a16="http://schemas.microsoft.com/office/drawing/2014/main" id="{00000000-0008-0000-14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9" name="AutoShape 25">
          <a:extLst>
            <a:ext uri="{FF2B5EF4-FFF2-40B4-BE49-F238E27FC236}">
              <a16:creationId xmlns:a16="http://schemas.microsoft.com/office/drawing/2014/main" id="{00000000-0008-0000-14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0" name="AutoShape 25">
          <a:extLst>
            <a:ext uri="{FF2B5EF4-FFF2-40B4-BE49-F238E27FC236}">
              <a16:creationId xmlns:a16="http://schemas.microsoft.com/office/drawing/2014/main" id="{00000000-0008-0000-14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1" name="AutoShape 25">
          <a:extLst>
            <a:ext uri="{FF2B5EF4-FFF2-40B4-BE49-F238E27FC236}">
              <a16:creationId xmlns:a16="http://schemas.microsoft.com/office/drawing/2014/main" id="{00000000-0008-0000-14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8" name="AutoShape 25">
          <a:extLst>
            <a:ext uri="{FF2B5EF4-FFF2-40B4-BE49-F238E27FC236}">
              <a16:creationId xmlns:a16="http://schemas.microsoft.com/office/drawing/2014/main" id="{00000000-0008-0000-14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3" name="AutoShape 25">
          <a:extLst>
            <a:ext uri="{FF2B5EF4-FFF2-40B4-BE49-F238E27FC236}">
              <a16:creationId xmlns:a16="http://schemas.microsoft.com/office/drawing/2014/main" id="{00000000-0008-0000-14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4" name="AutoShape 25">
          <a:extLst>
            <a:ext uri="{FF2B5EF4-FFF2-40B4-BE49-F238E27FC236}">
              <a16:creationId xmlns:a16="http://schemas.microsoft.com/office/drawing/2014/main" id="{00000000-0008-0000-14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5" name="AutoShape 25">
          <a:extLst>
            <a:ext uri="{FF2B5EF4-FFF2-40B4-BE49-F238E27FC236}">
              <a16:creationId xmlns:a16="http://schemas.microsoft.com/office/drawing/2014/main" id="{00000000-0008-0000-14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6" name="AutoShape 25">
          <a:extLst>
            <a:ext uri="{FF2B5EF4-FFF2-40B4-BE49-F238E27FC236}">
              <a16:creationId xmlns:a16="http://schemas.microsoft.com/office/drawing/2014/main" id="{00000000-0008-0000-14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28575</xdr:colOff>
      <xdr:row>3</xdr:row>
      <xdr:rowOff>142875</xdr:rowOff>
    </xdr:from>
    <xdr:to>
      <xdr:col>26</xdr:col>
      <xdr:colOff>38100</xdr:colOff>
      <xdr:row>9</xdr:row>
      <xdr:rowOff>147300</xdr:rowOff>
    </xdr:to>
    <xdr:pic>
      <xdr:nvPicPr>
        <xdr:cNvPr id="19" name="Picture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723900"/>
          <a:ext cx="12573000" cy="12045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190500</xdr:colOff>
      <xdr:row>58</xdr:row>
      <xdr:rowOff>12700</xdr:rowOff>
    </xdr:to>
    <xdr:sp macro="" textlink="">
      <xdr:nvSpPr>
        <xdr:cNvPr id="15385" name="Rectangle 25" hidden="1">
          <a:extLst>
            <a:ext uri="{FF2B5EF4-FFF2-40B4-BE49-F238E27FC236}">
              <a16:creationId xmlns:a16="http://schemas.microsoft.com/office/drawing/2014/main" id="{00000000-0008-0000-1500-0000193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26</xdr:col>
      <xdr:colOff>190500</xdr:colOff>
      <xdr:row>58</xdr:row>
      <xdr:rowOff>12700</xdr:rowOff>
    </xdr:to>
    <xdr:sp macro="" textlink="">
      <xdr:nvSpPr>
        <xdr:cNvPr id="3" name="Rectangle 25" hidden="1">
          <a:extLst>
            <a:ext uri="{FF2B5EF4-FFF2-40B4-BE49-F238E27FC236}">
              <a16:creationId xmlns:a16="http://schemas.microsoft.com/office/drawing/2014/main" id="{00000000-0008-0000-15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76200</xdr:colOff>
      <xdr:row>30</xdr:row>
      <xdr:rowOff>60960</xdr:rowOff>
    </xdr:to>
    <xdr:sp macro="" textlink="">
      <xdr:nvSpPr>
        <xdr:cNvPr id="2" name="Rectangle 25" hidden="1">
          <a:extLst>
            <a:ext uri="{FF2B5EF4-FFF2-40B4-BE49-F238E27FC236}">
              <a16:creationId xmlns:a16="http://schemas.microsoft.com/office/drawing/2014/main" id="{00000000-0008-0000-1500-000002000000}"/>
            </a:ext>
          </a:extLst>
        </xdr:cNvPr>
        <xdr:cNvSpPr>
          <a:spLocks noSelect="1" noChangeArrowheads="1"/>
        </xdr:cNvSpPr>
      </xdr:nvSpPr>
      <xdr:spPr bwMode="auto">
        <a:xfrm>
          <a:off x="0" y="0"/>
          <a:ext cx="7620000" cy="762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4" name="AutoShape 25">
          <a:extLst>
            <a:ext uri="{FF2B5EF4-FFF2-40B4-BE49-F238E27FC236}">
              <a16:creationId xmlns:a16="http://schemas.microsoft.com/office/drawing/2014/main" id="{00000000-0008-0000-1500-000004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5" name="AutoShape 25">
          <a:extLst>
            <a:ext uri="{FF2B5EF4-FFF2-40B4-BE49-F238E27FC236}">
              <a16:creationId xmlns:a16="http://schemas.microsoft.com/office/drawing/2014/main" id="{00000000-0008-0000-1500-000005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6" name="AutoShape 25">
          <a:extLst>
            <a:ext uri="{FF2B5EF4-FFF2-40B4-BE49-F238E27FC236}">
              <a16:creationId xmlns:a16="http://schemas.microsoft.com/office/drawing/2014/main" id="{00000000-0008-0000-1500-000006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7" name="AutoShape 25">
          <a:extLst>
            <a:ext uri="{FF2B5EF4-FFF2-40B4-BE49-F238E27FC236}">
              <a16:creationId xmlns:a16="http://schemas.microsoft.com/office/drawing/2014/main" id="{00000000-0008-0000-1500-000007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9" name="AutoShape 25">
          <a:extLst>
            <a:ext uri="{FF2B5EF4-FFF2-40B4-BE49-F238E27FC236}">
              <a16:creationId xmlns:a16="http://schemas.microsoft.com/office/drawing/2014/main" id="{00000000-0008-0000-1500-000009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0" name="AutoShape 25">
          <a:extLst>
            <a:ext uri="{FF2B5EF4-FFF2-40B4-BE49-F238E27FC236}">
              <a16:creationId xmlns:a16="http://schemas.microsoft.com/office/drawing/2014/main" id="{00000000-0008-0000-1500-00000A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1" name="AutoShape 25">
          <a:extLst>
            <a:ext uri="{FF2B5EF4-FFF2-40B4-BE49-F238E27FC236}">
              <a16:creationId xmlns:a16="http://schemas.microsoft.com/office/drawing/2014/main" id="{00000000-0008-0000-1500-00000B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8" name="AutoShape 25">
          <a:extLst>
            <a:ext uri="{FF2B5EF4-FFF2-40B4-BE49-F238E27FC236}">
              <a16:creationId xmlns:a16="http://schemas.microsoft.com/office/drawing/2014/main" id="{00000000-0008-0000-1500-000008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3" name="AutoShape 25">
          <a:extLst>
            <a:ext uri="{FF2B5EF4-FFF2-40B4-BE49-F238E27FC236}">
              <a16:creationId xmlns:a16="http://schemas.microsoft.com/office/drawing/2014/main" id="{00000000-0008-0000-1500-00000D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4" name="AutoShape 25">
          <a:extLst>
            <a:ext uri="{FF2B5EF4-FFF2-40B4-BE49-F238E27FC236}">
              <a16:creationId xmlns:a16="http://schemas.microsoft.com/office/drawing/2014/main" id="{00000000-0008-0000-1500-00000E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5" name="AutoShape 25">
          <a:extLst>
            <a:ext uri="{FF2B5EF4-FFF2-40B4-BE49-F238E27FC236}">
              <a16:creationId xmlns:a16="http://schemas.microsoft.com/office/drawing/2014/main" id="{00000000-0008-0000-1500-00000F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76200</xdr:colOff>
      <xdr:row>30</xdr:row>
      <xdr:rowOff>60960</xdr:rowOff>
    </xdr:to>
    <xdr:sp macro="" textlink="">
      <xdr:nvSpPr>
        <xdr:cNvPr id="16" name="AutoShape 25">
          <a:extLst>
            <a:ext uri="{FF2B5EF4-FFF2-40B4-BE49-F238E27FC236}">
              <a16:creationId xmlns:a16="http://schemas.microsoft.com/office/drawing/2014/main" id="{00000000-0008-0000-1500-00001000000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0</xdr:col>
      <xdr:colOff>32658</xdr:colOff>
      <xdr:row>3</xdr:row>
      <xdr:rowOff>97973</xdr:rowOff>
    </xdr:from>
    <xdr:to>
      <xdr:col>26</xdr:col>
      <xdr:colOff>65315</xdr:colOff>
      <xdr:row>9</xdr:row>
      <xdr:rowOff>126891</xdr:rowOff>
    </xdr:to>
    <xdr:pic>
      <xdr:nvPicPr>
        <xdr:cNvPr id="19" name="Picture 18">
          <a:extLst>
            <a:ext uri="{FF2B5EF4-FFF2-40B4-BE49-F238E27FC236}">
              <a16:creationId xmlns:a16="http://schemas.microsoft.com/office/drawing/2014/main" id="{00000000-0008-0000-15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658" y="685802"/>
          <a:ext cx="12573000" cy="120457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7</xdr:col>
      <xdr:colOff>0</xdr:colOff>
      <xdr:row>18</xdr:row>
      <xdr:rowOff>0</xdr:rowOff>
    </xdr:from>
    <xdr:to>
      <xdr:col>13</xdr:col>
      <xdr:colOff>800100</xdr:colOff>
      <xdr:row>27</xdr:row>
      <xdr:rowOff>171450</xdr:rowOff>
    </xdr:to>
    <xdr:graphicFrame macro="">
      <xdr:nvGraphicFramePr>
        <xdr:cNvPr id="7" name="Chart 7">
          <a:extLst>
            <a:ext uri="{FF2B5EF4-FFF2-40B4-BE49-F238E27FC236}">
              <a16:creationId xmlns:a16="http://schemas.microsoft.com/office/drawing/2014/main" id="{00000000-0008-0000-1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0</xdr:col>
      <xdr:colOff>38100</xdr:colOff>
      <xdr:row>4</xdr:row>
      <xdr:rowOff>9525</xdr:rowOff>
    </xdr:from>
    <xdr:to>
      <xdr:col>13</xdr:col>
      <xdr:colOff>800100</xdr:colOff>
      <xdr:row>9</xdr:row>
      <xdr:rowOff>126370</xdr:rowOff>
    </xdr:to>
    <xdr:pic>
      <xdr:nvPicPr>
        <xdr:cNvPr id="5" name="Picture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100" y="809625"/>
          <a:ext cx="11658600" cy="11169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circlek.org/about/service-initiatives/" TargetMode="External"/><Relationship Id="rId1" Type="http://schemas.openxmlformats.org/officeDocument/2006/relationships/hyperlink" Target="http://resources.cnhcirclek.org/secretary/"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14.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15.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16.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K34"/>
  <sheetViews>
    <sheetView view="pageBreakPreview" zoomScale="130" zoomScaleNormal="60" zoomScaleSheetLayoutView="130" workbookViewId="0">
      <selection activeCell="A11" sqref="A11:K33"/>
    </sheetView>
  </sheetViews>
  <sheetFormatPr defaultColWidth="13.5" defaultRowHeight="15" customHeight="1" x14ac:dyDescent="0.25"/>
  <cols>
    <col min="1" max="26" width="11" customWidth="1"/>
  </cols>
  <sheetData>
    <row r="1" spans="1:11" ht="9" customHeight="1" x14ac:dyDescent="0.25">
      <c r="A1" s="138"/>
      <c r="B1" s="139"/>
      <c r="C1" s="139"/>
      <c r="D1" s="139"/>
      <c r="E1" s="139"/>
      <c r="F1" s="139"/>
      <c r="G1" s="139"/>
      <c r="H1" s="139"/>
      <c r="I1" s="139"/>
      <c r="J1" s="139"/>
      <c r="K1" s="139"/>
    </row>
    <row r="2" spans="1:11" ht="9" customHeight="1" x14ac:dyDescent="0.25">
      <c r="A2" s="140"/>
      <c r="B2" s="141"/>
      <c r="C2" s="141"/>
      <c r="D2" s="141"/>
      <c r="E2" s="141"/>
      <c r="F2" s="141"/>
      <c r="G2" s="141"/>
      <c r="H2" s="141"/>
      <c r="I2" s="141"/>
      <c r="J2" s="141"/>
      <c r="K2" s="141"/>
    </row>
    <row r="3" spans="1:11" ht="9" customHeight="1" x14ac:dyDescent="0.25">
      <c r="A3" s="140"/>
      <c r="B3" s="141"/>
      <c r="C3" s="141"/>
      <c r="D3" s="141"/>
      <c r="E3" s="141"/>
      <c r="F3" s="141"/>
      <c r="G3" s="141"/>
      <c r="H3" s="141"/>
      <c r="I3" s="141"/>
      <c r="J3" s="141"/>
      <c r="K3" s="141"/>
    </row>
    <row r="4" spans="1:11" ht="9" customHeight="1" x14ac:dyDescent="0.25">
      <c r="A4" s="140"/>
      <c r="B4" s="141"/>
      <c r="C4" s="141"/>
      <c r="D4" s="141"/>
      <c r="E4" s="141"/>
      <c r="F4" s="141"/>
      <c r="G4" s="141"/>
      <c r="H4" s="141"/>
      <c r="I4" s="141"/>
      <c r="J4" s="141"/>
      <c r="K4" s="141"/>
    </row>
    <row r="5" spans="1:11" ht="9" customHeight="1" x14ac:dyDescent="0.25">
      <c r="A5" s="140"/>
      <c r="B5" s="141"/>
      <c r="C5" s="141"/>
      <c r="D5" s="141"/>
      <c r="E5" s="141"/>
      <c r="F5" s="141"/>
      <c r="G5" s="141"/>
      <c r="H5" s="141"/>
      <c r="I5" s="141"/>
      <c r="J5" s="141"/>
      <c r="K5" s="141"/>
    </row>
    <row r="6" spans="1:11" ht="9" customHeight="1" x14ac:dyDescent="0.25">
      <c r="A6" s="140"/>
      <c r="B6" s="141"/>
      <c r="C6" s="141"/>
      <c r="D6" s="141"/>
      <c r="E6" s="141"/>
      <c r="F6" s="141"/>
      <c r="G6" s="141"/>
      <c r="H6" s="141"/>
      <c r="I6" s="141"/>
      <c r="J6" s="141"/>
      <c r="K6" s="141"/>
    </row>
    <row r="7" spans="1:11" ht="9" customHeight="1" x14ac:dyDescent="0.25">
      <c r="A7" s="140"/>
      <c r="B7" s="141"/>
      <c r="C7" s="141"/>
      <c r="D7" s="141"/>
      <c r="E7" s="141"/>
      <c r="F7" s="141"/>
      <c r="G7" s="141"/>
      <c r="H7" s="141"/>
      <c r="I7" s="141"/>
      <c r="J7" s="141"/>
      <c r="K7" s="141"/>
    </row>
    <row r="8" spans="1:11" ht="9" customHeight="1" x14ac:dyDescent="0.25">
      <c r="A8" s="140"/>
      <c r="B8" s="141"/>
      <c r="C8" s="141"/>
      <c r="D8" s="141"/>
      <c r="E8" s="141"/>
      <c r="F8" s="141"/>
      <c r="G8" s="141"/>
      <c r="H8" s="141"/>
      <c r="I8" s="141"/>
      <c r="J8" s="141"/>
      <c r="K8" s="141"/>
    </row>
    <row r="9" spans="1:11" ht="9" customHeight="1" x14ac:dyDescent="0.25">
      <c r="A9" s="140"/>
      <c r="B9" s="141"/>
      <c r="C9" s="141"/>
      <c r="D9" s="141"/>
      <c r="E9" s="141"/>
      <c r="F9" s="141"/>
      <c r="G9" s="141"/>
      <c r="H9" s="141"/>
      <c r="I9" s="141"/>
      <c r="J9" s="141"/>
      <c r="K9" s="141"/>
    </row>
    <row r="10" spans="1:11" ht="9" customHeight="1" x14ac:dyDescent="0.25">
      <c r="A10" s="140"/>
      <c r="B10" s="141"/>
      <c r="C10" s="141"/>
      <c r="D10" s="141"/>
      <c r="E10" s="141"/>
      <c r="F10" s="141"/>
      <c r="G10" s="141"/>
      <c r="H10" s="141"/>
      <c r="I10" s="141"/>
      <c r="J10" s="141"/>
      <c r="K10" s="141"/>
    </row>
    <row r="11" spans="1:11" ht="15" customHeight="1" x14ac:dyDescent="0.25">
      <c r="A11" s="142" t="s">
        <v>332</v>
      </c>
      <c r="B11" s="139"/>
      <c r="C11" s="139"/>
      <c r="D11" s="139"/>
      <c r="E11" s="139"/>
      <c r="F11" s="139"/>
      <c r="G11" s="139"/>
      <c r="H11" s="139"/>
      <c r="I11" s="139"/>
      <c r="J11" s="139"/>
      <c r="K11" s="139"/>
    </row>
    <row r="12" spans="1:11" ht="15" customHeight="1" x14ac:dyDescent="0.25">
      <c r="A12" s="140"/>
      <c r="B12" s="143"/>
      <c r="C12" s="143"/>
      <c r="D12" s="143"/>
      <c r="E12" s="143"/>
      <c r="F12" s="143"/>
      <c r="G12" s="143"/>
      <c r="H12" s="143"/>
      <c r="I12" s="143"/>
      <c r="J12" s="143"/>
      <c r="K12" s="143"/>
    </row>
    <row r="13" spans="1:11" ht="15.75" x14ac:dyDescent="0.25">
      <c r="A13" s="140"/>
      <c r="B13" s="143"/>
      <c r="C13" s="143"/>
      <c r="D13" s="143"/>
      <c r="E13" s="143"/>
      <c r="F13" s="143"/>
      <c r="G13" s="143"/>
      <c r="H13" s="143"/>
      <c r="I13" s="143"/>
      <c r="J13" s="143"/>
      <c r="K13" s="143"/>
    </row>
    <row r="14" spans="1:11" ht="15.75" x14ac:dyDescent="0.25">
      <c r="A14" s="140"/>
      <c r="B14" s="143"/>
      <c r="C14" s="143"/>
      <c r="D14" s="143"/>
      <c r="E14" s="143"/>
      <c r="F14" s="143"/>
      <c r="G14" s="143"/>
      <c r="H14" s="143"/>
      <c r="I14" s="143"/>
      <c r="J14" s="143"/>
      <c r="K14" s="143"/>
    </row>
    <row r="15" spans="1:11" ht="15.75" x14ac:dyDescent="0.25">
      <c r="A15" s="140"/>
      <c r="B15" s="143"/>
      <c r="C15" s="143"/>
      <c r="D15" s="143"/>
      <c r="E15" s="143"/>
      <c r="F15" s="143"/>
      <c r="G15" s="143"/>
      <c r="H15" s="143"/>
      <c r="I15" s="143"/>
      <c r="J15" s="143"/>
      <c r="K15" s="143"/>
    </row>
    <row r="16" spans="1:11" ht="15.75" x14ac:dyDescent="0.25">
      <c r="A16" s="140"/>
      <c r="B16" s="143"/>
      <c r="C16" s="143"/>
      <c r="D16" s="143"/>
      <c r="E16" s="143"/>
      <c r="F16" s="143"/>
      <c r="G16" s="143"/>
      <c r="H16" s="143"/>
      <c r="I16" s="143"/>
      <c r="J16" s="143"/>
      <c r="K16" s="143"/>
    </row>
    <row r="17" spans="1:11" ht="15.75" x14ac:dyDescent="0.25">
      <c r="A17" s="140"/>
      <c r="B17" s="143"/>
      <c r="C17" s="143"/>
      <c r="D17" s="143"/>
      <c r="E17" s="143"/>
      <c r="F17" s="143"/>
      <c r="G17" s="143"/>
      <c r="H17" s="143"/>
      <c r="I17" s="143"/>
      <c r="J17" s="143"/>
      <c r="K17" s="143"/>
    </row>
    <row r="18" spans="1:11" ht="15.75" x14ac:dyDescent="0.25">
      <c r="A18" s="140"/>
      <c r="B18" s="143"/>
      <c r="C18" s="143"/>
      <c r="D18" s="143"/>
      <c r="E18" s="143"/>
      <c r="F18" s="143"/>
      <c r="G18" s="143"/>
      <c r="H18" s="143"/>
      <c r="I18" s="143"/>
      <c r="J18" s="143"/>
      <c r="K18" s="143"/>
    </row>
    <row r="19" spans="1:11" ht="15.75" x14ac:dyDescent="0.25">
      <c r="A19" s="140"/>
      <c r="B19" s="143"/>
      <c r="C19" s="143"/>
      <c r="D19" s="143"/>
      <c r="E19" s="143"/>
      <c r="F19" s="143"/>
      <c r="G19" s="143"/>
      <c r="H19" s="143"/>
      <c r="I19" s="143"/>
      <c r="J19" s="143"/>
      <c r="K19" s="143"/>
    </row>
    <row r="20" spans="1:11" ht="15.75" x14ac:dyDescent="0.25">
      <c r="A20" s="140"/>
      <c r="B20" s="143"/>
      <c r="C20" s="143"/>
      <c r="D20" s="143"/>
      <c r="E20" s="143"/>
      <c r="F20" s="143"/>
      <c r="G20" s="143"/>
      <c r="H20" s="143"/>
      <c r="I20" s="143"/>
      <c r="J20" s="143"/>
      <c r="K20" s="143"/>
    </row>
    <row r="21" spans="1:11" ht="15.75" x14ac:dyDescent="0.25">
      <c r="A21" s="140"/>
      <c r="B21" s="143"/>
      <c r="C21" s="143"/>
      <c r="D21" s="143"/>
      <c r="E21" s="143"/>
      <c r="F21" s="143"/>
      <c r="G21" s="143"/>
      <c r="H21" s="143"/>
      <c r="I21" s="143"/>
      <c r="J21" s="143"/>
      <c r="K21" s="143"/>
    </row>
    <row r="22" spans="1:11" ht="15.75" x14ac:dyDescent="0.25">
      <c r="A22" s="140"/>
      <c r="B22" s="143"/>
      <c r="C22" s="143"/>
      <c r="D22" s="143"/>
      <c r="E22" s="143"/>
      <c r="F22" s="143"/>
      <c r="G22" s="143"/>
      <c r="H22" s="143"/>
      <c r="I22" s="143"/>
      <c r="J22" s="143"/>
      <c r="K22" s="143"/>
    </row>
    <row r="23" spans="1:11" ht="15.75" x14ac:dyDescent="0.25">
      <c r="A23" s="140"/>
      <c r="B23" s="143"/>
      <c r="C23" s="143"/>
      <c r="D23" s="143"/>
      <c r="E23" s="143"/>
      <c r="F23" s="143"/>
      <c r="G23" s="143"/>
      <c r="H23" s="143"/>
      <c r="I23" s="143"/>
      <c r="J23" s="143"/>
      <c r="K23" s="143"/>
    </row>
    <row r="24" spans="1:11" ht="15.75" x14ac:dyDescent="0.25">
      <c r="A24" s="140"/>
      <c r="B24" s="143"/>
      <c r="C24" s="143"/>
      <c r="D24" s="143"/>
      <c r="E24" s="143"/>
      <c r="F24" s="143"/>
      <c r="G24" s="143"/>
      <c r="H24" s="143"/>
      <c r="I24" s="143"/>
      <c r="J24" s="143"/>
      <c r="K24" s="143"/>
    </row>
    <row r="25" spans="1:11" s="119" customFormat="1" ht="15.75" x14ac:dyDescent="0.25">
      <c r="A25" s="140"/>
      <c r="B25" s="143"/>
      <c r="C25" s="143"/>
      <c r="D25" s="143"/>
      <c r="E25" s="143"/>
      <c r="F25" s="143"/>
      <c r="G25" s="143"/>
      <c r="H25" s="143"/>
      <c r="I25" s="143"/>
      <c r="J25" s="143"/>
      <c r="K25" s="143"/>
    </row>
    <row r="26" spans="1:11" ht="15.75" x14ac:dyDescent="0.25">
      <c r="A26" s="140"/>
      <c r="B26" s="143"/>
      <c r="C26" s="143"/>
      <c r="D26" s="143"/>
      <c r="E26" s="143"/>
      <c r="F26" s="143"/>
      <c r="G26" s="143"/>
      <c r="H26" s="143"/>
      <c r="I26" s="143"/>
      <c r="J26" s="143"/>
      <c r="K26" s="143"/>
    </row>
    <row r="27" spans="1:11" ht="15.75" x14ac:dyDescent="0.25">
      <c r="A27" s="140"/>
      <c r="B27" s="143"/>
      <c r="C27" s="143"/>
      <c r="D27" s="143"/>
      <c r="E27" s="143"/>
      <c r="F27" s="143"/>
      <c r="G27" s="143"/>
      <c r="H27" s="143"/>
      <c r="I27" s="143"/>
      <c r="J27" s="143"/>
      <c r="K27" s="143"/>
    </row>
    <row r="28" spans="1:11" ht="15.75" x14ac:dyDescent="0.25">
      <c r="A28" s="140"/>
      <c r="B28" s="143"/>
      <c r="C28" s="143"/>
      <c r="D28" s="143"/>
      <c r="E28" s="143"/>
      <c r="F28" s="143"/>
      <c r="G28" s="143"/>
      <c r="H28" s="143"/>
      <c r="I28" s="143"/>
      <c r="J28" s="143"/>
      <c r="K28" s="143"/>
    </row>
    <row r="29" spans="1:11" ht="15.75" x14ac:dyDescent="0.25">
      <c r="A29" s="140"/>
      <c r="B29" s="143"/>
      <c r="C29" s="143"/>
      <c r="D29" s="143"/>
      <c r="E29" s="143"/>
      <c r="F29" s="143"/>
      <c r="G29" s="143"/>
      <c r="H29" s="143"/>
      <c r="I29" s="143"/>
      <c r="J29" s="143"/>
      <c r="K29" s="143"/>
    </row>
    <row r="30" spans="1:11" ht="15.75" x14ac:dyDescent="0.25">
      <c r="A30" s="140"/>
      <c r="B30" s="143"/>
      <c r="C30" s="143"/>
      <c r="D30" s="143"/>
      <c r="E30" s="143"/>
      <c r="F30" s="143"/>
      <c r="G30" s="143"/>
      <c r="H30" s="143"/>
      <c r="I30" s="143"/>
      <c r="J30" s="143"/>
      <c r="K30" s="143"/>
    </row>
    <row r="31" spans="1:11" ht="15.75" x14ac:dyDescent="0.25">
      <c r="A31" s="140"/>
      <c r="B31" s="143"/>
      <c r="C31" s="143"/>
      <c r="D31" s="143"/>
      <c r="E31" s="143"/>
      <c r="F31" s="143"/>
      <c r="G31" s="143"/>
      <c r="H31" s="143"/>
      <c r="I31" s="143"/>
      <c r="J31" s="143"/>
      <c r="K31" s="143"/>
    </row>
    <row r="32" spans="1:11" ht="15" customHeight="1" x14ac:dyDescent="0.25">
      <c r="A32" s="140"/>
      <c r="B32" s="143"/>
      <c r="C32" s="143"/>
      <c r="D32" s="143"/>
      <c r="E32" s="143"/>
      <c r="F32" s="143"/>
      <c r="G32" s="143"/>
      <c r="H32" s="143"/>
      <c r="I32" s="143"/>
      <c r="J32" s="143"/>
      <c r="K32" s="143"/>
    </row>
    <row r="33" spans="1:11" ht="15.75" x14ac:dyDescent="0.25">
      <c r="A33" s="140"/>
      <c r="B33" s="143"/>
      <c r="C33" s="143"/>
      <c r="D33" s="143"/>
      <c r="E33" s="143"/>
      <c r="F33" s="143"/>
      <c r="G33" s="143"/>
      <c r="H33" s="143"/>
      <c r="I33" s="143"/>
      <c r="J33" s="143"/>
      <c r="K33" s="143"/>
    </row>
    <row r="34" spans="1:11" ht="15.75" x14ac:dyDescent="0.25">
      <c r="A34" s="1"/>
      <c r="B34" s="1"/>
      <c r="C34" s="1"/>
      <c r="D34" s="1"/>
      <c r="E34" s="1"/>
      <c r="F34" s="1"/>
      <c r="G34" s="1"/>
      <c r="H34" s="1"/>
      <c r="I34" s="1"/>
      <c r="J34" s="1"/>
      <c r="K34" s="1"/>
    </row>
  </sheetData>
  <mergeCells count="2">
    <mergeCell ref="A1:K10"/>
    <mergeCell ref="A11:K33"/>
  </mergeCells>
  <pageMargins left="0.7" right="0.7" top="0.75" bottom="0.75" header="0.3" footer="0.3"/>
  <pageSetup scale="68"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sheetPr>
  <dimension ref="A1:N93"/>
  <sheetViews>
    <sheetView view="pageBreakPreview" topLeftCell="A71" zoomScaleNormal="70" zoomScaleSheetLayoutView="100" workbookViewId="0">
      <selection activeCell="A63" sqref="A63:N70"/>
    </sheetView>
  </sheetViews>
  <sheetFormatPr defaultColWidth="11.125" defaultRowHeight="15.75" x14ac:dyDescent="0.25"/>
  <sheetData>
    <row r="1" spans="1:14" x14ac:dyDescent="0.25">
      <c r="A1" s="218"/>
      <c r="B1" s="219"/>
      <c r="C1" s="219"/>
      <c r="D1" s="219"/>
      <c r="E1" s="219"/>
      <c r="F1" s="219"/>
      <c r="G1" s="219"/>
      <c r="H1" s="219"/>
      <c r="I1" s="219"/>
      <c r="J1" s="219"/>
      <c r="K1" s="219"/>
      <c r="L1" s="219"/>
      <c r="M1" s="219"/>
      <c r="N1" s="220"/>
    </row>
    <row r="2" spans="1:14" x14ac:dyDescent="0.25">
      <c r="A2" s="221"/>
      <c r="B2" s="222"/>
      <c r="C2" s="222"/>
      <c r="D2" s="222"/>
      <c r="E2" s="222"/>
      <c r="F2" s="222"/>
      <c r="G2" s="222"/>
      <c r="H2" s="222"/>
      <c r="I2" s="222"/>
      <c r="J2" s="222"/>
      <c r="K2" s="222"/>
      <c r="L2" s="222"/>
      <c r="M2" s="222"/>
      <c r="N2" s="223"/>
    </row>
    <row r="3" spans="1:14" x14ac:dyDescent="0.25">
      <c r="A3" s="221"/>
      <c r="B3" s="222"/>
      <c r="C3" s="222"/>
      <c r="D3" s="222"/>
      <c r="E3" s="222"/>
      <c r="F3" s="222"/>
      <c r="G3" s="222"/>
      <c r="H3" s="222"/>
      <c r="I3" s="222"/>
      <c r="J3" s="222"/>
      <c r="K3" s="222"/>
      <c r="L3" s="222"/>
      <c r="M3" s="222"/>
      <c r="N3" s="223"/>
    </row>
    <row r="4" spans="1:14" x14ac:dyDescent="0.25">
      <c r="A4" s="221"/>
      <c r="B4" s="222"/>
      <c r="C4" s="222"/>
      <c r="D4" s="222"/>
      <c r="E4" s="222"/>
      <c r="F4" s="222"/>
      <c r="G4" s="222"/>
      <c r="H4" s="222"/>
      <c r="I4" s="222"/>
      <c r="J4" s="222"/>
      <c r="K4" s="222"/>
      <c r="L4" s="222"/>
      <c r="M4" s="222"/>
      <c r="N4" s="223"/>
    </row>
    <row r="5" spans="1:14" x14ac:dyDescent="0.25">
      <c r="A5" s="221"/>
      <c r="B5" s="222"/>
      <c r="C5" s="222"/>
      <c r="D5" s="222"/>
      <c r="E5" s="222"/>
      <c r="F5" s="222"/>
      <c r="G5" s="222"/>
      <c r="H5" s="222"/>
      <c r="I5" s="222"/>
      <c r="J5" s="222"/>
      <c r="K5" s="222"/>
      <c r="L5" s="222"/>
      <c r="M5" s="222"/>
      <c r="N5" s="223"/>
    </row>
    <row r="6" spans="1:14" x14ac:dyDescent="0.25">
      <c r="A6" s="221"/>
      <c r="B6" s="222"/>
      <c r="C6" s="222"/>
      <c r="D6" s="222"/>
      <c r="E6" s="222"/>
      <c r="F6" s="222"/>
      <c r="G6" s="222"/>
      <c r="H6" s="222"/>
      <c r="I6" s="222"/>
      <c r="J6" s="222"/>
      <c r="K6" s="222"/>
      <c r="L6" s="222"/>
      <c r="M6" s="222"/>
      <c r="N6" s="223"/>
    </row>
    <row r="7" spans="1:14" x14ac:dyDescent="0.25">
      <c r="A7" s="221"/>
      <c r="B7" s="222"/>
      <c r="C7" s="222"/>
      <c r="D7" s="222"/>
      <c r="E7" s="222"/>
      <c r="F7" s="222"/>
      <c r="G7" s="222"/>
      <c r="H7" s="222"/>
      <c r="I7" s="222"/>
      <c r="J7" s="222"/>
      <c r="K7" s="222"/>
      <c r="L7" s="222"/>
      <c r="M7" s="222"/>
      <c r="N7" s="223"/>
    </row>
    <row r="8" spans="1:14" x14ac:dyDescent="0.25">
      <c r="A8" s="221"/>
      <c r="B8" s="222"/>
      <c r="C8" s="222"/>
      <c r="D8" s="222"/>
      <c r="E8" s="222"/>
      <c r="F8" s="222"/>
      <c r="G8" s="222"/>
      <c r="H8" s="222"/>
      <c r="I8" s="222"/>
      <c r="J8" s="222"/>
      <c r="K8" s="222"/>
      <c r="L8" s="222"/>
      <c r="M8" s="222"/>
      <c r="N8" s="223"/>
    </row>
    <row r="9" spans="1:14" x14ac:dyDescent="0.25">
      <c r="A9" s="221"/>
      <c r="B9" s="222"/>
      <c r="C9" s="222"/>
      <c r="D9" s="222"/>
      <c r="E9" s="222"/>
      <c r="F9" s="222"/>
      <c r="G9" s="222"/>
      <c r="H9" s="222"/>
      <c r="I9" s="222"/>
      <c r="J9" s="222"/>
      <c r="K9" s="222"/>
      <c r="L9" s="222"/>
      <c r="M9" s="222"/>
      <c r="N9" s="223"/>
    </row>
    <row r="10" spans="1:14" x14ac:dyDescent="0.25">
      <c r="A10" s="224"/>
      <c r="B10" s="225"/>
      <c r="C10" s="225"/>
      <c r="D10" s="225"/>
      <c r="E10" s="225"/>
      <c r="F10" s="225"/>
      <c r="G10" s="225"/>
      <c r="H10" s="225"/>
      <c r="I10" s="225"/>
      <c r="J10" s="225"/>
      <c r="K10" s="225"/>
      <c r="L10" s="225"/>
      <c r="M10" s="225"/>
      <c r="N10" s="226"/>
    </row>
    <row r="11" spans="1:14" x14ac:dyDescent="0.25">
      <c r="A11" s="227" t="s">
        <v>367</v>
      </c>
      <c r="B11" s="228"/>
      <c r="C11" s="228"/>
      <c r="D11" s="228"/>
      <c r="E11" s="228"/>
      <c r="F11" s="228"/>
      <c r="G11" s="228"/>
      <c r="H11" s="228"/>
      <c r="I11" s="228"/>
      <c r="J11" s="228"/>
      <c r="K11" s="228"/>
      <c r="L11" s="228"/>
      <c r="M11" s="228"/>
      <c r="N11" s="229"/>
    </row>
    <row r="12" spans="1:14" x14ac:dyDescent="0.25">
      <c r="A12" s="230"/>
      <c r="B12" s="231"/>
      <c r="C12" s="231"/>
      <c r="D12" s="231"/>
      <c r="E12" s="231"/>
      <c r="F12" s="231"/>
      <c r="G12" s="231"/>
      <c r="H12" s="231"/>
      <c r="I12" s="231"/>
      <c r="J12" s="231"/>
      <c r="K12" s="231"/>
      <c r="L12" s="231"/>
      <c r="M12" s="231"/>
      <c r="N12" s="232"/>
    </row>
    <row r="13" spans="1:14" x14ac:dyDescent="0.25">
      <c r="A13" s="230"/>
      <c r="B13" s="231"/>
      <c r="C13" s="231"/>
      <c r="D13" s="231"/>
      <c r="E13" s="231"/>
      <c r="F13" s="231"/>
      <c r="G13" s="231"/>
      <c r="H13" s="231"/>
      <c r="I13" s="231"/>
      <c r="J13" s="231"/>
      <c r="K13" s="231"/>
      <c r="L13" s="231"/>
      <c r="M13" s="231"/>
      <c r="N13" s="232"/>
    </row>
    <row r="14" spans="1:14" x14ac:dyDescent="0.25">
      <c r="A14" s="230"/>
      <c r="B14" s="231"/>
      <c r="C14" s="231"/>
      <c r="D14" s="231"/>
      <c r="E14" s="231"/>
      <c r="F14" s="231"/>
      <c r="G14" s="231"/>
      <c r="H14" s="231"/>
      <c r="I14" s="231"/>
      <c r="J14" s="231"/>
      <c r="K14" s="231"/>
      <c r="L14" s="231"/>
      <c r="M14" s="231"/>
      <c r="N14" s="232"/>
    </row>
    <row r="15" spans="1:14" x14ac:dyDescent="0.25">
      <c r="A15" s="230"/>
      <c r="B15" s="231"/>
      <c r="C15" s="231"/>
      <c r="D15" s="231"/>
      <c r="E15" s="231"/>
      <c r="F15" s="231"/>
      <c r="G15" s="231"/>
      <c r="H15" s="231"/>
      <c r="I15" s="231"/>
      <c r="J15" s="231"/>
      <c r="K15" s="231"/>
      <c r="L15" s="231"/>
      <c r="M15" s="231"/>
      <c r="N15" s="232"/>
    </row>
    <row r="16" spans="1:14" x14ac:dyDescent="0.25">
      <c r="A16" s="230"/>
      <c r="B16" s="231"/>
      <c r="C16" s="231"/>
      <c r="D16" s="231"/>
      <c r="E16" s="231"/>
      <c r="F16" s="231"/>
      <c r="G16" s="231"/>
      <c r="H16" s="231"/>
      <c r="I16" s="231"/>
      <c r="J16" s="231"/>
      <c r="K16" s="231"/>
      <c r="L16" s="231"/>
      <c r="M16" s="231"/>
      <c r="N16" s="232"/>
    </row>
    <row r="17" spans="1:14" x14ac:dyDescent="0.25">
      <c r="A17" s="233"/>
      <c r="B17" s="234"/>
      <c r="C17" s="234"/>
      <c r="D17" s="234"/>
      <c r="E17" s="234"/>
      <c r="F17" s="234"/>
      <c r="G17" s="234"/>
      <c r="H17" s="234"/>
      <c r="I17" s="234"/>
      <c r="J17" s="234"/>
      <c r="K17" s="234"/>
      <c r="L17" s="234"/>
      <c r="M17" s="234"/>
      <c r="N17" s="235"/>
    </row>
    <row r="18" spans="1:14" x14ac:dyDescent="0.25">
      <c r="A18" s="236" t="s">
        <v>277</v>
      </c>
      <c r="B18" s="236"/>
      <c r="C18" s="236"/>
      <c r="D18" s="237" t="s">
        <v>278</v>
      </c>
      <c r="E18" s="237"/>
      <c r="F18" s="237"/>
      <c r="G18" s="237"/>
      <c r="H18" s="237"/>
      <c r="I18" s="237"/>
      <c r="J18" s="237"/>
      <c r="K18" s="237"/>
      <c r="L18" s="237"/>
      <c r="M18" s="237"/>
      <c r="N18" s="237"/>
    </row>
    <row r="19" spans="1:14" s="119" customFormat="1" x14ac:dyDescent="0.25">
      <c r="A19" s="236"/>
      <c r="B19" s="236"/>
      <c r="C19" s="236"/>
      <c r="D19" s="237"/>
      <c r="E19" s="237"/>
      <c r="F19" s="237"/>
      <c r="G19" s="237"/>
      <c r="H19" s="237"/>
      <c r="I19" s="237"/>
      <c r="J19" s="237"/>
      <c r="K19" s="237"/>
      <c r="L19" s="237"/>
      <c r="M19" s="237"/>
      <c r="N19" s="237"/>
    </row>
    <row r="20" spans="1:14" x14ac:dyDescent="0.25">
      <c r="A20" s="236"/>
      <c r="B20" s="236"/>
      <c r="C20" s="236"/>
      <c r="D20" s="237"/>
      <c r="E20" s="237"/>
      <c r="F20" s="237"/>
      <c r="G20" s="237"/>
      <c r="H20" s="237"/>
      <c r="I20" s="237"/>
      <c r="J20" s="237"/>
      <c r="K20" s="237"/>
      <c r="L20" s="237"/>
      <c r="M20" s="237"/>
      <c r="N20" s="237"/>
    </row>
    <row r="21" spans="1:14" x14ac:dyDescent="0.25">
      <c r="A21" s="236"/>
      <c r="B21" s="236"/>
      <c r="C21" s="236"/>
      <c r="D21" s="237"/>
      <c r="E21" s="237"/>
      <c r="F21" s="237"/>
      <c r="G21" s="237"/>
      <c r="H21" s="237"/>
      <c r="I21" s="237"/>
      <c r="J21" s="237"/>
      <c r="K21" s="237"/>
      <c r="L21" s="237"/>
      <c r="M21" s="237"/>
      <c r="N21" s="237"/>
    </row>
    <row r="22" spans="1:14" x14ac:dyDescent="0.25">
      <c r="A22" s="238" t="s">
        <v>279</v>
      </c>
      <c r="B22" s="239"/>
      <c r="C22" s="240"/>
      <c r="D22" s="247" t="s">
        <v>280</v>
      </c>
      <c r="E22" s="248"/>
      <c r="F22" s="248"/>
      <c r="G22" s="248"/>
      <c r="H22" s="248"/>
      <c r="I22" s="248"/>
      <c r="J22" s="248"/>
      <c r="K22" s="248"/>
      <c r="L22" s="248"/>
      <c r="M22" s="248"/>
      <c r="N22" s="249"/>
    </row>
    <row r="23" spans="1:14" x14ac:dyDescent="0.25">
      <c r="A23" s="241"/>
      <c r="B23" s="242"/>
      <c r="C23" s="243"/>
      <c r="D23" s="250"/>
      <c r="E23" s="251"/>
      <c r="F23" s="251"/>
      <c r="G23" s="251"/>
      <c r="H23" s="251"/>
      <c r="I23" s="251"/>
      <c r="J23" s="251"/>
      <c r="K23" s="251"/>
      <c r="L23" s="251"/>
      <c r="M23" s="251"/>
      <c r="N23" s="252"/>
    </row>
    <row r="24" spans="1:14" x14ac:dyDescent="0.25">
      <c r="A24" s="241"/>
      <c r="B24" s="242"/>
      <c r="C24" s="243"/>
      <c r="D24" s="250"/>
      <c r="E24" s="251"/>
      <c r="F24" s="251"/>
      <c r="G24" s="251"/>
      <c r="H24" s="251"/>
      <c r="I24" s="251"/>
      <c r="J24" s="251"/>
      <c r="K24" s="251"/>
      <c r="L24" s="251"/>
      <c r="M24" s="251"/>
      <c r="N24" s="252"/>
    </row>
    <row r="25" spans="1:14" x14ac:dyDescent="0.25">
      <c r="A25" s="241"/>
      <c r="B25" s="242"/>
      <c r="C25" s="243"/>
      <c r="D25" s="250"/>
      <c r="E25" s="251"/>
      <c r="F25" s="251"/>
      <c r="G25" s="251"/>
      <c r="H25" s="251"/>
      <c r="I25" s="251"/>
      <c r="J25" s="251"/>
      <c r="K25" s="251"/>
      <c r="L25" s="251"/>
      <c r="M25" s="251"/>
      <c r="N25" s="252"/>
    </row>
    <row r="26" spans="1:14" x14ac:dyDescent="0.25">
      <c r="A26" s="241"/>
      <c r="B26" s="242"/>
      <c r="C26" s="243"/>
      <c r="D26" s="250"/>
      <c r="E26" s="251"/>
      <c r="F26" s="251"/>
      <c r="G26" s="251"/>
      <c r="H26" s="251"/>
      <c r="I26" s="251"/>
      <c r="J26" s="251"/>
      <c r="K26" s="251"/>
      <c r="L26" s="251"/>
      <c r="M26" s="251"/>
      <c r="N26" s="252"/>
    </row>
    <row r="27" spans="1:14" x14ac:dyDescent="0.25">
      <c r="A27" s="244"/>
      <c r="B27" s="245"/>
      <c r="C27" s="246"/>
      <c r="D27" s="253"/>
      <c r="E27" s="254"/>
      <c r="F27" s="254"/>
      <c r="G27" s="254"/>
      <c r="H27" s="254"/>
      <c r="I27" s="254"/>
      <c r="J27" s="254"/>
      <c r="K27" s="254"/>
      <c r="L27" s="254"/>
      <c r="M27" s="254"/>
      <c r="N27" s="255"/>
    </row>
    <row r="28" spans="1:14" x14ac:dyDescent="0.25">
      <c r="A28" s="198" t="s">
        <v>281</v>
      </c>
      <c r="B28" s="199"/>
      <c r="C28" s="200"/>
      <c r="D28" s="207" t="s">
        <v>368</v>
      </c>
      <c r="E28" s="207"/>
      <c r="F28" s="207"/>
      <c r="G28" s="207"/>
      <c r="H28" s="207"/>
      <c r="I28" s="207"/>
      <c r="J28" s="207"/>
      <c r="K28" s="207"/>
      <c r="L28" s="207"/>
      <c r="M28" s="207"/>
      <c r="N28" s="207"/>
    </row>
    <row r="29" spans="1:14" x14ac:dyDescent="0.25">
      <c r="A29" s="201"/>
      <c r="B29" s="202"/>
      <c r="C29" s="203"/>
      <c r="D29" s="207"/>
      <c r="E29" s="207"/>
      <c r="F29" s="207"/>
      <c r="G29" s="207"/>
      <c r="H29" s="207"/>
      <c r="I29" s="207"/>
      <c r="J29" s="207"/>
      <c r="K29" s="207"/>
      <c r="L29" s="207"/>
      <c r="M29" s="207"/>
      <c r="N29" s="207"/>
    </row>
    <row r="30" spans="1:14" s="137" customFormat="1" x14ac:dyDescent="0.25">
      <c r="A30" s="201"/>
      <c r="B30" s="202"/>
      <c r="C30" s="203"/>
      <c r="D30" s="207"/>
      <c r="E30" s="207"/>
      <c r="F30" s="207"/>
      <c r="G30" s="207"/>
      <c r="H30" s="207"/>
      <c r="I30" s="207"/>
      <c r="J30" s="207"/>
      <c r="K30" s="207"/>
      <c r="L30" s="207"/>
      <c r="M30" s="207"/>
      <c r="N30" s="207"/>
    </row>
    <row r="31" spans="1:14" x14ac:dyDescent="0.25">
      <c r="A31" s="201"/>
      <c r="B31" s="202"/>
      <c r="C31" s="203"/>
      <c r="D31" s="207"/>
      <c r="E31" s="207"/>
      <c r="F31" s="207"/>
      <c r="G31" s="207"/>
      <c r="H31" s="207"/>
      <c r="I31" s="207"/>
      <c r="J31" s="207"/>
      <c r="K31" s="207"/>
      <c r="L31" s="207"/>
      <c r="M31" s="207"/>
      <c r="N31" s="207"/>
    </row>
    <row r="32" spans="1:14" x14ac:dyDescent="0.25">
      <c r="A32" s="204"/>
      <c r="B32" s="205"/>
      <c r="C32" s="206"/>
      <c r="D32" s="207"/>
      <c r="E32" s="207"/>
      <c r="F32" s="207"/>
      <c r="G32" s="207"/>
      <c r="H32" s="207"/>
      <c r="I32" s="207"/>
      <c r="J32" s="207"/>
      <c r="K32" s="207"/>
      <c r="L32" s="207"/>
      <c r="M32" s="207"/>
      <c r="N32" s="207"/>
    </row>
    <row r="33" spans="1:14" x14ac:dyDescent="0.25">
      <c r="A33" s="191" t="s">
        <v>282</v>
      </c>
      <c r="B33" s="191"/>
      <c r="C33" s="191"/>
      <c r="D33" s="192" t="s">
        <v>314</v>
      </c>
      <c r="E33" s="192"/>
      <c r="F33" s="192"/>
      <c r="G33" s="192"/>
      <c r="H33" s="192"/>
      <c r="I33" s="192"/>
      <c r="J33" s="192"/>
      <c r="K33" s="192"/>
      <c r="L33" s="192"/>
      <c r="M33" s="192"/>
      <c r="N33" s="192"/>
    </row>
    <row r="34" spans="1:14" x14ac:dyDescent="0.25">
      <c r="A34" s="191"/>
      <c r="B34" s="191"/>
      <c r="C34" s="191"/>
      <c r="D34" s="192"/>
      <c r="E34" s="192"/>
      <c r="F34" s="192"/>
      <c r="G34" s="192"/>
      <c r="H34" s="192"/>
      <c r="I34" s="192"/>
      <c r="J34" s="192"/>
      <c r="K34" s="192"/>
      <c r="L34" s="192"/>
      <c r="M34" s="192"/>
      <c r="N34" s="192"/>
    </row>
    <row r="35" spans="1:14" x14ac:dyDescent="0.25">
      <c r="A35" s="191"/>
      <c r="B35" s="191"/>
      <c r="C35" s="191"/>
      <c r="D35" s="192"/>
      <c r="E35" s="192"/>
      <c r="F35" s="192"/>
      <c r="G35" s="192"/>
      <c r="H35" s="192"/>
      <c r="I35" s="192"/>
      <c r="J35" s="192"/>
      <c r="K35" s="192"/>
      <c r="L35" s="192"/>
      <c r="M35" s="192"/>
      <c r="N35" s="192"/>
    </row>
    <row r="36" spans="1:14" x14ac:dyDescent="0.25">
      <c r="A36" s="208" t="s">
        <v>283</v>
      </c>
      <c r="B36" s="209"/>
      <c r="C36" s="210"/>
      <c r="D36" s="217" t="s">
        <v>284</v>
      </c>
      <c r="E36" s="217"/>
      <c r="F36" s="217"/>
      <c r="G36" s="217"/>
      <c r="H36" s="217"/>
      <c r="I36" s="217"/>
      <c r="J36" s="217"/>
      <c r="K36" s="217"/>
      <c r="L36" s="217"/>
      <c r="M36" s="217"/>
      <c r="N36" s="217"/>
    </row>
    <row r="37" spans="1:14" x14ac:dyDescent="0.25">
      <c r="A37" s="211"/>
      <c r="B37" s="212"/>
      <c r="C37" s="213"/>
      <c r="D37" s="217"/>
      <c r="E37" s="217"/>
      <c r="F37" s="217"/>
      <c r="G37" s="217"/>
      <c r="H37" s="217"/>
      <c r="I37" s="217"/>
      <c r="J37" s="217"/>
      <c r="K37" s="217"/>
      <c r="L37" s="217"/>
      <c r="M37" s="217"/>
      <c r="N37" s="217"/>
    </row>
    <row r="38" spans="1:14" x14ac:dyDescent="0.25">
      <c r="A38" s="211"/>
      <c r="B38" s="212"/>
      <c r="C38" s="213"/>
      <c r="D38" s="217"/>
      <c r="E38" s="217"/>
      <c r="F38" s="217"/>
      <c r="G38" s="217"/>
      <c r="H38" s="217"/>
      <c r="I38" s="217"/>
      <c r="J38" s="217"/>
      <c r="K38" s="217"/>
      <c r="L38" s="217"/>
      <c r="M38" s="217"/>
      <c r="N38" s="217"/>
    </row>
    <row r="39" spans="1:14" x14ac:dyDescent="0.25">
      <c r="A39" s="211"/>
      <c r="B39" s="212"/>
      <c r="C39" s="213"/>
      <c r="D39" s="217"/>
      <c r="E39" s="217"/>
      <c r="F39" s="217"/>
      <c r="G39" s="217"/>
      <c r="H39" s="217"/>
      <c r="I39" s="217"/>
      <c r="J39" s="217"/>
      <c r="K39" s="217"/>
      <c r="L39" s="217"/>
      <c r="M39" s="217"/>
      <c r="N39" s="217"/>
    </row>
    <row r="40" spans="1:14" x14ac:dyDescent="0.25">
      <c r="A40" s="214"/>
      <c r="B40" s="215"/>
      <c r="C40" s="216"/>
      <c r="D40" s="217"/>
      <c r="E40" s="217"/>
      <c r="F40" s="217"/>
      <c r="G40" s="217"/>
      <c r="H40" s="217"/>
      <c r="I40" s="217"/>
      <c r="J40" s="217"/>
      <c r="K40" s="217"/>
      <c r="L40" s="217"/>
      <c r="M40" s="217"/>
      <c r="N40" s="217"/>
    </row>
    <row r="41" spans="1:14" x14ac:dyDescent="0.25">
      <c r="A41" s="191" t="s">
        <v>151</v>
      </c>
      <c r="B41" s="191"/>
      <c r="C41" s="191"/>
      <c r="D41" s="192" t="s">
        <v>285</v>
      </c>
      <c r="E41" s="192"/>
      <c r="F41" s="192"/>
      <c r="G41" s="192"/>
      <c r="H41" s="192"/>
      <c r="I41" s="192"/>
      <c r="J41" s="192"/>
      <c r="K41" s="192"/>
      <c r="L41" s="192"/>
      <c r="M41" s="192"/>
      <c r="N41" s="192"/>
    </row>
    <row r="42" spans="1:14" x14ac:dyDescent="0.25">
      <c r="A42" s="191"/>
      <c r="B42" s="191"/>
      <c r="C42" s="191"/>
      <c r="D42" s="192"/>
      <c r="E42" s="192"/>
      <c r="F42" s="192"/>
      <c r="G42" s="192"/>
      <c r="H42" s="192"/>
      <c r="I42" s="192"/>
      <c r="J42" s="192"/>
      <c r="K42" s="192"/>
      <c r="L42" s="192"/>
      <c r="M42" s="192"/>
      <c r="N42" s="192"/>
    </row>
    <row r="43" spans="1:14" x14ac:dyDescent="0.25">
      <c r="A43" s="191"/>
      <c r="B43" s="191"/>
      <c r="C43" s="191"/>
      <c r="D43" s="192"/>
      <c r="E43" s="192"/>
      <c r="F43" s="192"/>
      <c r="G43" s="192"/>
      <c r="H43" s="192"/>
      <c r="I43" s="192"/>
      <c r="J43" s="192"/>
      <c r="K43" s="192"/>
      <c r="L43" s="192"/>
      <c r="M43" s="192"/>
      <c r="N43" s="192"/>
    </row>
    <row r="44" spans="1:14" x14ac:dyDescent="0.25">
      <c r="A44" s="193" t="s">
        <v>286</v>
      </c>
      <c r="B44" s="193"/>
      <c r="C44" s="193"/>
      <c r="D44" s="194" t="s">
        <v>287</v>
      </c>
      <c r="E44" s="194"/>
      <c r="F44" s="194"/>
      <c r="G44" s="194"/>
      <c r="H44" s="194"/>
      <c r="I44" s="194"/>
      <c r="J44" s="194"/>
      <c r="K44" s="194"/>
      <c r="L44" s="194"/>
      <c r="M44" s="194"/>
      <c r="N44" s="194"/>
    </row>
    <row r="45" spans="1:14" x14ac:dyDescent="0.25">
      <c r="A45" s="193"/>
      <c r="B45" s="193"/>
      <c r="C45" s="193"/>
      <c r="D45" s="194"/>
      <c r="E45" s="194"/>
      <c r="F45" s="194"/>
      <c r="G45" s="194"/>
      <c r="H45" s="194"/>
      <c r="I45" s="194"/>
      <c r="J45" s="194"/>
      <c r="K45" s="194"/>
      <c r="L45" s="194"/>
      <c r="M45" s="194"/>
      <c r="N45" s="194"/>
    </row>
    <row r="46" spans="1:14" x14ac:dyDescent="0.25">
      <c r="A46" s="193"/>
      <c r="B46" s="193"/>
      <c r="C46" s="193"/>
      <c r="D46" s="194"/>
      <c r="E46" s="194"/>
      <c r="F46" s="194"/>
      <c r="G46" s="194"/>
      <c r="H46" s="194"/>
      <c r="I46" s="194"/>
      <c r="J46" s="194"/>
      <c r="K46" s="194"/>
      <c r="L46" s="194"/>
      <c r="M46" s="194"/>
      <c r="N46" s="194"/>
    </row>
    <row r="47" spans="1:14" x14ac:dyDescent="0.25">
      <c r="A47" s="193" t="s">
        <v>288</v>
      </c>
      <c r="B47" s="193"/>
      <c r="C47" s="193"/>
      <c r="D47" s="194" t="s">
        <v>289</v>
      </c>
      <c r="E47" s="194"/>
      <c r="F47" s="194"/>
      <c r="G47" s="194"/>
      <c r="H47" s="194"/>
      <c r="I47" s="194"/>
      <c r="J47" s="194"/>
      <c r="K47" s="194"/>
      <c r="L47" s="194"/>
      <c r="M47" s="194"/>
      <c r="N47" s="194"/>
    </row>
    <row r="48" spans="1:14" x14ac:dyDescent="0.25">
      <c r="A48" s="193"/>
      <c r="B48" s="193"/>
      <c r="C48" s="193"/>
      <c r="D48" s="194"/>
      <c r="E48" s="194"/>
      <c r="F48" s="194"/>
      <c r="G48" s="194"/>
      <c r="H48" s="194"/>
      <c r="I48" s="194"/>
      <c r="J48" s="194"/>
      <c r="K48" s="194"/>
      <c r="L48" s="194"/>
      <c r="M48" s="194"/>
      <c r="N48" s="194"/>
    </row>
    <row r="49" spans="1:14" x14ac:dyDescent="0.25">
      <c r="A49" s="193"/>
      <c r="B49" s="193"/>
      <c r="C49" s="193"/>
      <c r="D49" s="194"/>
      <c r="E49" s="194"/>
      <c r="F49" s="194"/>
      <c r="G49" s="194"/>
      <c r="H49" s="194"/>
      <c r="I49" s="194"/>
      <c r="J49" s="194"/>
      <c r="K49" s="194"/>
      <c r="L49" s="194"/>
      <c r="M49" s="194"/>
      <c r="N49" s="194"/>
    </row>
    <row r="50" spans="1:14" s="120" customFormat="1" ht="27" customHeight="1" x14ac:dyDescent="0.25">
      <c r="A50" s="195" t="s">
        <v>290</v>
      </c>
      <c r="B50" s="196"/>
      <c r="C50" s="196"/>
      <c r="D50" s="196"/>
      <c r="E50" s="196"/>
      <c r="F50" s="196"/>
      <c r="G50" s="196"/>
      <c r="H50" s="196"/>
      <c r="I50" s="196"/>
      <c r="J50" s="196"/>
      <c r="K50" s="196"/>
      <c r="L50" s="196"/>
      <c r="M50" s="196"/>
      <c r="N50" s="197"/>
    </row>
    <row r="51" spans="1:14" s="120" customFormat="1" ht="42.75" customHeight="1" x14ac:dyDescent="0.25">
      <c r="A51" s="194" t="s">
        <v>291</v>
      </c>
      <c r="B51" s="194"/>
      <c r="C51" s="194"/>
      <c r="D51" s="194"/>
      <c r="E51" s="194"/>
      <c r="F51" s="194"/>
      <c r="G51" s="194"/>
      <c r="H51" s="194"/>
      <c r="I51" s="194"/>
      <c r="J51" s="194"/>
      <c r="K51" s="194"/>
      <c r="L51" s="194"/>
      <c r="M51" s="194"/>
      <c r="N51" s="194"/>
    </row>
    <row r="52" spans="1:14" s="120" customFormat="1" ht="27" customHeight="1" x14ac:dyDescent="0.25">
      <c r="A52" s="194"/>
      <c r="B52" s="194"/>
      <c r="C52" s="194"/>
      <c r="D52" s="194"/>
      <c r="E52" s="194"/>
      <c r="F52" s="194"/>
      <c r="G52" s="194"/>
      <c r="H52" s="194"/>
      <c r="I52" s="194"/>
      <c r="J52" s="194"/>
      <c r="K52" s="194"/>
      <c r="L52" s="194"/>
      <c r="M52" s="194"/>
      <c r="N52" s="194"/>
    </row>
    <row r="53" spans="1:14" s="120" customFormat="1" ht="27" customHeight="1" x14ac:dyDescent="0.25">
      <c r="A53" s="168" t="s">
        <v>292</v>
      </c>
      <c r="B53" s="168"/>
      <c r="C53" s="168"/>
      <c r="D53" s="168"/>
      <c r="E53" s="168"/>
      <c r="F53" s="168"/>
      <c r="G53" s="168"/>
      <c r="H53" s="168"/>
      <c r="I53" s="168"/>
      <c r="J53" s="168"/>
      <c r="K53" s="168"/>
      <c r="L53" s="168"/>
      <c r="M53" s="168"/>
      <c r="N53" s="168"/>
    </row>
    <row r="54" spans="1:14" s="120" customFormat="1" ht="27" customHeight="1" x14ac:dyDescent="0.25">
      <c r="A54" s="149" t="s">
        <v>293</v>
      </c>
      <c r="B54" s="150"/>
      <c r="C54" s="150"/>
      <c r="D54" s="150"/>
      <c r="E54" s="150"/>
      <c r="F54" s="150"/>
      <c r="G54" s="150"/>
      <c r="H54" s="150"/>
      <c r="I54" s="150"/>
      <c r="J54" s="150"/>
      <c r="K54" s="150"/>
      <c r="L54" s="150"/>
      <c r="M54" s="150"/>
      <c r="N54" s="151"/>
    </row>
    <row r="55" spans="1:14" s="120" customFormat="1" ht="27" customHeight="1" x14ac:dyDescent="0.25">
      <c r="A55" s="169"/>
      <c r="B55" s="170"/>
      <c r="C55" s="170"/>
      <c r="D55" s="170"/>
      <c r="E55" s="170"/>
      <c r="F55" s="170"/>
      <c r="G55" s="170"/>
      <c r="H55" s="170"/>
      <c r="I55" s="170"/>
      <c r="J55" s="170"/>
      <c r="K55" s="170"/>
      <c r="L55" s="170"/>
      <c r="M55" s="170"/>
      <c r="N55" s="171"/>
    </row>
    <row r="56" spans="1:14" s="120" customFormat="1" ht="27" customHeight="1" x14ac:dyDescent="0.25">
      <c r="A56" s="155" t="s">
        <v>101</v>
      </c>
      <c r="B56" s="155"/>
      <c r="C56" s="155"/>
      <c r="D56" s="148" t="s">
        <v>300</v>
      </c>
      <c r="E56" s="148"/>
      <c r="F56" s="148"/>
      <c r="G56" s="148"/>
      <c r="H56" s="148"/>
      <c r="I56" s="148"/>
      <c r="J56" s="148"/>
      <c r="K56" s="148"/>
      <c r="L56" s="148"/>
      <c r="M56" s="148"/>
      <c r="N56" s="148"/>
    </row>
    <row r="57" spans="1:14" s="120" customFormat="1" ht="42.75" customHeight="1" x14ac:dyDescent="0.25">
      <c r="A57" s="155" t="s">
        <v>102</v>
      </c>
      <c r="B57" s="155"/>
      <c r="C57" s="155"/>
      <c r="D57" s="148" t="s">
        <v>301</v>
      </c>
      <c r="E57" s="148"/>
      <c r="F57" s="148"/>
      <c r="G57" s="148"/>
      <c r="H57" s="148"/>
      <c r="I57" s="148"/>
      <c r="J57" s="148"/>
      <c r="K57" s="148"/>
      <c r="L57" s="148"/>
      <c r="M57" s="148"/>
      <c r="N57" s="148"/>
    </row>
    <row r="58" spans="1:14" s="120" customFormat="1" ht="79.5" customHeight="1" x14ac:dyDescent="0.25">
      <c r="A58" s="155" t="s">
        <v>323</v>
      </c>
      <c r="B58" s="155"/>
      <c r="C58" s="155"/>
      <c r="D58" s="148" t="s">
        <v>333</v>
      </c>
      <c r="E58" s="148"/>
      <c r="F58" s="148"/>
      <c r="G58" s="148"/>
      <c r="H58" s="148"/>
      <c r="I58" s="148"/>
      <c r="J58" s="148"/>
      <c r="K58" s="148"/>
      <c r="L58" s="148"/>
      <c r="M58" s="148"/>
      <c r="N58" s="148"/>
    </row>
    <row r="59" spans="1:14" s="120" customFormat="1" ht="22.5" customHeight="1" x14ac:dyDescent="0.25">
      <c r="A59" s="156" t="s">
        <v>103</v>
      </c>
      <c r="B59" s="157"/>
      <c r="C59" s="158"/>
      <c r="D59" s="162" t="s">
        <v>302</v>
      </c>
      <c r="E59" s="163"/>
      <c r="F59" s="163"/>
      <c r="G59" s="163"/>
      <c r="H59" s="163"/>
      <c r="I59" s="163"/>
      <c r="J59" s="163"/>
      <c r="K59" s="163"/>
      <c r="L59" s="163"/>
      <c r="M59" s="163"/>
      <c r="N59" s="164"/>
    </row>
    <row r="60" spans="1:14" s="120" customFormat="1" ht="21.75" customHeight="1" x14ac:dyDescent="0.25">
      <c r="A60" s="159"/>
      <c r="B60" s="160"/>
      <c r="C60" s="161"/>
      <c r="D60" s="165"/>
      <c r="E60" s="166"/>
      <c r="F60" s="166"/>
      <c r="G60" s="166"/>
      <c r="H60" s="166"/>
      <c r="I60" s="166"/>
      <c r="J60" s="166"/>
      <c r="K60" s="166"/>
      <c r="L60" s="166"/>
      <c r="M60" s="166"/>
      <c r="N60" s="167"/>
    </row>
    <row r="61" spans="1:14" s="120" customFormat="1" ht="39" customHeight="1" x14ac:dyDescent="0.25">
      <c r="A61" s="155" t="s">
        <v>104</v>
      </c>
      <c r="B61" s="155"/>
      <c r="C61" s="155"/>
      <c r="D61" s="148" t="s">
        <v>334</v>
      </c>
      <c r="E61" s="148"/>
      <c r="F61" s="148"/>
      <c r="G61" s="148"/>
      <c r="H61" s="148"/>
      <c r="I61" s="148"/>
      <c r="J61" s="148"/>
      <c r="K61" s="148"/>
      <c r="L61" s="148"/>
      <c r="M61" s="148"/>
      <c r="N61" s="148"/>
    </row>
    <row r="62" spans="1:14" s="120" customFormat="1" ht="27" customHeight="1" x14ac:dyDescent="0.25">
      <c r="A62" s="172" t="s">
        <v>313</v>
      </c>
      <c r="B62" s="172"/>
      <c r="C62" s="172"/>
      <c r="D62" s="148" t="s">
        <v>315</v>
      </c>
      <c r="E62" s="148"/>
      <c r="F62" s="148"/>
      <c r="G62" s="148"/>
      <c r="H62" s="148"/>
      <c r="I62" s="148"/>
      <c r="J62" s="148"/>
      <c r="K62" s="148"/>
      <c r="L62" s="148"/>
      <c r="M62" s="148"/>
      <c r="N62" s="148"/>
    </row>
    <row r="63" spans="1:14" s="120" customFormat="1" ht="27" customHeight="1" x14ac:dyDescent="0.25">
      <c r="A63" s="168" t="s">
        <v>294</v>
      </c>
      <c r="B63" s="168"/>
      <c r="C63" s="168"/>
      <c r="D63" s="168"/>
      <c r="E63" s="168"/>
      <c r="F63" s="168"/>
      <c r="G63" s="168"/>
      <c r="H63" s="168"/>
      <c r="I63" s="168"/>
      <c r="J63" s="168"/>
      <c r="K63" s="168"/>
      <c r="L63" s="168"/>
      <c r="M63" s="168"/>
      <c r="N63" s="168"/>
    </row>
    <row r="64" spans="1:14" s="120" customFormat="1" ht="27" customHeight="1" x14ac:dyDescent="0.25">
      <c r="A64" s="149" t="s">
        <v>335</v>
      </c>
      <c r="B64" s="150"/>
      <c r="C64" s="150"/>
      <c r="D64" s="150"/>
      <c r="E64" s="150"/>
      <c r="F64" s="150"/>
      <c r="G64" s="150"/>
      <c r="H64" s="150"/>
      <c r="I64" s="150"/>
      <c r="J64" s="150"/>
      <c r="K64" s="150"/>
      <c r="L64" s="150"/>
      <c r="M64" s="150"/>
      <c r="N64" s="151"/>
    </row>
    <row r="65" spans="1:14" s="120" customFormat="1" ht="27" customHeight="1" x14ac:dyDescent="0.25">
      <c r="A65" s="169"/>
      <c r="B65" s="170"/>
      <c r="C65" s="170"/>
      <c r="D65" s="170"/>
      <c r="E65" s="170"/>
      <c r="F65" s="170"/>
      <c r="G65" s="170"/>
      <c r="H65" s="170"/>
      <c r="I65" s="170"/>
      <c r="J65" s="170"/>
      <c r="K65" s="170"/>
      <c r="L65" s="170"/>
      <c r="M65" s="170"/>
      <c r="N65" s="171"/>
    </row>
    <row r="66" spans="1:14" s="120" customFormat="1" ht="27" customHeight="1" x14ac:dyDescent="0.25">
      <c r="A66" s="168" t="s">
        <v>295</v>
      </c>
      <c r="B66" s="168"/>
      <c r="C66" s="168"/>
      <c r="D66" s="168"/>
      <c r="E66" s="168"/>
      <c r="F66" s="168"/>
      <c r="G66" s="168"/>
      <c r="H66" s="168"/>
      <c r="I66" s="168"/>
      <c r="J66" s="168"/>
      <c r="K66" s="168"/>
      <c r="L66" s="168"/>
      <c r="M66" s="168"/>
      <c r="N66" s="168"/>
    </row>
    <row r="67" spans="1:14" s="120" customFormat="1" ht="27" customHeight="1" x14ac:dyDescent="0.25">
      <c r="A67" s="149" t="s">
        <v>336</v>
      </c>
      <c r="B67" s="150"/>
      <c r="C67" s="150"/>
      <c r="D67" s="150"/>
      <c r="E67" s="150"/>
      <c r="F67" s="150"/>
      <c r="G67" s="150"/>
      <c r="H67" s="150"/>
      <c r="I67" s="150"/>
      <c r="J67" s="150"/>
      <c r="K67" s="150"/>
      <c r="L67" s="150"/>
      <c r="M67" s="150"/>
      <c r="N67" s="151"/>
    </row>
    <row r="68" spans="1:14" s="120" customFormat="1" ht="27" customHeight="1" x14ac:dyDescent="0.25">
      <c r="A68" s="152"/>
      <c r="B68" s="153"/>
      <c r="C68" s="153"/>
      <c r="D68" s="153"/>
      <c r="E68" s="153"/>
      <c r="F68" s="153"/>
      <c r="G68" s="153"/>
      <c r="H68" s="153"/>
      <c r="I68" s="153"/>
      <c r="J68" s="153"/>
      <c r="K68" s="153"/>
      <c r="L68" s="153"/>
      <c r="M68" s="153"/>
      <c r="N68" s="154"/>
    </row>
    <row r="69" spans="1:14" s="120" customFormat="1" ht="27" customHeight="1" x14ac:dyDescent="0.25">
      <c r="A69" s="144" t="s">
        <v>296</v>
      </c>
      <c r="B69" s="145"/>
      <c r="C69" s="145"/>
      <c r="D69" s="145"/>
      <c r="E69" s="145"/>
      <c r="F69" s="145"/>
      <c r="G69" s="145"/>
      <c r="H69" s="145"/>
      <c r="I69" s="145"/>
      <c r="J69" s="145"/>
      <c r="K69" s="145"/>
      <c r="L69" s="145"/>
      <c r="M69" s="145"/>
      <c r="N69" s="146"/>
    </row>
    <row r="70" spans="1:14" s="120" customFormat="1" ht="41.25" customHeight="1" x14ac:dyDescent="0.25">
      <c r="A70" s="173" t="s">
        <v>337</v>
      </c>
      <c r="B70" s="174"/>
      <c r="C70" s="174"/>
      <c r="D70" s="174"/>
      <c r="E70" s="174"/>
      <c r="F70" s="174"/>
      <c r="G70" s="174"/>
      <c r="H70" s="174"/>
      <c r="I70" s="174"/>
      <c r="J70" s="174"/>
      <c r="K70" s="174"/>
      <c r="L70" s="174"/>
      <c r="M70" s="174"/>
      <c r="N70" s="175"/>
    </row>
    <row r="71" spans="1:14" s="120" customFormat="1" ht="50.25" customHeight="1" x14ac:dyDescent="0.25">
      <c r="A71" s="147" t="s">
        <v>107</v>
      </c>
      <c r="B71" s="147"/>
      <c r="C71" s="147"/>
      <c r="D71" s="148" t="s">
        <v>338</v>
      </c>
      <c r="E71" s="148"/>
      <c r="F71" s="148"/>
      <c r="G71" s="148"/>
      <c r="H71" s="148"/>
      <c r="I71" s="148"/>
      <c r="J71" s="148"/>
      <c r="K71" s="148"/>
      <c r="L71" s="148"/>
      <c r="M71" s="148"/>
      <c r="N71" s="148"/>
    </row>
    <row r="72" spans="1:14" s="120" customFormat="1" ht="84.75" customHeight="1" x14ac:dyDescent="0.25">
      <c r="A72" s="147" t="s">
        <v>108</v>
      </c>
      <c r="B72" s="147"/>
      <c r="C72" s="147"/>
      <c r="D72" s="148" t="s">
        <v>325</v>
      </c>
      <c r="E72" s="148"/>
      <c r="F72" s="148"/>
      <c r="G72" s="148"/>
      <c r="H72" s="148"/>
      <c r="I72" s="148"/>
      <c r="J72" s="148"/>
      <c r="K72" s="148"/>
      <c r="L72" s="148"/>
      <c r="M72" s="148"/>
      <c r="N72" s="148"/>
    </row>
    <row r="73" spans="1:14" s="120" customFormat="1" ht="28.5" customHeight="1" x14ac:dyDescent="0.25">
      <c r="A73" s="185" t="s">
        <v>311</v>
      </c>
      <c r="B73" s="186"/>
      <c r="C73" s="187"/>
      <c r="D73" s="162" t="s">
        <v>339</v>
      </c>
      <c r="E73" s="163"/>
      <c r="F73" s="163"/>
      <c r="G73" s="163"/>
      <c r="H73" s="163"/>
      <c r="I73" s="163"/>
      <c r="J73" s="163"/>
      <c r="K73" s="163"/>
      <c r="L73" s="163"/>
      <c r="M73" s="163"/>
      <c r="N73" s="164"/>
    </row>
    <row r="74" spans="1:14" s="120" customFormat="1" ht="19.5" customHeight="1" x14ac:dyDescent="0.25">
      <c r="A74" s="188"/>
      <c r="B74" s="189"/>
      <c r="C74" s="190"/>
      <c r="D74" s="165"/>
      <c r="E74" s="166"/>
      <c r="F74" s="166"/>
      <c r="G74" s="166"/>
      <c r="H74" s="166"/>
      <c r="I74" s="166"/>
      <c r="J74" s="166"/>
      <c r="K74" s="166"/>
      <c r="L74" s="166"/>
      <c r="M74" s="166"/>
      <c r="N74" s="167"/>
    </row>
    <row r="75" spans="1:14" s="120" customFormat="1" ht="27" customHeight="1" x14ac:dyDescent="0.25">
      <c r="A75" s="185" t="s">
        <v>109</v>
      </c>
      <c r="B75" s="186"/>
      <c r="C75" s="187"/>
      <c r="D75" s="162" t="s">
        <v>340</v>
      </c>
      <c r="E75" s="163"/>
      <c r="F75" s="163"/>
      <c r="G75" s="163"/>
      <c r="H75" s="163"/>
      <c r="I75" s="163"/>
      <c r="J75" s="163"/>
      <c r="K75" s="163"/>
      <c r="L75" s="163"/>
      <c r="M75" s="163"/>
      <c r="N75" s="164"/>
    </row>
    <row r="76" spans="1:14" s="120" customFormat="1" ht="27" customHeight="1" x14ac:dyDescent="0.25">
      <c r="A76" s="188"/>
      <c r="B76" s="189"/>
      <c r="C76" s="190"/>
      <c r="D76" s="165"/>
      <c r="E76" s="166"/>
      <c r="F76" s="166"/>
      <c r="G76" s="166"/>
      <c r="H76" s="166"/>
      <c r="I76" s="166"/>
      <c r="J76" s="166"/>
      <c r="K76" s="166"/>
      <c r="L76" s="166"/>
      <c r="M76" s="166"/>
      <c r="N76" s="167"/>
    </row>
    <row r="77" spans="1:14" s="120" customFormat="1" ht="22.5" customHeight="1" x14ac:dyDescent="0.25">
      <c r="A77" s="185" t="s">
        <v>110</v>
      </c>
      <c r="B77" s="186"/>
      <c r="C77" s="187"/>
      <c r="D77" s="162" t="s">
        <v>324</v>
      </c>
      <c r="E77" s="163"/>
      <c r="F77" s="163"/>
      <c r="G77" s="163"/>
      <c r="H77" s="163"/>
      <c r="I77" s="163"/>
      <c r="J77" s="163"/>
      <c r="K77" s="163"/>
      <c r="L77" s="163"/>
      <c r="M77" s="163"/>
      <c r="N77" s="164"/>
    </row>
    <row r="78" spans="1:14" s="120" customFormat="1" ht="19.5" customHeight="1" x14ac:dyDescent="0.25">
      <c r="A78" s="256"/>
      <c r="B78" s="257"/>
      <c r="C78" s="258"/>
      <c r="D78" s="259"/>
      <c r="E78" s="260"/>
      <c r="F78" s="260"/>
      <c r="G78" s="260"/>
      <c r="H78" s="260"/>
      <c r="I78" s="260"/>
      <c r="J78" s="260"/>
      <c r="K78" s="260"/>
      <c r="L78" s="260"/>
      <c r="M78" s="260"/>
      <c r="N78" s="261"/>
    </row>
    <row r="79" spans="1:14" s="120" customFormat="1" ht="16.5" customHeight="1" x14ac:dyDescent="0.25">
      <c r="A79" s="256"/>
      <c r="B79" s="257"/>
      <c r="C79" s="258"/>
      <c r="D79" s="259"/>
      <c r="E79" s="260"/>
      <c r="F79" s="260"/>
      <c r="G79" s="260"/>
      <c r="H79" s="260"/>
      <c r="I79" s="260"/>
      <c r="J79" s="260"/>
      <c r="K79" s="260"/>
      <c r="L79" s="260"/>
      <c r="M79" s="260"/>
      <c r="N79" s="261"/>
    </row>
    <row r="80" spans="1:14" s="120" customFormat="1" ht="12.75" customHeight="1" x14ac:dyDescent="0.25">
      <c r="A80" s="256"/>
      <c r="B80" s="257"/>
      <c r="C80" s="258"/>
      <c r="D80" s="259"/>
      <c r="E80" s="260"/>
      <c r="F80" s="260"/>
      <c r="G80" s="260"/>
      <c r="H80" s="260"/>
      <c r="I80" s="260"/>
      <c r="J80" s="260"/>
      <c r="K80" s="260"/>
      <c r="L80" s="260"/>
      <c r="M80" s="260"/>
      <c r="N80" s="261"/>
    </row>
    <row r="81" spans="1:14" s="120" customFormat="1" ht="27" customHeight="1" x14ac:dyDescent="0.25">
      <c r="A81" s="256"/>
      <c r="B81" s="257"/>
      <c r="C81" s="258"/>
      <c r="D81" s="259"/>
      <c r="E81" s="260"/>
      <c r="F81" s="260"/>
      <c r="G81" s="260"/>
      <c r="H81" s="260"/>
      <c r="I81" s="260"/>
      <c r="J81" s="260"/>
      <c r="K81" s="260"/>
      <c r="L81" s="260"/>
      <c r="M81" s="260"/>
      <c r="N81" s="261"/>
    </row>
    <row r="82" spans="1:14" s="120" customFormat="1" ht="16.5" customHeight="1" x14ac:dyDescent="0.25">
      <c r="A82" s="185" t="s">
        <v>111</v>
      </c>
      <c r="B82" s="186"/>
      <c r="C82" s="187"/>
      <c r="D82" s="162" t="s">
        <v>310</v>
      </c>
      <c r="E82" s="163"/>
      <c r="F82" s="163"/>
      <c r="G82" s="163"/>
      <c r="H82" s="163"/>
      <c r="I82" s="163"/>
      <c r="J82" s="163"/>
      <c r="K82" s="163"/>
      <c r="L82" s="163"/>
      <c r="M82" s="163"/>
      <c r="N82" s="164"/>
    </row>
    <row r="83" spans="1:14" s="120" customFormat="1" ht="9.75" customHeight="1" x14ac:dyDescent="0.25">
      <c r="A83" s="188"/>
      <c r="B83" s="189"/>
      <c r="C83" s="190"/>
      <c r="D83" s="165"/>
      <c r="E83" s="166"/>
      <c r="F83" s="166"/>
      <c r="G83" s="166"/>
      <c r="H83" s="166"/>
      <c r="I83" s="166"/>
      <c r="J83" s="166"/>
      <c r="K83" s="166"/>
      <c r="L83" s="166"/>
      <c r="M83" s="166"/>
      <c r="N83" s="167"/>
    </row>
    <row r="84" spans="1:14" s="120" customFormat="1" ht="27" customHeight="1" x14ac:dyDescent="0.25">
      <c r="A84" s="185" t="s">
        <v>112</v>
      </c>
      <c r="B84" s="186"/>
      <c r="C84" s="187"/>
      <c r="D84" s="162" t="s">
        <v>341</v>
      </c>
      <c r="E84" s="163"/>
      <c r="F84" s="163"/>
      <c r="G84" s="163"/>
      <c r="H84" s="163"/>
      <c r="I84" s="163"/>
      <c r="J84" s="163"/>
      <c r="K84" s="163"/>
      <c r="L84" s="163"/>
      <c r="M84" s="163"/>
      <c r="N84" s="164"/>
    </row>
    <row r="85" spans="1:14" s="120" customFormat="1" ht="15" customHeight="1" x14ac:dyDescent="0.25">
      <c r="A85" s="188"/>
      <c r="B85" s="189"/>
      <c r="C85" s="190"/>
      <c r="D85" s="165"/>
      <c r="E85" s="166"/>
      <c r="F85" s="166"/>
      <c r="G85" s="166"/>
      <c r="H85" s="166"/>
      <c r="I85" s="166"/>
      <c r="J85" s="166"/>
      <c r="K85" s="166"/>
      <c r="L85" s="166"/>
      <c r="M85" s="166"/>
      <c r="N85" s="167"/>
    </row>
    <row r="86" spans="1:14" s="120" customFormat="1" ht="27" customHeight="1" x14ac:dyDescent="0.25">
      <c r="A86" s="147" t="s">
        <v>113</v>
      </c>
      <c r="B86" s="147"/>
      <c r="C86" s="147"/>
      <c r="D86" s="148" t="s">
        <v>303</v>
      </c>
      <c r="E86" s="148"/>
      <c r="F86" s="148"/>
      <c r="G86" s="148"/>
      <c r="H86" s="148"/>
      <c r="I86" s="148"/>
      <c r="J86" s="148"/>
      <c r="K86" s="148"/>
      <c r="L86" s="148"/>
      <c r="M86" s="148"/>
      <c r="N86" s="148"/>
    </row>
    <row r="87" spans="1:14" s="120" customFormat="1" ht="26.25" customHeight="1" x14ac:dyDescent="0.25">
      <c r="A87" s="147" t="s">
        <v>114</v>
      </c>
      <c r="B87" s="147"/>
      <c r="C87" s="147"/>
      <c r="D87" s="148" t="s">
        <v>304</v>
      </c>
      <c r="E87" s="148"/>
      <c r="F87" s="148"/>
      <c r="G87" s="148"/>
      <c r="H87" s="148"/>
      <c r="I87" s="148"/>
      <c r="J87" s="148"/>
      <c r="K87" s="148"/>
      <c r="L87" s="148"/>
      <c r="M87" s="148"/>
      <c r="N87" s="148"/>
    </row>
    <row r="88" spans="1:14" s="120" customFormat="1" ht="27" customHeight="1" x14ac:dyDescent="0.25">
      <c r="A88" s="147" t="s">
        <v>115</v>
      </c>
      <c r="B88" s="147"/>
      <c r="C88" s="147"/>
      <c r="D88" s="148" t="s">
        <v>305</v>
      </c>
      <c r="E88" s="148"/>
      <c r="F88" s="148"/>
      <c r="G88" s="148"/>
      <c r="H88" s="148"/>
      <c r="I88" s="148"/>
      <c r="J88" s="148"/>
      <c r="K88" s="148"/>
      <c r="L88" s="148"/>
      <c r="M88" s="148"/>
      <c r="N88" s="148"/>
    </row>
    <row r="89" spans="1:14" s="120" customFormat="1" ht="19.5" customHeight="1" x14ac:dyDescent="0.25">
      <c r="A89" s="176" t="s">
        <v>297</v>
      </c>
      <c r="B89" s="177"/>
      <c r="C89" s="177"/>
      <c r="D89" s="177"/>
      <c r="E89" s="177"/>
      <c r="F89" s="177"/>
      <c r="G89" s="177"/>
      <c r="H89" s="177"/>
      <c r="I89" s="177"/>
      <c r="J89" s="177"/>
      <c r="K89" s="177"/>
      <c r="L89" s="177"/>
      <c r="M89" s="177"/>
      <c r="N89" s="178"/>
    </row>
    <row r="90" spans="1:14" s="120" customFormat="1" ht="17.25" customHeight="1" x14ac:dyDescent="0.25">
      <c r="A90" s="179"/>
      <c r="B90" s="180"/>
      <c r="C90" s="180"/>
      <c r="D90" s="180"/>
      <c r="E90" s="180"/>
      <c r="F90" s="180"/>
      <c r="G90" s="180"/>
      <c r="H90" s="180"/>
      <c r="I90" s="180"/>
      <c r="J90" s="180"/>
      <c r="K90" s="180"/>
      <c r="L90" s="180"/>
      <c r="M90" s="180"/>
      <c r="N90" s="181"/>
    </row>
    <row r="91" spans="1:14" x14ac:dyDescent="0.25">
      <c r="A91" s="179"/>
      <c r="B91" s="180"/>
      <c r="C91" s="180"/>
      <c r="D91" s="180"/>
      <c r="E91" s="180"/>
      <c r="F91" s="180"/>
      <c r="G91" s="180"/>
      <c r="H91" s="180"/>
      <c r="I91" s="180"/>
      <c r="J91" s="180"/>
      <c r="K91" s="180"/>
      <c r="L91" s="180"/>
      <c r="M91" s="180"/>
      <c r="N91" s="181"/>
    </row>
    <row r="92" spans="1:14" x14ac:dyDescent="0.25">
      <c r="A92" s="179"/>
      <c r="B92" s="180"/>
      <c r="C92" s="180"/>
      <c r="D92" s="180"/>
      <c r="E92" s="180"/>
      <c r="F92" s="180"/>
      <c r="G92" s="180"/>
      <c r="H92" s="180"/>
      <c r="I92" s="180"/>
      <c r="J92" s="180"/>
      <c r="K92" s="180"/>
      <c r="L92" s="180"/>
      <c r="M92" s="180"/>
      <c r="N92" s="181"/>
    </row>
    <row r="93" spans="1:14" x14ac:dyDescent="0.25">
      <c r="A93" s="182"/>
      <c r="B93" s="183"/>
      <c r="C93" s="183"/>
      <c r="D93" s="183"/>
      <c r="E93" s="183"/>
      <c r="F93" s="183"/>
      <c r="G93" s="183"/>
      <c r="H93" s="183"/>
      <c r="I93" s="183"/>
      <c r="J93" s="183"/>
      <c r="K93" s="183"/>
      <c r="L93" s="183"/>
      <c r="M93" s="183"/>
      <c r="N93" s="184"/>
    </row>
  </sheetData>
  <mergeCells count="61">
    <mergeCell ref="A77:C81"/>
    <mergeCell ref="D77:N81"/>
    <mergeCell ref="A82:C83"/>
    <mergeCell ref="D82:N83"/>
    <mergeCell ref="A71:C71"/>
    <mergeCell ref="D71:N71"/>
    <mergeCell ref="A73:C74"/>
    <mergeCell ref="D73:N74"/>
    <mergeCell ref="A75:C76"/>
    <mergeCell ref="D75:N76"/>
    <mergeCell ref="A1:N10"/>
    <mergeCell ref="A11:N17"/>
    <mergeCell ref="A18:C21"/>
    <mergeCell ref="D18:N21"/>
    <mergeCell ref="A22:C27"/>
    <mergeCell ref="D22:N27"/>
    <mergeCell ref="A28:C32"/>
    <mergeCell ref="D28:N32"/>
    <mergeCell ref="A33:C35"/>
    <mergeCell ref="D33:N35"/>
    <mergeCell ref="A36:C40"/>
    <mergeCell ref="D36:N40"/>
    <mergeCell ref="A57:C57"/>
    <mergeCell ref="D57:N57"/>
    <mergeCell ref="A41:C43"/>
    <mergeCell ref="D41:N43"/>
    <mergeCell ref="A44:C46"/>
    <mergeCell ref="D44:N46"/>
    <mergeCell ref="A47:C49"/>
    <mergeCell ref="D47:N49"/>
    <mergeCell ref="A50:N50"/>
    <mergeCell ref="A51:N52"/>
    <mergeCell ref="A53:N53"/>
    <mergeCell ref="A54:N55"/>
    <mergeCell ref="A56:C56"/>
    <mergeCell ref="D56:N56"/>
    <mergeCell ref="A89:N93"/>
    <mergeCell ref="A87:C87"/>
    <mergeCell ref="D87:N87"/>
    <mergeCell ref="A84:C85"/>
    <mergeCell ref="D84:N85"/>
    <mergeCell ref="A86:C86"/>
    <mergeCell ref="D86:N86"/>
    <mergeCell ref="A88:C88"/>
    <mergeCell ref="D88:N88"/>
    <mergeCell ref="A69:N69"/>
    <mergeCell ref="A72:C72"/>
    <mergeCell ref="D72:N72"/>
    <mergeCell ref="A67:N68"/>
    <mergeCell ref="A58:C58"/>
    <mergeCell ref="D58:N58"/>
    <mergeCell ref="A59:C60"/>
    <mergeCell ref="D59:N60"/>
    <mergeCell ref="A61:C61"/>
    <mergeCell ref="D61:N61"/>
    <mergeCell ref="A63:N63"/>
    <mergeCell ref="A64:N65"/>
    <mergeCell ref="A66:N66"/>
    <mergeCell ref="A62:C62"/>
    <mergeCell ref="D62:N62"/>
    <mergeCell ref="A70:N70"/>
  </mergeCells>
  <hyperlinks>
    <hyperlink ref="A22" location="'Club Administration'!A11" display="Club Administration" xr:uid="{00000000-0004-0000-0100-000000000000}"/>
    <hyperlink ref="B22" location="'Club Administration'!A11" display="'Club Administration'!A11" xr:uid="{00000000-0004-0000-0100-000001000000}"/>
    <hyperlink ref="C22" location="'Club Administration'!A11" display="'Club Administration'!A11" xr:uid="{00000000-0004-0000-0100-000002000000}"/>
    <hyperlink ref="A23" location="'Club Administration'!A11" display="'Club Administration'!A11" xr:uid="{00000000-0004-0000-0100-000003000000}"/>
    <hyperlink ref="B23" location="'Club Administration'!A11" display="'Club Administration'!A11" xr:uid="{00000000-0004-0000-0100-000004000000}"/>
    <hyperlink ref="C23" location="'Club Administration'!A11" display="'Club Administration'!A11" xr:uid="{00000000-0004-0000-0100-000005000000}"/>
    <hyperlink ref="A24" location="'Club Administration'!A11" display="'Club Administration'!A11" xr:uid="{00000000-0004-0000-0100-000006000000}"/>
    <hyperlink ref="B24" location="'Club Administration'!A11" display="'Club Administration'!A11" xr:uid="{00000000-0004-0000-0100-000007000000}"/>
    <hyperlink ref="C24" location="'Club Administration'!A11" display="'Club Administration'!A11" xr:uid="{00000000-0004-0000-0100-000008000000}"/>
    <hyperlink ref="A25" location="'Club Administration'!A11" display="'Club Administration'!A11" xr:uid="{00000000-0004-0000-0100-000009000000}"/>
    <hyperlink ref="B25" location="'Club Administration'!A11" display="'Club Administration'!A11" xr:uid="{00000000-0004-0000-0100-00000A000000}"/>
    <hyperlink ref="C25" location="'Club Administration'!A11" display="'Club Administration'!A11" xr:uid="{00000000-0004-0000-0100-00000B000000}"/>
    <hyperlink ref="A26" location="'Club Administration'!A11" display="'Club Administration'!A11" xr:uid="{00000000-0004-0000-0100-00000C000000}"/>
    <hyperlink ref="B26" location="'Club Administration'!A11" display="'Club Administration'!A11" xr:uid="{00000000-0004-0000-0100-00000D000000}"/>
    <hyperlink ref="C26" location="'Club Administration'!A11" display="'Club Administration'!A11" xr:uid="{00000000-0004-0000-0100-00000E000000}"/>
    <hyperlink ref="A27" location="'Club Administration'!A11" display="'Club Administration'!A11" xr:uid="{00000000-0004-0000-0100-00000F000000}"/>
    <hyperlink ref="B27" location="'Club Administration'!A11" display="'Club Administration'!A11" xr:uid="{00000000-0004-0000-0100-000010000000}"/>
    <hyperlink ref="C27" location="'Club Administration'!A11" display="'Club Administration'!A11" xr:uid="{00000000-0004-0000-0100-000011000000}"/>
    <hyperlink ref="A28" location="'Club Membership Roster'!A11" display="Club Membership Roster" xr:uid="{00000000-0004-0000-0100-000012000000}"/>
    <hyperlink ref="B28" location="'Club Membership Roster'!A11" display="'Club Membership Roster'!A11" xr:uid="{00000000-0004-0000-0100-000013000000}"/>
    <hyperlink ref="C28" location="'Club Membership Roster'!A11" display="'Club Membership Roster'!A11" xr:uid="{00000000-0004-0000-0100-000014000000}"/>
    <hyperlink ref="A29" location="'Club Membership Roster'!A11" display="'Club Membership Roster'!A11" xr:uid="{00000000-0004-0000-0100-000015000000}"/>
    <hyperlink ref="B29" location="'Club Membership Roster'!A11" display="'Club Membership Roster'!A11" xr:uid="{00000000-0004-0000-0100-000016000000}"/>
    <hyperlink ref="C29" location="'Club Membership Roster'!A11" display="'Club Membership Roster'!A11" xr:uid="{00000000-0004-0000-0100-000017000000}"/>
    <hyperlink ref="A31" location="'Club Membership Roster'!A11" display="'Club Membership Roster'!A11" xr:uid="{00000000-0004-0000-0100-000018000000}"/>
    <hyperlink ref="B31" location="'Club Membership Roster'!A11" display="'Club Membership Roster'!A11" xr:uid="{00000000-0004-0000-0100-000019000000}"/>
    <hyperlink ref="C31" location="'Club Membership Roster'!A11" display="'Club Membership Roster'!A11" xr:uid="{00000000-0004-0000-0100-00001A000000}"/>
    <hyperlink ref="A32" location="'Club Membership Roster'!A11" display="'Club Membership Roster'!A11" xr:uid="{00000000-0004-0000-0100-00001B000000}"/>
    <hyperlink ref="B32" location="'Club Membership Roster'!A11" display="'Club Membership Roster'!A11" xr:uid="{00000000-0004-0000-0100-00001C000000}"/>
    <hyperlink ref="C32" location="'Club Membership Roster'!A11" display="'Club Membership Roster'!A11" xr:uid="{00000000-0004-0000-0100-00001D000000}"/>
    <hyperlink ref="A33" location="'Annual Totals'!A11" display="Annual Totals" xr:uid="{00000000-0004-0000-0100-00001E000000}"/>
    <hyperlink ref="B33" location="'Annual Totals'!A11" display="'Annual Totals'!A11" xr:uid="{00000000-0004-0000-0100-00001F000000}"/>
    <hyperlink ref="C33" location="'Annual Totals'!A11" display="'Annual Totals'!A11" xr:uid="{00000000-0004-0000-0100-000020000000}"/>
    <hyperlink ref="A34" location="'Annual Totals'!A11" display="'Annual Totals'!A11" xr:uid="{00000000-0004-0000-0100-000021000000}"/>
    <hyperlink ref="B34" location="'Annual Totals'!A11" display="'Annual Totals'!A11" xr:uid="{00000000-0004-0000-0100-000022000000}"/>
    <hyperlink ref="C34" location="'Annual Totals'!A11" display="'Annual Totals'!A11" xr:uid="{00000000-0004-0000-0100-000023000000}"/>
    <hyperlink ref="A35" location="'Annual Totals'!A11" display="'Annual Totals'!A11" xr:uid="{00000000-0004-0000-0100-000024000000}"/>
    <hyperlink ref="B35" location="'Annual Totals'!A11" display="'Annual Totals'!A11" xr:uid="{00000000-0004-0000-0100-000025000000}"/>
    <hyperlink ref="C35" location="'Annual Totals'!A11" display="'Annual Totals'!A11" xr:uid="{00000000-0004-0000-0100-000026000000}"/>
    <hyperlink ref="A36" location="'Club Trends'!A11" display="Club Trends" xr:uid="{00000000-0004-0000-0100-000027000000}"/>
    <hyperlink ref="B36" location="'Club Trends'!A11" display="'Club Trends'!A11" xr:uid="{00000000-0004-0000-0100-000028000000}"/>
    <hyperlink ref="C36" location="'Club Trends'!A11" display="'Club Trends'!A11" xr:uid="{00000000-0004-0000-0100-000029000000}"/>
    <hyperlink ref="A37" location="'Club Trends'!A11" display="'Club Trends'!A11" xr:uid="{00000000-0004-0000-0100-00002A000000}"/>
    <hyperlink ref="B37" location="'Club Trends'!A11" display="'Club Trends'!A11" xr:uid="{00000000-0004-0000-0100-00002B000000}"/>
    <hyperlink ref="C37" location="'Club Trends'!A11" display="'Club Trends'!A11" xr:uid="{00000000-0004-0000-0100-00002C000000}"/>
    <hyperlink ref="A38" location="'Club Trends'!A11" display="'Club Trends'!A11" xr:uid="{00000000-0004-0000-0100-00002D000000}"/>
    <hyperlink ref="B38" location="'Club Trends'!A11" display="'Club Trends'!A11" xr:uid="{00000000-0004-0000-0100-00002E000000}"/>
    <hyperlink ref="C38" location="'Club Trends'!A11" display="'Club Trends'!A11" xr:uid="{00000000-0004-0000-0100-00002F000000}"/>
    <hyperlink ref="A39" location="'Club Trends'!A11" display="'Club Trends'!A11" xr:uid="{00000000-0004-0000-0100-000030000000}"/>
    <hyperlink ref="B39" location="'Club Trends'!A11" display="'Club Trends'!A11" xr:uid="{00000000-0004-0000-0100-000031000000}"/>
    <hyperlink ref="C39" location="'Club Trends'!A11" display="'Club Trends'!A11" xr:uid="{00000000-0004-0000-0100-000032000000}"/>
    <hyperlink ref="A40" location="'Club Trends'!A11" display="'Club Trends'!A11" xr:uid="{00000000-0004-0000-0100-000033000000}"/>
    <hyperlink ref="B40" location="'Club Trends'!A11" display="'Club Trends'!A11" xr:uid="{00000000-0004-0000-0100-000034000000}"/>
    <hyperlink ref="C40" location="'Club Trends'!A11" display="'Club Trends'!A11" xr:uid="{00000000-0004-0000-0100-000035000000}"/>
    <hyperlink ref="A41" location="'Club Goals'!A11" display="Club Goals" xr:uid="{00000000-0004-0000-0100-000036000000}"/>
    <hyperlink ref="B41" location="'Club Goals'!A11" display="'Club Goals'!A11" xr:uid="{00000000-0004-0000-0100-000037000000}"/>
    <hyperlink ref="C41" location="'Club Goals'!A11" display="'Club Goals'!A11" xr:uid="{00000000-0004-0000-0100-000038000000}"/>
    <hyperlink ref="A42" location="'Club Goals'!A11" display="'Club Goals'!A11" xr:uid="{00000000-0004-0000-0100-000039000000}"/>
    <hyperlink ref="B42" location="'Club Goals'!A11" display="'Club Goals'!A11" xr:uid="{00000000-0004-0000-0100-00003A000000}"/>
    <hyperlink ref="C42" location="'Club Goals'!A11" display="'Club Goals'!A11" xr:uid="{00000000-0004-0000-0100-00003B000000}"/>
    <hyperlink ref="A43" location="'Club Goals'!A11" display="'Club Goals'!A11" xr:uid="{00000000-0004-0000-0100-00003C000000}"/>
    <hyperlink ref="B43" location="'Club Goals'!A11" display="'Club Goals'!A11" xr:uid="{00000000-0004-0000-0100-00003D000000}"/>
    <hyperlink ref="C43" location="'Club Goals'!A11" display="'Club Goals'!A11" xr:uid="{00000000-0004-0000-0100-00003E000000}"/>
    <hyperlink ref="A18:C21" r:id="rId1" display="Report Form Manuals" xr:uid="{00000000-0004-0000-0100-00003F000000}"/>
    <hyperlink ref="A62:C62" r:id="rId2" display="ISP" xr:uid="{5604A411-6880-4B00-973C-3C24853C5FB5}"/>
  </hyperlinks>
  <pageMargins left="0.7" right="0.7" top="0.75" bottom="0.75" header="0.3" footer="0.3"/>
  <pageSetup scale="41" orientation="portrait" horizontalDpi="1200" verticalDpi="12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N113"/>
  <sheetViews>
    <sheetView view="pageBreakPreview" zoomScaleNormal="100" zoomScaleSheetLayoutView="100" workbookViewId="0">
      <selection activeCell="A12" sqref="A12:N13"/>
    </sheetView>
  </sheetViews>
  <sheetFormatPr defaultColWidth="13.5" defaultRowHeight="15" customHeight="1" x14ac:dyDescent="0.25"/>
  <cols>
    <col min="1" max="26" width="11" customWidth="1"/>
  </cols>
  <sheetData>
    <row r="1" spans="1:14" ht="15.75" x14ac:dyDescent="0.25">
      <c r="A1" s="289"/>
      <c r="B1" s="139"/>
      <c r="C1" s="139"/>
      <c r="D1" s="139"/>
      <c r="E1" s="139"/>
      <c r="F1" s="139"/>
      <c r="G1" s="139"/>
      <c r="H1" s="139"/>
      <c r="I1" s="139"/>
      <c r="J1" s="139"/>
      <c r="K1" s="139"/>
      <c r="L1" s="139"/>
      <c r="M1" s="139"/>
      <c r="N1" s="271"/>
    </row>
    <row r="2" spans="1:14" ht="15.75" x14ac:dyDescent="0.25">
      <c r="A2" s="140"/>
      <c r="B2" s="143"/>
      <c r="C2" s="143"/>
      <c r="D2" s="143"/>
      <c r="E2" s="143"/>
      <c r="F2" s="143"/>
      <c r="G2" s="143"/>
      <c r="H2" s="143"/>
      <c r="I2" s="143"/>
      <c r="J2" s="143"/>
      <c r="K2" s="143"/>
      <c r="L2" s="143"/>
      <c r="M2" s="143"/>
      <c r="N2" s="283"/>
    </row>
    <row r="3" spans="1:14" ht="15.75" x14ac:dyDescent="0.25">
      <c r="A3" s="140"/>
      <c r="B3" s="143"/>
      <c r="C3" s="143"/>
      <c r="D3" s="143"/>
      <c r="E3" s="143"/>
      <c r="F3" s="143"/>
      <c r="G3" s="143"/>
      <c r="H3" s="143"/>
      <c r="I3" s="143"/>
      <c r="J3" s="143"/>
      <c r="K3" s="143"/>
      <c r="L3" s="143"/>
      <c r="M3" s="143"/>
      <c r="N3" s="283"/>
    </row>
    <row r="4" spans="1:14" ht="15.75" x14ac:dyDescent="0.25">
      <c r="A4" s="140"/>
      <c r="B4" s="143"/>
      <c r="C4" s="143"/>
      <c r="D4" s="143"/>
      <c r="E4" s="143"/>
      <c r="F4" s="143"/>
      <c r="G4" s="143"/>
      <c r="H4" s="143"/>
      <c r="I4" s="143"/>
      <c r="J4" s="143"/>
      <c r="K4" s="143"/>
      <c r="L4" s="143"/>
      <c r="M4" s="143"/>
      <c r="N4" s="283"/>
    </row>
    <row r="5" spans="1:14" ht="15.75" x14ac:dyDescent="0.25">
      <c r="A5" s="140"/>
      <c r="B5" s="143"/>
      <c r="C5" s="143"/>
      <c r="D5" s="143"/>
      <c r="E5" s="143"/>
      <c r="F5" s="143"/>
      <c r="G5" s="143"/>
      <c r="H5" s="143"/>
      <c r="I5" s="143"/>
      <c r="J5" s="143"/>
      <c r="K5" s="143"/>
      <c r="L5" s="143"/>
      <c r="M5" s="143"/>
      <c r="N5" s="283"/>
    </row>
    <row r="6" spans="1:14" ht="15.75" x14ac:dyDescent="0.25">
      <c r="A6" s="140"/>
      <c r="B6" s="143"/>
      <c r="C6" s="143"/>
      <c r="D6" s="143"/>
      <c r="E6" s="143"/>
      <c r="F6" s="143"/>
      <c r="G6" s="143"/>
      <c r="H6" s="143"/>
      <c r="I6" s="143"/>
      <c r="J6" s="143"/>
      <c r="K6" s="143"/>
      <c r="L6" s="143"/>
      <c r="M6" s="143"/>
      <c r="N6" s="283"/>
    </row>
    <row r="7" spans="1:14" ht="15.75" x14ac:dyDescent="0.25">
      <c r="A7" s="140"/>
      <c r="B7" s="143"/>
      <c r="C7" s="143"/>
      <c r="D7" s="143"/>
      <c r="E7" s="143"/>
      <c r="F7" s="143"/>
      <c r="G7" s="143"/>
      <c r="H7" s="143"/>
      <c r="I7" s="143"/>
      <c r="J7" s="143"/>
      <c r="K7" s="143"/>
      <c r="L7" s="143"/>
      <c r="M7" s="143"/>
      <c r="N7" s="283"/>
    </row>
    <row r="8" spans="1:14" ht="15.75" x14ac:dyDescent="0.25">
      <c r="A8" s="140"/>
      <c r="B8" s="143"/>
      <c r="C8" s="143"/>
      <c r="D8" s="143"/>
      <c r="E8" s="143"/>
      <c r="F8" s="143"/>
      <c r="G8" s="143"/>
      <c r="H8" s="143"/>
      <c r="I8" s="143"/>
      <c r="J8" s="143"/>
      <c r="K8" s="143"/>
      <c r="L8" s="143"/>
      <c r="M8" s="143"/>
      <c r="N8" s="283"/>
    </row>
    <row r="9" spans="1:14" ht="15.75" x14ac:dyDescent="0.25">
      <c r="A9" s="140"/>
      <c r="B9" s="143"/>
      <c r="C9" s="143"/>
      <c r="D9" s="143"/>
      <c r="E9" s="143"/>
      <c r="F9" s="143"/>
      <c r="G9" s="143"/>
      <c r="H9" s="143"/>
      <c r="I9" s="143"/>
      <c r="J9" s="143"/>
      <c r="K9" s="143"/>
      <c r="L9" s="143"/>
      <c r="M9" s="143"/>
      <c r="N9" s="283"/>
    </row>
    <row r="10" spans="1:14" ht="9.75" customHeight="1" x14ac:dyDescent="0.25">
      <c r="A10" s="272"/>
      <c r="B10" s="273"/>
      <c r="C10" s="273"/>
      <c r="D10" s="273"/>
      <c r="E10" s="273"/>
      <c r="F10" s="273"/>
      <c r="G10" s="273"/>
      <c r="H10" s="273"/>
      <c r="I10" s="273"/>
      <c r="J10" s="273"/>
      <c r="K10" s="273"/>
      <c r="L10" s="273"/>
      <c r="M10" s="273"/>
      <c r="N10" s="274"/>
    </row>
    <row r="11" spans="1:14" ht="15.75" customHeight="1" x14ac:dyDescent="0.25">
      <c r="A11" s="287" t="s">
        <v>327</v>
      </c>
      <c r="B11" s="280"/>
      <c r="C11" s="280"/>
      <c r="D11" s="280"/>
      <c r="E11" s="280"/>
      <c r="F11" s="280"/>
      <c r="G11" s="280"/>
      <c r="H11" s="280"/>
      <c r="I11" s="280"/>
      <c r="J11" s="280"/>
      <c r="K11" s="280"/>
      <c r="L11" s="280"/>
      <c r="M11" s="280"/>
      <c r="N11" s="263"/>
    </row>
    <row r="12" spans="1:14" ht="15.75" x14ac:dyDescent="0.25">
      <c r="A12" s="288" t="s">
        <v>0</v>
      </c>
      <c r="B12" s="139"/>
      <c r="C12" s="139"/>
      <c r="D12" s="139"/>
      <c r="E12" s="139"/>
      <c r="F12" s="139"/>
      <c r="G12" s="139"/>
      <c r="H12" s="139"/>
      <c r="I12" s="139"/>
      <c r="J12" s="139"/>
      <c r="K12" s="139"/>
      <c r="L12" s="139"/>
      <c r="M12" s="139"/>
      <c r="N12" s="271"/>
    </row>
    <row r="13" spans="1:14" ht="15.75" x14ac:dyDescent="0.25">
      <c r="A13" s="272"/>
      <c r="B13" s="273"/>
      <c r="C13" s="273"/>
      <c r="D13" s="273"/>
      <c r="E13" s="273"/>
      <c r="F13" s="273"/>
      <c r="G13" s="273"/>
      <c r="H13" s="273"/>
      <c r="I13" s="273"/>
      <c r="J13" s="273"/>
      <c r="K13" s="273"/>
      <c r="L13" s="273"/>
      <c r="M13" s="273"/>
      <c r="N13" s="274"/>
    </row>
    <row r="14" spans="1:14" ht="15.75" x14ac:dyDescent="0.25">
      <c r="A14" s="290" t="s">
        <v>1</v>
      </c>
      <c r="B14" s="139"/>
      <c r="C14" s="139"/>
      <c r="D14" s="139"/>
      <c r="E14" s="139"/>
      <c r="F14" s="139"/>
      <c r="G14" s="139"/>
      <c r="H14" s="139"/>
      <c r="I14" s="139"/>
      <c r="J14" s="139"/>
      <c r="K14" s="139"/>
      <c r="L14" s="139"/>
      <c r="M14" s="139"/>
      <c r="N14" s="271"/>
    </row>
    <row r="15" spans="1:14" ht="15.75" x14ac:dyDescent="0.25">
      <c r="A15" s="272"/>
      <c r="B15" s="273"/>
      <c r="C15" s="273"/>
      <c r="D15" s="273"/>
      <c r="E15" s="273"/>
      <c r="F15" s="273"/>
      <c r="G15" s="273"/>
      <c r="H15" s="273"/>
      <c r="I15" s="273"/>
      <c r="J15" s="273"/>
      <c r="K15" s="273"/>
      <c r="L15" s="273"/>
      <c r="M15" s="273"/>
      <c r="N15" s="274"/>
    </row>
    <row r="16" spans="1:14" ht="15.75" customHeight="1" x14ac:dyDescent="0.25">
      <c r="A16" s="270"/>
      <c r="B16" s="139"/>
      <c r="C16" s="271"/>
      <c r="D16" s="269" t="s">
        <v>2</v>
      </c>
      <c r="E16" s="263"/>
      <c r="F16" s="269" t="s">
        <v>3</v>
      </c>
      <c r="G16" s="263"/>
      <c r="H16" s="269" t="s">
        <v>4</v>
      </c>
      <c r="I16" s="263"/>
      <c r="J16" s="269" t="s">
        <v>5</v>
      </c>
      <c r="K16" s="263"/>
      <c r="L16" s="270"/>
      <c r="M16" s="139"/>
      <c r="N16" s="271"/>
    </row>
    <row r="17" spans="1:14" ht="15.75" customHeight="1" x14ac:dyDescent="0.25">
      <c r="A17" s="272"/>
      <c r="B17" s="273"/>
      <c r="C17" s="274"/>
      <c r="D17" s="279"/>
      <c r="E17" s="263"/>
      <c r="F17" s="279"/>
      <c r="G17" s="263"/>
      <c r="H17" s="2" t="s">
        <v>6</v>
      </c>
      <c r="I17" s="2" t="s">
        <v>7</v>
      </c>
      <c r="J17" s="279"/>
      <c r="K17" s="263"/>
      <c r="L17" s="272"/>
      <c r="M17" s="273"/>
      <c r="N17" s="274"/>
    </row>
    <row r="18" spans="1:14" ht="15.75" customHeight="1" x14ac:dyDescent="0.25">
      <c r="A18" s="270"/>
      <c r="B18" s="139"/>
      <c r="C18" s="139"/>
      <c r="D18" s="271"/>
      <c r="E18" s="269" t="s">
        <v>8</v>
      </c>
      <c r="F18" s="263"/>
      <c r="G18" s="279" t="s">
        <v>9</v>
      </c>
      <c r="H18" s="280"/>
      <c r="I18" s="280"/>
      <c r="J18" s="263"/>
      <c r="K18" s="270"/>
      <c r="L18" s="139"/>
      <c r="M18" s="139"/>
      <c r="N18" s="271"/>
    </row>
    <row r="19" spans="1:14" ht="15.75" customHeight="1" x14ac:dyDescent="0.25">
      <c r="A19" s="272"/>
      <c r="B19" s="273"/>
      <c r="C19" s="273"/>
      <c r="D19" s="274"/>
      <c r="E19" s="269" t="s">
        <v>10</v>
      </c>
      <c r="F19" s="263"/>
      <c r="G19" s="279" t="s">
        <v>11</v>
      </c>
      <c r="H19" s="280"/>
      <c r="I19" s="280"/>
      <c r="J19" s="263"/>
      <c r="K19" s="272"/>
      <c r="L19" s="273"/>
      <c r="M19" s="273"/>
      <c r="N19" s="274"/>
    </row>
    <row r="20" spans="1:14" ht="15.75" x14ac:dyDescent="0.25">
      <c r="A20" s="286" t="s">
        <v>12</v>
      </c>
      <c r="B20" s="139"/>
      <c r="C20" s="139"/>
      <c r="D20" s="139"/>
      <c r="E20" s="139"/>
      <c r="F20" s="139"/>
      <c r="G20" s="139"/>
      <c r="H20" s="139"/>
      <c r="I20" s="139"/>
      <c r="J20" s="139"/>
      <c r="K20" s="139"/>
      <c r="L20" s="139"/>
      <c r="M20" s="139"/>
      <c r="N20" s="271"/>
    </row>
    <row r="21" spans="1:14" ht="15.75" x14ac:dyDescent="0.25">
      <c r="A21" s="272"/>
      <c r="B21" s="273"/>
      <c r="C21" s="273"/>
      <c r="D21" s="273"/>
      <c r="E21" s="273"/>
      <c r="F21" s="273"/>
      <c r="G21" s="273"/>
      <c r="H21" s="273"/>
      <c r="I21" s="273"/>
      <c r="J21" s="273"/>
      <c r="K21" s="273"/>
      <c r="L21" s="273"/>
      <c r="M21" s="273"/>
      <c r="N21" s="274"/>
    </row>
    <row r="22" spans="1:14" ht="15.75" customHeight="1" x14ac:dyDescent="0.25">
      <c r="A22" s="275"/>
      <c r="B22" s="282" t="s">
        <v>13</v>
      </c>
      <c r="C22" s="271"/>
      <c r="D22" s="266" t="s">
        <v>14</v>
      </c>
      <c r="E22" s="263"/>
      <c r="F22" s="265"/>
      <c r="G22" s="280"/>
      <c r="H22" s="280"/>
      <c r="I22" s="280"/>
      <c r="J22" s="280"/>
      <c r="K22" s="263"/>
      <c r="L22" s="268" t="s">
        <v>15</v>
      </c>
      <c r="M22" s="263"/>
      <c r="N22" s="275"/>
    </row>
    <row r="23" spans="1:14" ht="15.75" customHeight="1" x14ac:dyDescent="0.25">
      <c r="A23" s="276"/>
      <c r="B23" s="140"/>
      <c r="C23" s="283"/>
      <c r="D23" s="266" t="s">
        <v>16</v>
      </c>
      <c r="E23" s="263"/>
      <c r="F23" s="265"/>
      <c r="G23" s="280"/>
      <c r="H23" s="280"/>
      <c r="I23" s="280"/>
      <c r="J23" s="280"/>
      <c r="K23" s="263"/>
      <c r="L23" s="267" t="s">
        <v>17</v>
      </c>
      <c r="M23" s="263"/>
      <c r="N23" s="276"/>
    </row>
    <row r="24" spans="1:14" ht="15.75" customHeight="1" x14ac:dyDescent="0.25">
      <c r="A24" s="276"/>
      <c r="B24" s="140"/>
      <c r="C24" s="283"/>
      <c r="D24" s="266" t="s">
        <v>18</v>
      </c>
      <c r="E24" s="263"/>
      <c r="F24" s="265"/>
      <c r="G24" s="280"/>
      <c r="H24" s="280"/>
      <c r="I24" s="280"/>
      <c r="J24" s="280"/>
      <c r="K24" s="263"/>
      <c r="L24" s="268" t="s">
        <v>19</v>
      </c>
      <c r="M24" s="263"/>
      <c r="N24" s="276"/>
    </row>
    <row r="25" spans="1:14" ht="15.75" customHeight="1" x14ac:dyDescent="0.25">
      <c r="A25" s="276"/>
      <c r="B25" s="272"/>
      <c r="C25" s="274"/>
      <c r="D25" s="266" t="s">
        <v>20</v>
      </c>
      <c r="E25" s="263"/>
      <c r="F25" s="265"/>
      <c r="G25" s="280"/>
      <c r="H25" s="280"/>
      <c r="I25" s="280"/>
      <c r="J25" s="280"/>
      <c r="K25" s="263"/>
      <c r="L25" s="267" t="s">
        <v>21</v>
      </c>
      <c r="M25" s="263"/>
      <c r="N25" s="276"/>
    </row>
    <row r="26" spans="1:14" ht="15.75" customHeight="1" x14ac:dyDescent="0.25">
      <c r="A26" s="276"/>
      <c r="B26" s="282" t="s">
        <v>22</v>
      </c>
      <c r="C26" s="271"/>
      <c r="D26" s="285" t="s">
        <v>14</v>
      </c>
      <c r="E26" s="263"/>
      <c r="F26" s="281"/>
      <c r="G26" s="280"/>
      <c r="H26" s="280"/>
      <c r="I26" s="280"/>
      <c r="J26" s="280"/>
      <c r="K26" s="263"/>
      <c r="L26" s="268" t="s">
        <v>15</v>
      </c>
      <c r="M26" s="263"/>
      <c r="N26" s="276"/>
    </row>
    <row r="27" spans="1:14" ht="15.75" customHeight="1" x14ac:dyDescent="0.25">
      <c r="A27" s="276"/>
      <c r="B27" s="140"/>
      <c r="C27" s="283"/>
      <c r="D27" s="285" t="s">
        <v>16</v>
      </c>
      <c r="E27" s="263"/>
      <c r="F27" s="281"/>
      <c r="G27" s="280"/>
      <c r="H27" s="280"/>
      <c r="I27" s="280"/>
      <c r="J27" s="280"/>
      <c r="K27" s="263"/>
      <c r="L27" s="267" t="s">
        <v>17</v>
      </c>
      <c r="M27" s="263"/>
      <c r="N27" s="276"/>
    </row>
    <row r="28" spans="1:14" ht="15.75" customHeight="1" x14ac:dyDescent="0.25">
      <c r="A28" s="276"/>
      <c r="B28" s="140"/>
      <c r="C28" s="283"/>
      <c r="D28" s="285" t="s">
        <v>18</v>
      </c>
      <c r="E28" s="263"/>
      <c r="F28" s="281"/>
      <c r="G28" s="280"/>
      <c r="H28" s="280"/>
      <c r="I28" s="280"/>
      <c r="J28" s="280"/>
      <c r="K28" s="263"/>
      <c r="L28" s="268" t="s">
        <v>19</v>
      </c>
      <c r="M28" s="263"/>
      <c r="N28" s="276"/>
    </row>
    <row r="29" spans="1:14" ht="15.75" customHeight="1" x14ac:dyDescent="0.25">
      <c r="A29" s="277"/>
      <c r="B29" s="272"/>
      <c r="C29" s="274"/>
      <c r="D29" s="285" t="s">
        <v>20</v>
      </c>
      <c r="E29" s="263"/>
      <c r="F29" s="281"/>
      <c r="G29" s="280"/>
      <c r="H29" s="280"/>
      <c r="I29" s="280"/>
      <c r="J29" s="280"/>
      <c r="K29" s="263"/>
      <c r="L29" s="267" t="s">
        <v>21</v>
      </c>
      <c r="M29" s="263"/>
      <c r="N29" s="277"/>
    </row>
    <row r="30" spans="1:14" ht="15.75" x14ac:dyDescent="0.25">
      <c r="A30" s="286" t="s">
        <v>23</v>
      </c>
      <c r="B30" s="139"/>
      <c r="C30" s="139"/>
      <c r="D30" s="139"/>
      <c r="E30" s="139"/>
      <c r="F30" s="139"/>
      <c r="G30" s="139"/>
      <c r="H30" s="139"/>
      <c r="I30" s="139"/>
      <c r="J30" s="139"/>
      <c r="K30" s="139"/>
      <c r="L30" s="139"/>
      <c r="M30" s="139"/>
      <c r="N30" s="271"/>
    </row>
    <row r="31" spans="1:14" ht="15.75" x14ac:dyDescent="0.25">
      <c r="A31" s="272"/>
      <c r="B31" s="273"/>
      <c r="C31" s="273"/>
      <c r="D31" s="273"/>
      <c r="E31" s="273"/>
      <c r="F31" s="273"/>
      <c r="G31" s="273"/>
      <c r="H31" s="273"/>
      <c r="I31" s="273"/>
      <c r="J31" s="273"/>
      <c r="K31" s="273"/>
      <c r="L31" s="273"/>
      <c r="M31" s="273"/>
      <c r="N31" s="274"/>
    </row>
    <row r="32" spans="1:14" ht="15.75" customHeight="1" x14ac:dyDescent="0.25">
      <c r="A32" s="278"/>
      <c r="B32" s="282" t="s">
        <v>24</v>
      </c>
      <c r="C32" s="271"/>
      <c r="D32" s="266" t="s">
        <v>14</v>
      </c>
      <c r="E32" s="263"/>
      <c r="F32" s="265"/>
      <c r="G32" s="280"/>
      <c r="H32" s="280"/>
      <c r="I32" s="280"/>
      <c r="J32" s="280"/>
      <c r="K32" s="263"/>
      <c r="L32" s="268" t="s">
        <v>15</v>
      </c>
      <c r="M32" s="263"/>
      <c r="N32" s="278"/>
    </row>
    <row r="33" spans="1:14" ht="15.75" customHeight="1" x14ac:dyDescent="0.25">
      <c r="A33" s="276"/>
      <c r="B33" s="140"/>
      <c r="C33" s="283"/>
      <c r="D33" s="266" t="s">
        <v>16</v>
      </c>
      <c r="E33" s="263"/>
      <c r="F33" s="265"/>
      <c r="G33" s="280"/>
      <c r="H33" s="280"/>
      <c r="I33" s="280"/>
      <c r="J33" s="280"/>
      <c r="K33" s="263"/>
      <c r="L33" s="267" t="s">
        <v>17</v>
      </c>
      <c r="M33" s="263"/>
      <c r="N33" s="276"/>
    </row>
    <row r="34" spans="1:14" ht="15.75" customHeight="1" x14ac:dyDescent="0.25">
      <c r="A34" s="276"/>
      <c r="B34" s="140"/>
      <c r="C34" s="283"/>
      <c r="D34" s="266" t="s">
        <v>18</v>
      </c>
      <c r="E34" s="263"/>
      <c r="F34" s="265"/>
      <c r="G34" s="280"/>
      <c r="H34" s="280"/>
      <c r="I34" s="280"/>
      <c r="J34" s="280"/>
      <c r="K34" s="263"/>
      <c r="L34" s="268" t="s">
        <v>19</v>
      </c>
      <c r="M34" s="263"/>
      <c r="N34" s="276"/>
    </row>
    <row r="35" spans="1:14" ht="15.75" customHeight="1" x14ac:dyDescent="0.25">
      <c r="A35" s="276"/>
      <c r="B35" s="272"/>
      <c r="C35" s="274"/>
      <c r="D35" s="266" t="s">
        <v>20</v>
      </c>
      <c r="E35" s="263"/>
      <c r="F35" s="265"/>
      <c r="G35" s="280"/>
      <c r="H35" s="280"/>
      <c r="I35" s="280"/>
      <c r="J35" s="280"/>
      <c r="K35" s="263"/>
      <c r="L35" s="267" t="s">
        <v>21</v>
      </c>
      <c r="M35" s="263"/>
      <c r="N35" s="276"/>
    </row>
    <row r="36" spans="1:14" ht="15.75" customHeight="1" x14ac:dyDescent="0.25">
      <c r="A36" s="276"/>
      <c r="B36" s="284" t="s">
        <v>25</v>
      </c>
      <c r="C36" s="271"/>
      <c r="D36" s="285" t="s">
        <v>14</v>
      </c>
      <c r="E36" s="263"/>
      <c r="F36" s="281"/>
      <c r="G36" s="280"/>
      <c r="H36" s="280"/>
      <c r="I36" s="280"/>
      <c r="J36" s="280"/>
      <c r="K36" s="263"/>
      <c r="L36" s="268" t="s">
        <v>15</v>
      </c>
      <c r="M36" s="263"/>
      <c r="N36" s="276"/>
    </row>
    <row r="37" spans="1:14" ht="15.75" customHeight="1" x14ac:dyDescent="0.25">
      <c r="A37" s="276"/>
      <c r="B37" s="140"/>
      <c r="C37" s="283"/>
      <c r="D37" s="285" t="s">
        <v>16</v>
      </c>
      <c r="E37" s="263"/>
      <c r="F37" s="281"/>
      <c r="G37" s="280"/>
      <c r="H37" s="280"/>
      <c r="I37" s="280"/>
      <c r="J37" s="280"/>
      <c r="K37" s="263"/>
      <c r="L37" s="267" t="s">
        <v>17</v>
      </c>
      <c r="M37" s="263"/>
      <c r="N37" s="276"/>
    </row>
    <row r="38" spans="1:14" ht="15.75" customHeight="1" x14ac:dyDescent="0.25">
      <c r="A38" s="276"/>
      <c r="B38" s="140"/>
      <c r="C38" s="283"/>
      <c r="D38" s="285" t="s">
        <v>18</v>
      </c>
      <c r="E38" s="263"/>
      <c r="F38" s="281"/>
      <c r="G38" s="280"/>
      <c r="H38" s="280"/>
      <c r="I38" s="280"/>
      <c r="J38" s="280"/>
      <c r="K38" s="263"/>
      <c r="L38" s="268" t="s">
        <v>19</v>
      </c>
      <c r="M38" s="263"/>
      <c r="N38" s="276"/>
    </row>
    <row r="39" spans="1:14" ht="15.75" customHeight="1" x14ac:dyDescent="0.25">
      <c r="A39" s="276"/>
      <c r="B39" s="272"/>
      <c r="C39" s="274"/>
      <c r="D39" s="285" t="s">
        <v>20</v>
      </c>
      <c r="E39" s="263"/>
      <c r="F39" s="281"/>
      <c r="G39" s="280"/>
      <c r="H39" s="280"/>
      <c r="I39" s="280"/>
      <c r="J39" s="280"/>
      <c r="K39" s="263"/>
      <c r="L39" s="267" t="s">
        <v>21</v>
      </c>
      <c r="M39" s="263"/>
      <c r="N39" s="276"/>
    </row>
    <row r="40" spans="1:14" ht="15.75" customHeight="1" x14ac:dyDescent="0.25">
      <c r="A40" s="276"/>
      <c r="B40" s="284" t="s">
        <v>26</v>
      </c>
      <c r="C40" s="271"/>
      <c r="D40" s="266" t="s">
        <v>14</v>
      </c>
      <c r="E40" s="263"/>
      <c r="F40" s="265"/>
      <c r="G40" s="280"/>
      <c r="H40" s="280"/>
      <c r="I40" s="280"/>
      <c r="J40" s="280"/>
      <c r="K40" s="263"/>
      <c r="L40" s="268" t="s">
        <v>15</v>
      </c>
      <c r="M40" s="263"/>
      <c r="N40" s="276"/>
    </row>
    <row r="41" spans="1:14" ht="15.75" customHeight="1" x14ac:dyDescent="0.25">
      <c r="A41" s="276"/>
      <c r="B41" s="140"/>
      <c r="C41" s="283"/>
      <c r="D41" s="266" t="s">
        <v>16</v>
      </c>
      <c r="E41" s="263"/>
      <c r="F41" s="265"/>
      <c r="G41" s="280"/>
      <c r="H41" s="280"/>
      <c r="I41" s="280"/>
      <c r="J41" s="280"/>
      <c r="K41" s="263"/>
      <c r="L41" s="267" t="s">
        <v>17</v>
      </c>
      <c r="M41" s="263"/>
      <c r="N41" s="276"/>
    </row>
    <row r="42" spans="1:14" ht="15.75" customHeight="1" x14ac:dyDescent="0.25">
      <c r="A42" s="276"/>
      <c r="B42" s="140"/>
      <c r="C42" s="283"/>
      <c r="D42" s="266" t="s">
        <v>18</v>
      </c>
      <c r="E42" s="263"/>
      <c r="F42" s="265"/>
      <c r="G42" s="280"/>
      <c r="H42" s="280"/>
      <c r="I42" s="280"/>
      <c r="J42" s="280"/>
      <c r="K42" s="263"/>
      <c r="L42" s="268" t="s">
        <v>19</v>
      </c>
      <c r="M42" s="263"/>
      <c r="N42" s="276"/>
    </row>
    <row r="43" spans="1:14" ht="15.75" customHeight="1" x14ac:dyDescent="0.25">
      <c r="A43" s="276"/>
      <c r="B43" s="272"/>
      <c r="C43" s="274"/>
      <c r="D43" s="266" t="s">
        <v>20</v>
      </c>
      <c r="E43" s="263"/>
      <c r="F43" s="265"/>
      <c r="G43" s="280"/>
      <c r="H43" s="280"/>
      <c r="I43" s="280"/>
      <c r="J43" s="280"/>
      <c r="K43" s="263"/>
      <c r="L43" s="267" t="s">
        <v>21</v>
      </c>
      <c r="M43" s="263"/>
      <c r="N43" s="276"/>
    </row>
    <row r="44" spans="1:14" ht="15.75" customHeight="1" x14ac:dyDescent="0.25">
      <c r="A44" s="276"/>
      <c r="B44" s="282" t="s">
        <v>27</v>
      </c>
      <c r="C44" s="271"/>
      <c r="D44" s="285" t="s">
        <v>14</v>
      </c>
      <c r="E44" s="263"/>
      <c r="F44" s="281"/>
      <c r="G44" s="280"/>
      <c r="H44" s="280"/>
      <c r="I44" s="280"/>
      <c r="J44" s="280"/>
      <c r="K44" s="263"/>
      <c r="L44" s="268" t="s">
        <v>15</v>
      </c>
      <c r="M44" s="263"/>
      <c r="N44" s="276"/>
    </row>
    <row r="45" spans="1:14" ht="15.75" customHeight="1" x14ac:dyDescent="0.25">
      <c r="A45" s="276"/>
      <c r="B45" s="140"/>
      <c r="C45" s="283"/>
      <c r="D45" s="285" t="s">
        <v>16</v>
      </c>
      <c r="E45" s="263"/>
      <c r="F45" s="281"/>
      <c r="G45" s="280"/>
      <c r="H45" s="280"/>
      <c r="I45" s="280"/>
      <c r="J45" s="280"/>
      <c r="K45" s="263"/>
      <c r="L45" s="267" t="s">
        <v>17</v>
      </c>
      <c r="M45" s="263"/>
      <c r="N45" s="276"/>
    </row>
    <row r="46" spans="1:14" ht="15.75" customHeight="1" x14ac:dyDescent="0.25">
      <c r="A46" s="276"/>
      <c r="B46" s="140"/>
      <c r="C46" s="283"/>
      <c r="D46" s="285" t="s">
        <v>18</v>
      </c>
      <c r="E46" s="263"/>
      <c r="F46" s="281"/>
      <c r="G46" s="280"/>
      <c r="H46" s="280"/>
      <c r="I46" s="280"/>
      <c r="J46" s="280"/>
      <c r="K46" s="263"/>
      <c r="L46" s="268" t="s">
        <v>19</v>
      </c>
      <c r="M46" s="263"/>
      <c r="N46" s="276"/>
    </row>
    <row r="47" spans="1:14" ht="15.75" customHeight="1" x14ac:dyDescent="0.25">
      <c r="A47" s="276"/>
      <c r="B47" s="272"/>
      <c r="C47" s="274"/>
      <c r="D47" s="285" t="s">
        <v>20</v>
      </c>
      <c r="E47" s="263"/>
      <c r="F47" s="281"/>
      <c r="G47" s="280"/>
      <c r="H47" s="280"/>
      <c r="I47" s="280"/>
      <c r="J47" s="280"/>
      <c r="K47" s="263"/>
      <c r="L47" s="267" t="s">
        <v>21</v>
      </c>
      <c r="M47" s="263"/>
      <c r="N47" s="276"/>
    </row>
    <row r="48" spans="1:14" ht="15.75" customHeight="1" x14ac:dyDescent="0.25">
      <c r="A48" s="276"/>
      <c r="B48" s="282" t="s">
        <v>28</v>
      </c>
      <c r="C48" s="271"/>
      <c r="D48" s="266" t="s">
        <v>14</v>
      </c>
      <c r="E48" s="263"/>
      <c r="F48" s="265"/>
      <c r="G48" s="280"/>
      <c r="H48" s="280"/>
      <c r="I48" s="280"/>
      <c r="J48" s="280"/>
      <c r="K48" s="263"/>
      <c r="L48" s="268" t="s">
        <v>15</v>
      </c>
      <c r="M48" s="263"/>
      <c r="N48" s="276"/>
    </row>
    <row r="49" spans="1:14" ht="15.75" customHeight="1" x14ac:dyDescent="0.25">
      <c r="A49" s="276"/>
      <c r="B49" s="140"/>
      <c r="C49" s="283"/>
      <c r="D49" s="266" t="s">
        <v>16</v>
      </c>
      <c r="E49" s="263"/>
      <c r="F49" s="265"/>
      <c r="G49" s="280"/>
      <c r="H49" s="280"/>
      <c r="I49" s="280"/>
      <c r="J49" s="280"/>
      <c r="K49" s="263"/>
      <c r="L49" s="267" t="s">
        <v>17</v>
      </c>
      <c r="M49" s="263"/>
      <c r="N49" s="276"/>
    </row>
    <row r="50" spans="1:14" ht="15.75" customHeight="1" x14ac:dyDescent="0.25">
      <c r="A50" s="276"/>
      <c r="B50" s="140"/>
      <c r="C50" s="283"/>
      <c r="D50" s="266" t="s">
        <v>18</v>
      </c>
      <c r="E50" s="263"/>
      <c r="F50" s="265"/>
      <c r="G50" s="280"/>
      <c r="H50" s="280"/>
      <c r="I50" s="280"/>
      <c r="J50" s="280"/>
      <c r="K50" s="263"/>
      <c r="L50" s="268" t="s">
        <v>19</v>
      </c>
      <c r="M50" s="263"/>
      <c r="N50" s="276"/>
    </row>
    <row r="51" spans="1:14" ht="15.75" customHeight="1" x14ac:dyDescent="0.25">
      <c r="A51" s="277"/>
      <c r="B51" s="272"/>
      <c r="C51" s="274"/>
      <c r="D51" s="266" t="s">
        <v>20</v>
      </c>
      <c r="E51" s="263"/>
      <c r="F51" s="265"/>
      <c r="G51" s="280"/>
      <c r="H51" s="280"/>
      <c r="I51" s="280"/>
      <c r="J51" s="280"/>
      <c r="K51" s="263"/>
      <c r="L51" s="267" t="s">
        <v>21</v>
      </c>
      <c r="M51" s="263"/>
      <c r="N51" s="277"/>
    </row>
    <row r="52" spans="1:14" ht="15.75" x14ac:dyDescent="0.25">
      <c r="A52" s="286" t="s">
        <v>29</v>
      </c>
      <c r="B52" s="139"/>
      <c r="C52" s="139"/>
      <c r="D52" s="139"/>
      <c r="E52" s="139"/>
      <c r="F52" s="139"/>
      <c r="G52" s="139"/>
      <c r="H52" s="139"/>
      <c r="I52" s="139"/>
      <c r="J52" s="139"/>
      <c r="K52" s="139"/>
      <c r="L52" s="139"/>
      <c r="M52" s="139"/>
      <c r="N52" s="271"/>
    </row>
    <row r="53" spans="1:14" ht="15.75" x14ac:dyDescent="0.25">
      <c r="A53" s="272"/>
      <c r="B53" s="273"/>
      <c r="C53" s="273"/>
      <c r="D53" s="273"/>
      <c r="E53" s="273"/>
      <c r="F53" s="273"/>
      <c r="G53" s="273"/>
      <c r="H53" s="273"/>
      <c r="I53" s="273"/>
      <c r="J53" s="273"/>
      <c r="K53" s="273"/>
      <c r="L53" s="273"/>
      <c r="M53" s="273"/>
      <c r="N53" s="274"/>
    </row>
    <row r="54" spans="1:14" ht="15.75" customHeight="1" x14ac:dyDescent="0.25">
      <c r="A54" s="278"/>
      <c r="B54" s="282" t="s">
        <v>30</v>
      </c>
      <c r="C54" s="271"/>
      <c r="D54" s="262" t="s">
        <v>14</v>
      </c>
      <c r="E54" s="263"/>
      <c r="F54" s="264" t="s">
        <v>31</v>
      </c>
      <c r="G54" s="263"/>
      <c r="H54" s="262" t="s">
        <v>14</v>
      </c>
      <c r="I54" s="263"/>
      <c r="J54" s="264" t="s">
        <v>32</v>
      </c>
      <c r="K54" s="263"/>
      <c r="L54" s="268" t="s">
        <v>15</v>
      </c>
      <c r="M54" s="263"/>
      <c r="N54" s="278"/>
    </row>
    <row r="55" spans="1:14" ht="15.75" customHeight="1" x14ac:dyDescent="0.25">
      <c r="A55" s="276"/>
      <c r="B55" s="140"/>
      <c r="C55" s="283"/>
      <c r="D55" s="262" t="s">
        <v>16</v>
      </c>
      <c r="E55" s="263"/>
      <c r="F55" s="264"/>
      <c r="G55" s="263"/>
      <c r="H55" s="262" t="s">
        <v>16</v>
      </c>
      <c r="I55" s="263"/>
      <c r="J55" s="264"/>
      <c r="K55" s="263"/>
      <c r="L55" s="267" t="s">
        <v>17</v>
      </c>
      <c r="M55" s="263"/>
      <c r="N55" s="276"/>
    </row>
    <row r="56" spans="1:14" ht="15.75" customHeight="1" x14ac:dyDescent="0.25">
      <c r="A56" s="276"/>
      <c r="B56" s="140"/>
      <c r="C56" s="283"/>
      <c r="D56" s="262" t="s">
        <v>18</v>
      </c>
      <c r="E56" s="263"/>
      <c r="F56" s="264"/>
      <c r="G56" s="263"/>
      <c r="H56" s="262" t="s">
        <v>18</v>
      </c>
      <c r="I56" s="263"/>
      <c r="J56" s="264"/>
      <c r="K56" s="263"/>
      <c r="L56" s="268" t="s">
        <v>19</v>
      </c>
      <c r="M56" s="263"/>
      <c r="N56" s="276"/>
    </row>
    <row r="57" spans="1:14" ht="15.75" customHeight="1" x14ac:dyDescent="0.25">
      <c r="A57" s="276"/>
      <c r="B57" s="272"/>
      <c r="C57" s="274"/>
      <c r="D57" s="262" t="s">
        <v>20</v>
      </c>
      <c r="E57" s="263"/>
      <c r="F57" s="264"/>
      <c r="G57" s="263"/>
      <c r="H57" s="262" t="s">
        <v>20</v>
      </c>
      <c r="I57" s="263"/>
      <c r="J57" s="264"/>
      <c r="K57" s="263"/>
      <c r="L57" s="267" t="s">
        <v>21</v>
      </c>
      <c r="M57" s="263"/>
      <c r="N57" s="276"/>
    </row>
    <row r="58" spans="1:14" ht="15.75" customHeight="1" x14ac:dyDescent="0.25">
      <c r="A58" s="276"/>
      <c r="B58" s="282" t="s">
        <v>30</v>
      </c>
      <c r="C58" s="271"/>
      <c r="D58" s="266" t="s">
        <v>14</v>
      </c>
      <c r="E58" s="263"/>
      <c r="F58" s="265" t="s">
        <v>31</v>
      </c>
      <c r="G58" s="263"/>
      <c r="H58" s="266" t="s">
        <v>14</v>
      </c>
      <c r="I58" s="263"/>
      <c r="J58" s="265" t="s">
        <v>32</v>
      </c>
      <c r="K58" s="263"/>
      <c r="L58" s="268" t="s">
        <v>15</v>
      </c>
      <c r="M58" s="263"/>
      <c r="N58" s="276"/>
    </row>
    <row r="59" spans="1:14" ht="15.75" customHeight="1" x14ac:dyDescent="0.25">
      <c r="A59" s="276"/>
      <c r="B59" s="140"/>
      <c r="C59" s="283"/>
      <c r="D59" s="266" t="s">
        <v>16</v>
      </c>
      <c r="E59" s="263"/>
      <c r="F59" s="265"/>
      <c r="G59" s="263"/>
      <c r="H59" s="266" t="s">
        <v>16</v>
      </c>
      <c r="I59" s="263"/>
      <c r="J59" s="265"/>
      <c r="K59" s="263"/>
      <c r="L59" s="267" t="s">
        <v>17</v>
      </c>
      <c r="M59" s="263"/>
      <c r="N59" s="276"/>
    </row>
    <row r="60" spans="1:14" ht="15.75" customHeight="1" x14ac:dyDescent="0.25">
      <c r="A60" s="276"/>
      <c r="B60" s="140"/>
      <c r="C60" s="283"/>
      <c r="D60" s="266" t="s">
        <v>18</v>
      </c>
      <c r="E60" s="263"/>
      <c r="F60" s="265"/>
      <c r="G60" s="263"/>
      <c r="H60" s="266" t="s">
        <v>18</v>
      </c>
      <c r="I60" s="263"/>
      <c r="J60" s="265"/>
      <c r="K60" s="263"/>
      <c r="L60" s="268" t="s">
        <v>19</v>
      </c>
      <c r="M60" s="263"/>
      <c r="N60" s="276"/>
    </row>
    <row r="61" spans="1:14" ht="15.75" customHeight="1" x14ac:dyDescent="0.25">
      <c r="A61" s="276"/>
      <c r="B61" s="272"/>
      <c r="C61" s="274"/>
      <c r="D61" s="266" t="s">
        <v>20</v>
      </c>
      <c r="E61" s="263"/>
      <c r="F61" s="265"/>
      <c r="G61" s="263"/>
      <c r="H61" s="266" t="s">
        <v>20</v>
      </c>
      <c r="I61" s="263"/>
      <c r="J61" s="265"/>
      <c r="K61" s="263"/>
      <c r="L61" s="267" t="s">
        <v>21</v>
      </c>
      <c r="M61" s="263"/>
      <c r="N61" s="276"/>
    </row>
    <row r="62" spans="1:14" ht="15.75" customHeight="1" x14ac:dyDescent="0.25">
      <c r="A62" s="276"/>
      <c r="B62" s="282" t="s">
        <v>30</v>
      </c>
      <c r="C62" s="271"/>
      <c r="D62" s="262" t="s">
        <v>14</v>
      </c>
      <c r="E62" s="263"/>
      <c r="F62" s="264" t="s">
        <v>31</v>
      </c>
      <c r="G62" s="263"/>
      <c r="H62" s="262" t="s">
        <v>14</v>
      </c>
      <c r="I62" s="263"/>
      <c r="J62" s="264" t="s">
        <v>32</v>
      </c>
      <c r="K62" s="263"/>
      <c r="L62" s="268" t="s">
        <v>15</v>
      </c>
      <c r="M62" s="263"/>
      <c r="N62" s="276"/>
    </row>
    <row r="63" spans="1:14" ht="15.75" customHeight="1" x14ac:dyDescent="0.25">
      <c r="A63" s="276"/>
      <c r="B63" s="140"/>
      <c r="C63" s="283"/>
      <c r="D63" s="262" t="s">
        <v>16</v>
      </c>
      <c r="E63" s="263"/>
      <c r="F63" s="264"/>
      <c r="G63" s="263"/>
      <c r="H63" s="262" t="s">
        <v>16</v>
      </c>
      <c r="I63" s="263"/>
      <c r="J63" s="264"/>
      <c r="K63" s="263"/>
      <c r="L63" s="267" t="s">
        <v>17</v>
      </c>
      <c r="M63" s="263"/>
      <c r="N63" s="276"/>
    </row>
    <row r="64" spans="1:14" ht="15.75" customHeight="1" x14ac:dyDescent="0.25">
      <c r="A64" s="276"/>
      <c r="B64" s="140"/>
      <c r="C64" s="283"/>
      <c r="D64" s="262" t="s">
        <v>18</v>
      </c>
      <c r="E64" s="263"/>
      <c r="F64" s="264"/>
      <c r="G64" s="263"/>
      <c r="H64" s="262" t="s">
        <v>18</v>
      </c>
      <c r="I64" s="263"/>
      <c r="J64" s="264"/>
      <c r="K64" s="263"/>
      <c r="L64" s="268" t="s">
        <v>19</v>
      </c>
      <c r="M64" s="263"/>
      <c r="N64" s="276"/>
    </row>
    <row r="65" spans="1:14" ht="15.75" customHeight="1" x14ac:dyDescent="0.25">
      <c r="A65" s="276"/>
      <c r="B65" s="272"/>
      <c r="C65" s="274"/>
      <c r="D65" s="262" t="s">
        <v>20</v>
      </c>
      <c r="E65" s="263"/>
      <c r="F65" s="264"/>
      <c r="G65" s="263"/>
      <c r="H65" s="262" t="s">
        <v>20</v>
      </c>
      <c r="I65" s="263"/>
      <c r="J65" s="264"/>
      <c r="K65" s="263"/>
      <c r="L65" s="267" t="s">
        <v>21</v>
      </c>
      <c r="M65" s="263"/>
      <c r="N65" s="276"/>
    </row>
    <row r="66" spans="1:14" ht="15.75" customHeight="1" x14ac:dyDescent="0.25">
      <c r="A66" s="276"/>
      <c r="B66" s="282" t="s">
        <v>30</v>
      </c>
      <c r="C66" s="271"/>
      <c r="D66" s="266" t="s">
        <v>14</v>
      </c>
      <c r="E66" s="263"/>
      <c r="F66" s="265" t="s">
        <v>31</v>
      </c>
      <c r="G66" s="263"/>
      <c r="H66" s="266" t="s">
        <v>14</v>
      </c>
      <c r="I66" s="263"/>
      <c r="J66" s="265" t="s">
        <v>32</v>
      </c>
      <c r="K66" s="263"/>
      <c r="L66" s="268" t="s">
        <v>15</v>
      </c>
      <c r="M66" s="263"/>
      <c r="N66" s="276"/>
    </row>
    <row r="67" spans="1:14" ht="15.75" customHeight="1" x14ac:dyDescent="0.25">
      <c r="A67" s="276"/>
      <c r="B67" s="140"/>
      <c r="C67" s="283"/>
      <c r="D67" s="266" t="s">
        <v>16</v>
      </c>
      <c r="E67" s="263"/>
      <c r="F67" s="265"/>
      <c r="G67" s="263"/>
      <c r="H67" s="266" t="s">
        <v>16</v>
      </c>
      <c r="I67" s="263"/>
      <c r="J67" s="265"/>
      <c r="K67" s="263"/>
      <c r="L67" s="267" t="s">
        <v>17</v>
      </c>
      <c r="M67" s="263"/>
      <c r="N67" s="276"/>
    </row>
    <row r="68" spans="1:14" ht="15.75" customHeight="1" x14ac:dyDescent="0.25">
      <c r="A68" s="276"/>
      <c r="B68" s="140"/>
      <c r="C68" s="283"/>
      <c r="D68" s="266" t="s">
        <v>18</v>
      </c>
      <c r="E68" s="263"/>
      <c r="F68" s="265"/>
      <c r="G68" s="263"/>
      <c r="H68" s="266" t="s">
        <v>18</v>
      </c>
      <c r="I68" s="263"/>
      <c r="J68" s="265"/>
      <c r="K68" s="263"/>
      <c r="L68" s="268" t="s">
        <v>19</v>
      </c>
      <c r="M68" s="263"/>
      <c r="N68" s="276"/>
    </row>
    <row r="69" spans="1:14" ht="15.75" customHeight="1" x14ac:dyDescent="0.25">
      <c r="A69" s="276"/>
      <c r="B69" s="272"/>
      <c r="C69" s="274"/>
      <c r="D69" s="266" t="s">
        <v>20</v>
      </c>
      <c r="E69" s="263"/>
      <c r="F69" s="265"/>
      <c r="G69" s="263"/>
      <c r="H69" s="266" t="s">
        <v>20</v>
      </c>
      <c r="I69" s="263"/>
      <c r="J69" s="265"/>
      <c r="K69" s="263"/>
      <c r="L69" s="267" t="s">
        <v>21</v>
      </c>
      <c r="M69" s="263"/>
      <c r="N69" s="276"/>
    </row>
    <row r="70" spans="1:14" ht="15.75" customHeight="1" x14ac:dyDescent="0.25">
      <c r="A70" s="276"/>
      <c r="B70" s="282" t="s">
        <v>30</v>
      </c>
      <c r="C70" s="271"/>
      <c r="D70" s="262" t="s">
        <v>14</v>
      </c>
      <c r="E70" s="263"/>
      <c r="F70" s="264" t="s">
        <v>31</v>
      </c>
      <c r="G70" s="263"/>
      <c r="H70" s="262" t="s">
        <v>14</v>
      </c>
      <c r="I70" s="263"/>
      <c r="J70" s="264" t="s">
        <v>32</v>
      </c>
      <c r="K70" s="263"/>
      <c r="L70" s="268" t="s">
        <v>15</v>
      </c>
      <c r="M70" s="263"/>
      <c r="N70" s="276"/>
    </row>
    <row r="71" spans="1:14" ht="15.75" customHeight="1" x14ac:dyDescent="0.25">
      <c r="A71" s="276"/>
      <c r="B71" s="140"/>
      <c r="C71" s="283"/>
      <c r="D71" s="262" t="s">
        <v>16</v>
      </c>
      <c r="E71" s="263"/>
      <c r="F71" s="264"/>
      <c r="G71" s="263"/>
      <c r="H71" s="262" t="s">
        <v>16</v>
      </c>
      <c r="I71" s="263"/>
      <c r="J71" s="264"/>
      <c r="K71" s="263"/>
      <c r="L71" s="267" t="s">
        <v>17</v>
      </c>
      <c r="M71" s="263"/>
      <c r="N71" s="276"/>
    </row>
    <row r="72" spans="1:14" ht="15.75" customHeight="1" x14ac:dyDescent="0.25">
      <c r="A72" s="276"/>
      <c r="B72" s="140"/>
      <c r="C72" s="283"/>
      <c r="D72" s="262" t="s">
        <v>18</v>
      </c>
      <c r="E72" s="263"/>
      <c r="F72" s="264"/>
      <c r="G72" s="263"/>
      <c r="H72" s="262" t="s">
        <v>18</v>
      </c>
      <c r="I72" s="263"/>
      <c r="J72" s="264"/>
      <c r="K72" s="263"/>
      <c r="L72" s="268" t="s">
        <v>19</v>
      </c>
      <c r="M72" s="263"/>
      <c r="N72" s="276"/>
    </row>
    <row r="73" spans="1:14" ht="15.75" customHeight="1" x14ac:dyDescent="0.25">
      <c r="A73" s="276"/>
      <c r="B73" s="272"/>
      <c r="C73" s="274"/>
      <c r="D73" s="262" t="s">
        <v>20</v>
      </c>
      <c r="E73" s="263"/>
      <c r="F73" s="264"/>
      <c r="G73" s="263"/>
      <c r="H73" s="262" t="s">
        <v>20</v>
      </c>
      <c r="I73" s="263"/>
      <c r="J73" s="264"/>
      <c r="K73" s="263"/>
      <c r="L73" s="267" t="s">
        <v>21</v>
      </c>
      <c r="M73" s="263"/>
      <c r="N73" s="276"/>
    </row>
    <row r="74" spans="1:14" ht="15.75" customHeight="1" x14ac:dyDescent="0.25">
      <c r="A74" s="276"/>
      <c r="B74" s="282" t="s">
        <v>30</v>
      </c>
      <c r="C74" s="271"/>
      <c r="D74" s="266" t="s">
        <v>14</v>
      </c>
      <c r="E74" s="263"/>
      <c r="F74" s="265" t="s">
        <v>31</v>
      </c>
      <c r="G74" s="263"/>
      <c r="H74" s="266" t="s">
        <v>14</v>
      </c>
      <c r="I74" s="263"/>
      <c r="J74" s="265" t="s">
        <v>32</v>
      </c>
      <c r="K74" s="263"/>
      <c r="L74" s="268" t="s">
        <v>15</v>
      </c>
      <c r="M74" s="263"/>
      <c r="N74" s="276"/>
    </row>
    <row r="75" spans="1:14" ht="15.75" customHeight="1" x14ac:dyDescent="0.25">
      <c r="A75" s="276"/>
      <c r="B75" s="140"/>
      <c r="C75" s="283"/>
      <c r="D75" s="266" t="s">
        <v>16</v>
      </c>
      <c r="E75" s="263"/>
      <c r="F75" s="265"/>
      <c r="G75" s="263"/>
      <c r="H75" s="266" t="s">
        <v>16</v>
      </c>
      <c r="I75" s="263"/>
      <c r="J75" s="265"/>
      <c r="K75" s="263"/>
      <c r="L75" s="267" t="s">
        <v>17</v>
      </c>
      <c r="M75" s="263"/>
      <c r="N75" s="276"/>
    </row>
    <row r="76" spans="1:14" ht="15.75" customHeight="1" x14ac:dyDescent="0.25">
      <c r="A76" s="276"/>
      <c r="B76" s="140"/>
      <c r="C76" s="283"/>
      <c r="D76" s="266" t="s">
        <v>18</v>
      </c>
      <c r="E76" s="263"/>
      <c r="F76" s="265"/>
      <c r="G76" s="263"/>
      <c r="H76" s="266" t="s">
        <v>18</v>
      </c>
      <c r="I76" s="263"/>
      <c r="J76" s="265"/>
      <c r="K76" s="263"/>
      <c r="L76" s="268" t="s">
        <v>19</v>
      </c>
      <c r="M76" s="263"/>
      <c r="N76" s="276"/>
    </row>
    <row r="77" spans="1:14" ht="15.75" customHeight="1" x14ac:dyDescent="0.25">
      <c r="A77" s="276"/>
      <c r="B77" s="272"/>
      <c r="C77" s="274"/>
      <c r="D77" s="266" t="s">
        <v>20</v>
      </c>
      <c r="E77" s="263"/>
      <c r="F77" s="265"/>
      <c r="G77" s="263"/>
      <c r="H77" s="266" t="s">
        <v>20</v>
      </c>
      <c r="I77" s="263"/>
      <c r="J77" s="265"/>
      <c r="K77" s="263"/>
      <c r="L77" s="267" t="s">
        <v>21</v>
      </c>
      <c r="M77" s="263"/>
      <c r="N77" s="276"/>
    </row>
    <row r="78" spans="1:14" ht="15.75" customHeight="1" x14ac:dyDescent="0.25">
      <c r="A78" s="276"/>
      <c r="B78" s="282" t="s">
        <v>30</v>
      </c>
      <c r="C78" s="271"/>
      <c r="D78" s="262" t="s">
        <v>14</v>
      </c>
      <c r="E78" s="263"/>
      <c r="F78" s="264" t="s">
        <v>31</v>
      </c>
      <c r="G78" s="263"/>
      <c r="H78" s="262" t="s">
        <v>14</v>
      </c>
      <c r="I78" s="263"/>
      <c r="J78" s="264" t="s">
        <v>32</v>
      </c>
      <c r="K78" s="263"/>
      <c r="L78" s="268" t="s">
        <v>15</v>
      </c>
      <c r="M78" s="263"/>
      <c r="N78" s="276"/>
    </row>
    <row r="79" spans="1:14" ht="15.75" customHeight="1" x14ac:dyDescent="0.25">
      <c r="A79" s="276"/>
      <c r="B79" s="140"/>
      <c r="C79" s="283"/>
      <c r="D79" s="262" t="s">
        <v>16</v>
      </c>
      <c r="E79" s="263"/>
      <c r="F79" s="264"/>
      <c r="G79" s="263"/>
      <c r="H79" s="262" t="s">
        <v>16</v>
      </c>
      <c r="I79" s="263"/>
      <c r="J79" s="264"/>
      <c r="K79" s="263"/>
      <c r="L79" s="267" t="s">
        <v>17</v>
      </c>
      <c r="M79" s="263"/>
      <c r="N79" s="276"/>
    </row>
    <row r="80" spans="1:14" ht="15.75" customHeight="1" x14ac:dyDescent="0.25">
      <c r="A80" s="276"/>
      <c r="B80" s="140"/>
      <c r="C80" s="283"/>
      <c r="D80" s="262" t="s">
        <v>18</v>
      </c>
      <c r="E80" s="263"/>
      <c r="F80" s="264"/>
      <c r="G80" s="263"/>
      <c r="H80" s="262" t="s">
        <v>18</v>
      </c>
      <c r="I80" s="263"/>
      <c r="J80" s="264"/>
      <c r="K80" s="263"/>
      <c r="L80" s="268" t="s">
        <v>19</v>
      </c>
      <c r="M80" s="263"/>
      <c r="N80" s="276"/>
    </row>
    <row r="81" spans="1:14" ht="15.75" customHeight="1" x14ac:dyDescent="0.25">
      <c r="A81" s="276"/>
      <c r="B81" s="272"/>
      <c r="C81" s="274"/>
      <c r="D81" s="262" t="s">
        <v>20</v>
      </c>
      <c r="E81" s="263"/>
      <c r="F81" s="264"/>
      <c r="G81" s="263"/>
      <c r="H81" s="262" t="s">
        <v>20</v>
      </c>
      <c r="I81" s="263"/>
      <c r="J81" s="264"/>
      <c r="K81" s="263"/>
      <c r="L81" s="267" t="s">
        <v>21</v>
      </c>
      <c r="M81" s="263"/>
      <c r="N81" s="276"/>
    </row>
    <row r="82" spans="1:14" ht="15.75" customHeight="1" x14ac:dyDescent="0.25">
      <c r="A82" s="276"/>
      <c r="B82" s="282" t="s">
        <v>30</v>
      </c>
      <c r="C82" s="271"/>
      <c r="D82" s="266" t="s">
        <v>14</v>
      </c>
      <c r="E82" s="263"/>
      <c r="F82" s="265" t="s">
        <v>31</v>
      </c>
      <c r="G82" s="263"/>
      <c r="H82" s="266" t="s">
        <v>14</v>
      </c>
      <c r="I82" s="263"/>
      <c r="J82" s="265" t="s">
        <v>32</v>
      </c>
      <c r="K82" s="263"/>
      <c r="L82" s="268" t="s">
        <v>15</v>
      </c>
      <c r="M82" s="263"/>
      <c r="N82" s="276"/>
    </row>
    <row r="83" spans="1:14" ht="15.75" customHeight="1" x14ac:dyDescent="0.25">
      <c r="A83" s="276"/>
      <c r="B83" s="140"/>
      <c r="C83" s="283"/>
      <c r="D83" s="266" t="s">
        <v>16</v>
      </c>
      <c r="E83" s="263"/>
      <c r="F83" s="265"/>
      <c r="G83" s="263"/>
      <c r="H83" s="266" t="s">
        <v>16</v>
      </c>
      <c r="I83" s="263"/>
      <c r="J83" s="265"/>
      <c r="K83" s="263"/>
      <c r="L83" s="267" t="s">
        <v>17</v>
      </c>
      <c r="M83" s="263"/>
      <c r="N83" s="276"/>
    </row>
    <row r="84" spans="1:14" ht="15.75" customHeight="1" x14ac:dyDescent="0.25">
      <c r="A84" s="276"/>
      <c r="B84" s="140"/>
      <c r="C84" s="283"/>
      <c r="D84" s="266" t="s">
        <v>18</v>
      </c>
      <c r="E84" s="263"/>
      <c r="F84" s="265"/>
      <c r="G84" s="263"/>
      <c r="H84" s="266" t="s">
        <v>18</v>
      </c>
      <c r="I84" s="263"/>
      <c r="J84" s="265"/>
      <c r="K84" s="263"/>
      <c r="L84" s="268" t="s">
        <v>19</v>
      </c>
      <c r="M84" s="263"/>
      <c r="N84" s="276"/>
    </row>
    <row r="85" spans="1:14" ht="15.75" customHeight="1" x14ac:dyDescent="0.25">
      <c r="A85" s="276"/>
      <c r="B85" s="272"/>
      <c r="C85" s="274"/>
      <c r="D85" s="266" t="s">
        <v>20</v>
      </c>
      <c r="E85" s="263"/>
      <c r="F85" s="265"/>
      <c r="G85" s="263"/>
      <c r="H85" s="266" t="s">
        <v>20</v>
      </c>
      <c r="I85" s="263"/>
      <c r="J85" s="265"/>
      <c r="K85" s="263"/>
      <c r="L85" s="267" t="s">
        <v>21</v>
      </c>
      <c r="M85" s="263"/>
      <c r="N85" s="276"/>
    </row>
    <row r="86" spans="1:14" ht="15.75" customHeight="1" x14ac:dyDescent="0.25">
      <c r="A86" s="276"/>
      <c r="B86" s="282" t="s">
        <v>30</v>
      </c>
      <c r="C86" s="271"/>
      <c r="D86" s="262" t="s">
        <v>14</v>
      </c>
      <c r="E86" s="263"/>
      <c r="F86" s="264" t="s">
        <v>31</v>
      </c>
      <c r="G86" s="263"/>
      <c r="H86" s="262" t="s">
        <v>14</v>
      </c>
      <c r="I86" s="263"/>
      <c r="J86" s="264" t="s">
        <v>32</v>
      </c>
      <c r="K86" s="263"/>
      <c r="L86" s="268" t="s">
        <v>15</v>
      </c>
      <c r="M86" s="263"/>
      <c r="N86" s="276"/>
    </row>
    <row r="87" spans="1:14" ht="15.75" customHeight="1" x14ac:dyDescent="0.25">
      <c r="A87" s="276"/>
      <c r="B87" s="140"/>
      <c r="C87" s="283"/>
      <c r="D87" s="262" t="s">
        <v>16</v>
      </c>
      <c r="E87" s="263"/>
      <c r="F87" s="264"/>
      <c r="G87" s="263"/>
      <c r="H87" s="262" t="s">
        <v>16</v>
      </c>
      <c r="I87" s="263"/>
      <c r="J87" s="264"/>
      <c r="K87" s="263"/>
      <c r="L87" s="267" t="s">
        <v>17</v>
      </c>
      <c r="M87" s="263"/>
      <c r="N87" s="276"/>
    </row>
    <row r="88" spans="1:14" ht="15.75" customHeight="1" x14ac:dyDescent="0.25">
      <c r="A88" s="276"/>
      <c r="B88" s="140"/>
      <c r="C88" s="283"/>
      <c r="D88" s="262" t="s">
        <v>18</v>
      </c>
      <c r="E88" s="263"/>
      <c r="F88" s="264"/>
      <c r="G88" s="263"/>
      <c r="H88" s="262" t="s">
        <v>18</v>
      </c>
      <c r="I88" s="263"/>
      <c r="J88" s="264"/>
      <c r="K88" s="263"/>
      <c r="L88" s="268" t="s">
        <v>19</v>
      </c>
      <c r="M88" s="263"/>
      <c r="N88" s="276"/>
    </row>
    <row r="89" spans="1:14" ht="15.75" customHeight="1" x14ac:dyDescent="0.25">
      <c r="A89" s="276"/>
      <c r="B89" s="272"/>
      <c r="C89" s="274"/>
      <c r="D89" s="262" t="s">
        <v>20</v>
      </c>
      <c r="E89" s="263"/>
      <c r="F89" s="264"/>
      <c r="G89" s="263"/>
      <c r="H89" s="262" t="s">
        <v>20</v>
      </c>
      <c r="I89" s="263"/>
      <c r="J89" s="264"/>
      <c r="K89" s="263"/>
      <c r="L89" s="267" t="s">
        <v>21</v>
      </c>
      <c r="M89" s="263"/>
      <c r="N89" s="276"/>
    </row>
    <row r="90" spans="1:14" ht="15.75" customHeight="1" x14ac:dyDescent="0.25">
      <c r="A90" s="276"/>
      <c r="B90" s="282" t="s">
        <v>30</v>
      </c>
      <c r="C90" s="271"/>
      <c r="D90" s="266" t="s">
        <v>14</v>
      </c>
      <c r="E90" s="263"/>
      <c r="F90" s="265" t="s">
        <v>31</v>
      </c>
      <c r="G90" s="263"/>
      <c r="H90" s="266" t="s">
        <v>14</v>
      </c>
      <c r="I90" s="263"/>
      <c r="J90" s="265" t="s">
        <v>32</v>
      </c>
      <c r="K90" s="263"/>
      <c r="L90" s="268" t="s">
        <v>15</v>
      </c>
      <c r="M90" s="263"/>
      <c r="N90" s="276"/>
    </row>
    <row r="91" spans="1:14" ht="15.75" customHeight="1" x14ac:dyDescent="0.25">
      <c r="A91" s="276"/>
      <c r="B91" s="140"/>
      <c r="C91" s="283"/>
      <c r="D91" s="266" t="s">
        <v>16</v>
      </c>
      <c r="E91" s="263"/>
      <c r="F91" s="265"/>
      <c r="G91" s="263"/>
      <c r="H91" s="266" t="s">
        <v>16</v>
      </c>
      <c r="I91" s="263"/>
      <c r="J91" s="265"/>
      <c r="K91" s="263"/>
      <c r="L91" s="267" t="s">
        <v>17</v>
      </c>
      <c r="M91" s="263"/>
      <c r="N91" s="276"/>
    </row>
    <row r="92" spans="1:14" ht="15.75" customHeight="1" x14ac:dyDescent="0.25">
      <c r="A92" s="276"/>
      <c r="B92" s="140"/>
      <c r="C92" s="283"/>
      <c r="D92" s="266" t="s">
        <v>18</v>
      </c>
      <c r="E92" s="263"/>
      <c r="F92" s="265"/>
      <c r="G92" s="263"/>
      <c r="H92" s="266" t="s">
        <v>18</v>
      </c>
      <c r="I92" s="263"/>
      <c r="J92" s="265"/>
      <c r="K92" s="263"/>
      <c r="L92" s="268" t="s">
        <v>19</v>
      </c>
      <c r="M92" s="263"/>
      <c r="N92" s="276"/>
    </row>
    <row r="93" spans="1:14" ht="15.75" customHeight="1" x14ac:dyDescent="0.25">
      <c r="A93" s="276"/>
      <c r="B93" s="272"/>
      <c r="C93" s="274"/>
      <c r="D93" s="266" t="s">
        <v>20</v>
      </c>
      <c r="E93" s="263"/>
      <c r="F93" s="265"/>
      <c r="G93" s="263"/>
      <c r="H93" s="266" t="s">
        <v>20</v>
      </c>
      <c r="I93" s="263"/>
      <c r="J93" s="265"/>
      <c r="K93" s="263"/>
      <c r="L93" s="267" t="s">
        <v>21</v>
      </c>
      <c r="M93" s="263"/>
      <c r="N93" s="276"/>
    </row>
    <row r="94" spans="1:14" ht="15.75" customHeight="1" x14ac:dyDescent="0.25">
      <c r="A94" s="276"/>
      <c r="B94" s="282" t="s">
        <v>30</v>
      </c>
      <c r="C94" s="271"/>
      <c r="D94" s="262" t="s">
        <v>14</v>
      </c>
      <c r="E94" s="263"/>
      <c r="F94" s="264" t="s">
        <v>31</v>
      </c>
      <c r="G94" s="263"/>
      <c r="H94" s="262" t="s">
        <v>14</v>
      </c>
      <c r="I94" s="263"/>
      <c r="J94" s="264" t="s">
        <v>32</v>
      </c>
      <c r="K94" s="263"/>
      <c r="L94" s="268" t="s">
        <v>15</v>
      </c>
      <c r="M94" s="263"/>
      <c r="N94" s="276"/>
    </row>
    <row r="95" spans="1:14" ht="15.75" customHeight="1" x14ac:dyDescent="0.25">
      <c r="A95" s="276"/>
      <c r="B95" s="140"/>
      <c r="C95" s="283"/>
      <c r="D95" s="262" t="s">
        <v>16</v>
      </c>
      <c r="E95" s="263"/>
      <c r="F95" s="264"/>
      <c r="G95" s="263"/>
      <c r="H95" s="262" t="s">
        <v>16</v>
      </c>
      <c r="I95" s="263"/>
      <c r="J95" s="264"/>
      <c r="K95" s="263"/>
      <c r="L95" s="267" t="s">
        <v>17</v>
      </c>
      <c r="M95" s="263"/>
      <c r="N95" s="276"/>
    </row>
    <row r="96" spans="1:14" ht="15.75" customHeight="1" x14ac:dyDescent="0.25">
      <c r="A96" s="276"/>
      <c r="B96" s="140"/>
      <c r="C96" s="283"/>
      <c r="D96" s="262" t="s">
        <v>18</v>
      </c>
      <c r="E96" s="263"/>
      <c r="F96" s="264"/>
      <c r="G96" s="263"/>
      <c r="H96" s="262" t="s">
        <v>18</v>
      </c>
      <c r="I96" s="263"/>
      <c r="J96" s="264"/>
      <c r="K96" s="263"/>
      <c r="L96" s="268" t="s">
        <v>19</v>
      </c>
      <c r="M96" s="263"/>
      <c r="N96" s="276"/>
    </row>
    <row r="97" spans="1:14" ht="15.75" customHeight="1" x14ac:dyDescent="0.25">
      <c r="A97" s="276"/>
      <c r="B97" s="272"/>
      <c r="C97" s="274"/>
      <c r="D97" s="262" t="s">
        <v>20</v>
      </c>
      <c r="E97" s="263"/>
      <c r="F97" s="264"/>
      <c r="G97" s="263"/>
      <c r="H97" s="262" t="s">
        <v>20</v>
      </c>
      <c r="I97" s="263"/>
      <c r="J97" s="264"/>
      <c r="K97" s="263"/>
      <c r="L97" s="267" t="s">
        <v>21</v>
      </c>
      <c r="M97" s="263"/>
      <c r="N97" s="276"/>
    </row>
    <row r="98" spans="1:14" ht="15.75" customHeight="1" x14ac:dyDescent="0.25">
      <c r="A98" s="276"/>
      <c r="B98" s="282" t="s">
        <v>30</v>
      </c>
      <c r="C98" s="271"/>
      <c r="D98" s="266" t="s">
        <v>14</v>
      </c>
      <c r="E98" s="263"/>
      <c r="F98" s="265" t="s">
        <v>31</v>
      </c>
      <c r="G98" s="263"/>
      <c r="H98" s="266" t="s">
        <v>14</v>
      </c>
      <c r="I98" s="263"/>
      <c r="J98" s="265" t="s">
        <v>32</v>
      </c>
      <c r="K98" s="263"/>
      <c r="L98" s="268" t="s">
        <v>15</v>
      </c>
      <c r="M98" s="263"/>
      <c r="N98" s="276"/>
    </row>
    <row r="99" spans="1:14" ht="15.75" customHeight="1" x14ac:dyDescent="0.25">
      <c r="A99" s="276"/>
      <c r="B99" s="140"/>
      <c r="C99" s="283"/>
      <c r="D99" s="266" t="s">
        <v>16</v>
      </c>
      <c r="E99" s="263"/>
      <c r="F99" s="265"/>
      <c r="G99" s="263"/>
      <c r="H99" s="266" t="s">
        <v>16</v>
      </c>
      <c r="I99" s="263"/>
      <c r="J99" s="265"/>
      <c r="K99" s="263"/>
      <c r="L99" s="267" t="s">
        <v>17</v>
      </c>
      <c r="M99" s="263"/>
      <c r="N99" s="276"/>
    </row>
    <row r="100" spans="1:14" ht="15.75" customHeight="1" x14ac:dyDescent="0.25">
      <c r="A100" s="276"/>
      <c r="B100" s="140"/>
      <c r="C100" s="283"/>
      <c r="D100" s="266" t="s">
        <v>18</v>
      </c>
      <c r="E100" s="263"/>
      <c r="F100" s="265"/>
      <c r="G100" s="263"/>
      <c r="H100" s="266" t="s">
        <v>18</v>
      </c>
      <c r="I100" s="263"/>
      <c r="J100" s="265"/>
      <c r="K100" s="263"/>
      <c r="L100" s="268" t="s">
        <v>19</v>
      </c>
      <c r="M100" s="263"/>
      <c r="N100" s="276"/>
    </row>
    <row r="101" spans="1:14" ht="15.75" customHeight="1" x14ac:dyDescent="0.25">
      <c r="A101" s="276"/>
      <c r="B101" s="272"/>
      <c r="C101" s="274"/>
      <c r="D101" s="266" t="s">
        <v>20</v>
      </c>
      <c r="E101" s="263"/>
      <c r="F101" s="265"/>
      <c r="G101" s="263"/>
      <c r="H101" s="266" t="s">
        <v>20</v>
      </c>
      <c r="I101" s="263"/>
      <c r="J101" s="265"/>
      <c r="K101" s="263"/>
      <c r="L101" s="267" t="s">
        <v>21</v>
      </c>
      <c r="M101" s="263"/>
      <c r="N101" s="276"/>
    </row>
    <row r="102" spans="1:14" ht="15.75" customHeight="1" x14ac:dyDescent="0.25">
      <c r="A102" s="276"/>
      <c r="B102" s="282" t="s">
        <v>30</v>
      </c>
      <c r="C102" s="271"/>
      <c r="D102" s="262" t="s">
        <v>14</v>
      </c>
      <c r="E102" s="263"/>
      <c r="F102" s="264" t="s">
        <v>31</v>
      </c>
      <c r="G102" s="263"/>
      <c r="H102" s="262" t="s">
        <v>14</v>
      </c>
      <c r="I102" s="263"/>
      <c r="J102" s="264" t="s">
        <v>32</v>
      </c>
      <c r="K102" s="263"/>
      <c r="L102" s="268" t="s">
        <v>15</v>
      </c>
      <c r="M102" s="263"/>
      <c r="N102" s="276"/>
    </row>
    <row r="103" spans="1:14" ht="15.75" customHeight="1" x14ac:dyDescent="0.25">
      <c r="A103" s="276"/>
      <c r="B103" s="140"/>
      <c r="C103" s="283"/>
      <c r="D103" s="262" t="s">
        <v>16</v>
      </c>
      <c r="E103" s="263"/>
      <c r="F103" s="264"/>
      <c r="G103" s="263"/>
      <c r="H103" s="262" t="s">
        <v>16</v>
      </c>
      <c r="I103" s="263"/>
      <c r="J103" s="264"/>
      <c r="K103" s="263"/>
      <c r="L103" s="267" t="s">
        <v>17</v>
      </c>
      <c r="M103" s="263"/>
      <c r="N103" s="276"/>
    </row>
    <row r="104" spans="1:14" ht="15.75" customHeight="1" x14ac:dyDescent="0.25">
      <c r="A104" s="276"/>
      <c r="B104" s="140"/>
      <c r="C104" s="283"/>
      <c r="D104" s="262" t="s">
        <v>18</v>
      </c>
      <c r="E104" s="263"/>
      <c r="F104" s="264"/>
      <c r="G104" s="263"/>
      <c r="H104" s="262" t="s">
        <v>18</v>
      </c>
      <c r="I104" s="263"/>
      <c r="J104" s="264"/>
      <c r="K104" s="263"/>
      <c r="L104" s="268" t="s">
        <v>19</v>
      </c>
      <c r="M104" s="263"/>
      <c r="N104" s="276"/>
    </row>
    <row r="105" spans="1:14" ht="15.75" customHeight="1" x14ac:dyDescent="0.25">
      <c r="A105" s="276"/>
      <c r="B105" s="272"/>
      <c r="C105" s="274"/>
      <c r="D105" s="262" t="s">
        <v>20</v>
      </c>
      <c r="E105" s="263"/>
      <c r="F105" s="264"/>
      <c r="G105" s="263"/>
      <c r="H105" s="262" t="s">
        <v>20</v>
      </c>
      <c r="I105" s="263"/>
      <c r="J105" s="264"/>
      <c r="K105" s="263"/>
      <c r="L105" s="267" t="s">
        <v>21</v>
      </c>
      <c r="M105" s="263"/>
      <c r="N105" s="276"/>
    </row>
    <row r="106" spans="1:14" ht="15.75" customHeight="1" x14ac:dyDescent="0.25">
      <c r="A106" s="276"/>
      <c r="B106" s="282" t="s">
        <v>30</v>
      </c>
      <c r="C106" s="271"/>
      <c r="D106" s="266" t="s">
        <v>14</v>
      </c>
      <c r="E106" s="263"/>
      <c r="F106" s="265" t="s">
        <v>31</v>
      </c>
      <c r="G106" s="263"/>
      <c r="H106" s="266" t="s">
        <v>14</v>
      </c>
      <c r="I106" s="263"/>
      <c r="J106" s="265" t="s">
        <v>32</v>
      </c>
      <c r="K106" s="263"/>
      <c r="L106" s="268" t="s">
        <v>15</v>
      </c>
      <c r="M106" s="263"/>
      <c r="N106" s="276"/>
    </row>
    <row r="107" spans="1:14" ht="15.75" customHeight="1" x14ac:dyDescent="0.25">
      <c r="A107" s="276"/>
      <c r="B107" s="140"/>
      <c r="C107" s="283"/>
      <c r="D107" s="266" t="s">
        <v>16</v>
      </c>
      <c r="E107" s="263"/>
      <c r="F107" s="265"/>
      <c r="G107" s="263"/>
      <c r="H107" s="266" t="s">
        <v>16</v>
      </c>
      <c r="I107" s="263"/>
      <c r="J107" s="265"/>
      <c r="K107" s="263"/>
      <c r="L107" s="267" t="s">
        <v>17</v>
      </c>
      <c r="M107" s="263"/>
      <c r="N107" s="276"/>
    </row>
    <row r="108" spans="1:14" ht="15.75" customHeight="1" x14ac:dyDescent="0.25">
      <c r="A108" s="276"/>
      <c r="B108" s="140"/>
      <c r="C108" s="283"/>
      <c r="D108" s="266" t="s">
        <v>18</v>
      </c>
      <c r="E108" s="263"/>
      <c r="F108" s="265"/>
      <c r="G108" s="263"/>
      <c r="H108" s="266" t="s">
        <v>18</v>
      </c>
      <c r="I108" s="263"/>
      <c r="J108" s="265"/>
      <c r="K108" s="263"/>
      <c r="L108" s="268" t="s">
        <v>19</v>
      </c>
      <c r="M108" s="263"/>
      <c r="N108" s="276"/>
    </row>
    <row r="109" spans="1:14" ht="15.75" customHeight="1" x14ac:dyDescent="0.25">
      <c r="A109" s="276"/>
      <c r="B109" s="272"/>
      <c r="C109" s="274"/>
      <c r="D109" s="266" t="s">
        <v>20</v>
      </c>
      <c r="E109" s="263"/>
      <c r="F109" s="265"/>
      <c r="G109" s="263"/>
      <c r="H109" s="266" t="s">
        <v>20</v>
      </c>
      <c r="I109" s="263"/>
      <c r="J109" s="265"/>
      <c r="K109" s="263"/>
      <c r="L109" s="267" t="s">
        <v>21</v>
      </c>
      <c r="M109" s="263"/>
      <c r="N109" s="276"/>
    </row>
    <row r="110" spans="1:14" ht="15.75" customHeight="1" x14ac:dyDescent="0.25">
      <c r="A110" s="276"/>
      <c r="B110" s="282" t="s">
        <v>30</v>
      </c>
      <c r="C110" s="271"/>
      <c r="D110" s="262" t="s">
        <v>14</v>
      </c>
      <c r="E110" s="263"/>
      <c r="F110" s="264" t="s">
        <v>31</v>
      </c>
      <c r="G110" s="263"/>
      <c r="H110" s="262" t="s">
        <v>14</v>
      </c>
      <c r="I110" s="263"/>
      <c r="J110" s="264" t="s">
        <v>32</v>
      </c>
      <c r="K110" s="263"/>
      <c r="L110" s="268" t="s">
        <v>15</v>
      </c>
      <c r="M110" s="263"/>
      <c r="N110" s="276"/>
    </row>
    <row r="111" spans="1:14" ht="15.75" customHeight="1" x14ac:dyDescent="0.25">
      <c r="A111" s="276"/>
      <c r="B111" s="140"/>
      <c r="C111" s="283"/>
      <c r="D111" s="262" t="s">
        <v>16</v>
      </c>
      <c r="E111" s="263"/>
      <c r="F111" s="264"/>
      <c r="G111" s="263"/>
      <c r="H111" s="262" t="s">
        <v>16</v>
      </c>
      <c r="I111" s="263"/>
      <c r="J111" s="264"/>
      <c r="K111" s="263"/>
      <c r="L111" s="267" t="s">
        <v>17</v>
      </c>
      <c r="M111" s="263"/>
      <c r="N111" s="276"/>
    </row>
    <row r="112" spans="1:14" ht="15.75" customHeight="1" x14ac:dyDescent="0.25">
      <c r="A112" s="276"/>
      <c r="B112" s="140"/>
      <c r="C112" s="283"/>
      <c r="D112" s="262" t="s">
        <v>18</v>
      </c>
      <c r="E112" s="263"/>
      <c r="F112" s="264"/>
      <c r="G112" s="263"/>
      <c r="H112" s="262" t="s">
        <v>18</v>
      </c>
      <c r="I112" s="263"/>
      <c r="J112" s="264"/>
      <c r="K112" s="263"/>
      <c r="L112" s="268" t="s">
        <v>19</v>
      </c>
      <c r="M112" s="263"/>
      <c r="N112" s="276"/>
    </row>
    <row r="113" spans="1:14" ht="15.75" customHeight="1" x14ac:dyDescent="0.25">
      <c r="A113" s="277"/>
      <c r="B113" s="272"/>
      <c r="C113" s="274"/>
      <c r="D113" s="262" t="s">
        <v>20</v>
      </c>
      <c r="E113" s="263"/>
      <c r="F113" s="264"/>
      <c r="G113" s="263"/>
      <c r="H113" s="262" t="s">
        <v>20</v>
      </c>
      <c r="I113" s="263"/>
      <c r="J113" s="264"/>
      <c r="K113" s="263"/>
      <c r="L113" s="267" t="s">
        <v>21</v>
      </c>
      <c r="M113" s="263"/>
      <c r="N113" s="277"/>
    </row>
  </sheetData>
  <mergeCells count="434">
    <mergeCell ref="B110:C113"/>
    <mergeCell ref="B106:C109"/>
    <mergeCell ref="D89:E89"/>
    <mergeCell ref="D82:E82"/>
    <mergeCell ref="D80:E80"/>
    <mergeCell ref="D74:E74"/>
    <mergeCell ref="D73:E73"/>
    <mergeCell ref="D75:E75"/>
    <mergeCell ref="D77:E77"/>
    <mergeCell ref="D76:E76"/>
    <mergeCell ref="D78:E78"/>
    <mergeCell ref="D79:E79"/>
    <mergeCell ref="D81:E81"/>
    <mergeCell ref="D107:E107"/>
    <mergeCell ref="D101:E101"/>
    <mergeCell ref="D102:E102"/>
    <mergeCell ref="D103:E103"/>
    <mergeCell ref="D104:E104"/>
    <mergeCell ref="D108:E108"/>
    <mergeCell ref="D106:E106"/>
    <mergeCell ref="D95:E95"/>
    <mergeCell ref="D96:E96"/>
    <mergeCell ref="D88:E88"/>
    <mergeCell ref="D92:E92"/>
    <mergeCell ref="B94:C97"/>
    <mergeCell ref="B90:C93"/>
    <mergeCell ref="A11:N11"/>
    <mergeCell ref="A12:N13"/>
    <mergeCell ref="H16:I16"/>
    <mergeCell ref="A1:N10"/>
    <mergeCell ref="A14:N15"/>
    <mergeCell ref="A16:C17"/>
    <mergeCell ref="A20:N21"/>
    <mergeCell ref="B58:C61"/>
    <mergeCell ref="B54:C57"/>
    <mergeCell ref="D60:E60"/>
    <mergeCell ref="D61:E61"/>
    <mergeCell ref="D59:E59"/>
    <mergeCell ref="D58:E58"/>
    <mergeCell ref="D56:E56"/>
    <mergeCell ref="D57:E57"/>
    <mergeCell ref="D50:E50"/>
    <mergeCell ref="D51:E51"/>
    <mergeCell ref="D55:E55"/>
    <mergeCell ref="D54:E54"/>
    <mergeCell ref="D38:E38"/>
    <mergeCell ref="F16:G16"/>
    <mergeCell ref="D16:E16"/>
    <mergeCell ref="F17:G17"/>
    <mergeCell ref="D17:E17"/>
    <mergeCell ref="A18:D19"/>
    <mergeCell ref="E18:F18"/>
    <mergeCell ref="E19:F19"/>
    <mergeCell ref="G19:J19"/>
    <mergeCell ref="G18:J18"/>
    <mergeCell ref="B22:C25"/>
    <mergeCell ref="D29:E29"/>
    <mergeCell ref="F22:K22"/>
    <mergeCell ref="D27:E27"/>
    <mergeCell ref="D28:E28"/>
    <mergeCell ref="H75:I75"/>
    <mergeCell ref="J75:K75"/>
    <mergeCell ref="F75:G75"/>
    <mergeCell ref="H74:I74"/>
    <mergeCell ref="H73:I73"/>
    <mergeCell ref="F73:G73"/>
    <mergeCell ref="A54:A113"/>
    <mergeCell ref="A32:A51"/>
    <mergeCell ref="B82:C85"/>
    <mergeCell ref="B102:C105"/>
    <mergeCell ref="B40:C43"/>
    <mergeCell ref="D65:E65"/>
    <mergeCell ref="D71:E71"/>
    <mergeCell ref="J70:K70"/>
    <mergeCell ref="D63:E63"/>
    <mergeCell ref="D62:E62"/>
    <mergeCell ref="H76:I76"/>
    <mergeCell ref="F77:G77"/>
    <mergeCell ref="H77:I77"/>
    <mergeCell ref="J77:K77"/>
    <mergeCell ref="B78:C81"/>
    <mergeCell ref="B74:C77"/>
    <mergeCell ref="B70:C73"/>
    <mergeCell ref="D47:E47"/>
    <mergeCell ref="A30:N31"/>
    <mergeCell ref="B26:C29"/>
    <mergeCell ref="A22:A29"/>
    <mergeCell ref="D22:E22"/>
    <mergeCell ref="D23:E23"/>
    <mergeCell ref="D25:E25"/>
    <mergeCell ref="D24:E24"/>
    <mergeCell ref="D26:E26"/>
    <mergeCell ref="F23:K23"/>
    <mergeCell ref="F24:K24"/>
    <mergeCell ref="F25:K25"/>
    <mergeCell ref="F26:K26"/>
    <mergeCell ref="F27:K27"/>
    <mergeCell ref="F28:K28"/>
    <mergeCell ref="F29:K29"/>
    <mergeCell ref="F74:G74"/>
    <mergeCell ref="J73:K73"/>
    <mergeCell ref="F69:G69"/>
    <mergeCell ref="F70:G70"/>
    <mergeCell ref="H70:I70"/>
    <mergeCell ref="B66:C69"/>
    <mergeCell ref="D70:E70"/>
    <mergeCell ref="D66:E66"/>
    <mergeCell ref="D67:E67"/>
    <mergeCell ref="F66:G66"/>
    <mergeCell ref="H68:I68"/>
    <mergeCell ref="J68:K68"/>
    <mergeCell ref="H72:I72"/>
    <mergeCell ref="F72:G72"/>
    <mergeCell ref="F71:G71"/>
    <mergeCell ref="H71:I71"/>
    <mergeCell ref="J72:K72"/>
    <mergeCell ref="J71:K71"/>
    <mergeCell ref="H69:I69"/>
    <mergeCell ref="F68:G68"/>
    <mergeCell ref="F67:G67"/>
    <mergeCell ref="B36:C39"/>
    <mergeCell ref="B32:C35"/>
    <mergeCell ref="B44:C47"/>
    <mergeCell ref="B48:C51"/>
    <mergeCell ref="D69:E69"/>
    <mergeCell ref="D36:E36"/>
    <mergeCell ref="D33:E33"/>
    <mergeCell ref="D34:E34"/>
    <mergeCell ref="D35:E35"/>
    <mergeCell ref="D32:E32"/>
    <mergeCell ref="D49:E49"/>
    <mergeCell ref="D39:E39"/>
    <mergeCell ref="D40:E40"/>
    <mergeCell ref="D41:E41"/>
    <mergeCell ref="D42:E42"/>
    <mergeCell ref="D43:E43"/>
    <mergeCell ref="D44:E44"/>
    <mergeCell ref="D64:E64"/>
    <mergeCell ref="D68:E68"/>
    <mergeCell ref="D48:E48"/>
    <mergeCell ref="A52:N53"/>
    <mergeCell ref="D45:E45"/>
    <mergeCell ref="D46:E46"/>
    <mergeCell ref="D37:E37"/>
    <mergeCell ref="B86:C89"/>
    <mergeCell ref="B98:C101"/>
    <mergeCell ref="B62:C65"/>
    <mergeCell ref="F32:K32"/>
    <mergeCell ref="F33:K33"/>
    <mergeCell ref="F34:K34"/>
    <mergeCell ref="F35:K35"/>
    <mergeCell ref="H89:I89"/>
    <mergeCell ref="H90:I90"/>
    <mergeCell ref="J94:K94"/>
    <mergeCell ref="J95:K95"/>
    <mergeCell ref="F48:K48"/>
    <mergeCell ref="F45:K45"/>
    <mergeCell ref="F49:K49"/>
    <mergeCell ref="F50:K50"/>
    <mergeCell ref="F46:K46"/>
    <mergeCell ref="F44:K44"/>
    <mergeCell ref="F37:K37"/>
    <mergeCell ref="F54:G54"/>
    <mergeCell ref="F55:G55"/>
    <mergeCell ref="F90:G90"/>
    <mergeCell ref="F84:G84"/>
    <mergeCell ref="D83:E83"/>
    <mergeCell ref="D84:E84"/>
    <mergeCell ref="L34:M34"/>
    <mergeCell ref="F38:K38"/>
    <mergeCell ref="F36:K36"/>
    <mergeCell ref="L54:M54"/>
    <mergeCell ref="J54:K54"/>
    <mergeCell ref="L55:M55"/>
    <mergeCell ref="L56:M56"/>
    <mergeCell ref="J55:K55"/>
    <mergeCell ref="J56:K56"/>
    <mergeCell ref="F42:K42"/>
    <mergeCell ref="F43:K43"/>
    <mergeCell ref="F39:K39"/>
    <mergeCell ref="F47:K47"/>
    <mergeCell ref="L38:M38"/>
    <mergeCell ref="L36:M36"/>
    <mergeCell ref="L37:M37"/>
    <mergeCell ref="L45:M45"/>
    <mergeCell ref="L46:M46"/>
    <mergeCell ref="L47:M47"/>
    <mergeCell ref="L48:M48"/>
    <mergeCell ref="L43:M43"/>
    <mergeCell ref="L44:M44"/>
    <mergeCell ref="L49:M49"/>
    <mergeCell ref="L42:M42"/>
    <mergeCell ref="L77:M77"/>
    <mergeCell ref="L73:M73"/>
    <mergeCell ref="L70:M70"/>
    <mergeCell ref="L71:M71"/>
    <mergeCell ref="L62:M62"/>
    <mergeCell ref="L60:M60"/>
    <mergeCell ref="L61:M61"/>
    <mergeCell ref="J63:K63"/>
    <mergeCell ref="J59:K59"/>
    <mergeCell ref="L63:M63"/>
    <mergeCell ref="L64:M64"/>
    <mergeCell ref="J64:K64"/>
    <mergeCell ref="J62:K62"/>
    <mergeCell ref="L76:M76"/>
    <mergeCell ref="L72:M72"/>
    <mergeCell ref="L74:M74"/>
    <mergeCell ref="L75:M75"/>
    <mergeCell ref="J76:K76"/>
    <mergeCell ref="L69:M69"/>
    <mergeCell ref="J74:K74"/>
    <mergeCell ref="J69:K69"/>
    <mergeCell ref="L68:M68"/>
    <mergeCell ref="J61:K61"/>
    <mergeCell ref="J60:K60"/>
    <mergeCell ref="L50:M50"/>
    <mergeCell ref="L51:M51"/>
    <mergeCell ref="H59:I59"/>
    <mergeCell ref="F59:G59"/>
    <mergeCell ref="F40:K40"/>
    <mergeCell ref="H63:I63"/>
    <mergeCell ref="F63:G63"/>
    <mergeCell ref="F41:K41"/>
    <mergeCell ref="F57:G57"/>
    <mergeCell ref="F58:G58"/>
    <mergeCell ref="F51:K51"/>
    <mergeCell ref="H55:I55"/>
    <mergeCell ref="H56:I56"/>
    <mergeCell ref="H54:I54"/>
    <mergeCell ref="H57:I57"/>
    <mergeCell ref="H58:I58"/>
    <mergeCell ref="F56:G56"/>
    <mergeCell ref="F61:G61"/>
    <mergeCell ref="F62:G62"/>
    <mergeCell ref="H60:I60"/>
    <mergeCell ref="H61:I61"/>
    <mergeCell ref="H62:I62"/>
    <mergeCell ref="F60:G60"/>
    <mergeCell ref="N54:N113"/>
    <mergeCell ref="N32:N51"/>
    <mergeCell ref="L59:M59"/>
    <mergeCell ref="L35:M35"/>
    <mergeCell ref="L41:M41"/>
    <mergeCell ref="L24:M24"/>
    <mergeCell ref="L25:M25"/>
    <mergeCell ref="J17:K17"/>
    <mergeCell ref="L57:M57"/>
    <mergeCell ref="L58:M58"/>
    <mergeCell ref="J57:K57"/>
    <mergeCell ref="J58:K58"/>
    <mergeCell ref="L33:M33"/>
    <mergeCell ref="L65:M65"/>
    <mergeCell ref="L66:M66"/>
    <mergeCell ref="L67:M67"/>
    <mergeCell ref="L39:M39"/>
    <mergeCell ref="L40:M40"/>
    <mergeCell ref="L99:M99"/>
    <mergeCell ref="L98:M98"/>
    <mergeCell ref="L101:M101"/>
    <mergeCell ref="L100:M100"/>
    <mergeCell ref="L84:M84"/>
    <mergeCell ref="L103:M103"/>
    <mergeCell ref="H112:I112"/>
    <mergeCell ref="F113:G113"/>
    <mergeCell ref="H113:I113"/>
    <mergeCell ref="F112:G112"/>
    <mergeCell ref="J108:K108"/>
    <mergeCell ref="J16:K16"/>
    <mergeCell ref="K18:N19"/>
    <mergeCell ref="L28:M28"/>
    <mergeCell ref="L29:M29"/>
    <mergeCell ref="L32:M32"/>
    <mergeCell ref="L27:M27"/>
    <mergeCell ref="L16:N17"/>
    <mergeCell ref="L26:M26"/>
    <mergeCell ref="L22:M22"/>
    <mergeCell ref="L23:M23"/>
    <mergeCell ref="N22:N29"/>
    <mergeCell ref="J109:K109"/>
    <mergeCell ref="J105:K105"/>
    <mergeCell ref="F110:G110"/>
    <mergeCell ref="F109:G109"/>
    <mergeCell ref="H109:I109"/>
    <mergeCell ref="H106:I106"/>
    <mergeCell ref="H110:I110"/>
    <mergeCell ref="F111:G111"/>
    <mergeCell ref="H111:I111"/>
    <mergeCell ref="J111:K111"/>
    <mergeCell ref="J110:K110"/>
    <mergeCell ref="J113:K113"/>
    <mergeCell ref="J112:K112"/>
    <mergeCell ref="H91:I91"/>
    <mergeCell ref="F108:G108"/>
    <mergeCell ref="H108:I108"/>
    <mergeCell ref="J104:K104"/>
    <mergeCell ref="J103:K103"/>
    <mergeCell ref="J102:K102"/>
    <mergeCell ref="J98:K98"/>
    <mergeCell ref="F97:G97"/>
    <mergeCell ref="H97:I97"/>
    <mergeCell ref="F99:G99"/>
    <mergeCell ref="H99:I99"/>
    <mergeCell ref="J97:K97"/>
    <mergeCell ref="J99:K99"/>
    <mergeCell ref="J100:K100"/>
    <mergeCell ref="J101:K101"/>
    <mergeCell ref="H94:I94"/>
    <mergeCell ref="F94:G94"/>
    <mergeCell ref="F96:G96"/>
    <mergeCell ref="J92:K92"/>
    <mergeCell ref="L102:M102"/>
    <mergeCell ref="L109:M109"/>
    <mergeCell ref="L110:M110"/>
    <mergeCell ref="L113:M113"/>
    <mergeCell ref="L112:M112"/>
    <mergeCell ref="L108:M108"/>
    <mergeCell ref="L106:M106"/>
    <mergeCell ref="L107:M107"/>
    <mergeCell ref="L104:M104"/>
    <mergeCell ref="L105:M105"/>
    <mergeCell ref="L111:M111"/>
    <mergeCell ref="L85:M85"/>
    <mergeCell ref="L90:M90"/>
    <mergeCell ref="L94:M94"/>
    <mergeCell ref="L95:M95"/>
    <mergeCell ref="L97:M97"/>
    <mergeCell ref="L86:M86"/>
    <mergeCell ref="L87:M87"/>
    <mergeCell ref="L88:M88"/>
    <mergeCell ref="L91:M91"/>
    <mergeCell ref="L96:M96"/>
    <mergeCell ref="L92:M92"/>
    <mergeCell ref="L93:M93"/>
    <mergeCell ref="L89:M89"/>
    <mergeCell ref="L79:M79"/>
    <mergeCell ref="H78:I78"/>
    <mergeCell ref="J78:K78"/>
    <mergeCell ref="H79:I79"/>
    <mergeCell ref="H81:I81"/>
    <mergeCell ref="H80:I80"/>
    <mergeCell ref="L83:M83"/>
    <mergeCell ref="J81:K81"/>
    <mergeCell ref="L80:M80"/>
    <mergeCell ref="L82:M82"/>
    <mergeCell ref="L81:M81"/>
    <mergeCell ref="J80:K80"/>
    <mergeCell ref="L78:M78"/>
    <mergeCell ref="J83:K83"/>
    <mergeCell ref="D110:E110"/>
    <mergeCell ref="D113:E113"/>
    <mergeCell ref="D111:E111"/>
    <mergeCell ref="D112:E112"/>
    <mergeCell ref="D72:E72"/>
    <mergeCell ref="D109:E109"/>
    <mergeCell ref="H67:I67"/>
    <mergeCell ref="J67:K67"/>
    <mergeCell ref="F64:G64"/>
    <mergeCell ref="F65:G65"/>
    <mergeCell ref="J65:K65"/>
    <mergeCell ref="J66:K66"/>
    <mergeCell ref="H66:I66"/>
    <mergeCell ref="H65:I65"/>
    <mergeCell ref="H64:I64"/>
    <mergeCell ref="F83:G83"/>
    <mergeCell ref="H83:I83"/>
    <mergeCell ref="H84:I84"/>
    <mergeCell ref="F79:G79"/>
    <mergeCell ref="F80:G80"/>
    <mergeCell ref="D94:E94"/>
    <mergeCell ref="D93:E93"/>
    <mergeCell ref="D90:E90"/>
    <mergeCell ref="D91:E91"/>
    <mergeCell ref="J93:K93"/>
    <mergeCell ref="J89:K89"/>
    <mergeCell ref="J90:K90"/>
    <mergeCell ref="H92:I92"/>
    <mergeCell ref="H93:I93"/>
    <mergeCell ref="F88:G88"/>
    <mergeCell ref="H88:I88"/>
    <mergeCell ref="H85:I85"/>
    <mergeCell ref="J88:K88"/>
    <mergeCell ref="F91:G91"/>
    <mergeCell ref="J91:K91"/>
    <mergeCell ref="F92:G92"/>
    <mergeCell ref="F93:G93"/>
    <mergeCell ref="F89:G89"/>
    <mergeCell ref="F76:G76"/>
    <mergeCell ref="F85:G85"/>
    <mergeCell ref="F86:G86"/>
    <mergeCell ref="H86:I86"/>
    <mergeCell ref="F87:G87"/>
    <mergeCell ref="H87:I87"/>
    <mergeCell ref="J85:K85"/>
    <mergeCell ref="D85:E85"/>
    <mergeCell ref="J86:K86"/>
    <mergeCell ref="J87:K87"/>
    <mergeCell ref="D87:E87"/>
    <mergeCell ref="D86:E86"/>
    <mergeCell ref="J82:K82"/>
    <mergeCell ref="H82:I82"/>
    <mergeCell ref="J79:K79"/>
    <mergeCell ref="J84:K84"/>
    <mergeCell ref="F82:G82"/>
    <mergeCell ref="F81:G81"/>
    <mergeCell ref="F78:G78"/>
    <mergeCell ref="D105:E105"/>
    <mergeCell ref="F105:G105"/>
    <mergeCell ref="F103:G103"/>
    <mergeCell ref="F104:G104"/>
    <mergeCell ref="D98:E98"/>
    <mergeCell ref="D99:E99"/>
    <mergeCell ref="D97:E97"/>
    <mergeCell ref="D100:E100"/>
    <mergeCell ref="F107:G107"/>
    <mergeCell ref="F102:G102"/>
    <mergeCell ref="F101:G101"/>
    <mergeCell ref="F100:G100"/>
    <mergeCell ref="H96:I96"/>
    <mergeCell ref="F95:G95"/>
    <mergeCell ref="F98:G98"/>
    <mergeCell ref="H98:I98"/>
    <mergeCell ref="H95:I95"/>
    <mergeCell ref="F106:G106"/>
    <mergeCell ref="J107:K107"/>
    <mergeCell ref="J106:K106"/>
    <mergeCell ref="H107:I107"/>
    <mergeCell ref="H101:I101"/>
    <mergeCell ref="H102:I102"/>
    <mergeCell ref="H103:I103"/>
    <mergeCell ref="H100:I100"/>
    <mergeCell ref="H105:I105"/>
    <mergeCell ref="H104:I104"/>
    <mergeCell ref="J96:K96"/>
  </mergeCells>
  <dataValidations count="2">
    <dataValidation type="list" allowBlank="1" showErrorMessage="1" sqref="L23 L27 L33 L37 L41 L45 L49 L55 L59 L63 L67 L71 L75 L79 L83 L87 L91 L95 L99 L103 L107 L111" xr:uid="{00000000-0002-0000-0200-000000000000}">
      <formula1>"Yes,No"</formula1>
    </dataValidation>
    <dataValidation type="list" allowBlank="1" showErrorMessage="1" sqref="A14:N15" xr:uid="{49DA1112-F076-41B1-9DD7-0084EAE3C609}">
      <formula1>"Select Division,Capital,Central Coast,Citrus,Desert Oasis,Foothill,Golden Gate,Metro,Paradise,Sunset"</formula1>
    </dataValidation>
  </dataValidations>
  <pageMargins left="0.7" right="0.7" top="0.75" bottom="0.75" header="0.3" footer="0.3"/>
  <pageSetup scale="38" orientation="portrait" horizontalDpi="1200" verticalDpi="1200" r:id="rId1"/>
  <colBreaks count="1" manualBreakCount="1">
    <brk id="14" max="112" man="1"/>
  </colBreaks>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L967"/>
  <sheetViews>
    <sheetView view="pageBreakPreview" zoomScaleNormal="100" zoomScaleSheetLayoutView="100" workbookViewId="0">
      <pane ySplit="17" topLeftCell="A18" activePane="bottomLeft" state="frozen"/>
      <selection pane="bottomLeft" activeCell="A11" sqref="A11:L11"/>
    </sheetView>
  </sheetViews>
  <sheetFormatPr defaultColWidth="13.5" defaultRowHeight="15" customHeight="1" x14ac:dyDescent="0.25"/>
  <cols>
    <col min="1" max="7" width="11" customWidth="1"/>
    <col min="8" max="8" width="17.125" customWidth="1"/>
    <col min="9" max="9" width="15.625" customWidth="1"/>
    <col min="10" max="10" width="16.125" customWidth="1"/>
    <col min="11" max="11" width="14.875" customWidth="1"/>
    <col min="12" max="12" width="13" style="136" customWidth="1"/>
    <col min="13" max="18" width="11" customWidth="1"/>
  </cols>
  <sheetData>
    <row r="1" spans="1:12" ht="15.75" x14ac:dyDescent="0.25">
      <c r="A1" s="291"/>
      <c r="B1" s="139"/>
      <c r="C1" s="139"/>
      <c r="D1" s="139"/>
      <c r="E1" s="139"/>
      <c r="F1" s="139"/>
      <c r="G1" s="139"/>
      <c r="H1" s="139"/>
      <c r="I1" s="139"/>
      <c r="J1" s="139"/>
      <c r="K1" s="139"/>
      <c r="L1" s="271"/>
    </row>
    <row r="2" spans="1:12" ht="15.75" x14ac:dyDescent="0.25">
      <c r="A2" s="140"/>
      <c r="B2" s="143"/>
      <c r="C2" s="143"/>
      <c r="D2" s="143"/>
      <c r="E2" s="143"/>
      <c r="F2" s="143"/>
      <c r="G2" s="143"/>
      <c r="H2" s="143"/>
      <c r="I2" s="143"/>
      <c r="J2" s="143"/>
      <c r="K2" s="143"/>
      <c r="L2" s="283"/>
    </row>
    <row r="3" spans="1:12" ht="15.75" x14ac:dyDescent="0.25">
      <c r="A3" s="140"/>
      <c r="B3" s="143"/>
      <c r="C3" s="143"/>
      <c r="D3" s="143"/>
      <c r="E3" s="143"/>
      <c r="F3" s="143"/>
      <c r="G3" s="143"/>
      <c r="H3" s="143"/>
      <c r="I3" s="143"/>
      <c r="J3" s="143"/>
      <c r="K3" s="143"/>
      <c r="L3" s="283"/>
    </row>
    <row r="4" spans="1:12" ht="15.75" x14ac:dyDescent="0.25">
      <c r="A4" s="140"/>
      <c r="B4" s="143"/>
      <c r="C4" s="143"/>
      <c r="D4" s="143"/>
      <c r="E4" s="143"/>
      <c r="F4" s="143"/>
      <c r="G4" s="143"/>
      <c r="H4" s="143"/>
      <c r="I4" s="143"/>
      <c r="J4" s="143"/>
      <c r="K4" s="143"/>
      <c r="L4" s="283"/>
    </row>
    <row r="5" spans="1:12" ht="15.75" x14ac:dyDescent="0.25">
      <c r="A5" s="140"/>
      <c r="B5" s="143"/>
      <c r="C5" s="143"/>
      <c r="D5" s="143"/>
      <c r="E5" s="143"/>
      <c r="F5" s="143"/>
      <c r="G5" s="143"/>
      <c r="H5" s="143"/>
      <c r="I5" s="143"/>
      <c r="J5" s="143"/>
      <c r="K5" s="143"/>
      <c r="L5" s="283"/>
    </row>
    <row r="6" spans="1:12" ht="15.75" x14ac:dyDescent="0.25">
      <c r="A6" s="140"/>
      <c r="B6" s="143"/>
      <c r="C6" s="143"/>
      <c r="D6" s="143"/>
      <c r="E6" s="143"/>
      <c r="F6" s="143"/>
      <c r="G6" s="143"/>
      <c r="H6" s="143"/>
      <c r="I6" s="143"/>
      <c r="J6" s="143"/>
      <c r="K6" s="143"/>
      <c r="L6" s="283"/>
    </row>
    <row r="7" spans="1:12" ht="15.75" x14ac:dyDescent="0.25">
      <c r="A7" s="140"/>
      <c r="B7" s="143"/>
      <c r="C7" s="143"/>
      <c r="D7" s="143"/>
      <c r="E7" s="143"/>
      <c r="F7" s="143"/>
      <c r="G7" s="143"/>
      <c r="H7" s="143"/>
      <c r="I7" s="143"/>
      <c r="J7" s="143"/>
      <c r="K7" s="143"/>
      <c r="L7" s="283"/>
    </row>
    <row r="8" spans="1:12" ht="15.75" x14ac:dyDescent="0.25">
      <c r="A8" s="140"/>
      <c r="B8" s="143"/>
      <c r="C8" s="143"/>
      <c r="D8" s="143"/>
      <c r="E8" s="143"/>
      <c r="F8" s="143"/>
      <c r="G8" s="143"/>
      <c r="H8" s="143"/>
      <c r="I8" s="143"/>
      <c r="J8" s="143"/>
      <c r="K8" s="143"/>
      <c r="L8" s="283"/>
    </row>
    <row r="9" spans="1:12" ht="15.75" x14ac:dyDescent="0.25">
      <c r="A9" s="140"/>
      <c r="B9" s="143"/>
      <c r="C9" s="143"/>
      <c r="D9" s="143"/>
      <c r="E9" s="143"/>
      <c r="F9" s="143"/>
      <c r="G9" s="143"/>
      <c r="H9" s="143"/>
      <c r="I9" s="143"/>
      <c r="J9" s="143"/>
      <c r="K9" s="143"/>
      <c r="L9" s="283"/>
    </row>
    <row r="10" spans="1:12" ht="10.5" customHeight="1" x14ac:dyDescent="0.25">
      <c r="A10" s="272"/>
      <c r="B10" s="273"/>
      <c r="C10" s="273"/>
      <c r="D10" s="273"/>
      <c r="E10" s="273"/>
      <c r="F10" s="273"/>
      <c r="G10" s="273"/>
      <c r="H10" s="273"/>
      <c r="I10" s="273"/>
      <c r="J10" s="273"/>
      <c r="K10" s="273"/>
      <c r="L10" s="274"/>
    </row>
    <row r="11" spans="1:12" ht="15.75" customHeight="1" x14ac:dyDescent="0.25">
      <c r="A11" s="287" t="s">
        <v>328</v>
      </c>
      <c r="B11" s="280"/>
      <c r="C11" s="280"/>
      <c r="D11" s="280"/>
      <c r="E11" s="280"/>
      <c r="F11" s="280"/>
      <c r="G11" s="280"/>
      <c r="H11" s="280"/>
      <c r="I11" s="280"/>
      <c r="J11" s="280"/>
      <c r="K11" s="280"/>
      <c r="L11" s="263"/>
    </row>
    <row r="12" spans="1:12" ht="15.75" x14ac:dyDescent="0.25">
      <c r="A12" s="300" t="str">
        <f>'Club Administration'!A12:I12</f>
        <v>School Name</v>
      </c>
      <c r="B12" s="301"/>
      <c r="C12" s="301"/>
      <c r="D12" s="301"/>
      <c r="E12" s="301"/>
      <c r="F12" s="301"/>
      <c r="G12" s="301"/>
      <c r="H12" s="301"/>
      <c r="I12" s="301"/>
      <c r="J12" s="301"/>
      <c r="K12" s="301"/>
      <c r="L12" s="302"/>
    </row>
    <row r="13" spans="1:12" ht="15.75" x14ac:dyDescent="0.25">
      <c r="A13" s="303"/>
      <c r="B13" s="304"/>
      <c r="C13" s="304"/>
      <c r="D13" s="304"/>
      <c r="E13" s="304"/>
      <c r="F13" s="304"/>
      <c r="G13" s="304"/>
      <c r="H13" s="304"/>
      <c r="I13" s="304"/>
      <c r="J13" s="304"/>
      <c r="K13" s="304"/>
      <c r="L13" s="305"/>
    </row>
    <row r="14" spans="1:12" ht="15.75" x14ac:dyDescent="0.25">
      <c r="A14" s="306" t="str">
        <f>'Club Administration'!A14:N14</f>
        <v>Select Division</v>
      </c>
      <c r="B14" s="301"/>
      <c r="C14" s="301"/>
      <c r="D14" s="301"/>
      <c r="E14" s="301"/>
      <c r="F14" s="301"/>
      <c r="G14" s="301"/>
      <c r="H14" s="301"/>
      <c r="I14" s="301"/>
      <c r="J14" s="301"/>
      <c r="K14" s="301"/>
      <c r="L14" s="302"/>
    </row>
    <row r="15" spans="1:12" ht="15.75" x14ac:dyDescent="0.25">
      <c r="A15" s="303"/>
      <c r="B15" s="304"/>
      <c r="C15" s="304"/>
      <c r="D15" s="304"/>
      <c r="E15" s="304"/>
      <c r="F15" s="304"/>
      <c r="G15" s="304"/>
      <c r="H15" s="304"/>
      <c r="I15" s="304"/>
      <c r="J15" s="304"/>
      <c r="K15" s="304"/>
      <c r="L15" s="305"/>
    </row>
    <row r="16" spans="1:12" ht="15.75" customHeight="1" x14ac:dyDescent="0.3">
      <c r="A16" s="308" t="s">
        <v>33</v>
      </c>
      <c r="B16" s="280"/>
      <c r="C16" s="280"/>
      <c r="D16" s="263"/>
      <c r="E16" s="297">
        <f>COUNTA(D18:D367)-J16</f>
        <v>0</v>
      </c>
      <c r="F16" s="298"/>
      <c r="G16" s="299"/>
      <c r="H16" s="295" t="s">
        <v>322</v>
      </c>
      <c r="I16" s="296"/>
      <c r="J16" s="307">
        <f>COUNTA(L18:L367)</f>
        <v>0</v>
      </c>
      <c r="K16" s="280"/>
      <c r="L16" s="263"/>
    </row>
    <row r="17" spans="1:12" ht="34.5" customHeight="1" x14ac:dyDescent="0.25">
      <c r="A17" s="3" t="s">
        <v>34</v>
      </c>
      <c r="B17" s="293" t="s">
        <v>35</v>
      </c>
      <c r="C17" s="263"/>
      <c r="D17" s="293" t="s">
        <v>36</v>
      </c>
      <c r="E17" s="263"/>
      <c r="F17" s="293" t="s">
        <v>20</v>
      </c>
      <c r="G17" s="263"/>
      <c r="H17" s="123" t="s">
        <v>37</v>
      </c>
      <c r="I17" s="132" t="s">
        <v>362</v>
      </c>
      <c r="J17" s="128" t="s">
        <v>349</v>
      </c>
      <c r="K17" s="129" t="s">
        <v>361</v>
      </c>
      <c r="L17" s="133" t="s">
        <v>360</v>
      </c>
    </row>
    <row r="18" spans="1:12" ht="15.75" customHeight="1" x14ac:dyDescent="0.25">
      <c r="A18" s="2">
        <f t="shared" ref="A18:A81" si="0">ROW()-17</f>
        <v>1</v>
      </c>
      <c r="B18" s="279"/>
      <c r="C18" s="263"/>
      <c r="D18" s="279"/>
      <c r="E18" s="263"/>
      <c r="F18" s="279"/>
      <c r="G18" s="263"/>
      <c r="H18" s="4"/>
      <c r="I18" s="126"/>
      <c r="J18" s="127"/>
      <c r="K18" s="125"/>
      <c r="L18" s="134"/>
    </row>
    <row r="19" spans="1:12" ht="15.75" customHeight="1" x14ac:dyDescent="0.25">
      <c r="A19" s="2">
        <f t="shared" si="0"/>
        <v>2</v>
      </c>
      <c r="B19" s="279"/>
      <c r="C19" s="263"/>
      <c r="D19" s="279"/>
      <c r="E19" s="263"/>
      <c r="F19" s="279"/>
      <c r="G19" s="263"/>
      <c r="H19" s="4"/>
      <c r="I19" s="122"/>
      <c r="J19" s="127"/>
      <c r="K19" s="125"/>
      <c r="L19" s="134"/>
    </row>
    <row r="20" spans="1:12" ht="15.75" customHeight="1" x14ac:dyDescent="0.25">
      <c r="A20" s="2">
        <f t="shared" si="0"/>
        <v>3</v>
      </c>
      <c r="B20" s="279"/>
      <c r="C20" s="263"/>
      <c r="D20" s="279"/>
      <c r="E20" s="263"/>
      <c r="F20" s="279"/>
      <c r="G20" s="263"/>
      <c r="H20" s="4"/>
      <c r="I20" s="122"/>
      <c r="J20" s="127"/>
      <c r="K20" s="125"/>
      <c r="L20" s="134"/>
    </row>
    <row r="21" spans="1:12" ht="15.75" customHeight="1" x14ac:dyDescent="0.25">
      <c r="A21" s="2">
        <f t="shared" si="0"/>
        <v>4</v>
      </c>
      <c r="B21" s="279"/>
      <c r="C21" s="263"/>
      <c r="D21" s="279"/>
      <c r="E21" s="294"/>
      <c r="F21" s="279"/>
      <c r="G21" s="263"/>
      <c r="H21" s="4"/>
      <c r="I21" s="122"/>
      <c r="J21" s="127"/>
      <c r="K21" s="125"/>
      <c r="L21" s="134"/>
    </row>
    <row r="22" spans="1:12" ht="15.75" customHeight="1" x14ac:dyDescent="0.25">
      <c r="A22" s="2">
        <f t="shared" si="0"/>
        <v>5</v>
      </c>
      <c r="B22" s="279"/>
      <c r="C22" s="263"/>
      <c r="D22" s="279"/>
      <c r="E22" s="294"/>
      <c r="F22" s="279"/>
      <c r="G22" s="263"/>
      <c r="H22" s="4"/>
      <c r="I22" s="122"/>
      <c r="J22" s="127"/>
      <c r="K22" s="125"/>
      <c r="L22" s="134"/>
    </row>
    <row r="23" spans="1:12" ht="15.75" customHeight="1" x14ac:dyDescent="0.25">
      <c r="A23" s="2">
        <f t="shared" si="0"/>
        <v>6</v>
      </c>
      <c r="B23" s="279"/>
      <c r="C23" s="263"/>
      <c r="D23" s="279"/>
      <c r="E23" s="294"/>
      <c r="F23" s="279"/>
      <c r="G23" s="263"/>
      <c r="H23" s="4"/>
      <c r="I23" s="122"/>
      <c r="J23" s="127"/>
      <c r="K23" s="125"/>
      <c r="L23" s="134"/>
    </row>
    <row r="24" spans="1:12" ht="15.75" customHeight="1" x14ac:dyDescent="0.25">
      <c r="A24" s="2">
        <f t="shared" si="0"/>
        <v>7</v>
      </c>
      <c r="B24" s="279"/>
      <c r="C24" s="263"/>
      <c r="D24" s="279"/>
      <c r="E24" s="294"/>
      <c r="F24" s="279"/>
      <c r="G24" s="263"/>
      <c r="H24" s="4"/>
      <c r="I24" s="122"/>
      <c r="J24" s="127"/>
      <c r="K24" s="125"/>
      <c r="L24" s="134"/>
    </row>
    <row r="25" spans="1:12" ht="15.75" customHeight="1" x14ac:dyDescent="0.25">
      <c r="A25" s="2">
        <f t="shared" si="0"/>
        <v>8</v>
      </c>
      <c r="B25" s="279"/>
      <c r="C25" s="263"/>
      <c r="D25" s="279"/>
      <c r="E25" s="294"/>
      <c r="F25" s="279"/>
      <c r="G25" s="263"/>
      <c r="H25" s="4"/>
      <c r="I25" s="122"/>
      <c r="J25" s="127"/>
      <c r="K25" s="125"/>
      <c r="L25" s="134"/>
    </row>
    <row r="26" spans="1:12" ht="15.75" customHeight="1" x14ac:dyDescent="0.25">
      <c r="A26" s="2">
        <f t="shared" si="0"/>
        <v>9</v>
      </c>
      <c r="B26" s="279"/>
      <c r="C26" s="263"/>
      <c r="D26" s="279"/>
      <c r="E26" s="294"/>
      <c r="F26" s="279"/>
      <c r="G26" s="263"/>
      <c r="H26" s="4"/>
      <c r="I26" s="122"/>
      <c r="J26" s="127"/>
      <c r="K26" s="125"/>
      <c r="L26" s="134"/>
    </row>
    <row r="27" spans="1:12" ht="15.75" customHeight="1" x14ac:dyDescent="0.25">
      <c r="A27" s="2">
        <f t="shared" si="0"/>
        <v>10</v>
      </c>
      <c r="B27" s="279"/>
      <c r="C27" s="263"/>
      <c r="D27" s="279"/>
      <c r="E27" s="294"/>
      <c r="F27" s="279"/>
      <c r="G27" s="263"/>
      <c r="H27" s="4"/>
      <c r="I27" s="122"/>
      <c r="J27" s="127"/>
      <c r="K27" s="125"/>
      <c r="L27" s="134"/>
    </row>
    <row r="28" spans="1:12" ht="15.75" customHeight="1" x14ac:dyDescent="0.25">
      <c r="A28" s="2">
        <f t="shared" si="0"/>
        <v>11</v>
      </c>
      <c r="B28" s="279"/>
      <c r="C28" s="263"/>
      <c r="D28" s="279"/>
      <c r="E28" s="294"/>
      <c r="F28" s="279"/>
      <c r="G28" s="263"/>
      <c r="H28" s="4"/>
      <c r="I28" s="122"/>
      <c r="J28" s="127"/>
      <c r="K28" s="125"/>
      <c r="L28" s="134"/>
    </row>
    <row r="29" spans="1:12" ht="15.75" customHeight="1" x14ac:dyDescent="0.25">
      <c r="A29" s="2">
        <f t="shared" si="0"/>
        <v>12</v>
      </c>
      <c r="B29" s="279"/>
      <c r="C29" s="263"/>
      <c r="D29" s="279"/>
      <c r="E29" s="294"/>
      <c r="F29" s="279"/>
      <c r="G29" s="263"/>
      <c r="H29" s="4"/>
      <c r="I29" s="122"/>
      <c r="J29" s="127"/>
      <c r="K29" s="125"/>
      <c r="L29" s="134"/>
    </row>
    <row r="30" spans="1:12" ht="15.75" customHeight="1" x14ac:dyDescent="0.25">
      <c r="A30" s="2">
        <f t="shared" si="0"/>
        <v>13</v>
      </c>
      <c r="B30" s="279"/>
      <c r="C30" s="263"/>
      <c r="D30" s="279"/>
      <c r="E30" s="294"/>
      <c r="F30" s="279"/>
      <c r="G30" s="263"/>
      <c r="H30" s="4"/>
      <c r="I30" s="122"/>
      <c r="J30" s="127"/>
      <c r="K30" s="125"/>
      <c r="L30" s="134"/>
    </row>
    <row r="31" spans="1:12" ht="15.75" customHeight="1" x14ac:dyDescent="0.25">
      <c r="A31" s="2">
        <f t="shared" si="0"/>
        <v>14</v>
      </c>
      <c r="B31" s="279"/>
      <c r="C31" s="263"/>
      <c r="D31" s="279"/>
      <c r="E31" s="294"/>
      <c r="F31" s="279"/>
      <c r="G31" s="263"/>
      <c r="H31" s="4"/>
      <c r="I31" s="122"/>
      <c r="J31" s="127"/>
      <c r="K31" s="125"/>
      <c r="L31" s="134"/>
    </row>
    <row r="32" spans="1:12" ht="15.75" customHeight="1" x14ac:dyDescent="0.25">
      <c r="A32" s="2">
        <f t="shared" si="0"/>
        <v>15</v>
      </c>
      <c r="B32" s="279"/>
      <c r="C32" s="263"/>
      <c r="D32" s="279"/>
      <c r="E32" s="294"/>
      <c r="F32" s="279"/>
      <c r="G32" s="263"/>
      <c r="H32" s="4"/>
      <c r="I32" s="122"/>
      <c r="J32" s="127"/>
      <c r="K32" s="125"/>
      <c r="L32" s="134"/>
    </row>
    <row r="33" spans="1:12" ht="15.75" customHeight="1" x14ac:dyDescent="0.25">
      <c r="A33" s="2">
        <f t="shared" si="0"/>
        <v>16</v>
      </c>
      <c r="B33" s="279"/>
      <c r="C33" s="263"/>
      <c r="D33" s="279"/>
      <c r="E33" s="294"/>
      <c r="F33" s="279"/>
      <c r="G33" s="263"/>
      <c r="H33" s="4"/>
      <c r="I33" s="122"/>
      <c r="J33" s="127"/>
      <c r="K33" s="125"/>
      <c r="L33" s="134"/>
    </row>
    <row r="34" spans="1:12" ht="15.75" customHeight="1" x14ac:dyDescent="0.25">
      <c r="A34" s="2">
        <f t="shared" si="0"/>
        <v>17</v>
      </c>
      <c r="B34" s="279"/>
      <c r="C34" s="263"/>
      <c r="D34" s="279"/>
      <c r="E34" s="294"/>
      <c r="F34" s="279"/>
      <c r="G34" s="263"/>
      <c r="H34" s="4"/>
      <c r="I34" s="122"/>
      <c r="J34" s="127"/>
      <c r="K34" s="125"/>
      <c r="L34" s="134"/>
    </row>
    <row r="35" spans="1:12" ht="15.75" customHeight="1" x14ac:dyDescent="0.25">
      <c r="A35" s="2">
        <f t="shared" si="0"/>
        <v>18</v>
      </c>
      <c r="B35" s="279"/>
      <c r="C35" s="263"/>
      <c r="D35" s="279"/>
      <c r="E35" s="294"/>
      <c r="F35" s="279"/>
      <c r="G35" s="263"/>
      <c r="H35" s="4"/>
      <c r="I35" s="122"/>
      <c r="J35" s="127"/>
      <c r="K35" s="125"/>
      <c r="L35" s="134"/>
    </row>
    <row r="36" spans="1:12" ht="15.75" customHeight="1" x14ac:dyDescent="0.25">
      <c r="A36" s="2">
        <f t="shared" si="0"/>
        <v>19</v>
      </c>
      <c r="B36" s="279"/>
      <c r="C36" s="263"/>
      <c r="D36" s="279"/>
      <c r="E36" s="294"/>
      <c r="F36" s="279"/>
      <c r="G36" s="263"/>
      <c r="H36" s="4"/>
      <c r="I36" s="122"/>
      <c r="J36" s="127"/>
      <c r="K36" s="125"/>
      <c r="L36" s="134"/>
    </row>
    <row r="37" spans="1:12" ht="15.75" customHeight="1" x14ac:dyDescent="0.25">
      <c r="A37" s="2">
        <f t="shared" si="0"/>
        <v>20</v>
      </c>
      <c r="B37" s="279"/>
      <c r="C37" s="263"/>
      <c r="D37" s="279"/>
      <c r="E37" s="294"/>
      <c r="F37" s="279"/>
      <c r="G37" s="263"/>
      <c r="H37" s="4"/>
      <c r="I37" s="122"/>
      <c r="J37" s="127"/>
      <c r="K37" s="125"/>
      <c r="L37" s="134"/>
    </row>
    <row r="38" spans="1:12" ht="15.75" customHeight="1" x14ac:dyDescent="0.25">
      <c r="A38" s="2">
        <f t="shared" si="0"/>
        <v>21</v>
      </c>
      <c r="B38" s="279"/>
      <c r="C38" s="263"/>
      <c r="D38" s="279"/>
      <c r="E38" s="294"/>
      <c r="F38" s="279"/>
      <c r="G38" s="263"/>
      <c r="H38" s="4"/>
      <c r="I38" s="122"/>
      <c r="J38" s="127"/>
      <c r="K38" s="125"/>
      <c r="L38" s="134"/>
    </row>
    <row r="39" spans="1:12" ht="15.75" customHeight="1" x14ac:dyDescent="0.25">
      <c r="A39" s="2">
        <f t="shared" si="0"/>
        <v>22</v>
      </c>
      <c r="B39" s="279"/>
      <c r="C39" s="263"/>
      <c r="D39" s="279"/>
      <c r="E39" s="294"/>
      <c r="F39" s="279"/>
      <c r="G39" s="263"/>
      <c r="H39" s="4"/>
      <c r="I39" s="122"/>
      <c r="J39" s="127"/>
      <c r="K39" s="125"/>
      <c r="L39" s="134"/>
    </row>
    <row r="40" spans="1:12" ht="15.75" customHeight="1" x14ac:dyDescent="0.25">
      <c r="A40" s="2">
        <f t="shared" si="0"/>
        <v>23</v>
      </c>
      <c r="B40" s="279"/>
      <c r="C40" s="263"/>
      <c r="D40" s="279"/>
      <c r="E40" s="294"/>
      <c r="F40" s="279"/>
      <c r="G40" s="263"/>
      <c r="H40" s="4"/>
      <c r="I40" s="122"/>
      <c r="J40" s="127"/>
      <c r="K40" s="125"/>
      <c r="L40" s="134"/>
    </row>
    <row r="41" spans="1:12" ht="15.75" customHeight="1" x14ac:dyDescent="0.25">
      <c r="A41" s="2">
        <f t="shared" si="0"/>
        <v>24</v>
      </c>
      <c r="B41" s="279"/>
      <c r="C41" s="263"/>
      <c r="D41" s="279"/>
      <c r="E41" s="294"/>
      <c r="F41" s="279"/>
      <c r="G41" s="263"/>
      <c r="H41" s="4"/>
      <c r="I41" s="122"/>
      <c r="J41" s="127"/>
      <c r="K41" s="125"/>
      <c r="L41" s="134"/>
    </row>
    <row r="42" spans="1:12" ht="15.75" customHeight="1" x14ac:dyDescent="0.25">
      <c r="A42" s="2">
        <f t="shared" si="0"/>
        <v>25</v>
      </c>
      <c r="B42" s="279"/>
      <c r="C42" s="263"/>
      <c r="D42" s="279"/>
      <c r="E42" s="263"/>
      <c r="F42" s="279"/>
      <c r="G42" s="263"/>
      <c r="H42" s="4"/>
      <c r="I42" s="122"/>
      <c r="J42" s="127"/>
      <c r="K42" s="125"/>
      <c r="L42" s="134"/>
    </row>
    <row r="43" spans="1:12" ht="15.75" customHeight="1" x14ac:dyDescent="0.25">
      <c r="A43" s="2">
        <f t="shared" si="0"/>
        <v>26</v>
      </c>
      <c r="B43" s="279"/>
      <c r="C43" s="263"/>
      <c r="D43" s="279"/>
      <c r="E43" s="263"/>
      <c r="F43" s="279"/>
      <c r="G43" s="263"/>
      <c r="H43" s="4"/>
      <c r="I43" s="122"/>
      <c r="J43" s="127"/>
      <c r="K43" s="125"/>
      <c r="L43" s="134"/>
    </row>
    <row r="44" spans="1:12" ht="15.75" customHeight="1" x14ac:dyDescent="0.25">
      <c r="A44" s="2">
        <f t="shared" si="0"/>
        <v>27</v>
      </c>
      <c r="B44" s="279"/>
      <c r="C44" s="263"/>
      <c r="D44" s="279"/>
      <c r="E44" s="263"/>
      <c r="F44" s="279"/>
      <c r="G44" s="263"/>
      <c r="H44" s="4"/>
      <c r="I44" s="122"/>
      <c r="J44" s="127"/>
      <c r="K44" s="125"/>
      <c r="L44" s="134"/>
    </row>
    <row r="45" spans="1:12" ht="15.75" customHeight="1" x14ac:dyDescent="0.25">
      <c r="A45" s="2">
        <f t="shared" si="0"/>
        <v>28</v>
      </c>
      <c r="B45" s="279"/>
      <c r="C45" s="263"/>
      <c r="D45" s="279"/>
      <c r="E45" s="263"/>
      <c r="F45" s="279"/>
      <c r="G45" s="263"/>
      <c r="H45" s="4"/>
      <c r="I45" s="122"/>
      <c r="J45" s="127"/>
      <c r="K45" s="125"/>
      <c r="L45" s="134"/>
    </row>
    <row r="46" spans="1:12" ht="15.75" customHeight="1" x14ac:dyDescent="0.25">
      <c r="A46" s="2">
        <f t="shared" si="0"/>
        <v>29</v>
      </c>
      <c r="B46" s="279"/>
      <c r="C46" s="263"/>
      <c r="D46" s="279"/>
      <c r="E46" s="263"/>
      <c r="F46" s="279"/>
      <c r="G46" s="263"/>
      <c r="H46" s="4"/>
      <c r="I46" s="122"/>
      <c r="J46" s="127"/>
      <c r="K46" s="125"/>
      <c r="L46" s="134"/>
    </row>
    <row r="47" spans="1:12" ht="15.75" customHeight="1" x14ac:dyDescent="0.25">
      <c r="A47" s="2">
        <f t="shared" si="0"/>
        <v>30</v>
      </c>
      <c r="B47" s="279"/>
      <c r="C47" s="263"/>
      <c r="D47" s="279"/>
      <c r="E47" s="263"/>
      <c r="F47" s="279"/>
      <c r="G47" s="263"/>
      <c r="H47" s="4"/>
      <c r="I47" s="122"/>
      <c r="J47" s="127"/>
      <c r="K47" s="125"/>
      <c r="L47" s="134"/>
    </row>
    <row r="48" spans="1:12" ht="15.75" customHeight="1" x14ac:dyDescent="0.25">
      <c r="A48" s="2">
        <f t="shared" si="0"/>
        <v>31</v>
      </c>
      <c r="B48" s="279"/>
      <c r="C48" s="263"/>
      <c r="D48" s="279"/>
      <c r="E48" s="263"/>
      <c r="F48" s="279"/>
      <c r="G48" s="263"/>
      <c r="H48" s="4"/>
      <c r="I48" s="122"/>
      <c r="J48" s="127"/>
      <c r="K48" s="125"/>
      <c r="L48" s="134"/>
    </row>
    <row r="49" spans="1:12" ht="15.75" customHeight="1" x14ac:dyDescent="0.25">
      <c r="A49" s="2">
        <f t="shared" si="0"/>
        <v>32</v>
      </c>
      <c r="B49" s="279"/>
      <c r="C49" s="263"/>
      <c r="D49" s="279"/>
      <c r="E49" s="263"/>
      <c r="F49" s="279"/>
      <c r="G49" s="263"/>
      <c r="H49" s="4"/>
      <c r="I49" s="122"/>
      <c r="J49" s="127"/>
      <c r="K49" s="125"/>
      <c r="L49" s="134"/>
    </row>
    <row r="50" spans="1:12" ht="15.75" customHeight="1" x14ac:dyDescent="0.25">
      <c r="A50" s="2">
        <f t="shared" si="0"/>
        <v>33</v>
      </c>
      <c r="B50" s="279"/>
      <c r="C50" s="263"/>
      <c r="D50" s="279"/>
      <c r="E50" s="263"/>
      <c r="F50" s="279"/>
      <c r="G50" s="263"/>
      <c r="H50" s="4"/>
      <c r="I50" s="122"/>
      <c r="J50" s="127"/>
      <c r="K50" s="125"/>
      <c r="L50" s="134"/>
    </row>
    <row r="51" spans="1:12" ht="15.75" customHeight="1" x14ac:dyDescent="0.25">
      <c r="A51" s="2">
        <f t="shared" si="0"/>
        <v>34</v>
      </c>
      <c r="B51" s="279"/>
      <c r="C51" s="263"/>
      <c r="D51" s="279"/>
      <c r="E51" s="263"/>
      <c r="F51" s="279"/>
      <c r="G51" s="263"/>
      <c r="H51" s="4"/>
      <c r="I51" s="122"/>
      <c r="J51" s="127"/>
      <c r="K51" s="125"/>
      <c r="L51" s="134"/>
    </row>
    <row r="52" spans="1:12" ht="15.75" customHeight="1" x14ac:dyDescent="0.25">
      <c r="A52" s="2">
        <f t="shared" si="0"/>
        <v>35</v>
      </c>
      <c r="B52" s="279"/>
      <c r="C52" s="263"/>
      <c r="D52" s="279"/>
      <c r="E52" s="263"/>
      <c r="F52" s="279"/>
      <c r="G52" s="263"/>
      <c r="H52" s="4"/>
      <c r="I52" s="122"/>
      <c r="J52" s="127"/>
      <c r="K52" s="125"/>
      <c r="L52" s="134"/>
    </row>
    <row r="53" spans="1:12" ht="15.75" customHeight="1" x14ac:dyDescent="0.25">
      <c r="A53" s="2">
        <f t="shared" si="0"/>
        <v>36</v>
      </c>
      <c r="B53" s="279"/>
      <c r="C53" s="263"/>
      <c r="D53" s="279"/>
      <c r="E53" s="263"/>
      <c r="F53" s="279"/>
      <c r="G53" s="263"/>
      <c r="H53" s="4"/>
      <c r="I53" s="122"/>
      <c r="J53" s="127"/>
      <c r="K53" s="125"/>
      <c r="L53" s="134"/>
    </row>
    <row r="54" spans="1:12" ht="15.75" customHeight="1" x14ac:dyDescent="0.25">
      <c r="A54" s="2">
        <f t="shared" si="0"/>
        <v>37</v>
      </c>
      <c r="B54" s="279"/>
      <c r="C54" s="263"/>
      <c r="D54" s="279"/>
      <c r="E54" s="263"/>
      <c r="F54" s="279"/>
      <c r="G54" s="263"/>
      <c r="H54" s="4"/>
      <c r="I54" s="122"/>
      <c r="J54" s="127"/>
      <c r="K54" s="125"/>
      <c r="L54" s="134"/>
    </row>
    <row r="55" spans="1:12" ht="15.75" customHeight="1" x14ac:dyDescent="0.25">
      <c r="A55" s="2">
        <f t="shared" si="0"/>
        <v>38</v>
      </c>
      <c r="B55" s="279"/>
      <c r="C55" s="263"/>
      <c r="D55" s="279"/>
      <c r="E55" s="263"/>
      <c r="F55" s="279"/>
      <c r="G55" s="263"/>
      <c r="H55" s="4"/>
      <c r="I55" s="122"/>
      <c r="J55" s="127"/>
      <c r="K55" s="125"/>
      <c r="L55" s="134"/>
    </row>
    <row r="56" spans="1:12" ht="15.75" customHeight="1" x14ac:dyDescent="0.25">
      <c r="A56" s="2">
        <f t="shared" si="0"/>
        <v>39</v>
      </c>
      <c r="B56" s="279"/>
      <c r="C56" s="263"/>
      <c r="D56" s="279"/>
      <c r="E56" s="263"/>
      <c r="F56" s="279"/>
      <c r="G56" s="263"/>
      <c r="H56" s="4"/>
      <c r="I56" s="122"/>
      <c r="J56" s="127"/>
      <c r="K56" s="125"/>
      <c r="L56" s="134"/>
    </row>
    <row r="57" spans="1:12" ht="15.75" customHeight="1" x14ac:dyDescent="0.25">
      <c r="A57" s="2">
        <f t="shared" si="0"/>
        <v>40</v>
      </c>
      <c r="B57" s="279"/>
      <c r="C57" s="263"/>
      <c r="D57" s="279"/>
      <c r="E57" s="263"/>
      <c r="F57" s="279"/>
      <c r="G57" s="263"/>
      <c r="H57" s="4"/>
      <c r="I57" s="122"/>
      <c r="J57" s="127"/>
      <c r="K57" s="125"/>
      <c r="L57" s="134"/>
    </row>
    <row r="58" spans="1:12" ht="15.75" customHeight="1" x14ac:dyDescent="0.25">
      <c r="A58" s="2">
        <f t="shared" si="0"/>
        <v>41</v>
      </c>
      <c r="B58" s="279"/>
      <c r="C58" s="263"/>
      <c r="D58" s="279"/>
      <c r="E58" s="263"/>
      <c r="F58" s="279"/>
      <c r="G58" s="263"/>
      <c r="H58" s="4"/>
      <c r="I58" s="122"/>
      <c r="J58" s="127"/>
      <c r="K58" s="125"/>
      <c r="L58" s="134"/>
    </row>
    <row r="59" spans="1:12" ht="15.75" customHeight="1" x14ac:dyDescent="0.25">
      <c r="A59" s="2">
        <f t="shared" si="0"/>
        <v>42</v>
      </c>
      <c r="B59" s="279"/>
      <c r="C59" s="263"/>
      <c r="D59" s="279"/>
      <c r="E59" s="263"/>
      <c r="F59" s="279"/>
      <c r="G59" s="263"/>
      <c r="H59" s="4"/>
      <c r="I59" s="122"/>
      <c r="J59" s="127"/>
      <c r="K59" s="125"/>
      <c r="L59" s="134"/>
    </row>
    <row r="60" spans="1:12" ht="15.75" customHeight="1" x14ac:dyDescent="0.25">
      <c r="A60" s="2">
        <f t="shared" si="0"/>
        <v>43</v>
      </c>
      <c r="B60" s="279"/>
      <c r="C60" s="263"/>
      <c r="D60" s="279"/>
      <c r="E60" s="263"/>
      <c r="F60" s="279"/>
      <c r="G60" s="263"/>
      <c r="H60" s="4"/>
      <c r="I60" s="122"/>
      <c r="J60" s="127"/>
      <c r="K60" s="125"/>
      <c r="L60" s="134"/>
    </row>
    <row r="61" spans="1:12" ht="15.75" customHeight="1" x14ac:dyDescent="0.25">
      <c r="A61" s="2">
        <f t="shared" si="0"/>
        <v>44</v>
      </c>
      <c r="B61" s="279"/>
      <c r="C61" s="263"/>
      <c r="D61" s="279"/>
      <c r="E61" s="263"/>
      <c r="F61" s="279"/>
      <c r="G61" s="263"/>
      <c r="H61" s="4"/>
      <c r="I61" s="122"/>
      <c r="J61" s="127"/>
      <c r="K61" s="125"/>
      <c r="L61" s="134"/>
    </row>
    <row r="62" spans="1:12" ht="15.75" customHeight="1" x14ac:dyDescent="0.25">
      <c r="A62" s="2">
        <f t="shared" si="0"/>
        <v>45</v>
      </c>
      <c r="B62" s="279"/>
      <c r="C62" s="263"/>
      <c r="D62" s="279"/>
      <c r="E62" s="263"/>
      <c r="F62" s="279"/>
      <c r="G62" s="263"/>
      <c r="H62" s="4"/>
      <c r="I62" s="122"/>
      <c r="J62" s="127"/>
      <c r="K62" s="125"/>
      <c r="L62" s="134"/>
    </row>
    <row r="63" spans="1:12" ht="15.75" customHeight="1" x14ac:dyDescent="0.25">
      <c r="A63" s="2">
        <f t="shared" si="0"/>
        <v>46</v>
      </c>
      <c r="B63" s="279"/>
      <c r="C63" s="263"/>
      <c r="D63" s="279"/>
      <c r="E63" s="263"/>
      <c r="F63" s="279"/>
      <c r="G63" s="263"/>
      <c r="H63" s="4"/>
      <c r="I63" s="122"/>
      <c r="J63" s="127"/>
      <c r="K63" s="125"/>
      <c r="L63" s="134"/>
    </row>
    <row r="64" spans="1:12" ht="15.75" customHeight="1" x14ac:dyDescent="0.25">
      <c r="A64" s="2">
        <f t="shared" si="0"/>
        <v>47</v>
      </c>
      <c r="B64" s="279"/>
      <c r="C64" s="263"/>
      <c r="D64" s="279"/>
      <c r="E64" s="263"/>
      <c r="F64" s="279"/>
      <c r="G64" s="263"/>
      <c r="H64" s="4"/>
      <c r="I64" s="122"/>
      <c r="J64" s="127"/>
      <c r="K64" s="125"/>
      <c r="L64" s="134"/>
    </row>
    <row r="65" spans="1:12" ht="15.75" customHeight="1" x14ac:dyDescent="0.25">
      <c r="A65" s="2">
        <f t="shared" si="0"/>
        <v>48</v>
      </c>
      <c r="B65" s="279"/>
      <c r="C65" s="263"/>
      <c r="D65" s="279"/>
      <c r="E65" s="263"/>
      <c r="F65" s="279"/>
      <c r="G65" s="263"/>
      <c r="H65" s="4"/>
      <c r="I65" s="122"/>
      <c r="J65" s="127"/>
      <c r="K65" s="125"/>
      <c r="L65" s="134"/>
    </row>
    <row r="66" spans="1:12" ht="15.75" customHeight="1" x14ac:dyDescent="0.25">
      <c r="A66" s="2">
        <f t="shared" si="0"/>
        <v>49</v>
      </c>
      <c r="B66" s="279"/>
      <c r="C66" s="263"/>
      <c r="D66" s="279"/>
      <c r="E66" s="263"/>
      <c r="F66" s="279"/>
      <c r="G66" s="263"/>
      <c r="H66" s="4"/>
      <c r="I66" s="122"/>
      <c r="J66" s="127"/>
      <c r="K66" s="125"/>
      <c r="L66" s="134"/>
    </row>
    <row r="67" spans="1:12" ht="15.75" customHeight="1" x14ac:dyDescent="0.25">
      <c r="A67" s="2">
        <f t="shared" si="0"/>
        <v>50</v>
      </c>
      <c r="B67" s="279"/>
      <c r="C67" s="263"/>
      <c r="D67" s="279"/>
      <c r="E67" s="263"/>
      <c r="F67" s="279"/>
      <c r="G67" s="263"/>
      <c r="H67" s="4"/>
      <c r="I67" s="122"/>
      <c r="J67" s="127"/>
      <c r="K67" s="125"/>
      <c r="L67" s="134"/>
    </row>
    <row r="68" spans="1:12" ht="15.75" customHeight="1" x14ac:dyDescent="0.25">
      <c r="A68" s="2">
        <f t="shared" si="0"/>
        <v>51</v>
      </c>
      <c r="B68" s="279"/>
      <c r="C68" s="263"/>
      <c r="D68" s="279"/>
      <c r="E68" s="263"/>
      <c r="F68" s="279"/>
      <c r="G68" s="263"/>
      <c r="H68" s="4"/>
      <c r="I68" s="122"/>
      <c r="J68" s="127"/>
      <c r="K68" s="125"/>
      <c r="L68" s="134"/>
    </row>
    <row r="69" spans="1:12" ht="15.75" customHeight="1" x14ac:dyDescent="0.25">
      <c r="A69" s="2">
        <f t="shared" si="0"/>
        <v>52</v>
      </c>
      <c r="B69" s="279"/>
      <c r="C69" s="263"/>
      <c r="D69" s="279"/>
      <c r="E69" s="263"/>
      <c r="F69" s="279"/>
      <c r="G69" s="263"/>
      <c r="H69" s="4"/>
      <c r="I69" s="122"/>
      <c r="J69" s="127"/>
      <c r="K69" s="125"/>
      <c r="L69" s="134"/>
    </row>
    <row r="70" spans="1:12" ht="15.75" customHeight="1" x14ac:dyDescent="0.25">
      <c r="A70" s="2">
        <f t="shared" si="0"/>
        <v>53</v>
      </c>
      <c r="B70" s="279"/>
      <c r="C70" s="263"/>
      <c r="D70" s="279"/>
      <c r="E70" s="263"/>
      <c r="F70" s="279"/>
      <c r="G70" s="263"/>
      <c r="H70" s="4"/>
      <c r="I70" s="122"/>
      <c r="J70" s="127"/>
      <c r="K70" s="125"/>
      <c r="L70" s="134"/>
    </row>
    <row r="71" spans="1:12" ht="15.75" customHeight="1" x14ac:dyDescent="0.25">
      <c r="A71" s="2">
        <f t="shared" si="0"/>
        <v>54</v>
      </c>
      <c r="B71" s="279"/>
      <c r="C71" s="263"/>
      <c r="D71" s="279"/>
      <c r="E71" s="263"/>
      <c r="F71" s="279"/>
      <c r="G71" s="263"/>
      <c r="H71" s="4"/>
      <c r="I71" s="122"/>
      <c r="J71" s="127"/>
      <c r="K71" s="125"/>
      <c r="L71" s="134"/>
    </row>
    <row r="72" spans="1:12" ht="15.75" customHeight="1" x14ac:dyDescent="0.25">
      <c r="A72" s="2">
        <f t="shared" si="0"/>
        <v>55</v>
      </c>
      <c r="B72" s="279"/>
      <c r="C72" s="263"/>
      <c r="D72" s="279"/>
      <c r="E72" s="263"/>
      <c r="F72" s="279"/>
      <c r="G72" s="263"/>
      <c r="H72" s="4"/>
      <c r="I72" s="122"/>
      <c r="J72" s="127"/>
      <c r="K72" s="125"/>
      <c r="L72" s="134"/>
    </row>
    <row r="73" spans="1:12" ht="15.75" customHeight="1" x14ac:dyDescent="0.25">
      <c r="A73" s="2">
        <f t="shared" si="0"/>
        <v>56</v>
      </c>
      <c r="B73" s="279"/>
      <c r="C73" s="263"/>
      <c r="D73" s="279"/>
      <c r="E73" s="263"/>
      <c r="F73" s="279"/>
      <c r="G73" s="263"/>
      <c r="H73" s="4"/>
      <c r="I73" s="122"/>
      <c r="J73" s="127"/>
      <c r="K73" s="125"/>
      <c r="L73" s="134"/>
    </row>
    <row r="74" spans="1:12" ht="15.75" customHeight="1" x14ac:dyDescent="0.25">
      <c r="A74" s="2">
        <f t="shared" si="0"/>
        <v>57</v>
      </c>
      <c r="B74" s="279"/>
      <c r="C74" s="263"/>
      <c r="D74" s="279"/>
      <c r="E74" s="263"/>
      <c r="F74" s="279"/>
      <c r="G74" s="263"/>
      <c r="H74" s="4"/>
      <c r="I74" s="122"/>
      <c r="J74" s="127"/>
      <c r="K74" s="125"/>
      <c r="L74" s="134"/>
    </row>
    <row r="75" spans="1:12" ht="15.75" customHeight="1" x14ac:dyDescent="0.25">
      <c r="A75" s="2">
        <f t="shared" si="0"/>
        <v>58</v>
      </c>
      <c r="B75" s="279"/>
      <c r="C75" s="263"/>
      <c r="D75" s="279"/>
      <c r="E75" s="263"/>
      <c r="F75" s="279"/>
      <c r="G75" s="263"/>
      <c r="H75" s="4"/>
      <c r="I75" s="122"/>
      <c r="J75" s="127"/>
      <c r="K75" s="125"/>
      <c r="L75" s="134"/>
    </row>
    <row r="76" spans="1:12" ht="15.75" customHeight="1" x14ac:dyDescent="0.25">
      <c r="A76" s="2">
        <f t="shared" si="0"/>
        <v>59</v>
      </c>
      <c r="B76" s="279"/>
      <c r="C76" s="263"/>
      <c r="D76" s="279"/>
      <c r="E76" s="263"/>
      <c r="F76" s="279"/>
      <c r="G76" s="263"/>
      <c r="H76" s="4"/>
      <c r="I76" s="122"/>
      <c r="J76" s="127"/>
      <c r="K76" s="125"/>
      <c r="L76" s="134"/>
    </row>
    <row r="77" spans="1:12" ht="15.75" customHeight="1" x14ac:dyDescent="0.25">
      <c r="A77" s="2">
        <f t="shared" si="0"/>
        <v>60</v>
      </c>
      <c r="B77" s="279"/>
      <c r="C77" s="263"/>
      <c r="D77" s="279"/>
      <c r="E77" s="263"/>
      <c r="F77" s="279"/>
      <c r="G77" s="263"/>
      <c r="H77" s="4"/>
      <c r="I77" s="122"/>
      <c r="J77" s="127"/>
      <c r="K77" s="125"/>
      <c r="L77" s="134"/>
    </row>
    <row r="78" spans="1:12" ht="15.75" customHeight="1" x14ac:dyDescent="0.25">
      <c r="A78" s="2">
        <f t="shared" si="0"/>
        <v>61</v>
      </c>
      <c r="B78" s="279"/>
      <c r="C78" s="263"/>
      <c r="D78" s="279"/>
      <c r="E78" s="263"/>
      <c r="F78" s="279"/>
      <c r="G78" s="263"/>
      <c r="H78" s="4"/>
      <c r="I78" s="122"/>
      <c r="J78" s="127"/>
      <c r="K78" s="125"/>
      <c r="L78" s="134"/>
    </row>
    <row r="79" spans="1:12" ht="15.75" customHeight="1" x14ac:dyDescent="0.25">
      <c r="A79" s="2">
        <f t="shared" si="0"/>
        <v>62</v>
      </c>
      <c r="B79" s="279"/>
      <c r="C79" s="263"/>
      <c r="D79" s="279"/>
      <c r="E79" s="263"/>
      <c r="F79" s="279"/>
      <c r="G79" s="263"/>
      <c r="H79" s="4"/>
      <c r="I79" s="122"/>
      <c r="J79" s="127"/>
      <c r="K79" s="125"/>
      <c r="L79" s="134"/>
    </row>
    <row r="80" spans="1:12" ht="15.75" customHeight="1" x14ac:dyDescent="0.25">
      <c r="A80" s="2">
        <f t="shared" si="0"/>
        <v>63</v>
      </c>
      <c r="B80" s="279"/>
      <c r="C80" s="263"/>
      <c r="D80" s="279"/>
      <c r="E80" s="263"/>
      <c r="F80" s="279"/>
      <c r="G80" s="263"/>
      <c r="H80" s="4"/>
      <c r="I80" s="122"/>
      <c r="J80" s="127"/>
      <c r="K80" s="125"/>
      <c r="L80" s="134"/>
    </row>
    <row r="81" spans="1:12" ht="15.75" customHeight="1" x14ac:dyDescent="0.25">
      <c r="A81" s="2">
        <f t="shared" si="0"/>
        <v>64</v>
      </c>
      <c r="B81" s="279"/>
      <c r="C81" s="263"/>
      <c r="D81" s="279"/>
      <c r="E81" s="263"/>
      <c r="F81" s="279"/>
      <c r="G81" s="263"/>
      <c r="H81" s="4"/>
      <c r="I81" s="122"/>
      <c r="J81" s="127"/>
      <c r="K81" s="125"/>
      <c r="L81" s="134"/>
    </row>
    <row r="82" spans="1:12" ht="15.75" customHeight="1" x14ac:dyDescent="0.25">
      <c r="A82" s="2">
        <f t="shared" ref="A82:A145" si="1">ROW()-17</f>
        <v>65</v>
      </c>
      <c r="B82" s="279"/>
      <c r="C82" s="263"/>
      <c r="D82" s="279"/>
      <c r="E82" s="263"/>
      <c r="F82" s="279"/>
      <c r="G82" s="263"/>
      <c r="H82" s="4"/>
      <c r="I82" s="122"/>
      <c r="J82" s="127"/>
      <c r="K82" s="125"/>
      <c r="L82" s="134"/>
    </row>
    <row r="83" spans="1:12" ht="15.75" customHeight="1" x14ac:dyDescent="0.25">
      <c r="A83" s="2">
        <f t="shared" si="1"/>
        <v>66</v>
      </c>
      <c r="B83" s="279"/>
      <c r="C83" s="263"/>
      <c r="D83" s="279"/>
      <c r="E83" s="263"/>
      <c r="F83" s="279"/>
      <c r="G83" s="263"/>
      <c r="H83" s="4"/>
      <c r="I83" s="122"/>
      <c r="J83" s="127"/>
      <c r="K83" s="125"/>
      <c r="L83" s="134"/>
    </row>
    <row r="84" spans="1:12" ht="15.75" customHeight="1" x14ac:dyDescent="0.25">
      <c r="A84" s="2">
        <f t="shared" si="1"/>
        <v>67</v>
      </c>
      <c r="B84" s="279"/>
      <c r="C84" s="263"/>
      <c r="D84" s="279"/>
      <c r="E84" s="263"/>
      <c r="F84" s="279"/>
      <c r="G84" s="263"/>
      <c r="H84" s="4"/>
      <c r="I84" s="122"/>
      <c r="J84" s="127"/>
      <c r="K84" s="125"/>
      <c r="L84" s="134"/>
    </row>
    <row r="85" spans="1:12" ht="15.75" customHeight="1" x14ac:dyDescent="0.25">
      <c r="A85" s="2">
        <f t="shared" si="1"/>
        <v>68</v>
      </c>
      <c r="B85" s="279"/>
      <c r="C85" s="263"/>
      <c r="D85" s="279"/>
      <c r="E85" s="263"/>
      <c r="F85" s="279"/>
      <c r="G85" s="263"/>
      <c r="H85" s="4"/>
      <c r="I85" s="122"/>
      <c r="J85" s="127"/>
      <c r="K85" s="125"/>
      <c r="L85" s="134"/>
    </row>
    <row r="86" spans="1:12" ht="15.75" customHeight="1" x14ac:dyDescent="0.25">
      <c r="A86" s="2">
        <f t="shared" si="1"/>
        <v>69</v>
      </c>
      <c r="B86" s="279"/>
      <c r="C86" s="263"/>
      <c r="D86" s="279"/>
      <c r="E86" s="263"/>
      <c r="F86" s="279"/>
      <c r="G86" s="263"/>
      <c r="H86" s="4"/>
      <c r="I86" s="122"/>
      <c r="J86" s="127"/>
      <c r="K86" s="125"/>
      <c r="L86" s="134"/>
    </row>
    <row r="87" spans="1:12" ht="15.75" customHeight="1" x14ac:dyDescent="0.25">
      <c r="A87" s="2">
        <f t="shared" si="1"/>
        <v>70</v>
      </c>
      <c r="B87" s="279"/>
      <c r="C87" s="263"/>
      <c r="D87" s="279"/>
      <c r="E87" s="263"/>
      <c r="F87" s="279"/>
      <c r="G87" s="263"/>
      <c r="H87" s="4"/>
      <c r="I87" s="122"/>
      <c r="J87" s="127"/>
      <c r="K87" s="125"/>
      <c r="L87" s="134"/>
    </row>
    <row r="88" spans="1:12" ht="15.75" customHeight="1" x14ac:dyDescent="0.25">
      <c r="A88" s="2">
        <f t="shared" si="1"/>
        <v>71</v>
      </c>
      <c r="B88" s="279"/>
      <c r="C88" s="263"/>
      <c r="D88" s="279"/>
      <c r="E88" s="263"/>
      <c r="F88" s="279"/>
      <c r="G88" s="263"/>
      <c r="H88" s="4"/>
      <c r="I88" s="122"/>
      <c r="J88" s="127"/>
      <c r="K88" s="125"/>
      <c r="L88" s="134"/>
    </row>
    <row r="89" spans="1:12" ht="15.75" customHeight="1" x14ac:dyDescent="0.25">
      <c r="A89" s="2">
        <f t="shared" si="1"/>
        <v>72</v>
      </c>
      <c r="B89" s="279"/>
      <c r="C89" s="263"/>
      <c r="D89" s="279"/>
      <c r="E89" s="263"/>
      <c r="F89" s="279"/>
      <c r="G89" s="263"/>
      <c r="H89" s="4"/>
      <c r="I89" s="122"/>
      <c r="J89" s="127"/>
      <c r="K89" s="125"/>
      <c r="L89" s="134"/>
    </row>
    <row r="90" spans="1:12" ht="15.75" customHeight="1" x14ac:dyDescent="0.25">
      <c r="A90" s="2">
        <f t="shared" si="1"/>
        <v>73</v>
      </c>
      <c r="B90" s="279"/>
      <c r="C90" s="263"/>
      <c r="D90" s="279"/>
      <c r="E90" s="263"/>
      <c r="F90" s="279"/>
      <c r="G90" s="263"/>
      <c r="H90" s="4"/>
      <c r="I90" s="122"/>
      <c r="J90" s="127"/>
      <c r="K90" s="125"/>
      <c r="L90" s="134"/>
    </row>
    <row r="91" spans="1:12" ht="15.75" customHeight="1" x14ac:dyDescent="0.25">
      <c r="A91" s="2">
        <f t="shared" si="1"/>
        <v>74</v>
      </c>
      <c r="B91" s="279"/>
      <c r="C91" s="263"/>
      <c r="D91" s="279"/>
      <c r="E91" s="263"/>
      <c r="F91" s="279"/>
      <c r="G91" s="263"/>
      <c r="H91" s="4"/>
      <c r="I91" s="122"/>
      <c r="J91" s="127"/>
      <c r="K91" s="125"/>
      <c r="L91" s="134"/>
    </row>
    <row r="92" spans="1:12" ht="15.75" customHeight="1" x14ac:dyDescent="0.25">
      <c r="A92" s="2">
        <f t="shared" si="1"/>
        <v>75</v>
      </c>
      <c r="B92" s="279"/>
      <c r="C92" s="263"/>
      <c r="D92" s="279"/>
      <c r="E92" s="263"/>
      <c r="F92" s="279"/>
      <c r="G92" s="263"/>
      <c r="H92" s="4"/>
      <c r="I92" s="122"/>
      <c r="J92" s="127"/>
      <c r="K92" s="125"/>
      <c r="L92" s="134"/>
    </row>
    <row r="93" spans="1:12" ht="15.75" customHeight="1" x14ac:dyDescent="0.25">
      <c r="A93" s="2">
        <f t="shared" si="1"/>
        <v>76</v>
      </c>
      <c r="B93" s="279"/>
      <c r="C93" s="263"/>
      <c r="D93" s="279"/>
      <c r="E93" s="263"/>
      <c r="F93" s="279"/>
      <c r="G93" s="263"/>
      <c r="H93" s="4"/>
      <c r="I93" s="122"/>
      <c r="J93" s="127"/>
      <c r="K93" s="125"/>
      <c r="L93" s="134"/>
    </row>
    <row r="94" spans="1:12" ht="15.75" customHeight="1" x14ac:dyDescent="0.25">
      <c r="A94" s="2">
        <f t="shared" si="1"/>
        <v>77</v>
      </c>
      <c r="B94" s="279"/>
      <c r="C94" s="263"/>
      <c r="D94" s="279"/>
      <c r="E94" s="263"/>
      <c r="F94" s="279"/>
      <c r="G94" s="263"/>
      <c r="H94" s="4"/>
      <c r="I94" s="122"/>
      <c r="J94" s="127"/>
      <c r="K94" s="125"/>
      <c r="L94" s="134"/>
    </row>
    <row r="95" spans="1:12" ht="15.75" customHeight="1" x14ac:dyDescent="0.25">
      <c r="A95" s="2">
        <f t="shared" si="1"/>
        <v>78</v>
      </c>
      <c r="B95" s="279"/>
      <c r="C95" s="263"/>
      <c r="D95" s="279"/>
      <c r="E95" s="263"/>
      <c r="F95" s="279"/>
      <c r="G95" s="263"/>
      <c r="H95" s="4"/>
      <c r="I95" s="122"/>
      <c r="J95" s="127"/>
      <c r="K95" s="125"/>
      <c r="L95" s="134"/>
    </row>
    <row r="96" spans="1:12" ht="15.75" customHeight="1" x14ac:dyDescent="0.25">
      <c r="A96" s="2">
        <f t="shared" si="1"/>
        <v>79</v>
      </c>
      <c r="B96" s="279"/>
      <c r="C96" s="263"/>
      <c r="D96" s="279"/>
      <c r="E96" s="263"/>
      <c r="F96" s="279"/>
      <c r="G96" s="263"/>
      <c r="H96" s="4"/>
      <c r="I96" s="122"/>
      <c r="J96" s="127"/>
      <c r="K96" s="125"/>
      <c r="L96" s="134"/>
    </row>
    <row r="97" spans="1:12" ht="15.75" customHeight="1" x14ac:dyDescent="0.25">
      <c r="A97" s="2">
        <f t="shared" si="1"/>
        <v>80</v>
      </c>
      <c r="B97" s="279"/>
      <c r="C97" s="263"/>
      <c r="D97" s="279"/>
      <c r="E97" s="263"/>
      <c r="F97" s="279"/>
      <c r="G97" s="263"/>
      <c r="H97" s="4"/>
      <c r="I97" s="122"/>
      <c r="J97" s="127"/>
      <c r="K97" s="125"/>
      <c r="L97" s="134"/>
    </row>
    <row r="98" spans="1:12" ht="15.75" customHeight="1" x14ac:dyDescent="0.25">
      <c r="A98" s="2">
        <f t="shared" si="1"/>
        <v>81</v>
      </c>
      <c r="B98" s="279"/>
      <c r="C98" s="263"/>
      <c r="D98" s="279"/>
      <c r="E98" s="263"/>
      <c r="F98" s="279"/>
      <c r="G98" s="263"/>
      <c r="H98" s="4"/>
      <c r="I98" s="122"/>
      <c r="J98" s="127"/>
      <c r="K98" s="125"/>
      <c r="L98" s="134"/>
    </row>
    <row r="99" spans="1:12" ht="15.75" customHeight="1" x14ac:dyDescent="0.25">
      <c r="A99" s="2">
        <f t="shared" si="1"/>
        <v>82</v>
      </c>
      <c r="B99" s="279"/>
      <c r="C99" s="263"/>
      <c r="D99" s="279"/>
      <c r="E99" s="263"/>
      <c r="F99" s="279"/>
      <c r="G99" s="263"/>
      <c r="H99" s="4"/>
      <c r="I99" s="122"/>
      <c r="J99" s="127"/>
      <c r="K99" s="125"/>
      <c r="L99" s="134"/>
    </row>
    <row r="100" spans="1:12" ht="15.75" customHeight="1" x14ac:dyDescent="0.25">
      <c r="A100" s="2">
        <f t="shared" si="1"/>
        <v>83</v>
      </c>
      <c r="B100" s="279"/>
      <c r="C100" s="263"/>
      <c r="D100" s="279"/>
      <c r="E100" s="263"/>
      <c r="F100" s="279"/>
      <c r="G100" s="263"/>
      <c r="H100" s="4"/>
      <c r="I100" s="122"/>
      <c r="J100" s="127"/>
      <c r="K100" s="125"/>
      <c r="L100" s="134"/>
    </row>
    <row r="101" spans="1:12" ht="15.75" customHeight="1" x14ac:dyDescent="0.25">
      <c r="A101" s="2">
        <f t="shared" si="1"/>
        <v>84</v>
      </c>
      <c r="B101" s="279"/>
      <c r="C101" s="263"/>
      <c r="D101" s="279"/>
      <c r="E101" s="263"/>
      <c r="F101" s="279"/>
      <c r="G101" s="263"/>
      <c r="H101" s="4"/>
      <c r="I101" s="122"/>
      <c r="J101" s="127"/>
      <c r="K101" s="125"/>
      <c r="L101" s="134"/>
    </row>
    <row r="102" spans="1:12" ht="15.75" customHeight="1" x14ac:dyDescent="0.25">
      <c r="A102" s="2">
        <f t="shared" si="1"/>
        <v>85</v>
      </c>
      <c r="B102" s="279"/>
      <c r="C102" s="263"/>
      <c r="D102" s="279"/>
      <c r="E102" s="263"/>
      <c r="F102" s="279"/>
      <c r="G102" s="263"/>
      <c r="H102" s="4"/>
      <c r="I102" s="122"/>
      <c r="J102" s="127"/>
      <c r="K102" s="125"/>
      <c r="L102" s="134"/>
    </row>
    <row r="103" spans="1:12" ht="15.75" customHeight="1" x14ac:dyDescent="0.25">
      <c r="A103" s="2">
        <f t="shared" si="1"/>
        <v>86</v>
      </c>
      <c r="B103" s="279"/>
      <c r="C103" s="263"/>
      <c r="D103" s="279"/>
      <c r="E103" s="263"/>
      <c r="F103" s="279"/>
      <c r="G103" s="263"/>
      <c r="H103" s="4"/>
      <c r="I103" s="122"/>
      <c r="J103" s="127"/>
      <c r="K103" s="125"/>
      <c r="L103" s="134"/>
    </row>
    <row r="104" spans="1:12" ht="15.75" customHeight="1" x14ac:dyDescent="0.25">
      <c r="A104" s="2">
        <f t="shared" si="1"/>
        <v>87</v>
      </c>
      <c r="B104" s="279"/>
      <c r="C104" s="263"/>
      <c r="D104" s="279"/>
      <c r="E104" s="263"/>
      <c r="F104" s="279"/>
      <c r="G104" s="263"/>
      <c r="H104" s="4"/>
      <c r="I104" s="122"/>
      <c r="J104" s="127"/>
      <c r="K104" s="125"/>
      <c r="L104" s="134"/>
    </row>
    <row r="105" spans="1:12" ht="15.75" customHeight="1" x14ac:dyDescent="0.25">
      <c r="A105" s="2">
        <f t="shared" si="1"/>
        <v>88</v>
      </c>
      <c r="B105" s="279"/>
      <c r="C105" s="263"/>
      <c r="D105" s="279"/>
      <c r="E105" s="263"/>
      <c r="F105" s="279"/>
      <c r="G105" s="263"/>
      <c r="H105" s="4"/>
      <c r="I105" s="122"/>
      <c r="J105" s="127"/>
      <c r="K105" s="125"/>
      <c r="L105" s="134"/>
    </row>
    <row r="106" spans="1:12" ht="15.75" customHeight="1" x14ac:dyDescent="0.25">
      <c r="A106" s="2">
        <f t="shared" si="1"/>
        <v>89</v>
      </c>
      <c r="B106" s="279"/>
      <c r="C106" s="263"/>
      <c r="D106" s="279"/>
      <c r="E106" s="263"/>
      <c r="F106" s="279"/>
      <c r="G106" s="263"/>
      <c r="H106" s="4"/>
      <c r="I106" s="122"/>
      <c r="J106" s="127"/>
      <c r="K106" s="125"/>
      <c r="L106" s="134"/>
    </row>
    <row r="107" spans="1:12" ht="15.75" customHeight="1" x14ac:dyDescent="0.25">
      <c r="A107" s="2">
        <f t="shared" si="1"/>
        <v>90</v>
      </c>
      <c r="B107" s="279"/>
      <c r="C107" s="263"/>
      <c r="D107" s="279"/>
      <c r="E107" s="263"/>
      <c r="F107" s="279"/>
      <c r="G107" s="263"/>
      <c r="H107" s="4"/>
      <c r="I107" s="122"/>
      <c r="J107" s="127"/>
      <c r="K107" s="125"/>
      <c r="L107" s="134"/>
    </row>
    <row r="108" spans="1:12" ht="15.75" customHeight="1" x14ac:dyDescent="0.25">
      <c r="A108" s="2">
        <f t="shared" si="1"/>
        <v>91</v>
      </c>
      <c r="B108" s="279"/>
      <c r="C108" s="263"/>
      <c r="D108" s="279"/>
      <c r="E108" s="263"/>
      <c r="F108" s="279"/>
      <c r="G108" s="263"/>
      <c r="H108" s="4"/>
      <c r="I108" s="122"/>
      <c r="J108" s="127"/>
      <c r="K108" s="125"/>
      <c r="L108" s="134"/>
    </row>
    <row r="109" spans="1:12" ht="15.75" customHeight="1" x14ac:dyDescent="0.25">
      <c r="A109" s="2">
        <f t="shared" si="1"/>
        <v>92</v>
      </c>
      <c r="B109" s="279"/>
      <c r="C109" s="263"/>
      <c r="D109" s="279"/>
      <c r="E109" s="263"/>
      <c r="F109" s="279"/>
      <c r="G109" s="263"/>
      <c r="H109" s="4"/>
      <c r="I109" s="122"/>
      <c r="J109" s="127"/>
      <c r="K109" s="125"/>
      <c r="L109" s="134"/>
    </row>
    <row r="110" spans="1:12" ht="15.75" customHeight="1" x14ac:dyDescent="0.25">
      <c r="A110" s="2">
        <f t="shared" si="1"/>
        <v>93</v>
      </c>
      <c r="B110" s="279"/>
      <c r="C110" s="263"/>
      <c r="D110" s="279"/>
      <c r="E110" s="263"/>
      <c r="F110" s="279"/>
      <c r="G110" s="263"/>
      <c r="H110" s="4"/>
      <c r="I110" s="122"/>
      <c r="J110" s="127"/>
      <c r="K110" s="125"/>
      <c r="L110" s="134"/>
    </row>
    <row r="111" spans="1:12" ht="15.75" customHeight="1" x14ac:dyDescent="0.25">
      <c r="A111" s="2">
        <f t="shared" si="1"/>
        <v>94</v>
      </c>
      <c r="B111" s="279"/>
      <c r="C111" s="263"/>
      <c r="D111" s="279"/>
      <c r="E111" s="263"/>
      <c r="F111" s="279"/>
      <c r="G111" s="263"/>
      <c r="H111" s="4"/>
      <c r="I111" s="122"/>
      <c r="J111" s="127"/>
      <c r="K111" s="125"/>
      <c r="L111" s="134"/>
    </row>
    <row r="112" spans="1:12" ht="15.75" customHeight="1" x14ac:dyDescent="0.25">
      <c r="A112" s="2">
        <f t="shared" si="1"/>
        <v>95</v>
      </c>
      <c r="B112" s="279"/>
      <c r="C112" s="263"/>
      <c r="D112" s="279"/>
      <c r="E112" s="263"/>
      <c r="F112" s="279"/>
      <c r="G112" s="263"/>
      <c r="H112" s="4"/>
      <c r="I112" s="122"/>
      <c r="J112" s="127"/>
      <c r="K112" s="125"/>
      <c r="L112" s="134"/>
    </row>
    <row r="113" spans="1:12" ht="15.75" customHeight="1" x14ac:dyDescent="0.25">
      <c r="A113" s="2">
        <f t="shared" si="1"/>
        <v>96</v>
      </c>
      <c r="B113" s="292"/>
      <c r="C113" s="274"/>
      <c r="D113" s="292"/>
      <c r="E113" s="274"/>
      <c r="F113" s="292"/>
      <c r="G113" s="274"/>
      <c r="H113" s="4"/>
      <c r="I113" s="122"/>
      <c r="J113" s="127"/>
      <c r="K113" s="125"/>
      <c r="L113" s="134"/>
    </row>
    <row r="114" spans="1:12" ht="15.75" customHeight="1" x14ac:dyDescent="0.25">
      <c r="A114" s="2">
        <f t="shared" si="1"/>
        <v>97</v>
      </c>
      <c r="B114" s="279"/>
      <c r="C114" s="263"/>
      <c r="D114" s="279"/>
      <c r="E114" s="263"/>
      <c r="F114" s="279"/>
      <c r="G114" s="263"/>
      <c r="H114" s="4"/>
      <c r="I114" s="122"/>
      <c r="J114" s="127"/>
      <c r="K114" s="125"/>
      <c r="L114" s="134"/>
    </row>
    <row r="115" spans="1:12" ht="15.75" customHeight="1" x14ac:dyDescent="0.25">
      <c r="A115" s="2">
        <f t="shared" si="1"/>
        <v>98</v>
      </c>
      <c r="B115" s="279"/>
      <c r="C115" s="263"/>
      <c r="D115" s="279"/>
      <c r="E115" s="263"/>
      <c r="F115" s="279"/>
      <c r="G115" s="263"/>
      <c r="H115" s="4"/>
      <c r="I115" s="122"/>
      <c r="J115" s="127"/>
      <c r="K115" s="125"/>
      <c r="L115" s="134"/>
    </row>
    <row r="116" spans="1:12" ht="15.75" customHeight="1" x14ac:dyDescent="0.25">
      <c r="A116" s="2">
        <f t="shared" si="1"/>
        <v>99</v>
      </c>
      <c r="B116" s="279"/>
      <c r="C116" s="263"/>
      <c r="D116" s="279"/>
      <c r="E116" s="263"/>
      <c r="F116" s="279"/>
      <c r="G116" s="263"/>
      <c r="H116" s="4"/>
      <c r="I116" s="122"/>
      <c r="J116" s="127"/>
      <c r="K116" s="125"/>
      <c r="L116" s="134"/>
    </row>
    <row r="117" spans="1:12" ht="15.75" customHeight="1" x14ac:dyDescent="0.25">
      <c r="A117" s="2">
        <f t="shared" si="1"/>
        <v>100</v>
      </c>
      <c r="B117" s="279"/>
      <c r="C117" s="263"/>
      <c r="D117" s="279"/>
      <c r="E117" s="263"/>
      <c r="F117" s="279"/>
      <c r="G117" s="263"/>
      <c r="H117" s="4"/>
      <c r="I117" s="122"/>
      <c r="J117" s="127"/>
      <c r="K117" s="125"/>
      <c r="L117" s="134"/>
    </row>
    <row r="118" spans="1:12" ht="15.75" customHeight="1" x14ac:dyDescent="0.25">
      <c r="A118" s="2">
        <f t="shared" si="1"/>
        <v>101</v>
      </c>
      <c r="B118" s="279"/>
      <c r="C118" s="263"/>
      <c r="D118" s="279"/>
      <c r="E118" s="263"/>
      <c r="F118" s="279"/>
      <c r="G118" s="263"/>
      <c r="H118" s="4"/>
      <c r="I118" s="122"/>
      <c r="J118" s="127"/>
      <c r="K118" s="125"/>
      <c r="L118" s="134"/>
    </row>
    <row r="119" spans="1:12" ht="15.75" customHeight="1" x14ac:dyDescent="0.25">
      <c r="A119" s="2">
        <f t="shared" si="1"/>
        <v>102</v>
      </c>
      <c r="B119" s="279"/>
      <c r="C119" s="263"/>
      <c r="D119" s="279"/>
      <c r="E119" s="263"/>
      <c r="F119" s="279"/>
      <c r="G119" s="263"/>
      <c r="H119" s="4"/>
      <c r="I119" s="122"/>
      <c r="J119" s="127"/>
      <c r="K119" s="125"/>
      <c r="L119" s="134"/>
    </row>
    <row r="120" spans="1:12" ht="15.75" customHeight="1" x14ac:dyDescent="0.25">
      <c r="A120" s="2">
        <f t="shared" si="1"/>
        <v>103</v>
      </c>
      <c r="B120" s="279"/>
      <c r="C120" s="263"/>
      <c r="D120" s="279"/>
      <c r="E120" s="263"/>
      <c r="F120" s="279"/>
      <c r="G120" s="263"/>
      <c r="H120" s="4"/>
      <c r="I120" s="122"/>
      <c r="J120" s="127"/>
      <c r="K120" s="125"/>
      <c r="L120" s="134"/>
    </row>
    <row r="121" spans="1:12" ht="15.75" customHeight="1" x14ac:dyDescent="0.25">
      <c r="A121" s="2">
        <f t="shared" si="1"/>
        <v>104</v>
      </c>
      <c r="B121" s="279"/>
      <c r="C121" s="263"/>
      <c r="D121" s="279"/>
      <c r="E121" s="263"/>
      <c r="F121" s="279"/>
      <c r="G121" s="263"/>
      <c r="H121" s="4"/>
      <c r="I121" s="122"/>
      <c r="J121" s="127"/>
      <c r="K121" s="125"/>
      <c r="L121" s="134"/>
    </row>
    <row r="122" spans="1:12" ht="15.75" customHeight="1" x14ac:dyDescent="0.25">
      <c r="A122" s="2">
        <f t="shared" si="1"/>
        <v>105</v>
      </c>
      <c r="B122" s="279"/>
      <c r="C122" s="263"/>
      <c r="D122" s="279"/>
      <c r="E122" s="263"/>
      <c r="F122" s="279"/>
      <c r="G122" s="263"/>
      <c r="H122" s="4"/>
      <c r="I122" s="122"/>
      <c r="J122" s="127"/>
      <c r="K122" s="125"/>
      <c r="L122" s="134"/>
    </row>
    <row r="123" spans="1:12" ht="15.75" customHeight="1" x14ac:dyDescent="0.25">
      <c r="A123" s="2">
        <f t="shared" si="1"/>
        <v>106</v>
      </c>
      <c r="B123" s="279"/>
      <c r="C123" s="263"/>
      <c r="D123" s="279"/>
      <c r="E123" s="263"/>
      <c r="F123" s="279"/>
      <c r="G123" s="263"/>
      <c r="H123" s="4"/>
      <c r="I123" s="122"/>
      <c r="J123" s="127"/>
      <c r="K123" s="125"/>
      <c r="L123" s="134"/>
    </row>
    <row r="124" spans="1:12" ht="15.75" customHeight="1" x14ac:dyDescent="0.25">
      <c r="A124" s="2">
        <f t="shared" si="1"/>
        <v>107</v>
      </c>
      <c r="B124" s="279"/>
      <c r="C124" s="263"/>
      <c r="D124" s="279"/>
      <c r="E124" s="263"/>
      <c r="F124" s="279"/>
      <c r="G124" s="263"/>
      <c r="H124" s="4"/>
      <c r="I124" s="122"/>
      <c r="J124" s="127"/>
      <c r="K124" s="125"/>
      <c r="L124" s="134"/>
    </row>
    <row r="125" spans="1:12" ht="15.75" customHeight="1" x14ac:dyDescent="0.25">
      <c r="A125" s="2">
        <f t="shared" si="1"/>
        <v>108</v>
      </c>
      <c r="B125" s="279"/>
      <c r="C125" s="263"/>
      <c r="D125" s="279"/>
      <c r="E125" s="263"/>
      <c r="F125" s="279"/>
      <c r="G125" s="263"/>
      <c r="H125" s="4"/>
      <c r="I125" s="122"/>
      <c r="J125" s="127"/>
      <c r="K125" s="125"/>
      <c r="L125" s="134"/>
    </row>
    <row r="126" spans="1:12" ht="15.75" customHeight="1" x14ac:dyDescent="0.25">
      <c r="A126" s="2">
        <f t="shared" si="1"/>
        <v>109</v>
      </c>
      <c r="B126" s="279"/>
      <c r="C126" s="263"/>
      <c r="D126" s="279"/>
      <c r="E126" s="263"/>
      <c r="F126" s="279"/>
      <c r="G126" s="263"/>
      <c r="H126" s="4"/>
      <c r="I126" s="122"/>
      <c r="J126" s="127"/>
      <c r="K126" s="125"/>
      <c r="L126" s="134"/>
    </row>
    <row r="127" spans="1:12" ht="15.75" customHeight="1" x14ac:dyDescent="0.25">
      <c r="A127" s="2">
        <f t="shared" si="1"/>
        <v>110</v>
      </c>
      <c r="B127" s="279"/>
      <c r="C127" s="263"/>
      <c r="D127" s="279"/>
      <c r="E127" s="263"/>
      <c r="F127" s="279"/>
      <c r="G127" s="263"/>
      <c r="H127" s="4"/>
      <c r="I127" s="122"/>
      <c r="J127" s="127"/>
      <c r="K127" s="125"/>
      <c r="L127" s="134"/>
    </row>
    <row r="128" spans="1:12" ht="15.75" customHeight="1" x14ac:dyDescent="0.25">
      <c r="A128" s="2">
        <f t="shared" si="1"/>
        <v>111</v>
      </c>
      <c r="B128" s="291"/>
      <c r="C128" s="271"/>
      <c r="D128" s="291"/>
      <c r="E128" s="271"/>
      <c r="F128" s="291"/>
      <c r="G128" s="271"/>
      <c r="H128" s="4"/>
      <c r="I128" s="122"/>
      <c r="J128" s="127"/>
      <c r="K128" s="125"/>
      <c r="L128" s="134"/>
    </row>
    <row r="129" spans="1:12" ht="15.75" customHeight="1" x14ac:dyDescent="0.25">
      <c r="A129" s="2">
        <f t="shared" si="1"/>
        <v>112</v>
      </c>
      <c r="B129" s="279"/>
      <c r="C129" s="263"/>
      <c r="D129" s="279"/>
      <c r="E129" s="263"/>
      <c r="F129" s="279"/>
      <c r="G129" s="263"/>
      <c r="H129" s="4"/>
      <c r="I129" s="122"/>
      <c r="J129" s="127"/>
      <c r="K129" s="125"/>
      <c r="L129" s="134"/>
    </row>
    <row r="130" spans="1:12" ht="15.75" customHeight="1" x14ac:dyDescent="0.25">
      <c r="A130" s="2">
        <f t="shared" si="1"/>
        <v>113</v>
      </c>
      <c r="B130" s="279"/>
      <c r="C130" s="263"/>
      <c r="D130" s="279"/>
      <c r="E130" s="263"/>
      <c r="F130" s="279"/>
      <c r="G130" s="263"/>
      <c r="H130" s="4"/>
      <c r="I130" s="122"/>
      <c r="J130" s="127"/>
      <c r="K130" s="125"/>
      <c r="L130" s="134"/>
    </row>
    <row r="131" spans="1:12" ht="15.75" customHeight="1" x14ac:dyDescent="0.25">
      <c r="A131" s="2">
        <f t="shared" si="1"/>
        <v>114</v>
      </c>
      <c r="B131" s="279"/>
      <c r="C131" s="263"/>
      <c r="D131" s="279"/>
      <c r="E131" s="263"/>
      <c r="F131" s="279"/>
      <c r="G131" s="263"/>
      <c r="H131" s="4"/>
      <c r="I131" s="122"/>
      <c r="J131" s="127"/>
      <c r="K131" s="125"/>
      <c r="L131" s="134"/>
    </row>
    <row r="132" spans="1:12" ht="15.75" customHeight="1" x14ac:dyDescent="0.25">
      <c r="A132" s="2">
        <f t="shared" si="1"/>
        <v>115</v>
      </c>
      <c r="B132" s="279"/>
      <c r="C132" s="263"/>
      <c r="D132" s="279"/>
      <c r="E132" s="263"/>
      <c r="F132" s="279"/>
      <c r="G132" s="263"/>
      <c r="H132" s="4"/>
      <c r="I132" s="122"/>
      <c r="J132" s="127"/>
      <c r="K132" s="125"/>
      <c r="L132" s="134"/>
    </row>
    <row r="133" spans="1:12" ht="15.75" customHeight="1" x14ac:dyDescent="0.25">
      <c r="A133" s="2">
        <f t="shared" si="1"/>
        <v>116</v>
      </c>
      <c r="B133" s="279"/>
      <c r="C133" s="263"/>
      <c r="D133" s="279"/>
      <c r="E133" s="263"/>
      <c r="F133" s="279"/>
      <c r="G133" s="263"/>
      <c r="H133" s="4"/>
      <c r="I133" s="122"/>
      <c r="J133" s="127"/>
      <c r="K133" s="125"/>
      <c r="L133" s="134"/>
    </row>
    <row r="134" spans="1:12" ht="15.75" customHeight="1" x14ac:dyDescent="0.25">
      <c r="A134" s="2">
        <f t="shared" si="1"/>
        <v>117</v>
      </c>
      <c r="B134" s="279"/>
      <c r="C134" s="263"/>
      <c r="D134" s="279"/>
      <c r="E134" s="263"/>
      <c r="F134" s="279"/>
      <c r="G134" s="263"/>
      <c r="H134" s="4"/>
      <c r="I134" s="122"/>
      <c r="J134" s="127"/>
      <c r="K134" s="125"/>
      <c r="L134" s="134"/>
    </row>
    <row r="135" spans="1:12" ht="15.75" customHeight="1" x14ac:dyDescent="0.25">
      <c r="A135" s="2">
        <f t="shared" si="1"/>
        <v>118</v>
      </c>
      <c r="B135" s="279"/>
      <c r="C135" s="263"/>
      <c r="D135" s="279"/>
      <c r="E135" s="263"/>
      <c r="F135" s="279"/>
      <c r="G135" s="263"/>
      <c r="H135" s="4"/>
      <c r="I135" s="122"/>
      <c r="J135" s="127"/>
      <c r="K135" s="125"/>
      <c r="L135" s="134"/>
    </row>
    <row r="136" spans="1:12" ht="15.75" customHeight="1" x14ac:dyDescent="0.25">
      <c r="A136" s="2">
        <f t="shared" si="1"/>
        <v>119</v>
      </c>
      <c r="B136" s="279"/>
      <c r="C136" s="263"/>
      <c r="D136" s="279"/>
      <c r="E136" s="263"/>
      <c r="F136" s="279"/>
      <c r="G136" s="263"/>
      <c r="H136" s="4"/>
      <c r="I136" s="122"/>
      <c r="J136" s="127"/>
      <c r="K136" s="125"/>
      <c r="L136" s="134"/>
    </row>
    <row r="137" spans="1:12" ht="15.75" customHeight="1" x14ac:dyDescent="0.25">
      <c r="A137" s="2">
        <f t="shared" si="1"/>
        <v>120</v>
      </c>
      <c r="B137" s="279"/>
      <c r="C137" s="263"/>
      <c r="D137" s="279"/>
      <c r="E137" s="263"/>
      <c r="F137" s="279"/>
      <c r="G137" s="263"/>
      <c r="H137" s="4"/>
      <c r="I137" s="122"/>
      <c r="J137" s="127"/>
      <c r="K137" s="125"/>
      <c r="L137" s="134"/>
    </row>
    <row r="138" spans="1:12" ht="15.75" customHeight="1" x14ac:dyDescent="0.25">
      <c r="A138" s="2">
        <f t="shared" si="1"/>
        <v>121</v>
      </c>
      <c r="B138" s="279"/>
      <c r="C138" s="263"/>
      <c r="D138" s="279"/>
      <c r="E138" s="263"/>
      <c r="F138" s="279"/>
      <c r="G138" s="263"/>
      <c r="H138" s="4"/>
      <c r="I138" s="122"/>
      <c r="J138" s="127"/>
      <c r="K138" s="125"/>
      <c r="L138" s="134"/>
    </row>
    <row r="139" spans="1:12" ht="15.75" customHeight="1" x14ac:dyDescent="0.25">
      <c r="A139" s="2">
        <f t="shared" si="1"/>
        <v>122</v>
      </c>
      <c r="B139" s="279"/>
      <c r="C139" s="263"/>
      <c r="D139" s="279"/>
      <c r="E139" s="263"/>
      <c r="F139" s="279"/>
      <c r="G139" s="263"/>
      <c r="H139" s="4"/>
      <c r="I139" s="122"/>
      <c r="J139" s="127"/>
      <c r="K139" s="125"/>
      <c r="L139" s="134"/>
    </row>
    <row r="140" spans="1:12" ht="15.75" customHeight="1" x14ac:dyDescent="0.25">
      <c r="A140" s="2">
        <f t="shared" si="1"/>
        <v>123</v>
      </c>
      <c r="B140" s="279"/>
      <c r="C140" s="263"/>
      <c r="D140" s="279"/>
      <c r="E140" s="263"/>
      <c r="F140" s="279"/>
      <c r="G140" s="263"/>
      <c r="H140" s="4"/>
      <c r="I140" s="122"/>
      <c r="J140" s="127"/>
      <c r="K140" s="125"/>
      <c r="L140" s="134"/>
    </row>
    <row r="141" spans="1:12" ht="15.75" customHeight="1" x14ac:dyDescent="0.25">
      <c r="A141" s="2">
        <f t="shared" si="1"/>
        <v>124</v>
      </c>
      <c r="B141" s="279"/>
      <c r="C141" s="263"/>
      <c r="D141" s="279"/>
      <c r="E141" s="263"/>
      <c r="F141" s="279"/>
      <c r="G141" s="263"/>
      <c r="H141" s="4"/>
      <c r="I141" s="122"/>
      <c r="J141" s="127"/>
      <c r="K141" s="125"/>
      <c r="L141" s="134"/>
    </row>
    <row r="142" spans="1:12" ht="15.75" customHeight="1" x14ac:dyDescent="0.25">
      <c r="A142" s="2">
        <f t="shared" si="1"/>
        <v>125</v>
      </c>
      <c r="B142" s="279"/>
      <c r="C142" s="263"/>
      <c r="D142" s="279"/>
      <c r="E142" s="263"/>
      <c r="F142" s="279"/>
      <c r="G142" s="263"/>
      <c r="H142" s="4"/>
      <c r="I142" s="122"/>
      <c r="J142" s="127"/>
      <c r="K142" s="125"/>
      <c r="L142" s="134"/>
    </row>
    <row r="143" spans="1:12" ht="15.75" customHeight="1" x14ac:dyDescent="0.25">
      <c r="A143" s="2">
        <f t="shared" si="1"/>
        <v>126</v>
      </c>
      <c r="B143" s="279"/>
      <c r="C143" s="263"/>
      <c r="D143" s="279"/>
      <c r="E143" s="263"/>
      <c r="F143" s="279"/>
      <c r="G143" s="263"/>
      <c r="H143" s="4"/>
      <c r="I143" s="122"/>
      <c r="J143" s="127"/>
      <c r="K143" s="125"/>
      <c r="L143" s="134"/>
    </row>
    <row r="144" spans="1:12" ht="15.75" customHeight="1" x14ac:dyDescent="0.25">
      <c r="A144" s="2">
        <f t="shared" si="1"/>
        <v>127</v>
      </c>
      <c r="B144" s="279"/>
      <c r="C144" s="263"/>
      <c r="D144" s="279"/>
      <c r="E144" s="263"/>
      <c r="F144" s="279"/>
      <c r="G144" s="263"/>
      <c r="H144" s="4"/>
      <c r="I144" s="122"/>
      <c r="J144" s="127"/>
      <c r="K144" s="125"/>
      <c r="L144" s="134"/>
    </row>
    <row r="145" spans="1:12" ht="15.75" customHeight="1" x14ac:dyDescent="0.25">
      <c r="A145" s="2">
        <f t="shared" si="1"/>
        <v>128</v>
      </c>
      <c r="B145" s="279"/>
      <c r="C145" s="263"/>
      <c r="D145" s="279"/>
      <c r="E145" s="263"/>
      <c r="F145" s="279"/>
      <c r="G145" s="263"/>
      <c r="H145" s="4"/>
      <c r="I145" s="122"/>
      <c r="J145" s="127"/>
      <c r="K145" s="125"/>
      <c r="L145" s="134"/>
    </row>
    <row r="146" spans="1:12" ht="15.75" customHeight="1" x14ac:dyDescent="0.25">
      <c r="A146" s="2">
        <f t="shared" ref="A146:A209" si="2">ROW()-17</f>
        <v>129</v>
      </c>
      <c r="B146" s="279"/>
      <c r="C146" s="263"/>
      <c r="D146" s="279"/>
      <c r="E146" s="263"/>
      <c r="F146" s="279"/>
      <c r="G146" s="263"/>
      <c r="H146" s="4"/>
      <c r="I146" s="122"/>
      <c r="J146" s="127"/>
      <c r="K146" s="125"/>
      <c r="L146" s="134"/>
    </row>
    <row r="147" spans="1:12" ht="15.75" customHeight="1" x14ac:dyDescent="0.25">
      <c r="A147" s="2">
        <f t="shared" si="2"/>
        <v>130</v>
      </c>
      <c r="B147" s="279"/>
      <c r="C147" s="263"/>
      <c r="D147" s="279"/>
      <c r="E147" s="263"/>
      <c r="F147" s="279"/>
      <c r="G147" s="263"/>
      <c r="H147" s="4"/>
      <c r="I147" s="122"/>
      <c r="J147" s="127"/>
      <c r="K147" s="125"/>
      <c r="L147" s="134"/>
    </row>
    <row r="148" spans="1:12" ht="15.75" customHeight="1" x14ac:dyDescent="0.25">
      <c r="A148" s="2">
        <f t="shared" si="2"/>
        <v>131</v>
      </c>
      <c r="B148" s="279"/>
      <c r="C148" s="263"/>
      <c r="D148" s="279"/>
      <c r="E148" s="263"/>
      <c r="F148" s="279"/>
      <c r="G148" s="263"/>
      <c r="H148" s="4"/>
      <c r="I148" s="122"/>
      <c r="J148" s="127"/>
      <c r="K148" s="125"/>
      <c r="L148" s="134"/>
    </row>
    <row r="149" spans="1:12" ht="15.75" customHeight="1" x14ac:dyDescent="0.25">
      <c r="A149" s="2">
        <f t="shared" si="2"/>
        <v>132</v>
      </c>
      <c r="B149" s="279"/>
      <c r="C149" s="263"/>
      <c r="D149" s="279"/>
      <c r="E149" s="263"/>
      <c r="F149" s="279"/>
      <c r="G149" s="263"/>
      <c r="H149" s="4"/>
      <c r="I149" s="122"/>
      <c r="J149" s="127"/>
      <c r="K149" s="125"/>
      <c r="L149" s="134"/>
    </row>
    <row r="150" spans="1:12" ht="15.75" customHeight="1" x14ac:dyDescent="0.25">
      <c r="A150" s="2">
        <f t="shared" si="2"/>
        <v>133</v>
      </c>
      <c r="B150" s="279"/>
      <c r="C150" s="263"/>
      <c r="D150" s="279"/>
      <c r="E150" s="263"/>
      <c r="F150" s="279"/>
      <c r="G150" s="263"/>
      <c r="H150" s="4"/>
      <c r="I150" s="122"/>
      <c r="J150" s="127"/>
      <c r="K150" s="125"/>
      <c r="L150" s="134"/>
    </row>
    <row r="151" spans="1:12" ht="15.75" customHeight="1" x14ac:dyDescent="0.25">
      <c r="A151" s="2">
        <f t="shared" si="2"/>
        <v>134</v>
      </c>
      <c r="B151" s="279"/>
      <c r="C151" s="263"/>
      <c r="D151" s="279"/>
      <c r="E151" s="263"/>
      <c r="F151" s="279"/>
      <c r="G151" s="263"/>
      <c r="H151" s="4"/>
      <c r="I151" s="122"/>
      <c r="J151" s="127"/>
      <c r="K151" s="125"/>
      <c r="L151" s="134"/>
    </row>
    <row r="152" spans="1:12" ht="15.75" customHeight="1" x14ac:dyDescent="0.25">
      <c r="A152" s="2">
        <f t="shared" si="2"/>
        <v>135</v>
      </c>
      <c r="B152" s="279"/>
      <c r="C152" s="263"/>
      <c r="D152" s="279"/>
      <c r="E152" s="263"/>
      <c r="F152" s="279"/>
      <c r="G152" s="263"/>
      <c r="H152" s="4"/>
      <c r="I152" s="122"/>
      <c r="J152" s="127"/>
      <c r="K152" s="125"/>
      <c r="L152" s="134"/>
    </row>
    <row r="153" spans="1:12" ht="15.75" customHeight="1" x14ac:dyDescent="0.25">
      <c r="A153" s="2">
        <f t="shared" si="2"/>
        <v>136</v>
      </c>
      <c r="B153" s="279"/>
      <c r="C153" s="263"/>
      <c r="D153" s="279"/>
      <c r="E153" s="263"/>
      <c r="F153" s="279"/>
      <c r="G153" s="263"/>
      <c r="H153" s="4"/>
      <c r="I153" s="122"/>
      <c r="J153" s="127"/>
      <c r="K153" s="125"/>
      <c r="L153" s="134"/>
    </row>
    <row r="154" spans="1:12" ht="15.75" customHeight="1" x14ac:dyDescent="0.25">
      <c r="A154" s="2">
        <f t="shared" si="2"/>
        <v>137</v>
      </c>
      <c r="B154" s="279"/>
      <c r="C154" s="263"/>
      <c r="D154" s="279"/>
      <c r="E154" s="263"/>
      <c r="F154" s="279"/>
      <c r="G154" s="263"/>
      <c r="H154" s="4"/>
      <c r="I154" s="122"/>
      <c r="J154" s="127"/>
      <c r="K154" s="125"/>
      <c r="L154" s="134"/>
    </row>
    <row r="155" spans="1:12" ht="15.75" customHeight="1" x14ac:dyDescent="0.25">
      <c r="A155" s="2">
        <f t="shared" si="2"/>
        <v>138</v>
      </c>
      <c r="B155" s="279"/>
      <c r="C155" s="263"/>
      <c r="D155" s="279"/>
      <c r="E155" s="263"/>
      <c r="F155" s="279"/>
      <c r="G155" s="263"/>
      <c r="H155" s="4"/>
      <c r="I155" s="122"/>
      <c r="J155" s="127"/>
      <c r="K155" s="125"/>
      <c r="L155" s="134"/>
    </row>
    <row r="156" spans="1:12" ht="15.75" customHeight="1" x14ac:dyDescent="0.25">
      <c r="A156" s="2">
        <f t="shared" si="2"/>
        <v>139</v>
      </c>
      <c r="B156" s="279"/>
      <c r="C156" s="263"/>
      <c r="D156" s="279"/>
      <c r="E156" s="263"/>
      <c r="F156" s="279"/>
      <c r="G156" s="263"/>
      <c r="H156" s="4"/>
      <c r="I156" s="122"/>
      <c r="J156" s="127"/>
      <c r="K156" s="125"/>
      <c r="L156" s="134"/>
    </row>
    <row r="157" spans="1:12" ht="15.75" customHeight="1" x14ac:dyDescent="0.25">
      <c r="A157" s="2">
        <f t="shared" si="2"/>
        <v>140</v>
      </c>
      <c r="B157" s="279"/>
      <c r="C157" s="263"/>
      <c r="D157" s="279"/>
      <c r="E157" s="263"/>
      <c r="F157" s="279"/>
      <c r="G157" s="263"/>
      <c r="H157" s="4"/>
      <c r="I157" s="122"/>
      <c r="J157" s="127"/>
      <c r="K157" s="125"/>
      <c r="L157" s="134"/>
    </row>
    <row r="158" spans="1:12" ht="15.75" customHeight="1" x14ac:dyDescent="0.25">
      <c r="A158" s="2">
        <f t="shared" si="2"/>
        <v>141</v>
      </c>
      <c r="B158" s="279"/>
      <c r="C158" s="263"/>
      <c r="D158" s="279"/>
      <c r="E158" s="263"/>
      <c r="F158" s="279"/>
      <c r="G158" s="263"/>
      <c r="H158" s="4"/>
      <c r="I158" s="122"/>
      <c r="J158" s="127"/>
      <c r="K158" s="125"/>
      <c r="L158" s="134"/>
    </row>
    <row r="159" spans="1:12" ht="15.75" customHeight="1" x14ac:dyDescent="0.25">
      <c r="A159" s="2">
        <f t="shared" si="2"/>
        <v>142</v>
      </c>
      <c r="B159" s="279"/>
      <c r="C159" s="263"/>
      <c r="D159" s="279"/>
      <c r="E159" s="263"/>
      <c r="F159" s="279"/>
      <c r="G159" s="263"/>
      <c r="H159" s="4"/>
      <c r="I159" s="122"/>
      <c r="J159" s="127"/>
      <c r="K159" s="125"/>
      <c r="L159" s="134"/>
    </row>
    <row r="160" spans="1:12" ht="15.75" customHeight="1" x14ac:dyDescent="0.25">
      <c r="A160" s="2">
        <f t="shared" si="2"/>
        <v>143</v>
      </c>
      <c r="B160" s="279"/>
      <c r="C160" s="263"/>
      <c r="D160" s="279"/>
      <c r="E160" s="263"/>
      <c r="F160" s="279"/>
      <c r="G160" s="263"/>
      <c r="H160" s="4"/>
      <c r="I160" s="122"/>
      <c r="J160" s="127"/>
      <c r="K160" s="125"/>
      <c r="L160" s="134"/>
    </row>
    <row r="161" spans="1:12" ht="15.75" customHeight="1" x14ac:dyDescent="0.25">
      <c r="A161" s="2">
        <f t="shared" si="2"/>
        <v>144</v>
      </c>
      <c r="B161" s="279"/>
      <c r="C161" s="263"/>
      <c r="D161" s="279"/>
      <c r="E161" s="263"/>
      <c r="F161" s="279"/>
      <c r="G161" s="263"/>
      <c r="H161" s="4"/>
      <c r="I161" s="122"/>
      <c r="J161" s="127"/>
      <c r="K161" s="125"/>
      <c r="L161" s="134"/>
    </row>
    <row r="162" spans="1:12" ht="15.75" customHeight="1" x14ac:dyDescent="0.25">
      <c r="A162" s="2">
        <f t="shared" si="2"/>
        <v>145</v>
      </c>
      <c r="B162" s="279"/>
      <c r="C162" s="263"/>
      <c r="D162" s="279"/>
      <c r="E162" s="263"/>
      <c r="F162" s="279"/>
      <c r="G162" s="263"/>
      <c r="H162" s="4"/>
      <c r="I162" s="122"/>
      <c r="J162" s="127"/>
      <c r="K162" s="125"/>
      <c r="L162" s="134"/>
    </row>
    <row r="163" spans="1:12" ht="15.75" customHeight="1" x14ac:dyDescent="0.25">
      <c r="A163" s="2">
        <f t="shared" si="2"/>
        <v>146</v>
      </c>
      <c r="B163" s="279"/>
      <c r="C163" s="263"/>
      <c r="D163" s="279"/>
      <c r="E163" s="263"/>
      <c r="F163" s="279"/>
      <c r="G163" s="263"/>
      <c r="H163" s="4"/>
      <c r="I163" s="122"/>
      <c r="J163" s="127"/>
      <c r="K163" s="125"/>
      <c r="L163" s="134"/>
    </row>
    <row r="164" spans="1:12" ht="15.75" customHeight="1" x14ac:dyDescent="0.25">
      <c r="A164" s="2">
        <f t="shared" si="2"/>
        <v>147</v>
      </c>
      <c r="B164" s="279"/>
      <c r="C164" s="263"/>
      <c r="D164" s="279"/>
      <c r="E164" s="263"/>
      <c r="F164" s="279"/>
      <c r="G164" s="263"/>
      <c r="H164" s="4"/>
      <c r="I164" s="122"/>
      <c r="J164" s="127"/>
      <c r="K164" s="125"/>
      <c r="L164" s="134"/>
    </row>
    <row r="165" spans="1:12" ht="15.75" customHeight="1" x14ac:dyDescent="0.25">
      <c r="A165" s="2">
        <f t="shared" si="2"/>
        <v>148</v>
      </c>
      <c r="B165" s="279"/>
      <c r="C165" s="263"/>
      <c r="D165" s="279"/>
      <c r="E165" s="263"/>
      <c r="F165" s="279"/>
      <c r="G165" s="263"/>
      <c r="H165" s="4"/>
      <c r="I165" s="122"/>
      <c r="J165" s="127"/>
      <c r="K165" s="125"/>
      <c r="L165" s="134"/>
    </row>
    <row r="166" spans="1:12" ht="15.75" customHeight="1" x14ac:dyDescent="0.25">
      <c r="A166" s="2">
        <f t="shared" si="2"/>
        <v>149</v>
      </c>
      <c r="B166" s="279"/>
      <c r="C166" s="263"/>
      <c r="D166" s="279"/>
      <c r="E166" s="263"/>
      <c r="F166" s="279"/>
      <c r="G166" s="263"/>
      <c r="H166" s="4"/>
      <c r="I166" s="122"/>
      <c r="J166" s="127"/>
      <c r="K166" s="125"/>
      <c r="L166" s="134"/>
    </row>
    <row r="167" spans="1:12" ht="15.75" customHeight="1" x14ac:dyDescent="0.25">
      <c r="A167" s="2">
        <f t="shared" si="2"/>
        <v>150</v>
      </c>
      <c r="B167" s="279"/>
      <c r="C167" s="263"/>
      <c r="D167" s="279"/>
      <c r="E167" s="263"/>
      <c r="F167" s="279"/>
      <c r="G167" s="263"/>
      <c r="H167" s="4"/>
      <c r="I167" s="122"/>
      <c r="J167" s="127"/>
      <c r="K167" s="125"/>
      <c r="L167" s="134"/>
    </row>
    <row r="168" spans="1:12" ht="15.75" customHeight="1" x14ac:dyDescent="0.25">
      <c r="A168" s="2">
        <f t="shared" si="2"/>
        <v>151</v>
      </c>
      <c r="B168" s="279"/>
      <c r="C168" s="263"/>
      <c r="D168" s="279"/>
      <c r="E168" s="263"/>
      <c r="F168" s="279"/>
      <c r="G168" s="263"/>
      <c r="H168" s="4"/>
      <c r="I168" s="122"/>
      <c r="J168" s="127"/>
      <c r="K168" s="125"/>
      <c r="L168" s="134"/>
    </row>
    <row r="169" spans="1:12" ht="15.75" customHeight="1" x14ac:dyDescent="0.25">
      <c r="A169" s="2">
        <f t="shared" si="2"/>
        <v>152</v>
      </c>
      <c r="B169" s="279"/>
      <c r="C169" s="263"/>
      <c r="D169" s="279"/>
      <c r="E169" s="263"/>
      <c r="F169" s="279"/>
      <c r="G169" s="263"/>
      <c r="H169" s="4"/>
      <c r="I169" s="122"/>
      <c r="J169" s="127"/>
      <c r="K169" s="125"/>
      <c r="L169" s="134"/>
    </row>
    <row r="170" spans="1:12" ht="15.75" customHeight="1" x14ac:dyDescent="0.25">
      <c r="A170" s="2">
        <f t="shared" si="2"/>
        <v>153</v>
      </c>
      <c r="B170" s="279"/>
      <c r="C170" s="263"/>
      <c r="D170" s="279"/>
      <c r="E170" s="263"/>
      <c r="F170" s="279"/>
      <c r="G170" s="263"/>
      <c r="H170" s="4"/>
      <c r="I170" s="122"/>
      <c r="J170" s="127"/>
      <c r="K170" s="125"/>
      <c r="L170" s="134"/>
    </row>
    <row r="171" spans="1:12" ht="15.75" customHeight="1" x14ac:dyDescent="0.25">
      <c r="A171" s="2">
        <f t="shared" si="2"/>
        <v>154</v>
      </c>
      <c r="B171" s="279"/>
      <c r="C171" s="263"/>
      <c r="D171" s="279"/>
      <c r="E171" s="263"/>
      <c r="F171" s="279"/>
      <c r="G171" s="263"/>
      <c r="H171" s="4"/>
      <c r="I171" s="122"/>
      <c r="J171" s="127"/>
      <c r="K171" s="125"/>
      <c r="L171" s="134"/>
    </row>
    <row r="172" spans="1:12" ht="15.75" customHeight="1" x14ac:dyDescent="0.25">
      <c r="A172" s="2">
        <f t="shared" si="2"/>
        <v>155</v>
      </c>
      <c r="B172" s="279"/>
      <c r="C172" s="263"/>
      <c r="D172" s="279"/>
      <c r="E172" s="263"/>
      <c r="F172" s="279"/>
      <c r="G172" s="263"/>
      <c r="H172" s="4"/>
      <c r="I172" s="122"/>
      <c r="J172" s="127"/>
      <c r="K172" s="125"/>
      <c r="L172" s="134"/>
    </row>
    <row r="173" spans="1:12" ht="15.75" customHeight="1" x14ac:dyDescent="0.25">
      <c r="A173" s="2">
        <f t="shared" si="2"/>
        <v>156</v>
      </c>
      <c r="B173" s="279"/>
      <c r="C173" s="263"/>
      <c r="D173" s="279"/>
      <c r="E173" s="263"/>
      <c r="F173" s="279"/>
      <c r="G173" s="263"/>
      <c r="H173" s="4"/>
      <c r="I173" s="122"/>
      <c r="J173" s="127"/>
      <c r="K173" s="125"/>
      <c r="L173" s="134"/>
    </row>
    <row r="174" spans="1:12" ht="15.75" customHeight="1" x14ac:dyDescent="0.25">
      <c r="A174" s="2">
        <f t="shared" si="2"/>
        <v>157</v>
      </c>
      <c r="B174" s="279"/>
      <c r="C174" s="263"/>
      <c r="D174" s="279"/>
      <c r="E174" s="263"/>
      <c r="F174" s="279"/>
      <c r="G174" s="263"/>
      <c r="H174" s="4"/>
      <c r="I174" s="122"/>
      <c r="J174" s="127"/>
      <c r="K174" s="125"/>
      <c r="L174" s="134"/>
    </row>
    <row r="175" spans="1:12" ht="15.75" customHeight="1" x14ac:dyDescent="0.25">
      <c r="A175" s="2">
        <f t="shared" si="2"/>
        <v>158</v>
      </c>
      <c r="B175" s="279"/>
      <c r="C175" s="263"/>
      <c r="D175" s="279"/>
      <c r="E175" s="263"/>
      <c r="F175" s="279"/>
      <c r="G175" s="263"/>
      <c r="H175" s="4"/>
      <c r="I175" s="122"/>
      <c r="J175" s="127"/>
      <c r="K175" s="125"/>
      <c r="L175" s="134"/>
    </row>
    <row r="176" spans="1:12" ht="15.75" customHeight="1" x14ac:dyDescent="0.25">
      <c r="A176" s="2">
        <f t="shared" si="2"/>
        <v>159</v>
      </c>
      <c r="B176" s="279"/>
      <c r="C176" s="263"/>
      <c r="D176" s="279"/>
      <c r="E176" s="263"/>
      <c r="F176" s="279"/>
      <c r="G176" s="263"/>
      <c r="H176" s="4"/>
      <c r="I176" s="122"/>
      <c r="J176" s="127"/>
      <c r="K176" s="125"/>
      <c r="L176" s="134"/>
    </row>
    <row r="177" spans="1:12" ht="15.75" customHeight="1" x14ac:dyDescent="0.25">
      <c r="A177" s="2">
        <f t="shared" si="2"/>
        <v>160</v>
      </c>
      <c r="B177" s="279"/>
      <c r="C177" s="263"/>
      <c r="D177" s="279"/>
      <c r="E177" s="263"/>
      <c r="F177" s="279"/>
      <c r="G177" s="263"/>
      <c r="H177" s="4"/>
      <c r="I177" s="122"/>
      <c r="J177" s="127"/>
      <c r="K177" s="125"/>
      <c r="L177" s="134"/>
    </row>
    <row r="178" spans="1:12" ht="15.75" customHeight="1" x14ac:dyDescent="0.25">
      <c r="A178" s="2">
        <f t="shared" si="2"/>
        <v>161</v>
      </c>
      <c r="B178" s="279"/>
      <c r="C178" s="263"/>
      <c r="D178" s="279"/>
      <c r="E178" s="263"/>
      <c r="F178" s="279"/>
      <c r="G178" s="263"/>
      <c r="H178" s="4"/>
      <c r="I178" s="122"/>
      <c r="J178" s="127"/>
      <c r="K178" s="125"/>
      <c r="L178" s="134"/>
    </row>
    <row r="179" spans="1:12" ht="15.75" customHeight="1" x14ac:dyDescent="0.25">
      <c r="A179" s="2">
        <f t="shared" si="2"/>
        <v>162</v>
      </c>
      <c r="B179" s="279"/>
      <c r="C179" s="263"/>
      <c r="D179" s="279"/>
      <c r="E179" s="263"/>
      <c r="F179" s="279"/>
      <c r="G179" s="263"/>
      <c r="H179" s="4"/>
      <c r="I179" s="122"/>
      <c r="J179" s="127"/>
      <c r="K179" s="125"/>
      <c r="L179" s="134"/>
    </row>
    <row r="180" spans="1:12" ht="15.75" customHeight="1" x14ac:dyDescent="0.25">
      <c r="A180" s="2">
        <f t="shared" si="2"/>
        <v>163</v>
      </c>
      <c r="B180" s="279"/>
      <c r="C180" s="263"/>
      <c r="D180" s="279"/>
      <c r="E180" s="263"/>
      <c r="F180" s="279"/>
      <c r="G180" s="263"/>
      <c r="H180" s="4"/>
      <c r="I180" s="122"/>
      <c r="J180" s="127"/>
      <c r="K180" s="125"/>
      <c r="L180" s="134"/>
    </row>
    <row r="181" spans="1:12" ht="15.75" customHeight="1" x14ac:dyDescent="0.25">
      <c r="A181" s="2">
        <f t="shared" si="2"/>
        <v>164</v>
      </c>
      <c r="B181" s="279"/>
      <c r="C181" s="263"/>
      <c r="D181" s="279"/>
      <c r="E181" s="263"/>
      <c r="F181" s="279"/>
      <c r="G181" s="263"/>
      <c r="H181" s="4"/>
      <c r="I181" s="122"/>
      <c r="J181" s="127"/>
      <c r="K181" s="125"/>
      <c r="L181" s="134"/>
    </row>
    <row r="182" spans="1:12" ht="15.75" customHeight="1" x14ac:dyDescent="0.25">
      <c r="A182" s="2">
        <f t="shared" si="2"/>
        <v>165</v>
      </c>
      <c r="B182" s="279"/>
      <c r="C182" s="263"/>
      <c r="D182" s="279"/>
      <c r="E182" s="263"/>
      <c r="F182" s="279"/>
      <c r="G182" s="263"/>
      <c r="H182" s="4"/>
      <c r="I182" s="122"/>
      <c r="J182" s="127"/>
      <c r="K182" s="125"/>
      <c r="L182" s="134"/>
    </row>
    <row r="183" spans="1:12" ht="15.75" customHeight="1" x14ac:dyDescent="0.25">
      <c r="A183" s="2">
        <f t="shared" si="2"/>
        <v>166</v>
      </c>
      <c r="B183" s="279"/>
      <c r="C183" s="263"/>
      <c r="D183" s="279"/>
      <c r="E183" s="263"/>
      <c r="F183" s="279"/>
      <c r="G183" s="263"/>
      <c r="H183" s="4"/>
      <c r="I183" s="122"/>
      <c r="J183" s="127"/>
      <c r="K183" s="125"/>
      <c r="L183" s="134"/>
    </row>
    <row r="184" spans="1:12" ht="15.75" customHeight="1" x14ac:dyDescent="0.25">
      <c r="A184" s="2">
        <f t="shared" si="2"/>
        <v>167</v>
      </c>
      <c r="B184" s="279"/>
      <c r="C184" s="263"/>
      <c r="D184" s="279"/>
      <c r="E184" s="263"/>
      <c r="F184" s="279"/>
      <c r="G184" s="263"/>
      <c r="H184" s="4"/>
      <c r="I184" s="122"/>
      <c r="J184" s="127"/>
      <c r="K184" s="125"/>
      <c r="L184" s="134"/>
    </row>
    <row r="185" spans="1:12" ht="15.75" customHeight="1" x14ac:dyDescent="0.25">
      <c r="A185" s="2">
        <f t="shared" si="2"/>
        <v>168</v>
      </c>
      <c r="B185" s="279"/>
      <c r="C185" s="263"/>
      <c r="D185" s="279"/>
      <c r="E185" s="263"/>
      <c r="F185" s="279"/>
      <c r="G185" s="263"/>
      <c r="H185" s="4"/>
      <c r="I185" s="122"/>
      <c r="J185" s="127"/>
      <c r="K185" s="125"/>
      <c r="L185" s="134"/>
    </row>
    <row r="186" spans="1:12" ht="15.75" customHeight="1" x14ac:dyDescent="0.25">
      <c r="A186" s="2">
        <f t="shared" si="2"/>
        <v>169</v>
      </c>
      <c r="B186" s="279"/>
      <c r="C186" s="263"/>
      <c r="D186" s="279"/>
      <c r="E186" s="263"/>
      <c r="F186" s="279"/>
      <c r="G186" s="263"/>
      <c r="H186" s="4"/>
      <c r="I186" s="122"/>
      <c r="J186" s="127"/>
      <c r="K186" s="125"/>
      <c r="L186" s="134"/>
    </row>
    <row r="187" spans="1:12" ht="15.75" customHeight="1" x14ac:dyDescent="0.25">
      <c r="A187" s="2">
        <f t="shared" si="2"/>
        <v>170</v>
      </c>
      <c r="B187" s="279"/>
      <c r="C187" s="263"/>
      <c r="D187" s="279"/>
      <c r="E187" s="263"/>
      <c r="F187" s="279"/>
      <c r="G187" s="263"/>
      <c r="H187" s="4"/>
      <c r="I187" s="122"/>
      <c r="J187" s="127"/>
      <c r="K187" s="125"/>
      <c r="L187" s="134"/>
    </row>
    <row r="188" spans="1:12" ht="15.75" customHeight="1" x14ac:dyDescent="0.25">
      <c r="A188" s="2">
        <f t="shared" si="2"/>
        <v>171</v>
      </c>
      <c r="B188" s="279"/>
      <c r="C188" s="263"/>
      <c r="D188" s="279"/>
      <c r="E188" s="263"/>
      <c r="F188" s="279"/>
      <c r="G188" s="263"/>
      <c r="H188" s="4"/>
      <c r="I188" s="122"/>
      <c r="J188" s="127"/>
      <c r="K188" s="125"/>
      <c r="L188" s="134"/>
    </row>
    <row r="189" spans="1:12" ht="15.75" customHeight="1" x14ac:dyDescent="0.25">
      <c r="A189" s="2">
        <f t="shared" si="2"/>
        <v>172</v>
      </c>
      <c r="B189" s="279"/>
      <c r="C189" s="263"/>
      <c r="D189" s="279"/>
      <c r="E189" s="263"/>
      <c r="F189" s="279"/>
      <c r="G189" s="263"/>
      <c r="H189" s="4"/>
      <c r="I189" s="122"/>
      <c r="J189" s="127"/>
      <c r="K189" s="125"/>
      <c r="L189" s="134"/>
    </row>
    <row r="190" spans="1:12" ht="15.75" customHeight="1" x14ac:dyDescent="0.25">
      <c r="A190" s="2">
        <f t="shared" si="2"/>
        <v>173</v>
      </c>
      <c r="B190" s="279"/>
      <c r="C190" s="263"/>
      <c r="D190" s="279"/>
      <c r="E190" s="263"/>
      <c r="F190" s="279"/>
      <c r="G190" s="263"/>
      <c r="H190" s="4"/>
      <c r="I190" s="122"/>
      <c r="J190" s="127"/>
      <c r="K190" s="125"/>
      <c r="L190" s="134"/>
    </row>
    <row r="191" spans="1:12" ht="15.75" customHeight="1" x14ac:dyDescent="0.25">
      <c r="A191" s="2">
        <f t="shared" si="2"/>
        <v>174</v>
      </c>
      <c r="B191" s="279"/>
      <c r="C191" s="263"/>
      <c r="D191" s="279"/>
      <c r="E191" s="263"/>
      <c r="F191" s="279"/>
      <c r="G191" s="263"/>
      <c r="H191" s="4"/>
      <c r="I191" s="122"/>
      <c r="J191" s="127"/>
      <c r="K191" s="125"/>
      <c r="L191" s="134"/>
    </row>
    <row r="192" spans="1:12" ht="15.75" customHeight="1" x14ac:dyDescent="0.25">
      <c r="A192" s="2">
        <f t="shared" si="2"/>
        <v>175</v>
      </c>
      <c r="B192" s="279"/>
      <c r="C192" s="263"/>
      <c r="D192" s="279"/>
      <c r="E192" s="263"/>
      <c r="F192" s="279"/>
      <c r="G192" s="263"/>
      <c r="H192" s="4"/>
      <c r="I192" s="122"/>
      <c r="J192" s="127"/>
      <c r="K192" s="125"/>
      <c r="L192" s="134"/>
    </row>
    <row r="193" spans="1:12" ht="15.75" customHeight="1" x14ac:dyDescent="0.25">
      <c r="A193" s="2">
        <f t="shared" si="2"/>
        <v>176</v>
      </c>
      <c r="B193" s="279"/>
      <c r="C193" s="263"/>
      <c r="D193" s="279"/>
      <c r="E193" s="263"/>
      <c r="F193" s="279"/>
      <c r="G193" s="263"/>
      <c r="H193" s="4"/>
      <c r="I193" s="122"/>
      <c r="J193" s="127"/>
      <c r="K193" s="125"/>
      <c r="L193" s="134"/>
    </row>
    <row r="194" spans="1:12" ht="15.75" customHeight="1" x14ac:dyDescent="0.25">
      <c r="A194" s="2">
        <f t="shared" si="2"/>
        <v>177</v>
      </c>
      <c r="B194" s="279"/>
      <c r="C194" s="263"/>
      <c r="D194" s="279"/>
      <c r="E194" s="263"/>
      <c r="F194" s="279"/>
      <c r="G194" s="263"/>
      <c r="H194" s="4"/>
      <c r="I194" s="122"/>
      <c r="J194" s="127"/>
      <c r="K194" s="125"/>
      <c r="L194" s="134"/>
    </row>
    <row r="195" spans="1:12" ht="15.75" customHeight="1" x14ac:dyDescent="0.25">
      <c r="A195" s="2">
        <f t="shared" si="2"/>
        <v>178</v>
      </c>
      <c r="B195" s="279"/>
      <c r="C195" s="263"/>
      <c r="D195" s="279"/>
      <c r="E195" s="263"/>
      <c r="F195" s="279"/>
      <c r="G195" s="263"/>
      <c r="H195" s="4"/>
      <c r="I195" s="122"/>
      <c r="J195" s="127"/>
      <c r="K195" s="125"/>
      <c r="L195" s="134"/>
    </row>
    <row r="196" spans="1:12" ht="15.75" customHeight="1" x14ac:dyDescent="0.25">
      <c r="A196" s="2">
        <f t="shared" si="2"/>
        <v>179</v>
      </c>
      <c r="B196" s="279"/>
      <c r="C196" s="263"/>
      <c r="D196" s="279"/>
      <c r="E196" s="263"/>
      <c r="F196" s="279"/>
      <c r="G196" s="263"/>
      <c r="H196" s="4"/>
      <c r="I196" s="122"/>
      <c r="J196" s="127"/>
      <c r="K196" s="125"/>
      <c r="L196" s="134"/>
    </row>
    <row r="197" spans="1:12" ht="15.75" customHeight="1" x14ac:dyDescent="0.25">
      <c r="A197" s="2">
        <f t="shared" si="2"/>
        <v>180</v>
      </c>
      <c r="B197" s="279"/>
      <c r="C197" s="263"/>
      <c r="D197" s="279"/>
      <c r="E197" s="263"/>
      <c r="F197" s="279"/>
      <c r="G197" s="263"/>
      <c r="H197" s="4"/>
      <c r="I197" s="122"/>
      <c r="J197" s="127"/>
      <c r="K197" s="125"/>
      <c r="L197" s="134"/>
    </row>
    <row r="198" spans="1:12" ht="15.75" customHeight="1" x14ac:dyDescent="0.25">
      <c r="A198" s="2">
        <f t="shared" si="2"/>
        <v>181</v>
      </c>
      <c r="B198" s="279"/>
      <c r="C198" s="263"/>
      <c r="D198" s="279"/>
      <c r="E198" s="263"/>
      <c r="F198" s="279"/>
      <c r="G198" s="263"/>
      <c r="H198" s="4"/>
      <c r="I198" s="122"/>
      <c r="J198" s="127"/>
      <c r="K198" s="125"/>
      <c r="L198" s="134"/>
    </row>
    <row r="199" spans="1:12" ht="15.75" customHeight="1" x14ac:dyDescent="0.25">
      <c r="A199" s="2">
        <f t="shared" si="2"/>
        <v>182</v>
      </c>
      <c r="B199" s="279"/>
      <c r="C199" s="263"/>
      <c r="D199" s="279"/>
      <c r="E199" s="263"/>
      <c r="F199" s="279"/>
      <c r="G199" s="263"/>
      <c r="H199" s="4"/>
      <c r="I199" s="122"/>
      <c r="J199" s="127"/>
      <c r="K199" s="125"/>
      <c r="L199" s="134"/>
    </row>
    <row r="200" spans="1:12" ht="15.75" customHeight="1" x14ac:dyDescent="0.25">
      <c r="A200" s="2">
        <f t="shared" si="2"/>
        <v>183</v>
      </c>
      <c r="B200" s="279"/>
      <c r="C200" s="263"/>
      <c r="D200" s="279"/>
      <c r="E200" s="263"/>
      <c r="F200" s="279"/>
      <c r="G200" s="263"/>
      <c r="H200" s="4"/>
      <c r="I200" s="122"/>
      <c r="J200" s="127"/>
      <c r="K200" s="125"/>
      <c r="L200" s="134"/>
    </row>
    <row r="201" spans="1:12" ht="15.75" customHeight="1" x14ac:dyDescent="0.25">
      <c r="A201" s="2">
        <f t="shared" si="2"/>
        <v>184</v>
      </c>
      <c r="B201" s="279"/>
      <c r="C201" s="263"/>
      <c r="D201" s="279"/>
      <c r="E201" s="263"/>
      <c r="F201" s="279"/>
      <c r="G201" s="263"/>
      <c r="H201" s="4"/>
      <c r="I201" s="122"/>
      <c r="J201" s="127"/>
      <c r="K201" s="125"/>
      <c r="L201" s="134"/>
    </row>
    <row r="202" spans="1:12" ht="15.75" customHeight="1" x14ac:dyDescent="0.25">
      <c r="A202" s="2">
        <f t="shared" si="2"/>
        <v>185</v>
      </c>
      <c r="B202" s="279"/>
      <c r="C202" s="263"/>
      <c r="D202" s="279"/>
      <c r="E202" s="263"/>
      <c r="F202" s="279"/>
      <c r="G202" s="263"/>
      <c r="H202" s="4"/>
      <c r="I202" s="122"/>
      <c r="J202" s="127"/>
      <c r="K202" s="125"/>
      <c r="L202" s="134"/>
    </row>
    <row r="203" spans="1:12" ht="15.75" customHeight="1" x14ac:dyDescent="0.25">
      <c r="A203" s="2">
        <f t="shared" si="2"/>
        <v>186</v>
      </c>
      <c r="B203" s="279"/>
      <c r="C203" s="263"/>
      <c r="D203" s="279"/>
      <c r="E203" s="263"/>
      <c r="F203" s="279"/>
      <c r="G203" s="263"/>
      <c r="H203" s="4"/>
      <c r="I203" s="122"/>
      <c r="J203" s="127"/>
      <c r="K203" s="125"/>
      <c r="L203" s="134"/>
    </row>
    <row r="204" spans="1:12" ht="15.75" customHeight="1" x14ac:dyDescent="0.25">
      <c r="A204" s="2">
        <f t="shared" si="2"/>
        <v>187</v>
      </c>
      <c r="B204" s="279"/>
      <c r="C204" s="263"/>
      <c r="D204" s="279"/>
      <c r="E204" s="263"/>
      <c r="F204" s="279"/>
      <c r="G204" s="263"/>
      <c r="H204" s="4"/>
      <c r="I204" s="122"/>
      <c r="J204" s="127"/>
      <c r="K204" s="125"/>
      <c r="L204" s="134"/>
    </row>
    <row r="205" spans="1:12" ht="15.75" customHeight="1" x14ac:dyDescent="0.25">
      <c r="A205" s="2">
        <f t="shared" si="2"/>
        <v>188</v>
      </c>
      <c r="B205" s="279"/>
      <c r="C205" s="263"/>
      <c r="D205" s="279"/>
      <c r="E205" s="263"/>
      <c r="F205" s="279"/>
      <c r="G205" s="263"/>
      <c r="H205" s="4"/>
      <c r="I205" s="122"/>
      <c r="J205" s="127"/>
      <c r="K205" s="125"/>
      <c r="L205" s="134"/>
    </row>
    <row r="206" spans="1:12" ht="15.75" customHeight="1" x14ac:dyDescent="0.25">
      <c r="A206" s="2">
        <f t="shared" si="2"/>
        <v>189</v>
      </c>
      <c r="B206" s="279"/>
      <c r="C206" s="263"/>
      <c r="D206" s="279"/>
      <c r="E206" s="263"/>
      <c r="F206" s="279"/>
      <c r="G206" s="263"/>
      <c r="H206" s="4"/>
      <c r="I206" s="122"/>
      <c r="J206" s="127"/>
      <c r="K206" s="125"/>
      <c r="L206" s="134"/>
    </row>
    <row r="207" spans="1:12" ht="15.75" customHeight="1" x14ac:dyDescent="0.25">
      <c r="A207" s="2">
        <f t="shared" si="2"/>
        <v>190</v>
      </c>
      <c r="B207" s="279"/>
      <c r="C207" s="263"/>
      <c r="D207" s="279"/>
      <c r="E207" s="263"/>
      <c r="F207" s="279"/>
      <c r="G207" s="263"/>
      <c r="H207" s="4"/>
      <c r="I207" s="122"/>
      <c r="J207" s="127"/>
      <c r="K207" s="125"/>
      <c r="L207" s="134"/>
    </row>
    <row r="208" spans="1:12" ht="15.75" customHeight="1" x14ac:dyDescent="0.25">
      <c r="A208" s="2">
        <f t="shared" si="2"/>
        <v>191</v>
      </c>
      <c r="B208" s="279"/>
      <c r="C208" s="263"/>
      <c r="D208" s="279"/>
      <c r="E208" s="263"/>
      <c r="F208" s="279"/>
      <c r="G208" s="263"/>
      <c r="H208" s="4"/>
      <c r="I208" s="122"/>
      <c r="J208" s="127"/>
      <c r="K208" s="125"/>
      <c r="L208" s="134"/>
    </row>
    <row r="209" spans="1:12" ht="15.75" customHeight="1" x14ac:dyDescent="0.25">
      <c r="A209" s="2">
        <f t="shared" si="2"/>
        <v>192</v>
      </c>
      <c r="B209" s="279"/>
      <c r="C209" s="263"/>
      <c r="D209" s="279"/>
      <c r="E209" s="263"/>
      <c r="F209" s="279"/>
      <c r="G209" s="263"/>
      <c r="H209" s="4"/>
      <c r="I209" s="122"/>
      <c r="J209" s="127"/>
      <c r="K209" s="125"/>
      <c r="L209" s="134"/>
    </row>
    <row r="210" spans="1:12" ht="15.75" customHeight="1" x14ac:dyDescent="0.25">
      <c r="A210" s="2">
        <f t="shared" ref="A210:A273" si="3">ROW()-17</f>
        <v>193</v>
      </c>
      <c r="B210" s="279"/>
      <c r="C210" s="263"/>
      <c r="D210" s="279"/>
      <c r="E210" s="263"/>
      <c r="F210" s="279"/>
      <c r="G210" s="263"/>
      <c r="H210" s="4"/>
      <c r="I210" s="122"/>
      <c r="J210" s="127"/>
      <c r="K210" s="125"/>
      <c r="L210" s="134"/>
    </row>
    <row r="211" spans="1:12" ht="15.75" customHeight="1" x14ac:dyDescent="0.25">
      <c r="A211" s="2">
        <f t="shared" si="3"/>
        <v>194</v>
      </c>
      <c r="B211" s="279"/>
      <c r="C211" s="263"/>
      <c r="D211" s="279"/>
      <c r="E211" s="263"/>
      <c r="F211" s="279"/>
      <c r="G211" s="263"/>
      <c r="H211" s="4"/>
      <c r="I211" s="122"/>
      <c r="J211" s="127"/>
      <c r="K211" s="125"/>
      <c r="L211" s="134"/>
    </row>
    <row r="212" spans="1:12" ht="15.75" customHeight="1" x14ac:dyDescent="0.25">
      <c r="A212" s="2">
        <f t="shared" si="3"/>
        <v>195</v>
      </c>
      <c r="B212" s="279"/>
      <c r="C212" s="263"/>
      <c r="D212" s="279"/>
      <c r="E212" s="263"/>
      <c r="F212" s="279"/>
      <c r="G212" s="263"/>
      <c r="H212" s="4"/>
      <c r="I212" s="122"/>
      <c r="J212" s="127"/>
      <c r="K212" s="125"/>
      <c r="L212" s="134"/>
    </row>
    <row r="213" spans="1:12" ht="15.75" customHeight="1" x14ac:dyDescent="0.25">
      <c r="A213" s="2">
        <f t="shared" si="3"/>
        <v>196</v>
      </c>
      <c r="B213" s="279"/>
      <c r="C213" s="263"/>
      <c r="D213" s="279"/>
      <c r="E213" s="263"/>
      <c r="F213" s="279"/>
      <c r="G213" s="263"/>
      <c r="H213" s="4"/>
      <c r="I213" s="122"/>
      <c r="J213" s="127"/>
      <c r="K213" s="125"/>
      <c r="L213" s="134"/>
    </row>
    <row r="214" spans="1:12" ht="15.75" customHeight="1" x14ac:dyDescent="0.25">
      <c r="A214" s="2">
        <f t="shared" si="3"/>
        <v>197</v>
      </c>
      <c r="B214" s="279"/>
      <c r="C214" s="263"/>
      <c r="D214" s="279"/>
      <c r="E214" s="263"/>
      <c r="F214" s="279"/>
      <c r="G214" s="263"/>
      <c r="H214" s="4"/>
      <c r="I214" s="122"/>
      <c r="J214" s="127"/>
      <c r="K214" s="125"/>
      <c r="L214" s="134"/>
    </row>
    <row r="215" spans="1:12" ht="15.75" customHeight="1" x14ac:dyDescent="0.25">
      <c r="A215" s="2">
        <f t="shared" si="3"/>
        <v>198</v>
      </c>
      <c r="B215" s="279"/>
      <c r="C215" s="263"/>
      <c r="D215" s="279"/>
      <c r="E215" s="263"/>
      <c r="F215" s="279"/>
      <c r="G215" s="263"/>
      <c r="H215" s="4"/>
      <c r="I215" s="122"/>
      <c r="J215" s="127"/>
      <c r="K215" s="125"/>
      <c r="L215" s="134"/>
    </row>
    <row r="216" spans="1:12" ht="15.75" customHeight="1" x14ac:dyDescent="0.25">
      <c r="A216" s="2">
        <f t="shared" si="3"/>
        <v>199</v>
      </c>
      <c r="B216" s="279"/>
      <c r="C216" s="263"/>
      <c r="D216" s="279"/>
      <c r="E216" s="263"/>
      <c r="F216" s="279"/>
      <c r="G216" s="263"/>
      <c r="H216" s="4"/>
      <c r="I216" s="122"/>
      <c r="J216" s="127"/>
      <c r="K216" s="125"/>
      <c r="L216" s="134"/>
    </row>
    <row r="217" spans="1:12" ht="15.75" customHeight="1" x14ac:dyDescent="0.25">
      <c r="A217" s="2">
        <f t="shared" si="3"/>
        <v>200</v>
      </c>
      <c r="B217" s="279"/>
      <c r="C217" s="263"/>
      <c r="D217" s="279"/>
      <c r="E217" s="263"/>
      <c r="F217" s="279"/>
      <c r="G217" s="263"/>
      <c r="H217" s="4"/>
      <c r="I217" s="122"/>
      <c r="J217" s="127"/>
      <c r="K217" s="125"/>
      <c r="L217" s="134"/>
    </row>
    <row r="218" spans="1:12" ht="15.75" customHeight="1" x14ac:dyDescent="0.25">
      <c r="A218" s="2">
        <f t="shared" si="3"/>
        <v>201</v>
      </c>
      <c r="B218" s="279"/>
      <c r="C218" s="263"/>
      <c r="D218" s="279"/>
      <c r="E218" s="263"/>
      <c r="F218" s="279"/>
      <c r="G218" s="263"/>
      <c r="H218" s="4"/>
      <c r="I218" s="122"/>
      <c r="J218" s="127"/>
      <c r="K218" s="125"/>
      <c r="L218" s="134"/>
    </row>
    <row r="219" spans="1:12" ht="15.75" customHeight="1" x14ac:dyDescent="0.25">
      <c r="A219" s="2">
        <f t="shared" si="3"/>
        <v>202</v>
      </c>
      <c r="B219" s="279"/>
      <c r="C219" s="263"/>
      <c r="D219" s="279"/>
      <c r="E219" s="263"/>
      <c r="F219" s="279"/>
      <c r="G219" s="263"/>
      <c r="H219" s="4"/>
      <c r="I219" s="122"/>
      <c r="J219" s="127"/>
      <c r="K219" s="125"/>
      <c r="L219" s="134"/>
    </row>
    <row r="220" spans="1:12" ht="15.75" customHeight="1" x14ac:dyDescent="0.25">
      <c r="A220" s="2">
        <f t="shared" si="3"/>
        <v>203</v>
      </c>
      <c r="B220" s="279"/>
      <c r="C220" s="263"/>
      <c r="D220" s="279"/>
      <c r="E220" s="263"/>
      <c r="F220" s="279"/>
      <c r="G220" s="263"/>
      <c r="H220" s="4"/>
      <c r="I220" s="122"/>
      <c r="J220" s="127"/>
      <c r="K220" s="125"/>
      <c r="L220" s="134"/>
    </row>
    <row r="221" spans="1:12" ht="15.75" customHeight="1" x14ac:dyDescent="0.25">
      <c r="A221" s="2">
        <f t="shared" si="3"/>
        <v>204</v>
      </c>
      <c r="B221" s="279"/>
      <c r="C221" s="263"/>
      <c r="D221" s="279"/>
      <c r="E221" s="263"/>
      <c r="F221" s="279"/>
      <c r="G221" s="263"/>
      <c r="H221" s="4"/>
      <c r="I221" s="122"/>
      <c r="J221" s="127"/>
      <c r="K221" s="125"/>
      <c r="L221" s="134"/>
    </row>
    <row r="222" spans="1:12" ht="15.75" customHeight="1" x14ac:dyDescent="0.25">
      <c r="A222" s="2">
        <f t="shared" si="3"/>
        <v>205</v>
      </c>
      <c r="B222" s="279"/>
      <c r="C222" s="263"/>
      <c r="D222" s="279"/>
      <c r="E222" s="263"/>
      <c r="F222" s="279"/>
      <c r="G222" s="263"/>
      <c r="H222" s="4"/>
      <c r="I222" s="122"/>
      <c r="J222" s="127"/>
      <c r="K222" s="125"/>
      <c r="L222" s="134"/>
    </row>
    <row r="223" spans="1:12" ht="15.75" customHeight="1" x14ac:dyDescent="0.25">
      <c r="A223" s="2">
        <f t="shared" si="3"/>
        <v>206</v>
      </c>
      <c r="B223" s="279"/>
      <c r="C223" s="263"/>
      <c r="D223" s="279"/>
      <c r="E223" s="263"/>
      <c r="F223" s="279"/>
      <c r="G223" s="263"/>
      <c r="H223" s="4"/>
      <c r="I223" s="122"/>
      <c r="J223" s="127"/>
      <c r="K223" s="125"/>
      <c r="L223" s="134"/>
    </row>
    <row r="224" spans="1:12" ht="15.75" customHeight="1" x14ac:dyDescent="0.25">
      <c r="A224" s="2">
        <f t="shared" si="3"/>
        <v>207</v>
      </c>
      <c r="B224" s="279"/>
      <c r="C224" s="263"/>
      <c r="D224" s="279"/>
      <c r="E224" s="263"/>
      <c r="F224" s="279"/>
      <c r="G224" s="263"/>
      <c r="H224" s="4"/>
      <c r="I224" s="122"/>
      <c r="J224" s="127"/>
      <c r="K224" s="125"/>
      <c r="L224" s="134"/>
    </row>
    <row r="225" spans="1:12" ht="15.75" customHeight="1" x14ac:dyDescent="0.25">
      <c r="A225" s="2">
        <f t="shared" si="3"/>
        <v>208</v>
      </c>
      <c r="B225" s="279"/>
      <c r="C225" s="263"/>
      <c r="D225" s="279"/>
      <c r="E225" s="263"/>
      <c r="F225" s="279"/>
      <c r="G225" s="263"/>
      <c r="H225" s="4"/>
      <c r="I225" s="122"/>
      <c r="J225" s="127"/>
      <c r="K225" s="125"/>
      <c r="L225" s="134"/>
    </row>
    <row r="226" spans="1:12" ht="15.75" customHeight="1" x14ac:dyDescent="0.25">
      <c r="A226" s="2">
        <f t="shared" si="3"/>
        <v>209</v>
      </c>
      <c r="B226" s="279"/>
      <c r="C226" s="263"/>
      <c r="D226" s="279"/>
      <c r="E226" s="263"/>
      <c r="F226" s="279"/>
      <c r="G226" s="263"/>
      <c r="H226" s="4"/>
      <c r="I226" s="122"/>
      <c r="J226" s="127"/>
      <c r="K226" s="125"/>
      <c r="L226" s="134"/>
    </row>
    <row r="227" spans="1:12" ht="15.75" customHeight="1" x14ac:dyDescent="0.25">
      <c r="A227" s="2">
        <f t="shared" si="3"/>
        <v>210</v>
      </c>
      <c r="B227" s="279"/>
      <c r="C227" s="263"/>
      <c r="D227" s="279"/>
      <c r="E227" s="263"/>
      <c r="F227" s="279"/>
      <c r="G227" s="263"/>
      <c r="H227" s="4"/>
      <c r="I227" s="122"/>
      <c r="J227" s="127"/>
      <c r="K227" s="125"/>
      <c r="L227" s="134"/>
    </row>
    <row r="228" spans="1:12" ht="15.75" customHeight="1" x14ac:dyDescent="0.25">
      <c r="A228" s="2">
        <f t="shared" si="3"/>
        <v>211</v>
      </c>
      <c r="B228" s="279"/>
      <c r="C228" s="263"/>
      <c r="D228" s="279"/>
      <c r="E228" s="263"/>
      <c r="F228" s="279"/>
      <c r="G228" s="263"/>
      <c r="H228" s="4"/>
      <c r="I228" s="122"/>
      <c r="J228" s="127"/>
      <c r="K228" s="125"/>
      <c r="L228" s="134"/>
    </row>
    <row r="229" spans="1:12" ht="15.75" customHeight="1" x14ac:dyDescent="0.25">
      <c r="A229" s="2">
        <f t="shared" si="3"/>
        <v>212</v>
      </c>
      <c r="B229" s="279"/>
      <c r="C229" s="263"/>
      <c r="D229" s="279"/>
      <c r="E229" s="263"/>
      <c r="F229" s="279"/>
      <c r="G229" s="263"/>
      <c r="H229" s="4"/>
      <c r="I229" s="122"/>
      <c r="J229" s="127"/>
      <c r="K229" s="125"/>
      <c r="L229" s="134"/>
    </row>
    <row r="230" spans="1:12" ht="15.75" customHeight="1" x14ac:dyDescent="0.25">
      <c r="A230" s="2">
        <f t="shared" si="3"/>
        <v>213</v>
      </c>
      <c r="B230" s="279"/>
      <c r="C230" s="263"/>
      <c r="D230" s="279"/>
      <c r="E230" s="263"/>
      <c r="F230" s="279"/>
      <c r="G230" s="263"/>
      <c r="H230" s="4"/>
      <c r="I230" s="122"/>
      <c r="J230" s="127"/>
      <c r="K230" s="125"/>
      <c r="L230" s="134"/>
    </row>
    <row r="231" spans="1:12" ht="15.75" customHeight="1" x14ac:dyDescent="0.25">
      <c r="A231" s="2">
        <f t="shared" si="3"/>
        <v>214</v>
      </c>
      <c r="B231" s="279"/>
      <c r="C231" s="263"/>
      <c r="D231" s="279"/>
      <c r="E231" s="263"/>
      <c r="F231" s="279"/>
      <c r="G231" s="263"/>
      <c r="H231" s="4"/>
      <c r="I231" s="122"/>
      <c r="J231" s="127"/>
      <c r="K231" s="125"/>
      <c r="L231" s="134"/>
    </row>
    <row r="232" spans="1:12" ht="15.75" customHeight="1" x14ac:dyDescent="0.25">
      <c r="A232" s="2">
        <f t="shared" si="3"/>
        <v>215</v>
      </c>
      <c r="B232" s="279"/>
      <c r="C232" s="263"/>
      <c r="D232" s="279"/>
      <c r="E232" s="263"/>
      <c r="F232" s="279"/>
      <c r="G232" s="263"/>
      <c r="H232" s="4"/>
      <c r="I232" s="122"/>
      <c r="J232" s="127"/>
      <c r="K232" s="125"/>
      <c r="L232" s="134"/>
    </row>
    <row r="233" spans="1:12" ht="15.75" customHeight="1" x14ac:dyDescent="0.25">
      <c r="A233" s="2">
        <f t="shared" si="3"/>
        <v>216</v>
      </c>
      <c r="B233" s="279"/>
      <c r="C233" s="263"/>
      <c r="D233" s="279"/>
      <c r="E233" s="263"/>
      <c r="F233" s="279"/>
      <c r="G233" s="263"/>
      <c r="H233" s="4"/>
      <c r="I233" s="122"/>
      <c r="J233" s="127"/>
      <c r="K233" s="125"/>
      <c r="L233" s="134"/>
    </row>
    <row r="234" spans="1:12" ht="15.75" customHeight="1" x14ac:dyDescent="0.25">
      <c r="A234" s="2">
        <f t="shared" si="3"/>
        <v>217</v>
      </c>
      <c r="B234" s="279"/>
      <c r="C234" s="263"/>
      <c r="D234" s="279"/>
      <c r="E234" s="263"/>
      <c r="F234" s="279"/>
      <c r="G234" s="263"/>
      <c r="H234" s="4"/>
      <c r="I234" s="122"/>
      <c r="J234" s="127"/>
      <c r="K234" s="125"/>
      <c r="L234" s="134"/>
    </row>
    <row r="235" spans="1:12" ht="15.75" customHeight="1" x14ac:dyDescent="0.25">
      <c r="A235" s="2">
        <f t="shared" si="3"/>
        <v>218</v>
      </c>
      <c r="B235" s="279"/>
      <c r="C235" s="263"/>
      <c r="D235" s="279"/>
      <c r="E235" s="263"/>
      <c r="F235" s="279"/>
      <c r="G235" s="263"/>
      <c r="H235" s="4"/>
      <c r="I235" s="122"/>
      <c r="J235" s="127"/>
      <c r="K235" s="125"/>
      <c r="L235" s="134"/>
    </row>
    <row r="236" spans="1:12" ht="15.75" customHeight="1" x14ac:dyDescent="0.25">
      <c r="A236" s="2">
        <f t="shared" si="3"/>
        <v>219</v>
      </c>
      <c r="B236" s="279"/>
      <c r="C236" s="263"/>
      <c r="D236" s="279"/>
      <c r="E236" s="263"/>
      <c r="F236" s="279"/>
      <c r="G236" s="263"/>
      <c r="H236" s="4"/>
      <c r="I236" s="122"/>
      <c r="J236" s="127"/>
      <c r="K236" s="125"/>
      <c r="L236" s="134"/>
    </row>
    <row r="237" spans="1:12" ht="15.75" customHeight="1" x14ac:dyDescent="0.25">
      <c r="A237" s="2">
        <f t="shared" si="3"/>
        <v>220</v>
      </c>
      <c r="B237" s="279"/>
      <c r="C237" s="263"/>
      <c r="D237" s="279"/>
      <c r="E237" s="263"/>
      <c r="F237" s="279"/>
      <c r="G237" s="263"/>
      <c r="H237" s="4"/>
      <c r="I237" s="122"/>
      <c r="J237" s="127"/>
      <c r="K237" s="125"/>
      <c r="L237" s="134"/>
    </row>
    <row r="238" spans="1:12" ht="15.75" customHeight="1" x14ac:dyDescent="0.25">
      <c r="A238" s="2">
        <f t="shared" si="3"/>
        <v>221</v>
      </c>
      <c r="B238" s="279"/>
      <c r="C238" s="263"/>
      <c r="D238" s="279"/>
      <c r="E238" s="263"/>
      <c r="F238" s="279"/>
      <c r="G238" s="263"/>
      <c r="H238" s="4"/>
      <c r="I238" s="122"/>
      <c r="J238" s="127"/>
      <c r="K238" s="125"/>
      <c r="L238" s="134"/>
    </row>
    <row r="239" spans="1:12" ht="15.75" customHeight="1" x14ac:dyDescent="0.25">
      <c r="A239" s="2">
        <f t="shared" si="3"/>
        <v>222</v>
      </c>
      <c r="B239" s="279"/>
      <c r="C239" s="263"/>
      <c r="D239" s="279"/>
      <c r="E239" s="263"/>
      <c r="F239" s="279"/>
      <c r="G239" s="263"/>
      <c r="H239" s="4"/>
      <c r="I239" s="122"/>
      <c r="J239" s="127"/>
      <c r="K239" s="125"/>
      <c r="L239" s="134"/>
    </row>
    <row r="240" spans="1:12" ht="15.75" customHeight="1" x14ac:dyDescent="0.25">
      <c r="A240" s="2">
        <f t="shared" si="3"/>
        <v>223</v>
      </c>
      <c r="B240" s="279"/>
      <c r="C240" s="263"/>
      <c r="D240" s="279"/>
      <c r="E240" s="263"/>
      <c r="F240" s="279"/>
      <c r="G240" s="263"/>
      <c r="H240" s="4"/>
      <c r="I240" s="122"/>
      <c r="J240" s="127"/>
      <c r="K240" s="125"/>
      <c r="L240" s="134"/>
    </row>
    <row r="241" spans="1:12" ht="15.75" customHeight="1" x14ac:dyDescent="0.25">
      <c r="A241" s="2">
        <f t="shared" si="3"/>
        <v>224</v>
      </c>
      <c r="B241" s="279"/>
      <c r="C241" s="263"/>
      <c r="D241" s="279"/>
      <c r="E241" s="263"/>
      <c r="F241" s="279"/>
      <c r="G241" s="263"/>
      <c r="H241" s="4"/>
      <c r="I241" s="122"/>
      <c r="J241" s="127"/>
      <c r="K241" s="125"/>
      <c r="L241" s="134"/>
    </row>
    <row r="242" spans="1:12" ht="15.75" customHeight="1" x14ac:dyDescent="0.25">
      <c r="A242" s="2">
        <f t="shared" si="3"/>
        <v>225</v>
      </c>
      <c r="B242" s="279"/>
      <c r="C242" s="263"/>
      <c r="D242" s="279"/>
      <c r="E242" s="263"/>
      <c r="F242" s="279"/>
      <c r="G242" s="263"/>
      <c r="H242" s="4"/>
      <c r="I242" s="122"/>
      <c r="J242" s="127"/>
      <c r="K242" s="125"/>
      <c r="L242" s="134"/>
    </row>
    <row r="243" spans="1:12" ht="15.75" customHeight="1" x14ac:dyDescent="0.25">
      <c r="A243" s="2">
        <f t="shared" si="3"/>
        <v>226</v>
      </c>
      <c r="B243" s="279"/>
      <c r="C243" s="263"/>
      <c r="D243" s="279"/>
      <c r="E243" s="263"/>
      <c r="F243" s="279"/>
      <c r="G243" s="263"/>
      <c r="H243" s="4"/>
      <c r="I243" s="122"/>
      <c r="J243" s="127"/>
      <c r="K243" s="125"/>
      <c r="L243" s="134"/>
    </row>
    <row r="244" spans="1:12" ht="15.75" customHeight="1" x14ac:dyDescent="0.25">
      <c r="A244" s="2">
        <f t="shared" si="3"/>
        <v>227</v>
      </c>
      <c r="B244" s="279"/>
      <c r="C244" s="263"/>
      <c r="D244" s="279"/>
      <c r="E244" s="263"/>
      <c r="F244" s="279"/>
      <c r="G244" s="263"/>
      <c r="H244" s="4"/>
      <c r="I244" s="122"/>
      <c r="J244" s="127"/>
      <c r="K244" s="125"/>
      <c r="L244" s="134"/>
    </row>
    <row r="245" spans="1:12" ht="15.75" customHeight="1" x14ac:dyDescent="0.25">
      <c r="A245" s="2">
        <f t="shared" si="3"/>
        <v>228</v>
      </c>
      <c r="B245" s="279"/>
      <c r="C245" s="263"/>
      <c r="D245" s="279"/>
      <c r="E245" s="263"/>
      <c r="F245" s="279"/>
      <c r="G245" s="263"/>
      <c r="H245" s="4"/>
      <c r="I245" s="122"/>
      <c r="J245" s="127"/>
      <c r="K245" s="125"/>
      <c r="L245" s="134"/>
    </row>
    <row r="246" spans="1:12" ht="15.75" customHeight="1" x14ac:dyDescent="0.25">
      <c r="A246" s="2">
        <f t="shared" si="3"/>
        <v>229</v>
      </c>
      <c r="B246" s="279"/>
      <c r="C246" s="263"/>
      <c r="D246" s="279"/>
      <c r="E246" s="263"/>
      <c r="F246" s="279"/>
      <c r="G246" s="263"/>
      <c r="H246" s="4"/>
      <c r="I246" s="122"/>
      <c r="J246" s="127"/>
      <c r="K246" s="125"/>
      <c r="L246" s="134"/>
    </row>
    <row r="247" spans="1:12" ht="15.75" customHeight="1" x14ac:dyDescent="0.25">
      <c r="A247" s="2">
        <f t="shared" si="3"/>
        <v>230</v>
      </c>
      <c r="B247" s="279"/>
      <c r="C247" s="263"/>
      <c r="D247" s="279"/>
      <c r="E247" s="263"/>
      <c r="F247" s="279"/>
      <c r="G247" s="263"/>
      <c r="H247" s="4"/>
      <c r="I247" s="122"/>
      <c r="J247" s="127"/>
      <c r="K247" s="125"/>
      <c r="L247" s="134"/>
    </row>
    <row r="248" spans="1:12" ht="15.75" customHeight="1" x14ac:dyDescent="0.25">
      <c r="A248" s="2">
        <f t="shared" si="3"/>
        <v>231</v>
      </c>
      <c r="B248" s="279"/>
      <c r="C248" s="263"/>
      <c r="D248" s="279"/>
      <c r="E248" s="263"/>
      <c r="F248" s="279"/>
      <c r="G248" s="263"/>
      <c r="H248" s="4"/>
      <c r="I248" s="122"/>
      <c r="J248" s="127"/>
      <c r="K248" s="125"/>
      <c r="L248" s="134"/>
    </row>
    <row r="249" spans="1:12" ht="15.75" customHeight="1" x14ac:dyDescent="0.25">
      <c r="A249" s="2">
        <f t="shared" si="3"/>
        <v>232</v>
      </c>
      <c r="B249" s="279"/>
      <c r="C249" s="263"/>
      <c r="D249" s="279"/>
      <c r="E249" s="263"/>
      <c r="F249" s="279"/>
      <c r="G249" s="263"/>
      <c r="H249" s="4"/>
      <c r="I249" s="122"/>
      <c r="J249" s="127"/>
      <c r="K249" s="125"/>
      <c r="L249" s="134"/>
    </row>
    <row r="250" spans="1:12" ht="15.75" customHeight="1" x14ac:dyDescent="0.25">
      <c r="A250" s="2">
        <f t="shared" si="3"/>
        <v>233</v>
      </c>
      <c r="B250" s="279"/>
      <c r="C250" s="263"/>
      <c r="D250" s="279"/>
      <c r="E250" s="263"/>
      <c r="F250" s="279"/>
      <c r="G250" s="263"/>
      <c r="H250" s="4"/>
      <c r="I250" s="122"/>
      <c r="J250" s="127"/>
      <c r="K250" s="125"/>
      <c r="L250" s="134"/>
    </row>
    <row r="251" spans="1:12" ht="15.75" customHeight="1" x14ac:dyDescent="0.25">
      <c r="A251" s="2">
        <f t="shared" si="3"/>
        <v>234</v>
      </c>
      <c r="B251" s="279"/>
      <c r="C251" s="263"/>
      <c r="D251" s="279"/>
      <c r="E251" s="263"/>
      <c r="F251" s="279"/>
      <c r="G251" s="263"/>
      <c r="H251" s="4"/>
      <c r="I251" s="122"/>
      <c r="J251" s="127"/>
      <c r="K251" s="125"/>
      <c r="L251" s="134"/>
    </row>
    <row r="252" spans="1:12" ht="15.75" customHeight="1" x14ac:dyDescent="0.25">
      <c r="A252" s="2">
        <f t="shared" si="3"/>
        <v>235</v>
      </c>
      <c r="B252" s="279"/>
      <c r="C252" s="263"/>
      <c r="D252" s="279"/>
      <c r="E252" s="263"/>
      <c r="F252" s="279"/>
      <c r="G252" s="263"/>
      <c r="H252" s="4"/>
      <c r="I252" s="122"/>
      <c r="J252" s="127"/>
      <c r="K252" s="125"/>
      <c r="L252" s="134"/>
    </row>
    <row r="253" spans="1:12" ht="15.75" customHeight="1" x14ac:dyDescent="0.25">
      <c r="A253" s="2">
        <f t="shared" si="3"/>
        <v>236</v>
      </c>
      <c r="B253" s="279"/>
      <c r="C253" s="263"/>
      <c r="D253" s="279"/>
      <c r="E253" s="263"/>
      <c r="F253" s="279"/>
      <c r="G253" s="263"/>
      <c r="H253" s="4"/>
      <c r="I253" s="122"/>
      <c r="J253" s="127"/>
      <c r="K253" s="125"/>
      <c r="L253" s="134"/>
    </row>
    <row r="254" spans="1:12" ht="15.75" customHeight="1" x14ac:dyDescent="0.25">
      <c r="A254" s="2">
        <f t="shared" si="3"/>
        <v>237</v>
      </c>
      <c r="B254" s="279"/>
      <c r="C254" s="263"/>
      <c r="D254" s="279"/>
      <c r="E254" s="263"/>
      <c r="F254" s="279"/>
      <c r="G254" s="263"/>
      <c r="H254" s="4"/>
      <c r="I254" s="122"/>
      <c r="J254" s="127"/>
      <c r="K254" s="125"/>
      <c r="L254" s="134"/>
    </row>
    <row r="255" spans="1:12" ht="15.75" customHeight="1" x14ac:dyDescent="0.25">
      <c r="A255" s="2">
        <f t="shared" si="3"/>
        <v>238</v>
      </c>
      <c r="B255" s="279"/>
      <c r="C255" s="263"/>
      <c r="D255" s="279"/>
      <c r="E255" s="263"/>
      <c r="F255" s="279"/>
      <c r="G255" s="263"/>
      <c r="H255" s="4"/>
      <c r="I255" s="122"/>
      <c r="J255" s="127"/>
      <c r="K255" s="125"/>
      <c r="L255" s="134"/>
    </row>
    <row r="256" spans="1:12" ht="15.75" customHeight="1" x14ac:dyDescent="0.25">
      <c r="A256" s="2">
        <f t="shared" si="3"/>
        <v>239</v>
      </c>
      <c r="B256" s="279"/>
      <c r="C256" s="263"/>
      <c r="D256" s="279"/>
      <c r="E256" s="263"/>
      <c r="F256" s="279"/>
      <c r="G256" s="263"/>
      <c r="H256" s="4"/>
      <c r="I256" s="122"/>
      <c r="J256" s="127"/>
      <c r="K256" s="125"/>
      <c r="L256" s="134"/>
    </row>
    <row r="257" spans="1:12" ht="15.75" customHeight="1" x14ac:dyDescent="0.25">
      <c r="A257" s="2">
        <f t="shared" si="3"/>
        <v>240</v>
      </c>
      <c r="B257" s="279"/>
      <c r="C257" s="263"/>
      <c r="D257" s="279"/>
      <c r="E257" s="263"/>
      <c r="F257" s="279"/>
      <c r="G257" s="263"/>
      <c r="H257" s="4"/>
      <c r="I257" s="122"/>
      <c r="J257" s="127"/>
      <c r="K257" s="125"/>
      <c r="L257" s="134"/>
    </row>
    <row r="258" spans="1:12" ht="15.75" customHeight="1" x14ac:dyDescent="0.25">
      <c r="A258" s="2">
        <f t="shared" si="3"/>
        <v>241</v>
      </c>
      <c r="B258" s="279"/>
      <c r="C258" s="263"/>
      <c r="D258" s="279"/>
      <c r="E258" s="263"/>
      <c r="F258" s="279"/>
      <c r="G258" s="263"/>
      <c r="H258" s="4"/>
      <c r="I258" s="122"/>
      <c r="J258" s="127"/>
      <c r="K258" s="125"/>
      <c r="L258" s="134"/>
    </row>
    <row r="259" spans="1:12" ht="15.75" customHeight="1" x14ac:dyDescent="0.25">
      <c r="A259" s="2">
        <f t="shared" si="3"/>
        <v>242</v>
      </c>
      <c r="B259" s="279"/>
      <c r="C259" s="263"/>
      <c r="D259" s="279"/>
      <c r="E259" s="263"/>
      <c r="F259" s="279"/>
      <c r="G259" s="263"/>
      <c r="H259" s="4"/>
      <c r="I259" s="122"/>
      <c r="J259" s="127"/>
      <c r="K259" s="125"/>
      <c r="L259" s="134"/>
    </row>
    <row r="260" spans="1:12" ht="15.75" customHeight="1" x14ac:dyDescent="0.25">
      <c r="A260" s="2">
        <f t="shared" si="3"/>
        <v>243</v>
      </c>
      <c r="B260" s="279"/>
      <c r="C260" s="263"/>
      <c r="D260" s="279"/>
      <c r="E260" s="263"/>
      <c r="F260" s="279"/>
      <c r="G260" s="263"/>
      <c r="H260" s="4"/>
      <c r="I260" s="122"/>
      <c r="J260" s="127"/>
      <c r="K260" s="125"/>
      <c r="L260" s="134"/>
    </row>
    <row r="261" spans="1:12" ht="15.75" customHeight="1" x14ac:dyDescent="0.25">
      <c r="A261" s="2">
        <f t="shared" si="3"/>
        <v>244</v>
      </c>
      <c r="B261" s="279"/>
      <c r="C261" s="263"/>
      <c r="D261" s="279"/>
      <c r="E261" s="263"/>
      <c r="F261" s="279"/>
      <c r="G261" s="263"/>
      <c r="H261" s="4"/>
      <c r="I261" s="122"/>
      <c r="J261" s="127"/>
      <c r="K261" s="125"/>
      <c r="L261" s="134"/>
    </row>
    <row r="262" spans="1:12" ht="15.75" customHeight="1" x14ac:dyDescent="0.25">
      <c r="A262" s="2">
        <f t="shared" si="3"/>
        <v>245</v>
      </c>
      <c r="B262" s="279"/>
      <c r="C262" s="263"/>
      <c r="D262" s="279"/>
      <c r="E262" s="263"/>
      <c r="F262" s="279"/>
      <c r="G262" s="263"/>
      <c r="H262" s="4"/>
      <c r="I262" s="122"/>
      <c r="J262" s="127"/>
      <c r="K262" s="125"/>
      <c r="L262" s="134"/>
    </row>
    <row r="263" spans="1:12" ht="15.75" customHeight="1" x14ac:dyDescent="0.25">
      <c r="A263" s="2">
        <f t="shared" si="3"/>
        <v>246</v>
      </c>
      <c r="B263" s="279"/>
      <c r="C263" s="263"/>
      <c r="D263" s="279"/>
      <c r="E263" s="263"/>
      <c r="F263" s="279"/>
      <c r="G263" s="263"/>
      <c r="H263" s="4"/>
      <c r="I263" s="122"/>
      <c r="J263" s="127"/>
      <c r="K263" s="125"/>
      <c r="L263" s="134"/>
    </row>
    <row r="264" spans="1:12" ht="15.75" customHeight="1" x14ac:dyDescent="0.25">
      <c r="A264" s="2">
        <f t="shared" si="3"/>
        <v>247</v>
      </c>
      <c r="B264" s="279"/>
      <c r="C264" s="263"/>
      <c r="D264" s="279"/>
      <c r="E264" s="263"/>
      <c r="F264" s="279"/>
      <c r="G264" s="263"/>
      <c r="H264" s="4"/>
      <c r="I264" s="122"/>
      <c r="J264" s="127"/>
      <c r="K264" s="125"/>
      <c r="L264" s="134"/>
    </row>
    <row r="265" spans="1:12" ht="15.75" customHeight="1" x14ac:dyDescent="0.25">
      <c r="A265" s="2">
        <f t="shared" si="3"/>
        <v>248</v>
      </c>
      <c r="B265" s="279"/>
      <c r="C265" s="263"/>
      <c r="D265" s="279"/>
      <c r="E265" s="263"/>
      <c r="F265" s="279"/>
      <c r="G265" s="263"/>
      <c r="H265" s="4"/>
      <c r="I265" s="122"/>
      <c r="J265" s="127"/>
      <c r="K265" s="125"/>
      <c r="L265" s="134"/>
    </row>
    <row r="266" spans="1:12" ht="15.75" customHeight="1" x14ac:dyDescent="0.25">
      <c r="A266" s="2">
        <f t="shared" si="3"/>
        <v>249</v>
      </c>
      <c r="B266" s="279"/>
      <c r="C266" s="263"/>
      <c r="D266" s="279"/>
      <c r="E266" s="263"/>
      <c r="F266" s="279"/>
      <c r="G266" s="263"/>
      <c r="H266" s="4"/>
      <c r="I266" s="122"/>
      <c r="J266" s="127"/>
      <c r="K266" s="125"/>
      <c r="L266" s="134"/>
    </row>
    <row r="267" spans="1:12" ht="15.75" customHeight="1" x14ac:dyDescent="0.25">
      <c r="A267" s="2">
        <f t="shared" si="3"/>
        <v>250</v>
      </c>
      <c r="B267" s="279"/>
      <c r="C267" s="263"/>
      <c r="D267" s="279"/>
      <c r="E267" s="263"/>
      <c r="F267" s="279"/>
      <c r="G267" s="263"/>
      <c r="H267" s="4"/>
      <c r="I267" s="122"/>
      <c r="J267" s="127"/>
      <c r="K267" s="125"/>
      <c r="L267" s="134"/>
    </row>
    <row r="268" spans="1:12" ht="15.75" customHeight="1" x14ac:dyDescent="0.25">
      <c r="A268" s="2">
        <f t="shared" si="3"/>
        <v>251</v>
      </c>
      <c r="B268" s="279"/>
      <c r="C268" s="263"/>
      <c r="D268" s="279"/>
      <c r="E268" s="263"/>
      <c r="F268" s="279"/>
      <c r="G268" s="263"/>
      <c r="H268" s="4"/>
      <c r="I268" s="122"/>
      <c r="J268" s="127"/>
      <c r="K268" s="125"/>
      <c r="L268" s="134"/>
    </row>
    <row r="269" spans="1:12" ht="15.75" customHeight="1" x14ac:dyDescent="0.25">
      <c r="A269" s="2">
        <f t="shared" si="3"/>
        <v>252</v>
      </c>
      <c r="B269" s="279"/>
      <c r="C269" s="263"/>
      <c r="D269" s="279"/>
      <c r="E269" s="263"/>
      <c r="F269" s="279"/>
      <c r="G269" s="263"/>
      <c r="H269" s="4"/>
      <c r="I269" s="122"/>
      <c r="J269" s="127"/>
      <c r="K269" s="125"/>
      <c r="L269" s="134"/>
    </row>
    <row r="270" spans="1:12" ht="15.75" customHeight="1" x14ac:dyDescent="0.25">
      <c r="A270" s="2">
        <f t="shared" si="3"/>
        <v>253</v>
      </c>
      <c r="B270" s="279"/>
      <c r="C270" s="263"/>
      <c r="D270" s="279"/>
      <c r="E270" s="263"/>
      <c r="F270" s="279"/>
      <c r="G270" s="263"/>
      <c r="H270" s="4"/>
      <c r="I270" s="122"/>
      <c r="J270" s="127"/>
      <c r="K270" s="125"/>
      <c r="L270" s="134"/>
    </row>
    <row r="271" spans="1:12" ht="15.75" customHeight="1" x14ac:dyDescent="0.25">
      <c r="A271" s="2">
        <f t="shared" si="3"/>
        <v>254</v>
      </c>
      <c r="B271" s="279"/>
      <c r="C271" s="263"/>
      <c r="D271" s="279"/>
      <c r="E271" s="263"/>
      <c r="F271" s="279"/>
      <c r="G271" s="263"/>
      <c r="H271" s="4"/>
      <c r="I271" s="122"/>
      <c r="J271" s="127"/>
      <c r="K271" s="125"/>
      <c r="L271" s="134"/>
    </row>
    <row r="272" spans="1:12" ht="15.75" customHeight="1" x14ac:dyDescent="0.25">
      <c r="A272" s="2">
        <f t="shared" si="3"/>
        <v>255</v>
      </c>
      <c r="B272" s="279"/>
      <c r="C272" s="263"/>
      <c r="D272" s="279"/>
      <c r="E272" s="263"/>
      <c r="F272" s="279"/>
      <c r="G272" s="263"/>
      <c r="H272" s="4"/>
      <c r="I272" s="122"/>
      <c r="J272" s="127"/>
      <c r="K272" s="125"/>
      <c r="L272" s="134"/>
    </row>
    <row r="273" spans="1:12" ht="15.75" customHeight="1" x14ac:dyDescent="0.25">
      <c r="A273" s="2">
        <f t="shared" si="3"/>
        <v>256</v>
      </c>
      <c r="B273" s="279"/>
      <c r="C273" s="263"/>
      <c r="D273" s="279"/>
      <c r="E273" s="263"/>
      <c r="F273" s="279"/>
      <c r="G273" s="263"/>
      <c r="H273" s="4"/>
      <c r="I273" s="122"/>
      <c r="J273" s="127"/>
      <c r="K273" s="125"/>
      <c r="L273" s="134"/>
    </row>
    <row r="274" spans="1:12" ht="15.75" customHeight="1" x14ac:dyDescent="0.25">
      <c r="A274" s="2">
        <f t="shared" ref="A274:A337" si="4">ROW()-17</f>
        <v>257</v>
      </c>
      <c r="B274" s="279"/>
      <c r="C274" s="263"/>
      <c r="D274" s="279"/>
      <c r="E274" s="263"/>
      <c r="F274" s="279"/>
      <c r="G274" s="263"/>
      <c r="H274" s="4"/>
      <c r="I274" s="122"/>
      <c r="J274" s="127"/>
      <c r="K274" s="125"/>
      <c r="L274" s="134"/>
    </row>
    <row r="275" spans="1:12" ht="15.75" customHeight="1" x14ac:dyDescent="0.25">
      <c r="A275" s="2">
        <f t="shared" si="4"/>
        <v>258</v>
      </c>
      <c r="B275" s="279"/>
      <c r="C275" s="263"/>
      <c r="D275" s="279"/>
      <c r="E275" s="263"/>
      <c r="F275" s="279"/>
      <c r="G275" s="263"/>
      <c r="H275" s="4"/>
      <c r="I275" s="122"/>
      <c r="J275" s="127"/>
      <c r="K275" s="125"/>
      <c r="L275" s="134"/>
    </row>
    <row r="276" spans="1:12" ht="15.75" customHeight="1" x14ac:dyDescent="0.25">
      <c r="A276" s="2">
        <f t="shared" si="4"/>
        <v>259</v>
      </c>
      <c r="B276" s="279"/>
      <c r="C276" s="263"/>
      <c r="D276" s="279"/>
      <c r="E276" s="263"/>
      <c r="F276" s="279"/>
      <c r="G276" s="263"/>
      <c r="H276" s="4"/>
      <c r="I276" s="122"/>
      <c r="J276" s="127"/>
      <c r="K276" s="125"/>
      <c r="L276" s="134"/>
    </row>
    <row r="277" spans="1:12" ht="15.75" customHeight="1" x14ac:dyDescent="0.25">
      <c r="A277" s="2">
        <f t="shared" si="4"/>
        <v>260</v>
      </c>
      <c r="B277" s="279"/>
      <c r="C277" s="263"/>
      <c r="D277" s="279"/>
      <c r="E277" s="263"/>
      <c r="F277" s="279"/>
      <c r="G277" s="263"/>
      <c r="H277" s="4"/>
      <c r="I277" s="122"/>
      <c r="J277" s="127"/>
      <c r="K277" s="125"/>
      <c r="L277" s="134"/>
    </row>
    <row r="278" spans="1:12" ht="15.75" customHeight="1" x14ac:dyDescent="0.25">
      <c r="A278" s="2">
        <f t="shared" si="4"/>
        <v>261</v>
      </c>
      <c r="B278" s="279"/>
      <c r="C278" s="263"/>
      <c r="D278" s="279"/>
      <c r="E278" s="263"/>
      <c r="F278" s="279"/>
      <c r="G278" s="263"/>
      <c r="H278" s="4"/>
      <c r="I278" s="122"/>
      <c r="J278" s="127"/>
      <c r="K278" s="125"/>
      <c r="L278" s="134"/>
    </row>
    <row r="279" spans="1:12" ht="15.75" customHeight="1" x14ac:dyDescent="0.25">
      <c r="A279" s="2">
        <f t="shared" si="4"/>
        <v>262</v>
      </c>
      <c r="B279" s="279"/>
      <c r="C279" s="263"/>
      <c r="D279" s="279"/>
      <c r="E279" s="263"/>
      <c r="F279" s="279"/>
      <c r="G279" s="263"/>
      <c r="H279" s="4"/>
      <c r="I279" s="122"/>
      <c r="J279" s="127"/>
      <c r="K279" s="125"/>
      <c r="L279" s="134"/>
    </row>
    <row r="280" spans="1:12" ht="15.75" customHeight="1" x14ac:dyDescent="0.25">
      <c r="A280" s="2">
        <f t="shared" si="4"/>
        <v>263</v>
      </c>
      <c r="B280" s="279"/>
      <c r="C280" s="263"/>
      <c r="D280" s="279"/>
      <c r="E280" s="263"/>
      <c r="F280" s="279"/>
      <c r="G280" s="263"/>
      <c r="H280" s="4"/>
      <c r="I280" s="122"/>
      <c r="J280" s="127"/>
      <c r="K280" s="125"/>
      <c r="L280" s="134"/>
    </row>
    <row r="281" spans="1:12" ht="15.75" customHeight="1" x14ac:dyDescent="0.25">
      <c r="A281" s="2">
        <f t="shared" si="4"/>
        <v>264</v>
      </c>
      <c r="B281" s="279"/>
      <c r="C281" s="263"/>
      <c r="D281" s="279"/>
      <c r="E281" s="263"/>
      <c r="F281" s="279"/>
      <c r="G281" s="263"/>
      <c r="H281" s="4"/>
      <c r="I281" s="122"/>
      <c r="J281" s="127"/>
      <c r="K281" s="125"/>
      <c r="L281" s="134"/>
    </row>
    <row r="282" spans="1:12" ht="15.75" customHeight="1" x14ac:dyDescent="0.25">
      <c r="A282" s="2">
        <f t="shared" si="4"/>
        <v>265</v>
      </c>
      <c r="B282" s="279"/>
      <c r="C282" s="263"/>
      <c r="D282" s="279"/>
      <c r="E282" s="263"/>
      <c r="F282" s="279"/>
      <c r="G282" s="263"/>
      <c r="H282" s="4"/>
      <c r="I282" s="122"/>
      <c r="J282" s="127"/>
      <c r="K282" s="125"/>
      <c r="L282" s="134"/>
    </row>
    <row r="283" spans="1:12" ht="15.75" customHeight="1" x14ac:dyDescent="0.25">
      <c r="A283" s="2">
        <f t="shared" si="4"/>
        <v>266</v>
      </c>
      <c r="B283" s="279"/>
      <c r="C283" s="263"/>
      <c r="D283" s="279"/>
      <c r="E283" s="263"/>
      <c r="F283" s="279"/>
      <c r="G283" s="263"/>
      <c r="H283" s="4"/>
      <c r="I283" s="122"/>
      <c r="J283" s="127"/>
      <c r="K283" s="125"/>
      <c r="L283" s="134"/>
    </row>
    <row r="284" spans="1:12" ht="15.75" customHeight="1" x14ac:dyDescent="0.25">
      <c r="A284" s="2">
        <f t="shared" si="4"/>
        <v>267</v>
      </c>
      <c r="B284" s="279"/>
      <c r="C284" s="263"/>
      <c r="D284" s="279"/>
      <c r="E284" s="263"/>
      <c r="F284" s="279"/>
      <c r="G284" s="263"/>
      <c r="H284" s="4"/>
      <c r="I284" s="122"/>
      <c r="J284" s="127"/>
      <c r="K284" s="125"/>
      <c r="L284" s="134"/>
    </row>
    <row r="285" spans="1:12" ht="15.75" customHeight="1" x14ac:dyDescent="0.25">
      <c r="A285" s="2">
        <f t="shared" si="4"/>
        <v>268</v>
      </c>
      <c r="B285" s="279"/>
      <c r="C285" s="263"/>
      <c r="D285" s="279"/>
      <c r="E285" s="263"/>
      <c r="F285" s="279"/>
      <c r="G285" s="263"/>
      <c r="H285" s="4"/>
      <c r="I285" s="122"/>
      <c r="J285" s="127"/>
      <c r="K285" s="125"/>
      <c r="L285" s="134"/>
    </row>
    <row r="286" spans="1:12" ht="15.75" customHeight="1" x14ac:dyDescent="0.25">
      <c r="A286" s="2">
        <f t="shared" si="4"/>
        <v>269</v>
      </c>
      <c r="B286" s="279"/>
      <c r="C286" s="263"/>
      <c r="D286" s="279"/>
      <c r="E286" s="263"/>
      <c r="F286" s="279"/>
      <c r="G286" s="263"/>
      <c r="H286" s="4"/>
      <c r="I286" s="122"/>
      <c r="J286" s="127"/>
      <c r="K286" s="125"/>
      <c r="L286" s="134"/>
    </row>
    <row r="287" spans="1:12" ht="15.75" customHeight="1" x14ac:dyDescent="0.25">
      <c r="A287" s="2">
        <f t="shared" si="4"/>
        <v>270</v>
      </c>
      <c r="B287" s="279"/>
      <c r="C287" s="263"/>
      <c r="D287" s="279"/>
      <c r="E287" s="263"/>
      <c r="F287" s="279"/>
      <c r="G287" s="263"/>
      <c r="H287" s="4"/>
      <c r="I287" s="122"/>
      <c r="J287" s="127"/>
      <c r="K287" s="125"/>
      <c r="L287" s="134"/>
    </row>
    <row r="288" spans="1:12" ht="15.75" customHeight="1" x14ac:dyDescent="0.25">
      <c r="A288" s="2">
        <f t="shared" si="4"/>
        <v>271</v>
      </c>
      <c r="B288" s="279"/>
      <c r="C288" s="263"/>
      <c r="D288" s="279"/>
      <c r="E288" s="263"/>
      <c r="F288" s="279"/>
      <c r="G288" s="263"/>
      <c r="H288" s="4"/>
      <c r="I288" s="122"/>
      <c r="J288" s="127"/>
      <c r="K288" s="125"/>
      <c r="L288" s="134"/>
    </row>
    <row r="289" spans="1:12" ht="15.75" customHeight="1" x14ac:dyDescent="0.25">
      <c r="A289" s="2">
        <f t="shared" si="4"/>
        <v>272</v>
      </c>
      <c r="B289" s="279"/>
      <c r="C289" s="263"/>
      <c r="D289" s="279"/>
      <c r="E289" s="263"/>
      <c r="F289" s="279"/>
      <c r="G289" s="263"/>
      <c r="H289" s="4"/>
      <c r="I289" s="122"/>
      <c r="J289" s="127"/>
      <c r="K289" s="125"/>
      <c r="L289" s="134"/>
    </row>
    <row r="290" spans="1:12" ht="15.75" customHeight="1" x14ac:dyDescent="0.25">
      <c r="A290" s="2">
        <f t="shared" si="4"/>
        <v>273</v>
      </c>
      <c r="B290" s="279"/>
      <c r="C290" s="263"/>
      <c r="D290" s="279"/>
      <c r="E290" s="263"/>
      <c r="F290" s="279"/>
      <c r="G290" s="263"/>
      <c r="H290" s="4"/>
      <c r="I290" s="122"/>
      <c r="J290" s="127"/>
      <c r="K290" s="125"/>
      <c r="L290" s="134"/>
    </row>
    <row r="291" spans="1:12" ht="15.75" customHeight="1" x14ac:dyDescent="0.25">
      <c r="A291" s="2">
        <f t="shared" si="4"/>
        <v>274</v>
      </c>
      <c r="B291" s="279"/>
      <c r="C291" s="263"/>
      <c r="D291" s="279"/>
      <c r="E291" s="263"/>
      <c r="F291" s="279"/>
      <c r="G291" s="263"/>
      <c r="H291" s="4"/>
      <c r="I291" s="122"/>
      <c r="J291" s="127"/>
      <c r="K291" s="125"/>
      <c r="L291" s="134"/>
    </row>
    <row r="292" spans="1:12" ht="15.75" customHeight="1" x14ac:dyDescent="0.25">
      <c r="A292" s="2">
        <f t="shared" si="4"/>
        <v>275</v>
      </c>
      <c r="B292" s="279"/>
      <c r="C292" s="263"/>
      <c r="D292" s="279"/>
      <c r="E292" s="263"/>
      <c r="F292" s="279"/>
      <c r="G292" s="263"/>
      <c r="H292" s="4"/>
      <c r="I292" s="122"/>
      <c r="J292" s="127"/>
      <c r="K292" s="125"/>
      <c r="L292" s="134"/>
    </row>
    <row r="293" spans="1:12" ht="15.75" customHeight="1" x14ac:dyDescent="0.25">
      <c r="A293" s="2">
        <f t="shared" si="4"/>
        <v>276</v>
      </c>
      <c r="B293" s="279"/>
      <c r="C293" s="263"/>
      <c r="D293" s="279"/>
      <c r="E293" s="263"/>
      <c r="F293" s="279"/>
      <c r="G293" s="263"/>
      <c r="H293" s="4"/>
      <c r="I293" s="122"/>
      <c r="J293" s="127"/>
      <c r="K293" s="125"/>
      <c r="L293" s="134"/>
    </row>
    <row r="294" spans="1:12" ht="15.75" customHeight="1" x14ac:dyDescent="0.25">
      <c r="A294" s="2">
        <f t="shared" si="4"/>
        <v>277</v>
      </c>
      <c r="B294" s="279"/>
      <c r="C294" s="263"/>
      <c r="D294" s="279"/>
      <c r="E294" s="263"/>
      <c r="F294" s="279"/>
      <c r="G294" s="263"/>
      <c r="H294" s="4"/>
      <c r="I294" s="122"/>
      <c r="J294" s="127"/>
      <c r="K294" s="125"/>
      <c r="L294" s="134"/>
    </row>
    <row r="295" spans="1:12" ht="15.75" customHeight="1" x14ac:dyDescent="0.25">
      <c r="A295" s="2">
        <f t="shared" si="4"/>
        <v>278</v>
      </c>
      <c r="B295" s="279"/>
      <c r="C295" s="263"/>
      <c r="D295" s="279"/>
      <c r="E295" s="263"/>
      <c r="F295" s="279"/>
      <c r="G295" s="263"/>
      <c r="H295" s="4"/>
      <c r="I295" s="122"/>
      <c r="J295" s="127"/>
      <c r="K295" s="125"/>
      <c r="L295" s="134"/>
    </row>
    <row r="296" spans="1:12" ht="15.75" customHeight="1" x14ac:dyDescent="0.25">
      <c r="A296" s="2">
        <f t="shared" si="4"/>
        <v>279</v>
      </c>
      <c r="B296" s="279"/>
      <c r="C296" s="263"/>
      <c r="D296" s="279"/>
      <c r="E296" s="263"/>
      <c r="F296" s="279"/>
      <c r="G296" s="263"/>
      <c r="H296" s="4"/>
      <c r="I296" s="122"/>
      <c r="J296" s="127"/>
      <c r="K296" s="125"/>
      <c r="L296" s="134"/>
    </row>
    <row r="297" spans="1:12" ht="15.75" customHeight="1" x14ac:dyDescent="0.25">
      <c r="A297" s="2">
        <f t="shared" si="4"/>
        <v>280</v>
      </c>
      <c r="B297" s="279"/>
      <c r="C297" s="263"/>
      <c r="D297" s="279"/>
      <c r="E297" s="263"/>
      <c r="F297" s="279"/>
      <c r="G297" s="263"/>
      <c r="H297" s="4"/>
      <c r="I297" s="122"/>
      <c r="J297" s="127"/>
      <c r="K297" s="125"/>
      <c r="L297" s="134"/>
    </row>
    <row r="298" spans="1:12" ht="15.75" customHeight="1" x14ac:dyDescent="0.25">
      <c r="A298" s="2">
        <f t="shared" si="4"/>
        <v>281</v>
      </c>
      <c r="B298" s="279"/>
      <c r="C298" s="263"/>
      <c r="D298" s="279"/>
      <c r="E298" s="263"/>
      <c r="F298" s="279"/>
      <c r="G298" s="263"/>
      <c r="H298" s="4"/>
      <c r="I298" s="122"/>
      <c r="J298" s="127"/>
      <c r="K298" s="125"/>
      <c r="L298" s="134"/>
    </row>
    <row r="299" spans="1:12" ht="15.75" customHeight="1" x14ac:dyDescent="0.25">
      <c r="A299" s="2">
        <f t="shared" si="4"/>
        <v>282</v>
      </c>
      <c r="B299" s="279"/>
      <c r="C299" s="263"/>
      <c r="D299" s="279"/>
      <c r="E299" s="263"/>
      <c r="F299" s="279"/>
      <c r="G299" s="263"/>
      <c r="H299" s="4"/>
      <c r="I299" s="122"/>
      <c r="J299" s="127"/>
      <c r="K299" s="125"/>
      <c r="L299" s="134"/>
    </row>
    <row r="300" spans="1:12" ht="15.75" customHeight="1" x14ac:dyDescent="0.25">
      <c r="A300" s="2">
        <f t="shared" si="4"/>
        <v>283</v>
      </c>
      <c r="B300" s="279"/>
      <c r="C300" s="263"/>
      <c r="D300" s="279"/>
      <c r="E300" s="263"/>
      <c r="F300" s="279"/>
      <c r="G300" s="263"/>
      <c r="H300" s="4"/>
      <c r="I300" s="122"/>
      <c r="J300" s="127"/>
      <c r="K300" s="125"/>
      <c r="L300" s="134"/>
    </row>
    <row r="301" spans="1:12" ht="15.75" customHeight="1" x14ac:dyDescent="0.25">
      <c r="A301" s="2">
        <f t="shared" si="4"/>
        <v>284</v>
      </c>
      <c r="B301" s="279"/>
      <c r="C301" s="263"/>
      <c r="D301" s="279"/>
      <c r="E301" s="263"/>
      <c r="F301" s="279"/>
      <c r="G301" s="263"/>
      <c r="H301" s="4"/>
      <c r="I301" s="122"/>
      <c r="J301" s="127"/>
      <c r="K301" s="125"/>
      <c r="L301" s="134"/>
    </row>
    <row r="302" spans="1:12" ht="15.75" customHeight="1" x14ac:dyDescent="0.25">
      <c r="A302" s="2">
        <f t="shared" si="4"/>
        <v>285</v>
      </c>
      <c r="B302" s="279"/>
      <c r="C302" s="263"/>
      <c r="D302" s="279"/>
      <c r="E302" s="263"/>
      <c r="F302" s="279"/>
      <c r="G302" s="263"/>
      <c r="H302" s="4"/>
      <c r="I302" s="122"/>
      <c r="J302" s="127"/>
      <c r="K302" s="125"/>
      <c r="L302" s="134"/>
    </row>
    <row r="303" spans="1:12" ht="15.75" customHeight="1" x14ac:dyDescent="0.25">
      <c r="A303" s="2">
        <f t="shared" si="4"/>
        <v>286</v>
      </c>
      <c r="B303" s="279"/>
      <c r="C303" s="263"/>
      <c r="D303" s="279"/>
      <c r="E303" s="263"/>
      <c r="F303" s="279"/>
      <c r="G303" s="263"/>
      <c r="H303" s="4"/>
      <c r="I303" s="122"/>
      <c r="J303" s="127"/>
      <c r="K303" s="125"/>
      <c r="L303" s="134"/>
    </row>
    <row r="304" spans="1:12" ht="15.75" customHeight="1" x14ac:dyDescent="0.25">
      <c r="A304" s="2">
        <f t="shared" si="4"/>
        <v>287</v>
      </c>
      <c r="B304" s="279"/>
      <c r="C304" s="263"/>
      <c r="D304" s="279"/>
      <c r="E304" s="263"/>
      <c r="F304" s="279"/>
      <c r="G304" s="263"/>
      <c r="H304" s="4"/>
      <c r="I304" s="122"/>
      <c r="J304" s="127"/>
      <c r="K304" s="125"/>
      <c r="L304" s="134"/>
    </row>
    <row r="305" spans="1:12" ht="15.75" customHeight="1" x14ac:dyDescent="0.25">
      <c r="A305" s="2">
        <f t="shared" si="4"/>
        <v>288</v>
      </c>
      <c r="B305" s="279"/>
      <c r="C305" s="263"/>
      <c r="D305" s="279"/>
      <c r="E305" s="263"/>
      <c r="F305" s="279"/>
      <c r="G305" s="263"/>
      <c r="H305" s="4"/>
      <c r="I305" s="122"/>
      <c r="J305" s="127"/>
      <c r="K305" s="125"/>
      <c r="L305" s="134"/>
    </row>
    <row r="306" spans="1:12" ht="15.75" customHeight="1" x14ac:dyDescent="0.25">
      <c r="A306" s="2">
        <f t="shared" si="4"/>
        <v>289</v>
      </c>
      <c r="B306" s="279"/>
      <c r="C306" s="263"/>
      <c r="D306" s="279"/>
      <c r="E306" s="263"/>
      <c r="F306" s="279"/>
      <c r="G306" s="263"/>
      <c r="H306" s="4"/>
      <c r="I306" s="122"/>
      <c r="J306" s="127"/>
      <c r="K306" s="125"/>
      <c r="L306" s="134"/>
    </row>
    <row r="307" spans="1:12" ht="15.75" customHeight="1" x14ac:dyDescent="0.25">
      <c r="A307" s="2">
        <f t="shared" si="4"/>
        <v>290</v>
      </c>
      <c r="B307" s="279"/>
      <c r="C307" s="263"/>
      <c r="D307" s="279"/>
      <c r="E307" s="263"/>
      <c r="F307" s="279"/>
      <c r="G307" s="263"/>
      <c r="H307" s="4"/>
      <c r="I307" s="122"/>
      <c r="J307" s="127"/>
      <c r="K307" s="125"/>
      <c r="L307" s="134"/>
    </row>
    <row r="308" spans="1:12" ht="15.75" customHeight="1" x14ac:dyDescent="0.25">
      <c r="A308" s="2">
        <f t="shared" si="4"/>
        <v>291</v>
      </c>
      <c r="B308" s="279"/>
      <c r="C308" s="263"/>
      <c r="D308" s="279"/>
      <c r="E308" s="263"/>
      <c r="F308" s="279"/>
      <c r="G308" s="263"/>
      <c r="H308" s="4"/>
      <c r="I308" s="122"/>
      <c r="J308" s="127"/>
      <c r="K308" s="125"/>
      <c r="L308" s="134"/>
    </row>
    <row r="309" spans="1:12" ht="15.75" customHeight="1" x14ac:dyDescent="0.25">
      <c r="A309" s="2">
        <f t="shared" si="4"/>
        <v>292</v>
      </c>
      <c r="B309" s="279"/>
      <c r="C309" s="263"/>
      <c r="D309" s="279"/>
      <c r="E309" s="263"/>
      <c r="F309" s="279"/>
      <c r="G309" s="263"/>
      <c r="H309" s="4"/>
      <c r="I309" s="122"/>
      <c r="J309" s="127"/>
      <c r="K309" s="125"/>
      <c r="L309" s="134"/>
    </row>
    <row r="310" spans="1:12" ht="15.75" customHeight="1" x14ac:dyDescent="0.25">
      <c r="A310" s="2">
        <f t="shared" si="4"/>
        <v>293</v>
      </c>
      <c r="B310" s="279"/>
      <c r="C310" s="263"/>
      <c r="D310" s="279"/>
      <c r="E310" s="263"/>
      <c r="F310" s="279"/>
      <c r="G310" s="263"/>
      <c r="H310" s="4"/>
      <c r="I310" s="122"/>
      <c r="J310" s="127"/>
      <c r="K310" s="125"/>
      <c r="L310" s="134"/>
    </row>
    <row r="311" spans="1:12" ht="15.75" customHeight="1" x14ac:dyDescent="0.25">
      <c r="A311" s="2">
        <f t="shared" si="4"/>
        <v>294</v>
      </c>
      <c r="B311" s="279"/>
      <c r="C311" s="263"/>
      <c r="D311" s="279"/>
      <c r="E311" s="263"/>
      <c r="F311" s="279"/>
      <c r="G311" s="263"/>
      <c r="H311" s="4"/>
      <c r="I311" s="122"/>
      <c r="J311" s="127"/>
      <c r="K311" s="125"/>
      <c r="L311" s="134"/>
    </row>
    <row r="312" spans="1:12" ht="15.75" customHeight="1" x14ac:dyDescent="0.25">
      <c r="A312" s="2">
        <f t="shared" si="4"/>
        <v>295</v>
      </c>
      <c r="B312" s="279"/>
      <c r="C312" s="263"/>
      <c r="D312" s="279"/>
      <c r="E312" s="263"/>
      <c r="F312" s="279"/>
      <c r="G312" s="263"/>
      <c r="H312" s="4"/>
      <c r="I312" s="122"/>
      <c r="J312" s="127"/>
      <c r="K312" s="125"/>
      <c r="L312" s="134"/>
    </row>
    <row r="313" spans="1:12" ht="15.75" customHeight="1" x14ac:dyDescent="0.25">
      <c r="A313" s="2">
        <f t="shared" si="4"/>
        <v>296</v>
      </c>
      <c r="B313" s="279"/>
      <c r="C313" s="263"/>
      <c r="D313" s="279"/>
      <c r="E313" s="263"/>
      <c r="F313" s="279"/>
      <c r="G313" s="263"/>
      <c r="H313" s="4"/>
      <c r="I313" s="122"/>
      <c r="J313" s="127"/>
      <c r="K313" s="125"/>
      <c r="L313" s="134"/>
    </row>
    <row r="314" spans="1:12" ht="15.75" customHeight="1" x14ac:dyDescent="0.25">
      <c r="A314" s="2">
        <f t="shared" si="4"/>
        <v>297</v>
      </c>
      <c r="B314" s="279"/>
      <c r="C314" s="263"/>
      <c r="D314" s="279"/>
      <c r="E314" s="263"/>
      <c r="F314" s="279"/>
      <c r="G314" s="263"/>
      <c r="H314" s="4"/>
      <c r="I314" s="122"/>
      <c r="J314" s="127"/>
      <c r="K314" s="125"/>
      <c r="L314" s="134"/>
    </row>
    <row r="315" spans="1:12" ht="15.75" customHeight="1" x14ac:dyDescent="0.25">
      <c r="A315" s="2">
        <f t="shared" si="4"/>
        <v>298</v>
      </c>
      <c r="B315" s="279"/>
      <c r="C315" s="263"/>
      <c r="D315" s="279"/>
      <c r="E315" s="263"/>
      <c r="F315" s="279"/>
      <c r="G315" s="263"/>
      <c r="H315" s="4"/>
      <c r="I315" s="122"/>
      <c r="J315" s="127"/>
      <c r="K315" s="125"/>
      <c r="L315" s="134"/>
    </row>
    <row r="316" spans="1:12" ht="15.75" customHeight="1" x14ac:dyDescent="0.25">
      <c r="A316" s="2">
        <f t="shared" si="4"/>
        <v>299</v>
      </c>
      <c r="B316" s="279"/>
      <c r="C316" s="263"/>
      <c r="D316" s="279"/>
      <c r="E316" s="263"/>
      <c r="F316" s="279"/>
      <c r="G316" s="263"/>
      <c r="H316" s="4"/>
      <c r="I316" s="122"/>
      <c r="J316" s="127"/>
      <c r="K316" s="125"/>
      <c r="L316" s="134"/>
    </row>
    <row r="317" spans="1:12" ht="15.75" customHeight="1" x14ac:dyDescent="0.25">
      <c r="A317" s="2">
        <f t="shared" si="4"/>
        <v>300</v>
      </c>
      <c r="B317" s="279"/>
      <c r="C317" s="263"/>
      <c r="D317" s="279"/>
      <c r="E317" s="263"/>
      <c r="F317" s="279"/>
      <c r="G317" s="263"/>
      <c r="H317" s="4"/>
      <c r="I317" s="122"/>
      <c r="J317" s="127"/>
      <c r="K317" s="125"/>
      <c r="L317" s="134"/>
    </row>
    <row r="318" spans="1:12" ht="15.75" customHeight="1" x14ac:dyDescent="0.25">
      <c r="A318" s="2">
        <f t="shared" si="4"/>
        <v>301</v>
      </c>
      <c r="B318" s="279"/>
      <c r="C318" s="263"/>
      <c r="D318" s="279"/>
      <c r="E318" s="263"/>
      <c r="F318" s="279"/>
      <c r="G318" s="263"/>
      <c r="H318" s="4"/>
      <c r="I318" s="122"/>
      <c r="J318" s="127"/>
      <c r="K318" s="125"/>
      <c r="L318" s="134"/>
    </row>
    <row r="319" spans="1:12" ht="15.75" customHeight="1" x14ac:dyDescent="0.25">
      <c r="A319" s="2">
        <f t="shared" si="4"/>
        <v>302</v>
      </c>
      <c r="B319" s="279"/>
      <c r="C319" s="263"/>
      <c r="D319" s="279"/>
      <c r="E319" s="263"/>
      <c r="F319" s="279"/>
      <c r="G319" s="263"/>
      <c r="H319" s="4"/>
      <c r="I319" s="122"/>
      <c r="J319" s="127"/>
      <c r="K319" s="125"/>
      <c r="L319" s="134"/>
    </row>
    <row r="320" spans="1:12" ht="15.75" customHeight="1" x14ac:dyDescent="0.25">
      <c r="A320" s="2">
        <f t="shared" si="4"/>
        <v>303</v>
      </c>
      <c r="B320" s="279"/>
      <c r="C320" s="263"/>
      <c r="D320" s="279"/>
      <c r="E320" s="263"/>
      <c r="F320" s="279"/>
      <c r="G320" s="263"/>
      <c r="H320" s="4"/>
      <c r="I320" s="122"/>
      <c r="J320" s="127"/>
      <c r="K320" s="125"/>
      <c r="L320" s="134"/>
    </row>
    <row r="321" spans="1:12" ht="15.75" customHeight="1" x14ac:dyDescent="0.25">
      <c r="A321" s="2">
        <f t="shared" si="4"/>
        <v>304</v>
      </c>
      <c r="B321" s="279"/>
      <c r="C321" s="263"/>
      <c r="D321" s="279"/>
      <c r="E321" s="263"/>
      <c r="F321" s="279"/>
      <c r="G321" s="263"/>
      <c r="H321" s="4"/>
      <c r="I321" s="122"/>
      <c r="J321" s="127"/>
      <c r="K321" s="125"/>
      <c r="L321" s="134"/>
    </row>
    <row r="322" spans="1:12" ht="15.75" customHeight="1" x14ac:dyDescent="0.25">
      <c r="A322" s="2">
        <f t="shared" si="4"/>
        <v>305</v>
      </c>
      <c r="B322" s="279"/>
      <c r="C322" s="263"/>
      <c r="D322" s="279"/>
      <c r="E322" s="263"/>
      <c r="F322" s="279"/>
      <c r="G322" s="263"/>
      <c r="H322" s="4"/>
      <c r="I322" s="122"/>
      <c r="J322" s="127"/>
      <c r="K322" s="125"/>
      <c r="L322" s="134"/>
    </row>
    <row r="323" spans="1:12" ht="15.75" customHeight="1" x14ac:dyDescent="0.25">
      <c r="A323" s="2">
        <f t="shared" si="4"/>
        <v>306</v>
      </c>
      <c r="B323" s="279"/>
      <c r="C323" s="263"/>
      <c r="D323" s="279"/>
      <c r="E323" s="263"/>
      <c r="F323" s="279"/>
      <c r="G323" s="263"/>
      <c r="H323" s="4"/>
      <c r="I323" s="122"/>
      <c r="J323" s="127"/>
      <c r="K323" s="125"/>
      <c r="L323" s="134"/>
    </row>
    <row r="324" spans="1:12" ht="15.75" customHeight="1" x14ac:dyDescent="0.25">
      <c r="A324" s="2">
        <f t="shared" si="4"/>
        <v>307</v>
      </c>
      <c r="B324" s="279"/>
      <c r="C324" s="263"/>
      <c r="D324" s="279"/>
      <c r="E324" s="263"/>
      <c r="F324" s="279"/>
      <c r="G324" s="263"/>
      <c r="H324" s="4"/>
      <c r="I324" s="122"/>
      <c r="J324" s="127"/>
      <c r="K324" s="125"/>
      <c r="L324" s="134"/>
    </row>
    <row r="325" spans="1:12" ht="15.75" customHeight="1" x14ac:dyDescent="0.25">
      <c r="A325" s="2">
        <f t="shared" si="4"/>
        <v>308</v>
      </c>
      <c r="B325" s="279"/>
      <c r="C325" s="263"/>
      <c r="D325" s="279"/>
      <c r="E325" s="263"/>
      <c r="F325" s="279"/>
      <c r="G325" s="263"/>
      <c r="H325" s="4"/>
      <c r="I325" s="122"/>
      <c r="J325" s="127"/>
      <c r="K325" s="125"/>
      <c r="L325" s="134"/>
    </row>
    <row r="326" spans="1:12" ht="15.75" customHeight="1" x14ac:dyDescent="0.25">
      <c r="A326" s="2">
        <f t="shared" si="4"/>
        <v>309</v>
      </c>
      <c r="B326" s="279"/>
      <c r="C326" s="263"/>
      <c r="D326" s="279"/>
      <c r="E326" s="263"/>
      <c r="F326" s="279"/>
      <c r="G326" s="263"/>
      <c r="H326" s="4"/>
      <c r="I326" s="122"/>
      <c r="J326" s="127"/>
      <c r="K326" s="125"/>
      <c r="L326" s="134"/>
    </row>
    <row r="327" spans="1:12" ht="15.75" customHeight="1" x14ac:dyDescent="0.25">
      <c r="A327" s="2">
        <f t="shared" si="4"/>
        <v>310</v>
      </c>
      <c r="B327" s="279"/>
      <c r="C327" s="263"/>
      <c r="D327" s="279"/>
      <c r="E327" s="263"/>
      <c r="F327" s="279"/>
      <c r="G327" s="263"/>
      <c r="H327" s="4"/>
      <c r="I327" s="122"/>
      <c r="J327" s="127"/>
      <c r="K327" s="125"/>
      <c r="L327" s="134"/>
    </row>
    <row r="328" spans="1:12" ht="15.75" customHeight="1" x14ac:dyDescent="0.25">
      <c r="A328" s="2">
        <f t="shared" si="4"/>
        <v>311</v>
      </c>
      <c r="B328" s="279"/>
      <c r="C328" s="263"/>
      <c r="D328" s="279"/>
      <c r="E328" s="263"/>
      <c r="F328" s="279"/>
      <c r="G328" s="263"/>
      <c r="H328" s="4"/>
      <c r="I328" s="122"/>
      <c r="J328" s="127"/>
      <c r="K328" s="125"/>
      <c r="L328" s="134"/>
    </row>
    <row r="329" spans="1:12" ht="15.75" customHeight="1" x14ac:dyDescent="0.25">
      <c r="A329" s="2">
        <f t="shared" si="4"/>
        <v>312</v>
      </c>
      <c r="B329" s="279"/>
      <c r="C329" s="263"/>
      <c r="D329" s="279"/>
      <c r="E329" s="263"/>
      <c r="F329" s="279"/>
      <c r="G329" s="263"/>
      <c r="H329" s="4"/>
      <c r="I329" s="122"/>
      <c r="J329" s="127"/>
      <c r="K329" s="125"/>
      <c r="L329" s="134"/>
    </row>
    <row r="330" spans="1:12" ht="15.75" customHeight="1" x14ac:dyDescent="0.25">
      <c r="A330" s="2">
        <f t="shared" si="4"/>
        <v>313</v>
      </c>
      <c r="B330" s="279"/>
      <c r="C330" s="263"/>
      <c r="D330" s="279"/>
      <c r="E330" s="263"/>
      <c r="F330" s="279"/>
      <c r="G330" s="263"/>
      <c r="H330" s="4"/>
      <c r="I330" s="122"/>
      <c r="J330" s="127"/>
      <c r="K330" s="125"/>
      <c r="L330" s="134"/>
    </row>
    <row r="331" spans="1:12" ht="15.75" customHeight="1" x14ac:dyDescent="0.25">
      <c r="A331" s="2">
        <f t="shared" si="4"/>
        <v>314</v>
      </c>
      <c r="B331" s="279"/>
      <c r="C331" s="263"/>
      <c r="D331" s="279"/>
      <c r="E331" s="263"/>
      <c r="F331" s="279"/>
      <c r="G331" s="263"/>
      <c r="H331" s="4"/>
      <c r="I331" s="122"/>
      <c r="J331" s="127"/>
      <c r="K331" s="125"/>
      <c r="L331" s="134"/>
    </row>
    <row r="332" spans="1:12" ht="15.75" customHeight="1" x14ac:dyDescent="0.25">
      <c r="A332" s="2">
        <f t="shared" si="4"/>
        <v>315</v>
      </c>
      <c r="B332" s="279"/>
      <c r="C332" s="263"/>
      <c r="D332" s="279"/>
      <c r="E332" s="263"/>
      <c r="F332" s="279"/>
      <c r="G332" s="263"/>
      <c r="H332" s="4"/>
      <c r="I332" s="122"/>
      <c r="J332" s="127"/>
      <c r="K332" s="125"/>
      <c r="L332" s="134"/>
    </row>
    <row r="333" spans="1:12" ht="15.75" customHeight="1" x14ac:dyDescent="0.25">
      <c r="A333" s="2">
        <f t="shared" si="4"/>
        <v>316</v>
      </c>
      <c r="B333" s="279"/>
      <c r="C333" s="263"/>
      <c r="D333" s="279"/>
      <c r="E333" s="263"/>
      <c r="F333" s="279"/>
      <c r="G333" s="263"/>
      <c r="H333" s="4"/>
      <c r="I333" s="122"/>
      <c r="J333" s="127"/>
      <c r="K333" s="125"/>
      <c r="L333" s="134"/>
    </row>
    <row r="334" spans="1:12" ht="15.75" customHeight="1" x14ac:dyDescent="0.25">
      <c r="A334" s="2">
        <f t="shared" si="4"/>
        <v>317</v>
      </c>
      <c r="B334" s="279"/>
      <c r="C334" s="263"/>
      <c r="D334" s="279"/>
      <c r="E334" s="263"/>
      <c r="F334" s="279"/>
      <c r="G334" s="263"/>
      <c r="H334" s="4"/>
      <c r="I334" s="122"/>
      <c r="J334" s="127"/>
      <c r="K334" s="125"/>
      <c r="L334" s="134"/>
    </row>
    <row r="335" spans="1:12" ht="15.75" customHeight="1" x14ac:dyDescent="0.25">
      <c r="A335" s="2">
        <f t="shared" si="4"/>
        <v>318</v>
      </c>
      <c r="B335" s="279"/>
      <c r="C335" s="263"/>
      <c r="D335" s="279"/>
      <c r="E335" s="263"/>
      <c r="F335" s="279"/>
      <c r="G335" s="263"/>
      <c r="H335" s="4"/>
      <c r="I335" s="122"/>
      <c r="J335" s="127"/>
      <c r="K335" s="125"/>
      <c r="L335" s="134"/>
    </row>
    <row r="336" spans="1:12" ht="15.75" customHeight="1" x14ac:dyDescent="0.25">
      <c r="A336" s="2">
        <f t="shared" si="4"/>
        <v>319</v>
      </c>
      <c r="B336" s="279"/>
      <c r="C336" s="263"/>
      <c r="D336" s="279"/>
      <c r="E336" s="263"/>
      <c r="F336" s="279"/>
      <c r="G336" s="263"/>
      <c r="H336" s="4"/>
      <c r="I336" s="122"/>
      <c r="J336" s="127"/>
      <c r="K336" s="125"/>
      <c r="L336" s="134"/>
    </row>
    <row r="337" spans="1:12" ht="15.75" customHeight="1" x14ac:dyDescent="0.25">
      <c r="A337" s="2">
        <f t="shared" si="4"/>
        <v>320</v>
      </c>
      <c r="B337" s="279"/>
      <c r="C337" s="263"/>
      <c r="D337" s="279"/>
      <c r="E337" s="263"/>
      <c r="F337" s="279"/>
      <c r="G337" s="263"/>
      <c r="H337" s="4"/>
      <c r="I337" s="122"/>
      <c r="J337" s="127"/>
      <c r="K337" s="125"/>
      <c r="L337" s="134"/>
    </row>
    <row r="338" spans="1:12" ht="15.75" customHeight="1" x14ac:dyDescent="0.25">
      <c r="A338" s="2">
        <f t="shared" ref="A338:A367" si="5">ROW()-17</f>
        <v>321</v>
      </c>
      <c r="B338" s="279"/>
      <c r="C338" s="263"/>
      <c r="D338" s="279"/>
      <c r="E338" s="263"/>
      <c r="F338" s="279"/>
      <c r="G338" s="263"/>
      <c r="H338" s="4"/>
      <c r="I338" s="122"/>
      <c r="J338" s="127"/>
      <c r="K338" s="125"/>
      <c r="L338" s="134"/>
    </row>
    <row r="339" spans="1:12" ht="15.75" customHeight="1" x14ac:dyDescent="0.25">
      <c r="A339" s="2">
        <f t="shared" si="5"/>
        <v>322</v>
      </c>
      <c r="B339" s="279"/>
      <c r="C339" s="263"/>
      <c r="D339" s="279"/>
      <c r="E339" s="263"/>
      <c r="F339" s="279"/>
      <c r="G339" s="263"/>
      <c r="H339" s="4"/>
      <c r="I339" s="122"/>
      <c r="J339" s="127"/>
      <c r="K339" s="125"/>
      <c r="L339" s="134"/>
    </row>
    <row r="340" spans="1:12" ht="15.75" customHeight="1" x14ac:dyDescent="0.25">
      <c r="A340" s="2">
        <f t="shared" si="5"/>
        <v>323</v>
      </c>
      <c r="B340" s="279"/>
      <c r="C340" s="263"/>
      <c r="D340" s="279"/>
      <c r="E340" s="263"/>
      <c r="F340" s="279"/>
      <c r="G340" s="263"/>
      <c r="H340" s="4"/>
      <c r="I340" s="122"/>
      <c r="J340" s="127"/>
      <c r="K340" s="125"/>
      <c r="L340" s="134"/>
    </row>
    <row r="341" spans="1:12" ht="15.75" customHeight="1" x14ac:dyDescent="0.25">
      <c r="A341" s="2">
        <f t="shared" si="5"/>
        <v>324</v>
      </c>
      <c r="B341" s="279"/>
      <c r="C341" s="263"/>
      <c r="D341" s="279"/>
      <c r="E341" s="263"/>
      <c r="F341" s="279"/>
      <c r="G341" s="263"/>
      <c r="H341" s="4"/>
      <c r="I341" s="122"/>
      <c r="J341" s="127"/>
      <c r="K341" s="125"/>
      <c r="L341" s="134"/>
    </row>
    <row r="342" spans="1:12" ht="15.75" customHeight="1" x14ac:dyDescent="0.25">
      <c r="A342" s="2">
        <f t="shared" si="5"/>
        <v>325</v>
      </c>
      <c r="B342" s="279"/>
      <c r="C342" s="263"/>
      <c r="D342" s="279"/>
      <c r="E342" s="263"/>
      <c r="F342" s="279"/>
      <c r="G342" s="263"/>
      <c r="H342" s="4"/>
      <c r="I342" s="122"/>
      <c r="J342" s="127"/>
      <c r="K342" s="125"/>
      <c r="L342" s="134"/>
    </row>
    <row r="343" spans="1:12" ht="15.75" customHeight="1" x14ac:dyDescent="0.25">
      <c r="A343" s="2">
        <f t="shared" si="5"/>
        <v>326</v>
      </c>
      <c r="B343" s="279"/>
      <c r="C343" s="263"/>
      <c r="D343" s="279"/>
      <c r="E343" s="263"/>
      <c r="F343" s="279"/>
      <c r="G343" s="263"/>
      <c r="H343" s="4"/>
      <c r="I343" s="122"/>
      <c r="J343" s="127"/>
      <c r="K343" s="125"/>
      <c r="L343" s="134"/>
    </row>
    <row r="344" spans="1:12" ht="15.75" customHeight="1" x14ac:dyDescent="0.25">
      <c r="A344" s="2">
        <f t="shared" si="5"/>
        <v>327</v>
      </c>
      <c r="B344" s="279"/>
      <c r="C344" s="263"/>
      <c r="D344" s="279"/>
      <c r="E344" s="263"/>
      <c r="F344" s="279"/>
      <c r="G344" s="263"/>
      <c r="H344" s="4"/>
      <c r="I344" s="122"/>
      <c r="J344" s="127"/>
      <c r="K344" s="125"/>
      <c r="L344" s="134"/>
    </row>
    <row r="345" spans="1:12" ht="15.75" customHeight="1" x14ac:dyDescent="0.25">
      <c r="A345" s="2">
        <f t="shared" si="5"/>
        <v>328</v>
      </c>
      <c r="B345" s="279"/>
      <c r="C345" s="263"/>
      <c r="D345" s="279"/>
      <c r="E345" s="263"/>
      <c r="F345" s="279"/>
      <c r="G345" s="263"/>
      <c r="H345" s="4"/>
      <c r="I345" s="122"/>
      <c r="J345" s="127"/>
      <c r="K345" s="125"/>
      <c r="L345" s="134"/>
    </row>
    <row r="346" spans="1:12" ht="15.75" customHeight="1" x14ac:dyDescent="0.25">
      <c r="A346" s="2">
        <f t="shared" si="5"/>
        <v>329</v>
      </c>
      <c r="B346" s="279"/>
      <c r="C346" s="263"/>
      <c r="D346" s="279"/>
      <c r="E346" s="263"/>
      <c r="F346" s="279"/>
      <c r="G346" s="263"/>
      <c r="H346" s="4"/>
      <c r="I346" s="122"/>
      <c r="J346" s="127"/>
      <c r="K346" s="125"/>
      <c r="L346" s="134"/>
    </row>
    <row r="347" spans="1:12" ht="15.75" customHeight="1" x14ac:dyDescent="0.25">
      <c r="A347" s="2">
        <f t="shared" si="5"/>
        <v>330</v>
      </c>
      <c r="B347" s="279"/>
      <c r="C347" s="263"/>
      <c r="D347" s="279"/>
      <c r="E347" s="263"/>
      <c r="F347" s="279"/>
      <c r="G347" s="263"/>
      <c r="H347" s="4"/>
      <c r="I347" s="122"/>
      <c r="J347" s="127"/>
      <c r="K347" s="125"/>
      <c r="L347" s="134"/>
    </row>
    <row r="348" spans="1:12" ht="15.75" customHeight="1" x14ac:dyDescent="0.25">
      <c r="A348" s="2">
        <f t="shared" si="5"/>
        <v>331</v>
      </c>
      <c r="B348" s="279"/>
      <c r="C348" s="263"/>
      <c r="D348" s="279"/>
      <c r="E348" s="263"/>
      <c r="F348" s="279"/>
      <c r="G348" s="263"/>
      <c r="H348" s="4"/>
      <c r="I348" s="122"/>
      <c r="J348" s="127"/>
      <c r="K348" s="125"/>
      <c r="L348" s="134"/>
    </row>
    <row r="349" spans="1:12" ht="15.75" customHeight="1" x14ac:dyDescent="0.25">
      <c r="A349" s="2">
        <f t="shared" si="5"/>
        <v>332</v>
      </c>
      <c r="B349" s="279"/>
      <c r="C349" s="263"/>
      <c r="D349" s="279"/>
      <c r="E349" s="263"/>
      <c r="F349" s="279"/>
      <c r="G349" s="263"/>
      <c r="H349" s="4"/>
      <c r="I349" s="122"/>
      <c r="J349" s="127"/>
      <c r="K349" s="125"/>
      <c r="L349" s="134"/>
    </row>
    <row r="350" spans="1:12" ht="15.75" customHeight="1" x14ac:dyDescent="0.25">
      <c r="A350" s="2">
        <f t="shared" si="5"/>
        <v>333</v>
      </c>
      <c r="B350" s="279"/>
      <c r="C350" s="263"/>
      <c r="D350" s="279"/>
      <c r="E350" s="263"/>
      <c r="F350" s="279"/>
      <c r="G350" s="263"/>
      <c r="H350" s="4"/>
      <c r="I350" s="122"/>
      <c r="J350" s="127"/>
      <c r="K350" s="125"/>
      <c r="L350" s="134"/>
    </row>
    <row r="351" spans="1:12" ht="15.75" customHeight="1" x14ac:dyDescent="0.25">
      <c r="A351" s="2">
        <f t="shared" si="5"/>
        <v>334</v>
      </c>
      <c r="B351" s="279"/>
      <c r="C351" s="263"/>
      <c r="D351" s="279"/>
      <c r="E351" s="263"/>
      <c r="F351" s="279"/>
      <c r="G351" s="263"/>
      <c r="H351" s="4"/>
      <c r="I351" s="122"/>
      <c r="J351" s="127"/>
      <c r="K351" s="125"/>
      <c r="L351" s="134"/>
    </row>
    <row r="352" spans="1:12" ht="15.75" customHeight="1" x14ac:dyDescent="0.25">
      <c r="A352" s="2">
        <f t="shared" si="5"/>
        <v>335</v>
      </c>
      <c r="B352" s="279"/>
      <c r="C352" s="263"/>
      <c r="D352" s="279"/>
      <c r="E352" s="263"/>
      <c r="F352" s="279"/>
      <c r="G352" s="263"/>
      <c r="H352" s="4"/>
      <c r="I352" s="122"/>
      <c r="J352" s="127"/>
      <c r="K352" s="125"/>
      <c r="L352" s="134"/>
    </row>
    <row r="353" spans="1:12" ht="15.75" customHeight="1" x14ac:dyDescent="0.25">
      <c r="A353" s="2">
        <f t="shared" si="5"/>
        <v>336</v>
      </c>
      <c r="B353" s="279"/>
      <c r="C353" s="263"/>
      <c r="D353" s="279"/>
      <c r="E353" s="263"/>
      <c r="F353" s="279"/>
      <c r="G353" s="263"/>
      <c r="H353" s="4"/>
      <c r="I353" s="122"/>
      <c r="J353" s="127"/>
      <c r="K353" s="125"/>
      <c r="L353" s="134"/>
    </row>
    <row r="354" spans="1:12" ht="15.75" customHeight="1" x14ac:dyDescent="0.25">
      <c r="A354" s="2">
        <f t="shared" si="5"/>
        <v>337</v>
      </c>
      <c r="B354" s="279"/>
      <c r="C354" s="263"/>
      <c r="D354" s="279"/>
      <c r="E354" s="263"/>
      <c r="F354" s="279"/>
      <c r="G354" s="263"/>
      <c r="H354" s="4"/>
      <c r="I354" s="122"/>
      <c r="J354" s="127"/>
      <c r="K354" s="125"/>
      <c r="L354" s="134"/>
    </row>
    <row r="355" spans="1:12" ht="15.75" customHeight="1" x14ac:dyDescent="0.25">
      <c r="A355" s="2">
        <f t="shared" si="5"/>
        <v>338</v>
      </c>
      <c r="B355" s="279"/>
      <c r="C355" s="263"/>
      <c r="D355" s="279"/>
      <c r="E355" s="263"/>
      <c r="F355" s="279"/>
      <c r="G355" s="263"/>
      <c r="H355" s="4"/>
      <c r="I355" s="122"/>
      <c r="J355" s="127"/>
      <c r="K355" s="125"/>
      <c r="L355" s="134"/>
    </row>
    <row r="356" spans="1:12" ht="15.75" customHeight="1" x14ac:dyDescent="0.25">
      <c r="A356" s="2">
        <f t="shared" si="5"/>
        <v>339</v>
      </c>
      <c r="B356" s="279"/>
      <c r="C356" s="263"/>
      <c r="D356" s="279"/>
      <c r="E356" s="263"/>
      <c r="F356" s="279"/>
      <c r="G356" s="263"/>
      <c r="H356" s="4"/>
      <c r="I356" s="122"/>
      <c r="J356" s="127"/>
      <c r="K356" s="125"/>
      <c r="L356" s="134"/>
    </row>
    <row r="357" spans="1:12" ht="15.75" customHeight="1" x14ac:dyDescent="0.25">
      <c r="A357" s="2">
        <f t="shared" si="5"/>
        <v>340</v>
      </c>
      <c r="B357" s="279"/>
      <c r="C357" s="263"/>
      <c r="D357" s="279"/>
      <c r="E357" s="263"/>
      <c r="F357" s="279"/>
      <c r="G357" s="263"/>
      <c r="H357" s="4"/>
      <c r="I357" s="122"/>
      <c r="J357" s="127"/>
      <c r="K357" s="125"/>
      <c r="L357" s="134"/>
    </row>
    <row r="358" spans="1:12" ht="15.75" customHeight="1" x14ac:dyDescent="0.25">
      <c r="A358" s="2">
        <f t="shared" si="5"/>
        <v>341</v>
      </c>
      <c r="B358" s="279"/>
      <c r="C358" s="263"/>
      <c r="D358" s="279"/>
      <c r="E358" s="263"/>
      <c r="F358" s="279"/>
      <c r="G358" s="263"/>
      <c r="H358" s="4"/>
      <c r="I358" s="122"/>
      <c r="J358" s="127"/>
      <c r="K358" s="125"/>
      <c r="L358" s="134"/>
    </row>
    <row r="359" spans="1:12" ht="15.75" customHeight="1" x14ac:dyDescent="0.25">
      <c r="A359" s="2">
        <f t="shared" si="5"/>
        <v>342</v>
      </c>
      <c r="B359" s="279"/>
      <c r="C359" s="263"/>
      <c r="D359" s="279"/>
      <c r="E359" s="263"/>
      <c r="F359" s="279"/>
      <c r="G359" s="263"/>
      <c r="H359" s="4"/>
      <c r="I359" s="122"/>
      <c r="J359" s="127"/>
      <c r="K359" s="125"/>
      <c r="L359" s="134"/>
    </row>
    <row r="360" spans="1:12" ht="15.75" customHeight="1" x14ac:dyDescent="0.25">
      <c r="A360" s="2">
        <f t="shared" si="5"/>
        <v>343</v>
      </c>
      <c r="B360" s="279"/>
      <c r="C360" s="263"/>
      <c r="D360" s="279"/>
      <c r="E360" s="263"/>
      <c r="F360" s="279"/>
      <c r="G360" s="263"/>
      <c r="H360" s="4"/>
      <c r="I360" s="122"/>
      <c r="J360" s="127"/>
      <c r="K360" s="125"/>
      <c r="L360" s="134"/>
    </row>
    <row r="361" spans="1:12" ht="15.75" customHeight="1" x14ac:dyDescent="0.25">
      <c r="A361" s="2">
        <f t="shared" si="5"/>
        <v>344</v>
      </c>
      <c r="B361" s="279"/>
      <c r="C361" s="263"/>
      <c r="D361" s="279"/>
      <c r="E361" s="263"/>
      <c r="F361" s="279"/>
      <c r="G361" s="263"/>
      <c r="H361" s="4"/>
      <c r="I361" s="122"/>
      <c r="J361" s="127"/>
      <c r="K361" s="125"/>
      <c r="L361" s="134"/>
    </row>
    <row r="362" spans="1:12" ht="15.75" customHeight="1" x14ac:dyDescent="0.25">
      <c r="A362" s="2">
        <f t="shared" si="5"/>
        <v>345</v>
      </c>
      <c r="B362" s="279"/>
      <c r="C362" s="263"/>
      <c r="D362" s="279"/>
      <c r="E362" s="263"/>
      <c r="F362" s="279"/>
      <c r="G362" s="263"/>
      <c r="H362" s="4"/>
      <c r="I362" s="122"/>
      <c r="J362" s="127"/>
      <c r="K362" s="125"/>
      <c r="L362" s="134"/>
    </row>
    <row r="363" spans="1:12" ht="15.75" customHeight="1" x14ac:dyDescent="0.25">
      <c r="A363" s="2">
        <f t="shared" si="5"/>
        <v>346</v>
      </c>
      <c r="B363" s="279"/>
      <c r="C363" s="263"/>
      <c r="D363" s="279"/>
      <c r="E363" s="263"/>
      <c r="F363" s="279"/>
      <c r="G363" s="263"/>
      <c r="H363" s="4"/>
      <c r="I363" s="122"/>
      <c r="J363" s="127"/>
      <c r="K363" s="125"/>
      <c r="L363" s="134"/>
    </row>
    <row r="364" spans="1:12" ht="15.75" customHeight="1" x14ac:dyDescent="0.25">
      <c r="A364" s="2">
        <f t="shared" si="5"/>
        <v>347</v>
      </c>
      <c r="B364" s="279"/>
      <c r="C364" s="263"/>
      <c r="D364" s="279"/>
      <c r="E364" s="263"/>
      <c r="F364" s="279"/>
      <c r="G364" s="263"/>
      <c r="H364" s="4"/>
      <c r="I364" s="122"/>
      <c r="J364" s="127"/>
      <c r="K364" s="125"/>
      <c r="L364" s="134"/>
    </row>
    <row r="365" spans="1:12" ht="15.75" customHeight="1" x14ac:dyDescent="0.25">
      <c r="A365" s="2">
        <f t="shared" si="5"/>
        <v>348</v>
      </c>
      <c r="B365" s="279"/>
      <c r="C365" s="263"/>
      <c r="D365" s="279"/>
      <c r="E365" s="263"/>
      <c r="F365" s="279"/>
      <c r="G365" s="263"/>
      <c r="H365" s="4"/>
      <c r="I365" s="122"/>
      <c r="J365" s="127"/>
      <c r="K365" s="125"/>
      <c r="L365" s="134"/>
    </row>
    <row r="366" spans="1:12" ht="15.75" customHeight="1" x14ac:dyDescent="0.25">
      <c r="A366" s="2">
        <f t="shared" si="5"/>
        <v>349</v>
      </c>
      <c r="B366" s="279"/>
      <c r="C366" s="263"/>
      <c r="D366" s="279"/>
      <c r="E366" s="263"/>
      <c r="F366" s="279"/>
      <c r="G366" s="263"/>
      <c r="H366" s="4"/>
      <c r="I366" s="122"/>
      <c r="J366" s="127"/>
      <c r="K366" s="125"/>
      <c r="L366" s="134"/>
    </row>
    <row r="367" spans="1:12" ht="15.75" customHeight="1" x14ac:dyDescent="0.25">
      <c r="A367" s="2">
        <f t="shared" si="5"/>
        <v>350</v>
      </c>
      <c r="B367" s="279"/>
      <c r="C367" s="263"/>
      <c r="D367" s="279"/>
      <c r="E367" s="263"/>
      <c r="F367" s="279"/>
      <c r="G367" s="263"/>
      <c r="H367" s="4"/>
      <c r="I367" s="122"/>
      <c r="J367" s="127"/>
      <c r="K367" s="125"/>
      <c r="L367" s="134"/>
    </row>
    <row r="368" spans="1:12" ht="15.75" customHeight="1" x14ac:dyDescent="0.25">
      <c r="A368" s="5"/>
      <c r="B368" s="6"/>
      <c r="C368" s="6"/>
      <c r="D368" s="6"/>
      <c r="E368" s="6"/>
      <c r="F368" s="6"/>
      <c r="G368" s="6"/>
      <c r="H368" s="5"/>
      <c r="I368" s="6"/>
      <c r="J368" s="6"/>
      <c r="K368" s="5"/>
      <c r="L368" s="135"/>
    </row>
    <row r="369" ht="15.75" x14ac:dyDescent="0.25"/>
    <row r="370" ht="15.75" x14ac:dyDescent="0.25"/>
    <row r="371" ht="15.75" x14ac:dyDescent="0.25"/>
    <row r="372" ht="15.75" x14ac:dyDescent="0.25"/>
    <row r="373" ht="15.75" x14ac:dyDescent="0.25"/>
    <row r="374" ht="15.75" x14ac:dyDescent="0.25"/>
    <row r="375" ht="15.75" x14ac:dyDescent="0.25"/>
    <row r="376" ht="15.75" x14ac:dyDescent="0.25"/>
    <row r="377" ht="15.75" x14ac:dyDescent="0.25"/>
    <row r="378" ht="15.75" x14ac:dyDescent="0.25"/>
    <row r="379" ht="15.75" x14ac:dyDescent="0.25"/>
    <row r="380" ht="15.75" x14ac:dyDescent="0.25"/>
    <row r="381" ht="15.75" x14ac:dyDescent="0.25"/>
    <row r="382" ht="15.75" x14ac:dyDescent="0.25"/>
    <row r="383" ht="15.75" x14ac:dyDescent="0.25"/>
    <row r="384" ht="15.75" x14ac:dyDescent="0.25"/>
    <row r="385" ht="15.75" x14ac:dyDescent="0.25"/>
    <row r="386" ht="15.75" x14ac:dyDescent="0.25"/>
    <row r="387" ht="15.75" x14ac:dyDescent="0.25"/>
    <row r="388" ht="15.75" x14ac:dyDescent="0.25"/>
    <row r="389" ht="15.75" x14ac:dyDescent="0.25"/>
    <row r="390" ht="15.75" x14ac:dyDescent="0.25"/>
    <row r="391" ht="15.75" x14ac:dyDescent="0.25"/>
    <row r="392" ht="15.75" x14ac:dyDescent="0.25"/>
    <row r="393" ht="15.75" x14ac:dyDescent="0.25"/>
    <row r="394" ht="15.75" x14ac:dyDescent="0.25"/>
    <row r="395" ht="15.75" x14ac:dyDescent="0.25"/>
    <row r="396" ht="15.75" x14ac:dyDescent="0.25"/>
    <row r="397" ht="15.75" x14ac:dyDescent="0.25"/>
    <row r="398" ht="15.75" x14ac:dyDescent="0.25"/>
    <row r="399" ht="15.75" x14ac:dyDescent="0.25"/>
    <row r="400" ht="15.75" x14ac:dyDescent="0.25"/>
    <row r="401" ht="15.75" x14ac:dyDescent="0.25"/>
    <row r="402" ht="15.75" x14ac:dyDescent="0.25"/>
    <row r="403" ht="15.75" x14ac:dyDescent="0.25"/>
    <row r="404" ht="15.75" x14ac:dyDescent="0.25"/>
    <row r="405" ht="15.75" x14ac:dyDescent="0.25"/>
    <row r="406" ht="15.75" x14ac:dyDescent="0.25"/>
    <row r="407" ht="15.75" x14ac:dyDescent="0.25"/>
    <row r="408" ht="15.75" x14ac:dyDescent="0.25"/>
    <row r="409" ht="15.75" x14ac:dyDescent="0.25"/>
    <row r="410" ht="15.75" x14ac:dyDescent="0.25"/>
    <row r="411" ht="15.75" x14ac:dyDescent="0.25"/>
    <row r="412" ht="15.75" x14ac:dyDescent="0.25"/>
    <row r="413" ht="15.75" x14ac:dyDescent="0.25"/>
    <row r="414" ht="15.75" x14ac:dyDescent="0.25"/>
    <row r="415" ht="15.75" x14ac:dyDescent="0.25"/>
    <row r="416" ht="15.75" x14ac:dyDescent="0.25"/>
    <row r="417" ht="15.75" x14ac:dyDescent="0.25"/>
    <row r="418" ht="15.75" x14ac:dyDescent="0.25"/>
    <row r="419" ht="15.75" x14ac:dyDescent="0.25"/>
    <row r="420" ht="15.75" x14ac:dyDescent="0.25"/>
    <row r="421" ht="15.75" x14ac:dyDescent="0.25"/>
    <row r="422" ht="15.75" x14ac:dyDescent="0.25"/>
    <row r="423" ht="15.75" x14ac:dyDescent="0.25"/>
    <row r="424" ht="15.75" x14ac:dyDescent="0.25"/>
    <row r="425" ht="15.75" x14ac:dyDescent="0.25"/>
    <row r="426" ht="15.75" x14ac:dyDescent="0.25"/>
    <row r="427" ht="15.75" x14ac:dyDescent="0.25"/>
    <row r="428" ht="15.75" x14ac:dyDescent="0.25"/>
    <row r="429" ht="15.75" x14ac:dyDescent="0.25"/>
    <row r="430" ht="15.75" x14ac:dyDescent="0.25"/>
    <row r="431" ht="15.75" x14ac:dyDescent="0.25"/>
    <row r="432" ht="15.75" x14ac:dyDescent="0.25"/>
    <row r="433" ht="15.75" x14ac:dyDescent="0.25"/>
    <row r="434" ht="15.75" x14ac:dyDescent="0.25"/>
    <row r="435" ht="15.75" x14ac:dyDescent="0.25"/>
    <row r="436" ht="15.75" x14ac:dyDescent="0.25"/>
    <row r="437" ht="15.75" x14ac:dyDescent="0.25"/>
    <row r="438" ht="15.75" x14ac:dyDescent="0.25"/>
    <row r="439" ht="15.75" x14ac:dyDescent="0.25"/>
    <row r="440" ht="15.75" x14ac:dyDescent="0.25"/>
    <row r="441" ht="15.75" x14ac:dyDescent="0.25"/>
    <row r="442" ht="15.75" x14ac:dyDescent="0.25"/>
    <row r="443" ht="15.75" x14ac:dyDescent="0.25"/>
    <row r="444" ht="15.75" x14ac:dyDescent="0.25"/>
    <row r="445" ht="15.75" x14ac:dyDescent="0.25"/>
    <row r="446" ht="15.75" x14ac:dyDescent="0.25"/>
    <row r="447" ht="15.75" x14ac:dyDescent="0.25"/>
    <row r="448" ht="15.75" x14ac:dyDescent="0.25"/>
    <row r="449" ht="15.75" x14ac:dyDescent="0.25"/>
    <row r="450" ht="15.75" x14ac:dyDescent="0.25"/>
    <row r="451" ht="15.75" x14ac:dyDescent="0.25"/>
    <row r="452" ht="15.75" x14ac:dyDescent="0.25"/>
    <row r="453" ht="15.75" x14ac:dyDescent="0.25"/>
    <row r="454" ht="15.75" x14ac:dyDescent="0.25"/>
    <row r="455" ht="15.75" x14ac:dyDescent="0.25"/>
    <row r="456" ht="15.75" x14ac:dyDescent="0.25"/>
    <row r="457" ht="15.75" x14ac:dyDescent="0.25"/>
    <row r="458" ht="15.75" x14ac:dyDescent="0.25"/>
    <row r="459" ht="15.75" x14ac:dyDescent="0.25"/>
    <row r="460" ht="15.75" x14ac:dyDescent="0.25"/>
    <row r="461" ht="15.75" x14ac:dyDescent="0.25"/>
    <row r="462" ht="15.75" x14ac:dyDescent="0.25"/>
    <row r="463" ht="15.75" x14ac:dyDescent="0.25"/>
    <row r="464" ht="15.75" x14ac:dyDescent="0.25"/>
    <row r="465" ht="15.75" x14ac:dyDescent="0.25"/>
    <row r="466" ht="15.75" x14ac:dyDescent="0.25"/>
    <row r="467" ht="15.75" x14ac:dyDescent="0.25"/>
    <row r="468" ht="15.75" x14ac:dyDescent="0.25"/>
    <row r="469" ht="15.75" x14ac:dyDescent="0.25"/>
    <row r="470" ht="15.75" x14ac:dyDescent="0.25"/>
    <row r="471" ht="15.75" x14ac:dyDescent="0.25"/>
    <row r="472" ht="15.75" x14ac:dyDescent="0.25"/>
    <row r="473" ht="15.75" x14ac:dyDescent="0.25"/>
    <row r="474" ht="15.75" x14ac:dyDescent="0.25"/>
    <row r="475" ht="15.75" x14ac:dyDescent="0.25"/>
    <row r="476" ht="15.75" x14ac:dyDescent="0.25"/>
    <row r="477" ht="15.75" x14ac:dyDescent="0.25"/>
    <row r="478" ht="15.75" x14ac:dyDescent="0.25"/>
    <row r="479" ht="15.75" x14ac:dyDescent="0.25"/>
    <row r="480" ht="15.75" x14ac:dyDescent="0.25"/>
    <row r="481" ht="15.75" x14ac:dyDescent="0.25"/>
    <row r="482" ht="15.75" x14ac:dyDescent="0.25"/>
    <row r="483" ht="15.75" x14ac:dyDescent="0.25"/>
    <row r="484" ht="15.75" x14ac:dyDescent="0.25"/>
    <row r="485" ht="15.75" x14ac:dyDescent="0.25"/>
    <row r="486" ht="15.75" x14ac:dyDescent="0.25"/>
    <row r="487" ht="15.75" x14ac:dyDescent="0.25"/>
    <row r="488" ht="15.75" x14ac:dyDescent="0.25"/>
    <row r="489" ht="15.75" x14ac:dyDescent="0.25"/>
    <row r="490" ht="15.75" x14ac:dyDescent="0.25"/>
    <row r="491" ht="15.75" x14ac:dyDescent="0.25"/>
    <row r="492" ht="15.75" x14ac:dyDescent="0.25"/>
    <row r="493" ht="15.75" x14ac:dyDescent="0.25"/>
    <row r="494" ht="15.75" x14ac:dyDescent="0.25"/>
    <row r="495" ht="15.75" x14ac:dyDescent="0.25"/>
    <row r="496" ht="15.75" x14ac:dyDescent="0.25"/>
    <row r="497" ht="15.75" x14ac:dyDescent="0.25"/>
    <row r="498" ht="15.75" x14ac:dyDescent="0.25"/>
    <row r="499" ht="15.75" x14ac:dyDescent="0.25"/>
    <row r="500" ht="15.75" x14ac:dyDescent="0.25"/>
    <row r="501" ht="15.75" x14ac:dyDescent="0.25"/>
    <row r="502" ht="15.75" x14ac:dyDescent="0.25"/>
    <row r="503" ht="15.75" x14ac:dyDescent="0.25"/>
    <row r="504" ht="15.75" x14ac:dyDescent="0.25"/>
    <row r="505" ht="15.75" x14ac:dyDescent="0.25"/>
    <row r="506" ht="15.75" x14ac:dyDescent="0.25"/>
    <row r="507" ht="15.75" x14ac:dyDescent="0.25"/>
    <row r="508" ht="15.75" x14ac:dyDescent="0.25"/>
    <row r="509" ht="15.75" x14ac:dyDescent="0.25"/>
    <row r="510" ht="15.75" x14ac:dyDescent="0.25"/>
    <row r="511" ht="15.75" x14ac:dyDescent="0.25"/>
    <row r="512" ht="15.75" x14ac:dyDescent="0.25"/>
    <row r="513" ht="15.75" x14ac:dyDescent="0.25"/>
    <row r="514" ht="15.75" x14ac:dyDescent="0.25"/>
    <row r="515" ht="15.75" x14ac:dyDescent="0.25"/>
    <row r="516" ht="15.75" x14ac:dyDescent="0.25"/>
    <row r="517" ht="15.75" x14ac:dyDescent="0.25"/>
    <row r="518" ht="15.75" x14ac:dyDescent="0.25"/>
    <row r="519" ht="15.75" x14ac:dyDescent="0.25"/>
    <row r="520" ht="15.75" x14ac:dyDescent="0.25"/>
    <row r="521" ht="15.75" x14ac:dyDescent="0.25"/>
    <row r="522" ht="15.75" x14ac:dyDescent="0.25"/>
    <row r="523" ht="15.75" x14ac:dyDescent="0.25"/>
    <row r="524" ht="15.75" x14ac:dyDescent="0.25"/>
    <row r="525" ht="15.75" x14ac:dyDescent="0.25"/>
    <row r="526" ht="15.75" x14ac:dyDescent="0.25"/>
    <row r="527" ht="15.75" x14ac:dyDescent="0.25"/>
    <row r="528" ht="15.75" x14ac:dyDescent="0.25"/>
    <row r="529" ht="15.75" x14ac:dyDescent="0.25"/>
    <row r="530" ht="15.75" x14ac:dyDescent="0.25"/>
    <row r="531" ht="15.75" x14ac:dyDescent="0.25"/>
    <row r="532" ht="15.75" x14ac:dyDescent="0.25"/>
    <row r="533" ht="15.75" x14ac:dyDescent="0.25"/>
    <row r="534" ht="15.75" x14ac:dyDescent="0.25"/>
    <row r="535" ht="15.75" x14ac:dyDescent="0.25"/>
    <row r="536" ht="15.75" x14ac:dyDescent="0.25"/>
    <row r="537" ht="15.75" x14ac:dyDescent="0.25"/>
    <row r="538" ht="15.75" x14ac:dyDescent="0.25"/>
    <row r="539" ht="15.75" x14ac:dyDescent="0.25"/>
    <row r="540" ht="15.75" x14ac:dyDescent="0.25"/>
    <row r="541" ht="15.75" x14ac:dyDescent="0.25"/>
    <row r="542" ht="15.75" x14ac:dyDescent="0.25"/>
    <row r="543" ht="15.75" x14ac:dyDescent="0.25"/>
    <row r="544" ht="15.75" x14ac:dyDescent="0.25"/>
    <row r="545" ht="15.75" x14ac:dyDescent="0.25"/>
    <row r="546" ht="15.75" x14ac:dyDescent="0.25"/>
    <row r="547" ht="15.75" x14ac:dyDescent="0.25"/>
    <row r="548" ht="15.75" x14ac:dyDescent="0.25"/>
    <row r="549" ht="15.75" x14ac:dyDescent="0.25"/>
    <row r="550" ht="15.75" x14ac:dyDescent="0.25"/>
    <row r="551" ht="15.75" x14ac:dyDescent="0.25"/>
    <row r="552" ht="15.75" x14ac:dyDescent="0.25"/>
    <row r="553" ht="15.75" x14ac:dyDescent="0.25"/>
    <row r="554" ht="15.75" x14ac:dyDescent="0.25"/>
    <row r="555" ht="15.75" x14ac:dyDescent="0.25"/>
    <row r="556" ht="15.75" x14ac:dyDescent="0.25"/>
    <row r="557" ht="15.75" x14ac:dyDescent="0.25"/>
    <row r="558" ht="15.75" x14ac:dyDescent="0.25"/>
    <row r="559" ht="15.75" x14ac:dyDescent="0.25"/>
    <row r="560" ht="15.75" x14ac:dyDescent="0.25"/>
    <row r="561" ht="15.75" x14ac:dyDescent="0.25"/>
    <row r="562" ht="15.75" x14ac:dyDescent="0.25"/>
    <row r="563" ht="15.75" x14ac:dyDescent="0.25"/>
    <row r="564" ht="15.75" x14ac:dyDescent="0.25"/>
    <row r="565" ht="15.75" x14ac:dyDescent="0.25"/>
    <row r="566" ht="15.75" x14ac:dyDescent="0.25"/>
    <row r="567" ht="15.75" x14ac:dyDescent="0.25"/>
    <row r="568" ht="15.75" x14ac:dyDescent="0.25"/>
    <row r="569" ht="15.75" x14ac:dyDescent="0.25"/>
    <row r="570" ht="15.75" x14ac:dyDescent="0.25"/>
    <row r="571" ht="15.75" x14ac:dyDescent="0.25"/>
    <row r="572" ht="15.75" x14ac:dyDescent="0.25"/>
    <row r="573" ht="15.75" x14ac:dyDescent="0.25"/>
    <row r="574" ht="15.75" x14ac:dyDescent="0.25"/>
    <row r="575" ht="15.75" x14ac:dyDescent="0.25"/>
    <row r="576" ht="15.75" x14ac:dyDescent="0.25"/>
    <row r="577" ht="15.75" x14ac:dyDescent="0.25"/>
    <row r="578" ht="15.75" x14ac:dyDescent="0.25"/>
    <row r="579" ht="15.75" x14ac:dyDescent="0.25"/>
    <row r="580" ht="15.75" x14ac:dyDescent="0.25"/>
    <row r="581" ht="15.75" x14ac:dyDescent="0.25"/>
    <row r="582" ht="15.75" x14ac:dyDescent="0.25"/>
    <row r="583" ht="15.75" x14ac:dyDescent="0.25"/>
    <row r="584" ht="15.75" x14ac:dyDescent="0.25"/>
    <row r="585" ht="15.75" x14ac:dyDescent="0.25"/>
    <row r="586" ht="15.75" x14ac:dyDescent="0.25"/>
    <row r="587" ht="15.75" x14ac:dyDescent="0.25"/>
    <row r="588" ht="15.75" x14ac:dyDescent="0.25"/>
    <row r="589" ht="15.75" x14ac:dyDescent="0.25"/>
    <row r="590" ht="15.75" x14ac:dyDescent="0.25"/>
    <row r="591" ht="15.75" x14ac:dyDescent="0.25"/>
    <row r="592" ht="15.75" x14ac:dyDescent="0.25"/>
    <row r="593" ht="15.75" x14ac:dyDescent="0.25"/>
    <row r="594" ht="15.75" x14ac:dyDescent="0.25"/>
    <row r="595" ht="15.75" x14ac:dyDescent="0.25"/>
    <row r="596" ht="15.75" x14ac:dyDescent="0.25"/>
    <row r="597" ht="15.75" x14ac:dyDescent="0.25"/>
    <row r="598" ht="15.75" x14ac:dyDescent="0.25"/>
    <row r="599" ht="15.75" x14ac:dyDescent="0.25"/>
    <row r="600" ht="15.75" x14ac:dyDescent="0.25"/>
    <row r="601" ht="15.75" x14ac:dyDescent="0.25"/>
    <row r="602" ht="15.75" x14ac:dyDescent="0.25"/>
    <row r="603" ht="15.75" x14ac:dyDescent="0.25"/>
    <row r="604" ht="15.75" x14ac:dyDescent="0.25"/>
    <row r="605" ht="15.75" x14ac:dyDescent="0.25"/>
    <row r="606" ht="15.75" x14ac:dyDescent="0.25"/>
    <row r="607" ht="15.75" x14ac:dyDescent="0.25"/>
    <row r="608" ht="15.75" x14ac:dyDescent="0.25"/>
    <row r="609" ht="15.75" x14ac:dyDescent="0.25"/>
    <row r="610" ht="15.75" x14ac:dyDescent="0.25"/>
    <row r="611" ht="15.75" x14ac:dyDescent="0.25"/>
    <row r="612" ht="15.75" x14ac:dyDescent="0.25"/>
    <row r="613" ht="15.75" x14ac:dyDescent="0.25"/>
    <row r="614" ht="15.75" x14ac:dyDescent="0.25"/>
    <row r="615" ht="15.75" x14ac:dyDescent="0.25"/>
    <row r="616" ht="15.75" x14ac:dyDescent="0.25"/>
    <row r="617" ht="15.75" x14ac:dyDescent="0.25"/>
    <row r="618" ht="15.75" x14ac:dyDescent="0.25"/>
    <row r="619" ht="15.75" x14ac:dyDescent="0.25"/>
    <row r="620" ht="15.75" x14ac:dyDescent="0.25"/>
    <row r="621" ht="15.75" x14ac:dyDescent="0.25"/>
    <row r="622" ht="15.75" x14ac:dyDescent="0.25"/>
    <row r="623" ht="15.75" x14ac:dyDescent="0.25"/>
    <row r="624" ht="15.75" x14ac:dyDescent="0.25"/>
    <row r="625" ht="15.75" x14ac:dyDescent="0.25"/>
    <row r="626" ht="15.75" x14ac:dyDescent="0.25"/>
    <row r="627" ht="15.75" x14ac:dyDescent="0.25"/>
    <row r="628" ht="15.75" x14ac:dyDescent="0.25"/>
    <row r="629" ht="15.75" x14ac:dyDescent="0.25"/>
    <row r="630" ht="15.75" x14ac:dyDescent="0.25"/>
    <row r="631" ht="15.75" x14ac:dyDescent="0.25"/>
    <row r="632" ht="15.75" x14ac:dyDescent="0.25"/>
    <row r="633" ht="15.75" x14ac:dyDescent="0.25"/>
    <row r="634" ht="15.75" x14ac:dyDescent="0.25"/>
    <row r="635" ht="15.75" x14ac:dyDescent="0.25"/>
    <row r="636" ht="15.75" x14ac:dyDescent="0.25"/>
    <row r="637" ht="15.75" x14ac:dyDescent="0.25"/>
    <row r="638" ht="15.75" x14ac:dyDescent="0.25"/>
    <row r="639" ht="15.75" x14ac:dyDescent="0.25"/>
    <row r="640" ht="15.75" x14ac:dyDescent="0.25"/>
    <row r="641" ht="15.75" x14ac:dyDescent="0.25"/>
    <row r="642" ht="15.75" x14ac:dyDescent="0.25"/>
    <row r="643" ht="15.75" x14ac:dyDescent="0.25"/>
    <row r="644" ht="15.75" x14ac:dyDescent="0.25"/>
    <row r="645" ht="15.75" x14ac:dyDescent="0.25"/>
    <row r="646" ht="15.75" x14ac:dyDescent="0.25"/>
    <row r="647" ht="15.75" x14ac:dyDescent="0.25"/>
    <row r="648" ht="15.75" x14ac:dyDescent="0.25"/>
    <row r="649" ht="15.75" x14ac:dyDescent="0.25"/>
    <row r="650" ht="15.75" x14ac:dyDescent="0.25"/>
    <row r="651" ht="15.75" x14ac:dyDescent="0.25"/>
    <row r="652" ht="15.75" x14ac:dyDescent="0.25"/>
    <row r="653" ht="15.75" x14ac:dyDescent="0.25"/>
    <row r="654" ht="15.75" x14ac:dyDescent="0.25"/>
    <row r="655" ht="15.75" x14ac:dyDescent="0.25"/>
    <row r="656" ht="15.75" x14ac:dyDescent="0.25"/>
    <row r="657" ht="15.75" x14ac:dyDescent="0.25"/>
    <row r="658" ht="15.75" x14ac:dyDescent="0.25"/>
    <row r="659" ht="15.75" x14ac:dyDescent="0.25"/>
    <row r="660" ht="15.75" x14ac:dyDescent="0.25"/>
    <row r="661" ht="15.75" x14ac:dyDescent="0.25"/>
    <row r="662" ht="15.75" x14ac:dyDescent="0.25"/>
    <row r="663" ht="15.75" x14ac:dyDescent="0.25"/>
    <row r="664" ht="15.75" x14ac:dyDescent="0.25"/>
    <row r="665" ht="15.75" x14ac:dyDescent="0.25"/>
    <row r="666" ht="15.75" x14ac:dyDescent="0.25"/>
    <row r="667" ht="15.75" x14ac:dyDescent="0.25"/>
    <row r="668" ht="15.75" x14ac:dyDescent="0.25"/>
    <row r="669" ht="15.75" x14ac:dyDescent="0.25"/>
    <row r="670" ht="15.75" x14ac:dyDescent="0.25"/>
    <row r="671" ht="15.75" x14ac:dyDescent="0.25"/>
    <row r="672" ht="15.75" x14ac:dyDescent="0.25"/>
    <row r="673" ht="15.75" x14ac:dyDescent="0.25"/>
    <row r="674" ht="15.75" x14ac:dyDescent="0.25"/>
    <row r="675" ht="15.75" x14ac:dyDescent="0.25"/>
    <row r="676" ht="15.75" x14ac:dyDescent="0.25"/>
    <row r="677" ht="15.75" x14ac:dyDescent="0.25"/>
    <row r="678" ht="15.75" x14ac:dyDescent="0.25"/>
    <row r="679" ht="15.75" x14ac:dyDescent="0.25"/>
    <row r="680" ht="15.75" x14ac:dyDescent="0.25"/>
    <row r="681" ht="15.75" x14ac:dyDescent="0.25"/>
    <row r="682" ht="15.75" x14ac:dyDescent="0.25"/>
    <row r="683" ht="15.75" x14ac:dyDescent="0.25"/>
    <row r="684" ht="15.75" x14ac:dyDescent="0.25"/>
    <row r="685" ht="15.75" x14ac:dyDescent="0.25"/>
    <row r="686" ht="15.75" x14ac:dyDescent="0.25"/>
    <row r="687" ht="15.75" x14ac:dyDescent="0.25"/>
    <row r="688" ht="15.75" x14ac:dyDescent="0.25"/>
    <row r="689" ht="15.75" x14ac:dyDescent="0.25"/>
    <row r="690" ht="15.75" x14ac:dyDescent="0.25"/>
    <row r="691" ht="15.75" x14ac:dyDescent="0.25"/>
    <row r="692" ht="15.75" x14ac:dyDescent="0.25"/>
    <row r="693" ht="15.75" x14ac:dyDescent="0.25"/>
    <row r="694" ht="15.75" x14ac:dyDescent="0.25"/>
    <row r="695" ht="15.75" x14ac:dyDescent="0.25"/>
    <row r="696" ht="15.75" x14ac:dyDescent="0.25"/>
    <row r="697" ht="15.75" x14ac:dyDescent="0.25"/>
    <row r="698" ht="15.75" x14ac:dyDescent="0.25"/>
    <row r="699" ht="15.75" x14ac:dyDescent="0.25"/>
    <row r="700" ht="15.75" x14ac:dyDescent="0.25"/>
    <row r="701" ht="15.75" x14ac:dyDescent="0.25"/>
    <row r="702" ht="15.75" x14ac:dyDescent="0.25"/>
    <row r="703" ht="15.75" x14ac:dyDescent="0.25"/>
    <row r="704" ht="15.75" x14ac:dyDescent="0.25"/>
    <row r="705" ht="15.75" x14ac:dyDescent="0.25"/>
    <row r="706" ht="15.75" x14ac:dyDescent="0.25"/>
    <row r="707" ht="15.75" x14ac:dyDescent="0.25"/>
    <row r="708" ht="15.75" x14ac:dyDescent="0.25"/>
    <row r="709" ht="15.75" x14ac:dyDescent="0.25"/>
    <row r="710" ht="15.75" x14ac:dyDescent="0.25"/>
    <row r="711" ht="15.75" x14ac:dyDescent="0.25"/>
    <row r="712" ht="15.75" x14ac:dyDescent="0.25"/>
    <row r="713" ht="15.75" x14ac:dyDescent="0.25"/>
    <row r="714" ht="15.75" x14ac:dyDescent="0.25"/>
    <row r="715" ht="15.75" x14ac:dyDescent="0.25"/>
    <row r="716" ht="15.75" x14ac:dyDescent="0.25"/>
    <row r="717" ht="15.75" x14ac:dyDescent="0.25"/>
    <row r="718" ht="15.75" x14ac:dyDescent="0.25"/>
    <row r="719" ht="15.75" x14ac:dyDescent="0.25"/>
    <row r="720" ht="15.75" x14ac:dyDescent="0.25"/>
    <row r="721" ht="15.75" x14ac:dyDescent="0.25"/>
    <row r="722" ht="15.75" x14ac:dyDescent="0.25"/>
    <row r="723" ht="15.75" x14ac:dyDescent="0.25"/>
    <row r="724" ht="15.75" x14ac:dyDescent="0.25"/>
    <row r="725" ht="15.75" x14ac:dyDescent="0.25"/>
    <row r="726" ht="15.75" x14ac:dyDescent="0.25"/>
    <row r="727" ht="15.75" x14ac:dyDescent="0.25"/>
    <row r="728" ht="15.75" x14ac:dyDescent="0.25"/>
    <row r="729" ht="15.75" x14ac:dyDescent="0.25"/>
    <row r="730" ht="15.75" x14ac:dyDescent="0.25"/>
    <row r="731" ht="15.75" x14ac:dyDescent="0.25"/>
    <row r="732" ht="15.75" x14ac:dyDescent="0.25"/>
    <row r="733" ht="15.75" x14ac:dyDescent="0.25"/>
    <row r="734" ht="15.75" x14ac:dyDescent="0.25"/>
    <row r="735" ht="15.75" x14ac:dyDescent="0.25"/>
    <row r="736" ht="15.75" x14ac:dyDescent="0.25"/>
    <row r="737" ht="15.75" x14ac:dyDescent="0.25"/>
    <row r="738" ht="15.75" x14ac:dyDescent="0.25"/>
    <row r="739" ht="15.75" x14ac:dyDescent="0.25"/>
    <row r="740" ht="15.75" x14ac:dyDescent="0.25"/>
    <row r="741" ht="15.75" x14ac:dyDescent="0.25"/>
    <row r="742" ht="15.75" x14ac:dyDescent="0.25"/>
    <row r="743" ht="15.75" x14ac:dyDescent="0.25"/>
    <row r="744" ht="15.75" x14ac:dyDescent="0.25"/>
    <row r="745" ht="15.75" x14ac:dyDescent="0.25"/>
    <row r="746" ht="15.75" x14ac:dyDescent="0.25"/>
    <row r="747" ht="15.75" x14ac:dyDescent="0.25"/>
    <row r="748" ht="15.75" x14ac:dyDescent="0.25"/>
    <row r="749" ht="15.75" x14ac:dyDescent="0.25"/>
    <row r="750" ht="15.75" x14ac:dyDescent="0.25"/>
    <row r="751" ht="15.75" x14ac:dyDescent="0.25"/>
    <row r="752" ht="15.75" x14ac:dyDescent="0.25"/>
    <row r="753" ht="15.75" x14ac:dyDescent="0.25"/>
    <row r="754" ht="15.75" x14ac:dyDescent="0.25"/>
    <row r="755" ht="15.75" x14ac:dyDescent="0.25"/>
    <row r="756" ht="15.75" x14ac:dyDescent="0.25"/>
    <row r="757" ht="15.75" x14ac:dyDescent="0.25"/>
    <row r="758" ht="15.75" x14ac:dyDescent="0.25"/>
    <row r="759" ht="15.75" x14ac:dyDescent="0.25"/>
    <row r="760" ht="15.75" x14ac:dyDescent="0.25"/>
    <row r="761" ht="15.75" x14ac:dyDescent="0.25"/>
    <row r="762" ht="15.75" x14ac:dyDescent="0.25"/>
    <row r="763" ht="15.75" x14ac:dyDescent="0.25"/>
    <row r="764" ht="15.75" x14ac:dyDescent="0.25"/>
    <row r="765" ht="15.75" x14ac:dyDescent="0.25"/>
    <row r="766" ht="15.75" x14ac:dyDescent="0.25"/>
    <row r="767" ht="15.75" x14ac:dyDescent="0.25"/>
    <row r="768" ht="15.75" x14ac:dyDescent="0.25"/>
    <row r="769" ht="15.75" x14ac:dyDescent="0.25"/>
    <row r="770" ht="15.75" x14ac:dyDescent="0.25"/>
    <row r="771" ht="15.75" x14ac:dyDescent="0.25"/>
    <row r="772" ht="15.75" x14ac:dyDescent="0.25"/>
    <row r="773" ht="15.75" x14ac:dyDescent="0.25"/>
    <row r="774" ht="15.75" x14ac:dyDescent="0.25"/>
    <row r="775" ht="15.75" x14ac:dyDescent="0.25"/>
    <row r="776" ht="15.75" x14ac:dyDescent="0.25"/>
    <row r="777" ht="15.75" x14ac:dyDescent="0.25"/>
    <row r="778" ht="15.75" x14ac:dyDescent="0.25"/>
    <row r="779" ht="15.75" x14ac:dyDescent="0.25"/>
    <row r="780" ht="15.75" x14ac:dyDescent="0.25"/>
    <row r="781" ht="15.75" x14ac:dyDescent="0.25"/>
    <row r="782" ht="15.75" x14ac:dyDescent="0.25"/>
    <row r="783" ht="15.75" x14ac:dyDescent="0.25"/>
    <row r="784" ht="15.75" x14ac:dyDescent="0.25"/>
    <row r="785" ht="15.75" x14ac:dyDescent="0.25"/>
    <row r="786" ht="15.75" x14ac:dyDescent="0.25"/>
    <row r="787" ht="15.75" x14ac:dyDescent="0.25"/>
    <row r="788" ht="15.75" x14ac:dyDescent="0.25"/>
    <row r="789" ht="15.75" x14ac:dyDescent="0.25"/>
    <row r="790" ht="15.75" x14ac:dyDescent="0.25"/>
    <row r="791" ht="15.75" x14ac:dyDescent="0.25"/>
    <row r="792" ht="15.75" x14ac:dyDescent="0.25"/>
    <row r="793" ht="15.75" x14ac:dyDescent="0.25"/>
    <row r="794" ht="15.75" x14ac:dyDescent="0.25"/>
    <row r="795" ht="15.75" x14ac:dyDescent="0.25"/>
    <row r="796" ht="15.75" x14ac:dyDescent="0.25"/>
    <row r="797" ht="15.75" x14ac:dyDescent="0.25"/>
    <row r="798" ht="15.75" x14ac:dyDescent="0.25"/>
    <row r="799" ht="15.75" x14ac:dyDescent="0.25"/>
    <row r="800" ht="15.75" x14ac:dyDescent="0.25"/>
    <row r="801" ht="15.75" x14ac:dyDescent="0.25"/>
    <row r="802" ht="15.75" x14ac:dyDescent="0.25"/>
    <row r="803" ht="15.75" x14ac:dyDescent="0.25"/>
    <row r="804" ht="15.75" x14ac:dyDescent="0.25"/>
    <row r="805" ht="15.75" x14ac:dyDescent="0.25"/>
    <row r="806" ht="15.75" x14ac:dyDescent="0.25"/>
    <row r="807" ht="15.75" x14ac:dyDescent="0.25"/>
    <row r="808" ht="15.75" x14ac:dyDescent="0.25"/>
    <row r="809" ht="15.75" x14ac:dyDescent="0.25"/>
    <row r="810" ht="15.75" x14ac:dyDescent="0.25"/>
    <row r="811" ht="15.75" x14ac:dyDescent="0.25"/>
    <row r="812" ht="15.75" x14ac:dyDescent="0.25"/>
    <row r="813" ht="15.75" x14ac:dyDescent="0.25"/>
    <row r="814" ht="15.75" x14ac:dyDescent="0.25"/>
    <row r="815" ht="15.75" x14ac:dyDescent="0.25"/>
    <row r="816" ht="15.75" x14ac:dyDescent="0.25"/>
    <row r="817" ht="15.75" x14ac:dyDescent="0.25"/>
    <row r="818" ht="15.75" x14ac:dyDescent="0.25"/>
    <row r="819" ht="15.75" x14ac:dyDescent="0.25"/>
    <row r="820" ht="15.75" x14ac:dyDescent="0.25"/>
    <row r="821" ht="15.75" x14ac:dyDescent="0.25"/>
    <row r="822" ht="15.75" x14ac:dyDescent="0.25"/>
    <row r="823" ht="15.75" x14ac:dyDescent="0.25"/>
    <row r="824" ht="15.75" x14ac:dyDescent="0.25"/>
    <row r="825" ht="15.75" x14ac:dyDescent="0.25"/>
    <row r="826" ht="15.75" x14ac:dyDescent="0.25"/>
    <row r="827" ht="15.75" x14ac:dyDescent="0.25"/>
    <row r="828" ht="15.75" x14ac:dyDescent="0.25"/>
    <row r="829" ht="15.75" x14ac:dyDescent="0.25"/>
    <row r="830" ht="15.75" x14ac:dyDescent="0.25"/>
    <row r="831" ht="15.75" x14ac:dyDescent="0.25"/>
    <row r="832" ht="15.75" x14ac:dyDescent="0.25"/>
    <row r="833" ht="15.75" x14ac:dyDescent="0.25"/>
    <row r="834" ht="15.75" x14ac:dyDescent="0.25"/>
    <row r="835" ht="15.75" x14ac:dyDescent="0.25"/>
    <row r="836" ht="15.75" x14ac:dyDescent="0.25"/>
    <row r="837" ht="15.75" x14ac:dyDescent="0.25"/>
    <row r="838" ht="15.75" x14ac:dyDescent="0.25"/>
    <row r="839" ht="15.75" x14ac:dyDescent="0.25"/>
    <row r="840" ht="15.75" x14ac:dyDescent="0.25"/>
    <row r="841" ht="15.75" x14ac:dyDescent="0.25"/>
    <row r="842" ht="15.75" x14ac:dyDescent="0.25"/>
    <row r="843" ht="15.75" x14ac:dyDescent="0.25"/>
    <row r="844" ht="15.75" x14ac:dyDescent="0.25"/>
    <row r="845" ht="15.75" x14ac:dyDescent="0.25"/>
    <row r="846" ht="15.75" x14ac:dyDescent="0.25"/>
    <row r="847" ht="15.75" x14ac:dyDescent="0.25"/>
    <row r="848" ht="15.75" x14ac:dyDescent="0.25"/>
    <row r="849" ht="15.75" x14ac:dyDescent="0.25"/>
    <row r="850" ht="15.75" x14ac:dyDescent="0.25"/>
    <row r="851" ht="15.75" x14ac:dyDescent="0.25"/>
    <row r="852" ht="15.75" x14ac:dyDescent="0.25"/>
    <row r="853" ht="15.75" x14ac:dyDescent="0.25"/>
    <row r="854" ht="15.75" x14ac:dyDescent="0.25"/>
    <row r="855" ht="15.75" x14ac:dyDescent="0.25"/>
    <row r="856" ht="15.75" x14ac:dyDescent="0.25"/>
    <row r="857" ht="15.75" x14ac:dyDescent="0.25"/>
    <row r="858" ht="15.75" x14ac:dyDescent="0.25"/>
    <row r="859" ht="15.75" x14ac:dyDescent="0.25"/>
    <row r="860" ht="15.75" x14ac:dyDescent="0.25"/>
    <row r="861" ht="15.75" x14ac:dyDescent="0.25"/>
    <row r="862" ht="15.75" x14ac:dyDescent="0.25"/>
    <row r="863" ht="15.75" x14ac:dyDescent="0.25"/>
    <row r="864" ht="15.75" x14ac:dyDescent="0.25"/>
    <row r="865" ht="15.75" x14ac:dyDescent="0.25"/>
    <row r="866" ht="15.75" x14ac:dyDescent="0.25"/>
    <row r="867" ht="15.75" x14ac:dyDescent="0.25"/>
    <row r="868" ht="15.75" x14ac:dyDescent="0.25"/>
    <row r="869" ht="15.75" x14ac:dyDescent="0.25"/>
    <row r="870" ht="15.75" x14ac:dyDescent="0.25"/>
    <row r="871" ht="15.75" x14ac:dyDescent="0.25"/>
    <row r="872" ht="15.75" x14ac:dyDescent="0.25"/>
    <row r="873" ht="15.75" x14ac:dyDescent="0.25"/>
    <row r="874" ht="15.75" x14ac:dyDescent="0.25"/>
    <row r="875" ht="15.75" x14ac:dyDescent="0.25"/>
    <row r="876" ht="15.75" x14ac:dyDescent="0.25"/>
    <row r="877" ht="15.75" x14ac:dyDescent="0.25"/>
    <row r="878" ht="15.75" x14ac:dyDescent="0.25"/>
    <row r="879" ht="15.75" x14ac:dyDescent="0.25"/>
    <row r="880" ht="15.75" x14ac:dyDescent="0.25"/>
    <row r="881" ht="15.75" x14ac:dyDescent="0.25"/>
    <row r="882" ht="15.75" x14ac:dyDescent="0.25"/>
    <row r="883" ht="15.75" x14ac:dyDescent="0.25"/>
    <row r="884" ht="15.75" x14ac:dyDescent="0.25"/>
    <row r="885" ht="15.75" x14ac:dyDescent="0.25"/>
    <row r="886" ht="15.75" x14ac:dyDescent="0.25"/>
    <row r="887" ht="15.75" x14ac:dyDescent="0.25"/>
    <row r="888" ht="15.75" x14ac:dyDescent="0.25"/>
    <row r="889" ht="15.75" x14ac:dyDescent="0.25"/>
    <row r="890" ht="15.75" x14ac:dyDescent="0.25"/>
    <row r="891" ht="15.75" x14ac:dyDescent="0.25"/>
    <row r="892" ht="15.75" x14ac:dyDescent="0.25"/>
    <row r="893" ht="15.75" x14ac:dyDescent="0.25"/>
    <row r="894" ht="15.75" x14ac:dyDescent="0.25"/>
    <row r="895" ht="15.75" x14ac:dyDescent="0.25"/>
    <row r="896" ht="15.75" x14ac:dyDescent="0.25"/>
    <row r="897" ht="15.75" x14ac:dyDescent="0.25"/>
    <row r="898" ht="15.75" x14ac:dyDescent="0.25"/>
    <row r="899" ht="15.75" x14ac:dyDescent="0.25"/>
    <row r="900" ht="15.75" x14ac:dyDescent="0.25"/>
    <row r="901" ht="15.75" x14ac:dyDescent="0.25"/>
    <row r="902" ht="15.75" x14ac:dyDescent="0.25"/>
    <row r="903" ht="15.75" x14ac:dyDescent="0.25"/>
    <row r="904" ht="15.75" x14ac:dyDescent="0.25"/>
    <row r="905" ht="15.75" x14ac:dyDescent="0.25"/>
    <row r="906" ht="15.75" x14ac:dyDescent="0.25"/>
    <row r="907" ht="15.75" x14ac:dyDescent="0.25"/>
    <row r="908" ht="15.75" x14ac:dyDescent="0.25"/>
    <row r="909" ht="15.75" x14ac:dyDescent="0.25"/>
    <row r="910" ht="15.75" x14ac:dyDescent="0.25"/>
    <row r="911" ht="15.75" x14ac:dyDescent="0.25"/>
    <row r="912" ht="15.75" x14ac:dyDescent="0.25"/>
    <row r="913" ht="15.75" x14ac:dyDescent="0.25"/>
    <row r="914" ht="15.75" x14ac:dyDescent="0.25"/>
    <row r="915" ht="15.75" x14ac:dyDescent="0.25"/>
    <row r="916" ht="15.75" x14ac:dyDescent="0.25"/>
    <row r="917" ht="15.75" x14ac:dyDescent="0.25"/>
    <row r="918" ht="15.75" x14ac:dyDescent="0.25"/>
    <row r="919" ht="15.75" x14ac:dyDescent="0.25"/>
    <row r="920" ht="15.75" x14ac:dyDescent="0.25"/>
    <row r="921" ht="15.75" x14ac:dyDescent="0.25"/>
    <row r="922" ht="15.75" x14ac:dyDescent="0.25"/>
    <row r="923" ht="15.75" x14ac:dyDescent="0.25"/>
    <row r="924" ht="15.75" x14ac:dyDescent="0.25"/>
    <row r="925" ht="15.75" x14ac:dyDescent="0.25"/>
    <row r="926" ht="15.75" x14ac:dyDescent="0.25"/>
    <row r="927" ht="15.75" x14ac:dyDescent="0.25"/>
    <row r="928" ht="15.75" x14ac:dyDescent="0.25"/>
    <row r="929" ht="15.75" x14ac:dyDescent="0.25"/>
    <row r="930" ht="15.75" x14ac:dyDescent="0.25"/>
    <row r="931" ht="15.75" x14ac:dyDescent="0.25"/>
    <row r="932" ht="15.75" x14ac:dyDescent="0.25"/>
    <row r="933" ht="15.75" x14ac:dyDescent="0.25"/>
    <row r="934" ht="15.75" x14ac:dyDescent="0.25"/>
    <row r="935" ht="15.75" x14ac:dyDescent="0.25"/>
    <row r="936" ht="15.75" x14ac:dyDescent="0.25"/>
    <row r="937" ht="15.75" x14ac:dyDescent="0.25"/>
    <row r="938" ht="15.75" x14ac:dyDescent="0.25"/>
    <row r="939" ht="15.75" x14ac:dyDescent="0.25"/>
    <row r="940" ht="15.75" x14ac:dyDescent="0.25"/>
    <row r="941" ht="15.75" x14ac:dyDescent="0.25"/>
    <row r="942" ht="15.75" x14ac:dyDescent="0.25"/>
    <row r="943" ht="15.75" x14ac:dyDescent="0.25"/>
    <row r="944" ht="15.75" x14ac:dyDescent="0.25"/>
    <row r="945" ht="15.75" x14ac:dyDescent="0.25"/>
    <row r="946" ht="15.75" x14ac:dyDescent="0.25"/>
    <row r="947" ht="15.75" x14ac:dyDescent="0.25"/>
    <row r="948" ht="15.75" x14ac:dyDescent="0.25"/>
    <row r="949" ht="15.75" x14ac:dyDescent="0.25"/>
    <row r="950" ht="15.75" x14ac:dyDescent="0.25"/>
    <row r="951" ht="15.75" x14ac:dyDescent="0.25"/>
    <row r="952" ht="15.75" x14ac:dyDescent="0.25"/>
    <row r="953" ht="15.75" x14ac:dyDescent="0.25"/>
    <row r="954" ht="15.75" x14ac:dyDescent="0.25"/>
    <row r="955" ht="15.75" x14ac:dyDescent="0.25"/>
    <row r="956" ht="15.75" x14ac:dyDescent="0.25"/>
    <row r="957" ht="15.75" x14ac:dyDescent="0.25"/>
    <row r="958" ht="15.75" x14ac:dyDescent="0.25"/>
    <row r="959" ht="15.75" x14ac:dyDescent="0.25"/>
    <row r="960" ht="15.75" x14ac:dyDescent="0.25"/>
    <row r="961" ht="15.75" x14ac:dyDescent="0.25"/>
    <row r="962" ht="15.75" x14ac:dyDescent="0.25"/>
    <row r="963" ht="15.75" x14ac:dyDescent="0.25"/>
    <row r="964" ht="15.75" x14ac:dyDescent="0.25"/>
    <row r="965" ht="15.75" x14ac:dyDescent="0.25"/>
    <row r="966" ht="15.75" x14ac:dyDescent="0.25"/>
    <row r="967" ht="15.75" x14ac:dyDescent="0.25"/>
  </sheetData>
  <mergeCells count="1061">
    <mergeCell ref="F116:G116"/>
    <mergeCell ref="F117:G117"/>
    <mergeCell ref="D65:E65"/>
    <mergeCell ref="D66:E66"/>
    <mergeCell ref="D72:E72"/>
    <mergeCell ref="D73:E73"/>
    <mergeCell ref="D64:E64"/>
    <mergeCell ref="D67:E67"/>
    <mergeCell ref="D70:E70"/>
    <mergeCell ref="F347:G347"/>
    <mergeCell ref="F348:G348"/>
    <mergeCell ref="F349:G349"/>
    <mergeCell ref="F121:G121"/>
    <mergeCell ref="F122:G122"/>
    <mergeCell ref="F201:G201"/>
    <mergeCell ref="F202:G202"/>
    <mergeCell ref="F309:G309"/>
    <mergeCell ref="F310:G310"/>
    <mergeCell ref="F313:G313"/>
    <mergeCell ref="F314:G314"/>
    <mergeCell ref="F128:G128"/>
    <mergeCell ref="F135:G135"/>
    <mergeCell ref="F136:G136"/>
    <mergeCell ref="F137:G137"/>
    <mergeCell ref="F138:G138"/>
    <mergeCell ref="F139:G139"/>
    <mergeCell ref="F140:G140"/>
    <mergeCell ref="F141:G141"/>
    <mergeCell ref="F142:G142"/>
    <mergeCell ref="F143:G143"/>
    <mergeCell ref="F131:G131"/>
    <mergeCell ref="F134:G134"/>
    <mergeCell ref="F124:G124"/>
    <mergeCell ref="F125:G125"/>
    <mergeCell ref="D322:E322"/>
    <mergeCell ref="F323:G323"/>
    <mergeCell ref="F324:G324"/>
    <mergeCell ref="F325:G325"/>
    <mergeCell ref="F326:G326"/>
    <mergeCell ref="F308:G308"/>
    <mergeCell ref="F303:G303"/>
    <mergeCell ref="F304:G304"/>
    <mergeCell ref="F305:G305"/>
    <mergeCell ref="F306:G306"/>
    <mergeCell ref="F307:G307"/>
    <mergeCell ref="F315:G315"/>
    <mergeCell ref="F316:G316"/>
    <mergeCell ref="F317:G317"/>
    <mergeCell ref="F246:G246"/>
    <mergeCell ref="F231:G231"/>
    <mergeCell ref="F232:G232"/>
    <mergeCell ref="D235:E235"/>
    <mergeCell ref="F197:G197"/>
    <mergeCell ref="F198:G198"/>
    <mergeCell ref="D218:E218"/>
    <mergeCell ref="D217:E217"/>
    <mergeCell ref="D225:E225"/>
    <mergeCell ref="F149:G149"/>
    <mergeCell ref="D156:E156"/>
    <mergeCell ref="D160:E160"/>
    <mergeCell ref="F160:G160"/>
    <mergeCell ref="F161:G161"/>
    <mergeCell ref="D245:E245"/>
    <mergeCell ref="D234:E234"/>
    <mergeCell ref="F330:G330"/>
    <mergeCell ref="F320:G320"/>
    <mergeCell ref="F318:G318"/>
    <mergeCell ref="F319:G319"/>
    <mergeCell ref="F321:G321"/>
    <mergeCell ref="F322:G322"/>
    <mergeCell ref="D326:E326"/>
    <mergeCell ref="D323:E323"/>
    <mergeCell ref="D325:E325"/>
    <mergeCell ref="D342:E342"/>
    <mergeCell ref="D343:E343"/>
    <mergeCell ref="F328:G328"/>
    <mergeCell ref="F327:G327"/>
    <mergeCell ref="D327:E327"/>
    <mergeCell ref="D328:E328"/>
    <mergeCell ref="D324:E324"/>
    <mergeCell ref="D321:E321"/>
    <mergeCell ref="D336:E336"/>
    <mergeCell ref="D337:E337"/>
    <mergeCell ref="D333:E333"/>
    <mergeCell ref="D340:E340"/>
    <mergeCell ref="D341:E341"/>
    <mergeCell ref="F337:G337"/>
    <mergeCell ref="D338:E338"/>
    <mergeCell ref="F338:G338"/>
    <mergeCell ref="D331:E331"/>
    <mergeCell ref="D332:E332"/>
    <mergeCell ref="F341:G341"/>
    <mergeCell ref="F342:G342"/>
    <mergeCell ref="B62:C62"/>
    <mergeCell ref="B61:C61"/>
    <mergeCell ref="D344:E344"/>
    <mergeCell ref="D339:E339"/>
    <mergeCell ref="F340:G340"/>
    <mergeCell ref="F339:G339"/>
    <mergeCell ref="D329:E329"/>
    <mergeCell ref="F345:G345"/>
    <mergeCell ref="D330:E330"/>
    <mergeCell ref="F329:G329"/>
    <mergeCell ref="B43:C43"/>
    <mergeCell ref="B44:C44"/>
    <mergeCell ref="B45:C45"/>
    <mergeCell ref="B46:C46"/>
    <mergeCell ref="B47:C47"/>
    <mergeCell ref="B55:C55"/>
    <mergeCell ref="D46:E46"/>
    <mergeCell ref="D47:E47"/>
    <mergeCell ref="D62:E62"/>
    <mergeCell ref="B56:C56"/>
    <mergeCell ref="B65:C65"/>
    <mergeCell ref="D248:E248"/>
    <mergeCell ref="D249:E249"/>
    <mergeCell ref="D250:E250"/>
    <mergeCell ref="D243:E243"/>
    <mergeCell ref="D244:E244"/>
    <mergeCell ref="D247:E247"/>
    <mergeCell ref="D246:E246"/>
    <mergeCell ref="D239:E239"/>
    <mergeCell ref="D240:E240"/>
    <mergeCell ref="D241:E241"/>
    <mergeCell ref="D242:E242"/>
    <mergeCell ref="B36:C36"/>
    <mergeCell ref="D31:E31"/>
    <mergeCell ref="D35:E35"/>
    <mergeCell ref="D36:E36"/>
    <mergeCell ref="B42:C42"/>
    <mergeCell ref="B38:C38"/>
    <mergeCell ref="B39:C39"/>
    <mergeCell ref="B40:C40"/>
    <mergeCell ref="B41:C41"/>
    <mergeCell ref="D42:E42"/>
    <mergeCell ref="B37:C37"/>
    <mergeCell ref="D37:E37"/>
    <mergeCell ref="D28:E28"/>
    <mergeCell ref="D63:E63"/>
    <mergeCell ref="D58:E58"/>
    <mergeCell ref="D59:E59"/>
    <mergeCell ref="D44:E44"/>
    <mergeCell ref="D43:E43"/>
    <mergeCell ref="D50:E50"/>
    <mergeCell ref="D45:E45"/>
    <mergeCell ref="B51:C51"/>
    <mergeCell ref="B52:C52"/>
    <mergeCell ref="D51:E51"/>
    <mergeCell ref="D52:E52"/>
    <mergeCell ref="B53:C53"/>
    <mergeCell ref="B54:C54"/>
    <mergeCell ref="D53:E53"/>
    <mergeCell ref="D54:E54"/>
    <mergeCell ref="D55:E55"/>
    <mergeCell ref="D60:E60"/>
    <mergeCell ref="D61:E61"/>
    <mergeCell ref="B49:C49"/>
    <mergeCell ref="H16:I16"/>
    <mergeCell ref="E16:G16"/>
    <mergeCell ref="B18:C18"/>
    <mergeCell ref="D17:E17"/>
    <mergeCell ref="A11:L11"/>
    <mergeCell ref="A12:L13"/>
    <mergeCell ref="A14:L15"/>
    <mergeCell ref="A1:L10"/>
    <mergeCell ref="J16:L16"/>
    <mergeCell ref="D18:E18"/>
    <mergeCell ref="D22:E22"/>
    <mergeCell ref="D19:E19"/>
    <mergeCell ref="D20:E20"/>
    <mergeCell ref="D21:E21"/>
    <mergeCell ref="D26:E26"/>
    <mergeCell ref="D25:E25"/>
    <mergeCell ref="D23:E23"/>
    <mergeCell ref="D24:E24"/>
    <mergeCell ref="B19:C19"/>
    <mergeCell ref="B21:C21"/>
    <mergeCell ref="B20:C20"/>
    <mergeCell ref="B22:C22"/>
    <mergeCell ref="B23:C23"/>
    <mergeCell ref="F20:G20"/>
    <mergeCell ref="F22:G22"/>
    <mergeCell ref="F23:G23"/>
    <mergeCell ref="F26:G26"/>
    <mergeCell ref="B26:C26"/>
    <mergeCell ref="B25:C25"/>
    <mergeCell ref="B24:C24"/>
    <mergeCell ref="B17:C17"/>
    <mergeCell ref="A16:D16"/>
    <mergeCell ref="B27:C27"/>
    <mergeCell ref="B28:C28"/>
    <mergeCell ref="B29:C29"/>
    <mergeCell ref="D29:E29"/>
    <mergeCell ref="D30:E30"/>
    <mergeCell ref="D27:E27"/>
    <mergeCell ref="D32:E32"/>
    <mergeCell ref="B32:C32"/>
    <mergeCell ref="D74:E74"/>
    <mergeCell ref="D71:E71"/>
    <mergeCell ref="D75:E75"/>
    <mergeCell ref="D76:E76"/>
    <mergeCell ref="D77:E77"/>
    <mergeCell ref="B31:C31"/>
    <mergeCell ref="B33:C33"/>
    <mergeCell ref="D33:E33"/>
    <mergeCell ref="D34:E34"/>
    <mergeCell ref="D38:E38"/>
    <mergeCell ref="D39:E39"/>
    <mergeCell ref="D40:E40"/>
    <mergeCell ref="D41:E41"/>
    <mergeCell ref="B57:C57"/>
    <mergeCell ref="B60:C60"/>
    <mergeCell ref="B59:C59"/>
    <mergeCell ref="B58:C58"/>
    <mergeCell ref="D48:E48"/>
    <mergeCell ref="D49:E49"/>
    <mergeCell ref="B48:C48"/>
    <mergeCell ref="B50:C50"/>
    <mergeCell ref="B30:C30"/>
    <mergeCell ref="B34:C34"/>
    <mergeCell ref="B35:C35"/>
    <mergeCell ref="B67:C67"/>
    <mergeCell ref="B66:C66"/>
    <mergeCell ref="B69:C69"/>
    <mergeCell ref="B68:C68"/>
    <mergeCell ref="D68:E68"/>
    <mergeCell ref="D69:E69"/>
    <mergeCell ref="D56:E56"/>
    <mergeCell ref="D57:E57"/>
    <mergeCell ref="B115:C115"/>
    <mergeCell ref="B114:C114"/>
    <mergeCell ref="B94:C94"/>
    <mergeCell ref="B93:C93"/>
    <mergeCell ref="D93:E93"/>
    <mergeCell ref="B99:C99"/>
    <mergeCell ref="B98:C98"/>
    <mergeCell ref="B95:C95"/>
    <mergeCell ref="B101:C101"/>
    <mergeCell ref="B100:C100"/>
    <mergeCell ref="B96:C96"/>
    <mergeCell ref="B97:C97"/>
    <mergeCell ref="B103:C103"/>
    <mergeCell ref="D103:E103"/>
    <mergeCell ref="B63:C63"/>
    <mergeCell ref="B64:C64"/>
    <mergeCell ref="B72:C72"/>
    <mergeCell ref="B73:C73"/>
    <mergeCell ref="B71:C71"/>
    <mergeCell ref="B70:C70"/>
    <mergeCell ref="B84:C84"/>
    <mergeCell ref="B85:C85"/>
    <mergeCell ref="B79:C79"/>
    <mergeCell ref="B74:C74"/>
    <mergeCell ref="D90:E90"/>
    <mergeCell ref="D91:E91"/>
    <mergeCell ref="B88:C88"/>
    <mergeCell ref="D88:E88"/>
    <mergeCell ref="B87:C87"/>
    <mergeCell ref="B86:C86"/>
    <mergeCell ref="D87:E87"/>
    <mergeCell ref="D86:E86"/>
    <mergeCell ref="F91:G91"/>
    <mergeCell ref="B90:C90"/>
    <mergeCell ref="B92:C92"/>
    <mergeCell ref="B91:C91"/>
    <mergeCell ref="B89:C89"/>
    <mergeCell ref="D92:E92"/>
    <mergeCell ref="D89:E89"/>
    <mergeCell ref="F102:G102"/>
    <mergeCell ref="F98:G98"/>
    <mergeCell ref="F101:G101"/>
    <mergeCell ref="F86:G86"/>
    <mergeCell ref="F90:G90"/>
    <mergeCell ref="F76:G76"/>
    <mergeCell ref="F77:G77"/>
    <mergeCell ref="F85:G85"/>
    <mergeCell ref="F80:G80"/>
    <mergeCell ref="F83:G83"/>
    <mergeCell ref="F84:G84"/>
    <mergeCell ref="F82:G82"/>
    <mergeCell ref="F103:G103"/>
    <mergeCell ref="F104:G104"/>
    <mergeCell ref="D78:E78"/>
    <mergeCell ref="D80:E80"/>
    <mergeCell ref="D79:E79"/>
    <mergeCell ref="D81:E81"/>
    <mergeCell ref="D82:E82"/>
    <mergeCell ref="D83:E83"/>
    <mergeCell ref="D84:E84"/>
    <mergeCell ref="D85:E85"/>
    <mergeCell ref="F79:G79"/>
    <mergeCell ref="D94:E94"/>
    <mergeCell ref="D95:E95"/>
    <mergeCell ref="D98:E98"/>
    <mergeCell ref="D99:E99"/>
    <mergeCell ref="D100:E100"/>
    <mergeCell ref="D101:E101"/>
    <mergeCell ref="D102:E102"/>
    <mergeCell ref="D104:E104"/>
    <mergeCell ref="F99:G99"/>
    <mergeCell ref="F100:G100"/>
    <mergeCell ref="F89:G89"/>
    <mergeCell ref="F92:G92"/>
    <mergeCell ref="F87:G87"/>
    <mergeCell ref="F88:G88"/>
    <mergeCell ref="B76:C76"/>
    <mergeCell ref="B75:C75"/>
    <mergeCell ref="B78:C78"/>
    <mergeCell ref="B77:C77"/>
    <mergeCell ref="B83:C83"/>
    <mergeCell ref="B82:C82"/>
    <mergeCell ref="B81:C81"/>
    <mergeCell ref="B80:C80"/>
    <mergeCell ref="F27:G27"/>
    <mergeCell ref="F28:G28"/>
    <mergeCell ref="F17:G17"/>
    <mergeCell ref="F66:G66"/>
    <mergeCell ref="F93:G93"/>
    <mergeCell ref="F94:G94"/>
    <mergeCell ref="F95:G95"/>
    <mergeCell ref="F96:G96"/>
    <mergeCell ref="F111:G111"/>
    <mergeCell ref="F110:G110"/>
    <mergeCell ref="F109:G109"/>
    <mergeCell ref="F78:G78"/>
    <mergeCell ref="F81:G81"/>
    <mergeCell ref="F97:G97"/>
    <mergeCell ref="F18:G18"/>
    <mergeCell ref="F19:G19"/>
    <mergeCell ref="F47:G47"/>
    <mergeCell ref="F48:G48"/>
    <mergeCell ref="F49:G49"/>
    <mergeCell ref="F50:G50"/>
    <mergeCell ref="F51:G51"/>
    <mergeCell ref="F52:G52"/>
    <mergeCell ref="F53:G53"/>
    <mergeCell ref="F54:G54"/>
    <mergeCell ref="F45:G45"/>
    <mergeCell ref="F39:G39"/>
    <mergeCell ref="F40:G40"/>
    <mergeCell ref="F41:G41"/>
    <mergeCell ref="F42:G42"/>
    <mergeCell ref="F43:G43"/>
    <mergeCell ref="F44:G44"/>
    <mergeCell ref="F34:G34"/>
    <mergeCell ref="F35:G35"/>
    <mergeCell ref="F36:G36"/>
    <mergeCell ref="F29:G29"/>
    <mergeCell ref="F30:G30"/>
    <mergeCell ref="F33:G33"/>
    <mergeCell ref="F32:G32"/>
    <mergeCell ref="F31:G31"/>
    <mergeCell ref="F21:G21"/>
    <mergeCell ref="F46:G46"/>
    <mergeCell ref="F37:G37"/>
    <mergeCell ref="F38:G38"/>
    <mergeCell ref="F24:G24"/>
    <mergeCell ref="F25:G25"/>
    <mergeCell ref="F75:G75"/>
    <mergeCell ref="F73:G73"/>
    <mergeCell ref="F74:G74"/>
    <mergeCell ref="F63:G63"/>
    <mergeCell ref="F57:G57"/>
    <mergeCell ref="F58:G58"/>
    <mergeCell ref="F61:G61"/>
    <mergeCell ref="F62:G62"/>
    <mergeCell ref="F59:G59"/>
    <mergeCell ref="F60:G60"/>
    <mergeCell ref="F56:G56"/>
    <mergeCell ref="F55:G55"/>
    <mergeCell ref="F65:G65"/>
    <mergeCell ref="F67:G67"/>
    <mergeCell ref="F69:G69"/>
    <mergeCell ref="F70:G70"/>
    <mergeCell ref="F71:G71"/>
    <mergeCell ref="F72:G72"/>
    <mergeCell ref="F68:G68"/>
    <mergeCell ref="F64:G64"/>
    <mergeCell ref="F107:G107"/>
    <mergeCell ref="F108:G108"/>
    <mergeCell ref="B110:C110"/>
    <mergeCell ref="B109:C109"/>
    <mergeCell ref="B108:C108"/>
    <mergeCell ref="B107:C107"/>
    <mergeCell ref="D114:E114"/>
    <mergeCell ref="D96:E96"/>
    <mergeCell ref="D97:E97"/>
    <mergeCell ref="B102:C102"/>
    <mergeCell ref="B105:C105"/>
    <mergeCell ref="B104:C104"/>
    <mergeCell ref="B106:C106"/>
    <mergeCell ref="F113:G113"/>
    <mergeCell ref="F114:G114"/>
    <mergeCell ref="F115:G115"/>
    <mergeCell ref="D106:E106"/>
    <mergeCell ref="F105:G105"/>
    <mergeCell ref="F106:G106"/>
    <mergeCell ref="D105:E105"/>
    <mergeCell ref="F112:G112"/>
    <mergeCell ref="B113:C113"/>
    <mergeCell ref="B112:C112"/>
    <mergeCell ref="B111:C111"/>
    <mergeCell ref="D113:E113"/>
    <mergeCell ref="D124:E124"/>
    <mergeCell ref="B171:C171"/>
    <mergeCell ref="B170:C170"/>
    <mergeCell ref="D189:E189"/>
    <mergeCell ref="D186:E186"/>
    <mergeCell ref="D125:E125"/>
    <mergeCell ref="B177:C177"/>
    <mergeCell ref="B176:C176"/>
    <mergeCell ref="D111:E111"/>
    <mergeCell ref="D112:E112"/>
    <mergeCell ref="B116:C116"/>
    <mergeCell ref="D116:E116"/>
    <mergeCell ref="D115:E115"/>
    <mergeCell ref="D107:E107"/>
    <mergeCell ref="D108:E108"/>
    <mergeCell ref="D110:E110"/>
    <mergeCell ref="D109:E109"/>
    <mergeCell ref="D155:E155"/>
    <mergeCell ref="B141:C141"/>
    <mergeCell ref="B142:C142"/>
    <mergeCell ref="B139:C139"/>
    <mergeCell ref="D140:E140"/>
    <mergeCell ref="D139:E139"/>
    <mergeCell ref="D149:E149"/>
    <mergeCell ref="D146:E146"/>
    <mergeCell ref="F196:G196"/>
    <mergeCell ref="F210:G210"/>
    <mergeCell ref="F205:G205"/>
    <mergeCell ref="F206:G206"/>
    <mergeCell ref="F207:G207"/>
    <mergeCell ref="B210:C210"/>
    <mergeCell ref="B209:C209"/>
    <mergeCell ref="B213:C213"/>
    <mergeCell ref="B200:C200"/>
    <mergeCell ref="B203:C203"/>
    <mergeCell ref="D121:E121"/>
    <mergeCell ref="D122:E122"/>
    <mergeCell ref="D117:E117"/>
    <mergeCell ref="B131:C131"/>
    <mergeCell ref="B160:C160"/>
    <mergeCell ref="B159:C159"/>
    <mergeCell ref="B158:C158"/>
    <mergeCell ref="B157:C157"/>
    <mergeCell ref="B161:C161"/>
    <mergeCell ref="B125:C125"/>
    <mergeCell ref="B124:C124"/>
    <mergeCell ref="D118:E118"/>
    <mergeCell ref="D119:E119"/>
    <mergeCell ref="D120:E120"/>
    <mergeCell ref="B122:C122"/>
    <mergeCell ref="B121:C121"/>
    <mergeCell ref="B120:C120"/>
    <mergeCell ref="B119:C119"/>
    <mergeCell ref="B118:C118"/>
    <mergeCell ref="B117:C117"/>
    <mergeCell ref="B174:C174"/>
    <mergeCell ref="B123:C123"/>
    <mergeCell ref="B198:C198"/>
    <mergeCell ref="B204:C204"/>
    <mergeCell ref="B169:C169"/>
    <mergeCell ref="B182:C182"/>
    <mergeCell ref="B181:C181"/>
    <mergeCell ref="B180:C180"/>
    <mergeCell ref="B179:C179"/>
    <mergeCell ref="B178:C178"/>
    <mergeCell ref="B184:C184"/>
    <mergeCell ref="B183:C183"/>
    <mergeCell ref="F118:G118"/>
    <mergeCell ref="F119:G119"/>
    <mergeCell ref="F120:G120"/>
    <mergeCell ref="B192:C192"/>
    <mergeCell ref="B191:C191"/>
    <mergeCell ref="B190:C190"/>
    <mergeCell ref="B194:C194"/>
    <mergeCell ref="F199:G199"/>
    <mergeCell ref="F200:G200"/>
    <mergeCell ref="D202:E202"/>
    <mergeCell ref="F192:G192"/>
    <mergeCell ref="D190:E190"/>
    <mergeCell ref="D198:E198"/>
    <mergeCell ref="D199:E199"/>
    <mergeCell ref="D194:E194"/>
    <mergeCell ref="D193:E193"/>
    <mergeCell ref="D200:E200"/>
    <mergeCell ref="D195:E195"/>
    <mergeCell ref="F195:G195"/>
    <mergeCell ref="F194:G194"/>
    <mergeCell ref="F190:G190"/>
    <mergeCell ref="F191:G191"/>
    <mergeCell ref="F123:G123"/>
    <mergeCell ref="D123:E123"/>
    <mergeCell ref="B189:C189"/>
    <mergeCell ref="B187:C187"/>
    <mergeCell ref="B188:C188"/>
    <mergeCell ref="B173:C173"/>
    <mergeCell ref="B172:C172"/>
    <mergeCell ref="B168:C168"/>
    <mergeCell ref="B156:C156"/>
    <mergeCell ref="B164:C164"/>
    <mergeCell ref="B163:C163"/>
    <mergeCell ref="B166:C166"/>
    <mergeCell ref="F175:G175"/>
    <mergeCell ref="F176:G176"/>
    <mergeCell ref="F172:G172"/>
    <mergeCell ref="D163:E163"/>
    <mergeCell ref="D164:E164"/>
    <mergeCell ref="F163:G163"/>
    <mergeCell ref="F154:G154"/>
    <mergeCell ref="F146:G146"/>
    <mergeCell ref="F147:G147"/>
    <mergeCell ref="F148:G148"/>
    <mergeCell ref="D165:E165"/>
    <mergeCell ref="D166:E166"/>
    <mergeCell ref="D167:E167"/>
    <mergeCell ref="D168:E168"/>
    <mergeCell ref="F169:G169"/>
    <mergeCell ref="F170:G170"/>
    <mergeCell ref="F171:G171"/>
    <mergeCell ref="B167:C167"/>
    <mergeCell ref="B165:C165"/>
    <mergeCell ref="D185:E185"/>
    <mergeCell ref="F189:G189"/>
    <mergeCell ref="F165:G165"/>
    <mergeCell ref="F166:G166"/>
    <mergeCell ref="F167:G167"/>
    <mergeCell ref="F168:G168"/>
    <mergeCell ref="B186:C186"/>
    <mergeCell ref="B185:C185"/>
    <mergeCell ref="F181:G181"/>
    <mergeCell ref="F182:G182"/>
    <mergeCell ref="F183:G183"/>
    <mergeCell ref="F184:G184"/>
    <mergeCell ref="B175:C175"/>
    <mergeCell ref="B202:C202"/>
    <mergeCell ref="B201:C201"/>
    <mergeCell ref="D157:E157"/>
    <mergeCell ref="B126:C126"/>
    <mergeCell ref="B130:C130"/>
    <mergeCell ref="B134:C134"/>
    <mergeCell ref="B127:C127"/>
    <mergeCell ref="B144:C144"/>
    <mergeCell ref="D192:E192"/>
    <mergeCell ref="B195:C195"/>
    <mergeCell ref="F193:G193"/>
    <mergeCell ref="D187:E187"/>
    <mergeCell ref="D188:E188"/>
    <mergeCell ref="D182:E182"/>
    <mergeCell ref="D183:E183"/>
    <mergeCell ref="B193:C193"/>
    <mergeCell ref="B197:C197"/>
    <mergeCell ref="B196:C196"/>
    <mergeCell ref="B199:C199"/>
    <mergeCell ref="F158:G158"/>
    <mergeCell ref="F179:G179"/>
    <mergeCell ref="F180:G180"/>
    <mergeCell ref="F173:G173"/>
    <mergeCell ref="F174:G174"/>
    <mergeCell ref="F187:G187"/>
    <mergeCell ref="F177:G177"/>
    <mergeCell ref="F178:G178"/>
    <mergeCell ref="F151:G151"/>
    <mergeCell ref="F150:G150"/>
    <mergeCell ref="F159:G159"/>
    <mergeCell ref="F155:G155"/>
    <mergeCell ref="F156:G156"/>
    <mergeCell ref="F157:G157"/>
    <mergeCell ref="F164:G164"/>
    <mergeCell ref="B155:C155"/>
    <mergeCell ref="D181:E181"/>
    <mergeCell ref="D180:E180"/>
    <mergeCell ref="B162:C162"/>
    <mergeCell ref="F162:G162"/>
    <mergeCell ref="D154:E154"/>
    <mergeCell ref="D152:E152"/>
    <mergeCell ref="D158:E158"/>
    <mergeCell ref="D159:E159"/>
    <mergeCell ref="B154:C154"/>
    <mergeCell ref="D179:E179"/>
    <mergeCell ref="D170:E170"/>
    <mergeCell ref="D171:E171"/>
    <mergeCell ref="D172:E172"/>
    <mergeCell ref="D173:E173"/>
    <mergeCell ref="D174:E174"/>
    <mergeCell ref="D175:E175"/>
    <mergeCell ref="D150:E150"/>
    <mergeCell ref="B216:C216"/>
    <mergeCell ref="B215:C215"/>
    <mergeCell ref="D206:E206"/>
    <mergeCell ref="D207:E207"/>
    <mergeCell ref="D205:E205"/>
    <mergeCell ref="F211:G211"/>
    <mergeCell ref="D214:E214"/>
    <mergeCell ref="D213:E213"/>
    <mergeCell ref="D212:E212"/>
    <mergeCell ref="D208:E208"/>
    <mergeCell ref="D209:E209"/>
    <mergeCell ref="D210:E210"/>
    <mergeCell ref="D211:E211"/>
    <mergeCell ref="F208:G208"/>
    <mergeCell ref="F209:G209"/>
    <mergeCell ref="D215:E215"/>
    <mergeCell ref="B214:C214"/>
    <mergeCell ref="B206:C206"/>
    <mergeCell ref="B205:C205"/>
    <mergeCell ref="B208:C208"/>
    <mergeCell ref="B207:C207"/>
    <mergeCell ref="B212:C212"/>
    <mergeCell ref="B211:C211"/>
    <mergeCell ref="F212:G212"/>
    <mergeCell ref="F213:G213"/>
    <mergeCell ref="F126:G126"/>
    <mergeCell ref="F127:G127"/>
    <mergeCell ref="B140:C140"/>
    <mergeCell ref="D141:E141"/>
    <mergeCell ref="D142:E142"/>
    <mergeCell ref="B137:C137"/>
    <mergeCell ref="D137:E137"/>
    <mergeCell ref="D143:E143"/>
    <mergeCell ref="D144:E144"/>
    <mergeCell ref="D126:E126"/>
    <mergeCell ref="D129:E129"/>
    <mergeCell ref="D127:E127"/>
    <mergeCell ref="D135:E135"/>
    <mergeCell ref="D136:E136"/>
    <mergeCell ref="B129:C129"/>
    <mergeCell ref="B128:C128"/>
    <mergeCell ref="B132:C132"/>
    <mergeCell ref="D131:E131"/>
    <mergeCell ref="D132:E132"/>
    <mergeCell ref="D134:E134"/>
    <mergeCell ref="F130:G130"/>
    <mergeCell ref="F129:G129"/>
    <mergeCell ref="F153:G153"/>
    <mergeCell ref="F152:G152"/>
    <mergeCell ref="B153:C153"/>
    <mergeCell ref="B152:C152"/>
    <mergeCell ref="B151:C151"/>
    <mergeCell ref="F132:G132"/>
    <mergeCell ref="F133:G133"/>
    <mergeCell ref="D130:E130"/>
    <mergeCell ref="D128:E128"/>
    <mergeCell ref="B150:C150"/>
    <mergeCell ref="B149:C149"/>
    <mergeCell ref="D133:E133"/>
    <mergeCell ref="B133:C133"/>
    <mergeCell ref="D145:E145"/>
    <mergeCell ref="B147:C147"/>
    <mergeCell ref="B146:C146"/>
    <mergeCell ref="B145:C145"/>
    <mergeCell ref="B148:C148"/>
    <mergeCell ref="D151:E151"/>
    <mergeCell ref="D147:E147"/>
    <mergeCell ref="D148:E148"/>
    <mergeCell ref="D153:E153"/>
    <mergeCell ref="B143:C143"/>
    <mergeCell ref="F145:G145"/>
    <mergeCell ref="F144:G144"/>
    <mergeCell ref="B138:C138"/>
    <mergeCell ref="B135:C135"/>
    <mergeCell ref="B136:C136"/>
    <mergeCell ref="D138:E138"/>
    <mergeCell ref="D345:E345"/>
    <mergeCell ref="B348:C348"/>
    <mergeCell ref="B347:C347"/>
    <mergeCell ref="B346:C346"/>
    <mergeCell ref="B345:C345"/>
    <mergeCell ref="B294:C294"/>
    <mergeCell ref="B293:C293"/>
    <mergeCell ref="B292:C292"/>
    <mergeCell ref="B291:C291"/>
    <mergeCell ref="D319:E319"/>
    <mergeCell ref="D320:E320"/>
    <mergeCell ref="D230:E230"/>
    <mergeCell ref="D231:E231"/>
    <mergeCell ref="D232:E232"/>
    <mergeCell ref="D233:E233"/>
    <mergeCell ref="D238:E238"/>
    <mergeCell ref="D169:E169"/>
    <mergeCell ref="D184:E184"/>
    <mergeCell ref="D224:E224"/>
    <mergeCell ref="D223:E223"/>
    <mergeCell ref="D201:E201"/>
    <mergeCell ref="D203:E203"/>
    <mergeCell ref="D204:E204"/>
    <mergeCell ref="D177:E177"/>
    <mergeCell ref="D178:E178"/>
    <mergeCell ref="D228:E228"/>
    <mergeCell ref="D227:E227"/>
    <mergeCell ref="D229:E229"/>
    <mergeCell ref="D196:E196"/>
    <mergeCell ref="D197:E197"/>
    <mergeCell ref="D226:E226"/>
    <mergeCell ref="D216:E216"/>
    <mergeCell ref="D314:E314"/>
    <mergeCell ref="D315:E315"/>
    <mergeCell ref="D312:E312"/>
    <mergeCell ref="D310:E310"/>
    <mergeCell ref="D274:E274"/>
    <mergeCell ref="D294:E294"/>
    <mergeCell ref="D161:E161"/>
    <mergeCell ref="D162:E162"/>
    <mergeCell ref="F301:G301"/>
    <mergeCell ref="F302:G302"/>
    <mergeCell ref="F277:G277"/>
    <mergeCell ref="F260:G260"/>
    <mergeCell ref="F220:G220"/>
    <mergeCell ref="F218:G218"/>
    <mergeCell ref="F219:G219"/>
    <mergeCell ref="D236:E236"/>
    <mergeCell ref="D237:E237"/>
    <mergeCell ref="D253:E253"/>
    <mergeCell ref="D259:E259"/>
    <mergeCell ref="D258:E258"/>
    <mergeCell ref="D254:E254"/>
    <mergeCell ref="F217:G217"/>
    <mergeCell ref="F214:G214"/>
    <mergeCell ref="F215:G215"/>
    <mergeCell ref="F216:G216"/>
    <mergeCell ref="F185:G185"/>
    <mergeCell ref="F186:G186"/>
    <mergeCell ref="F203:G203"/>
    <mergeCell ref="F204:G204"/>
    <mergeCell ref="F188:G188"/>
    <mergeCell ref="D191:E191"/>
    <mergeCell ref="D176:E176"/>
    <mergeCell ref="B367:C367"/>
    <mergeCell ref="B366:C366"/>
    <mergeCell ref="B329:C329"/>
    <mergeCell ref="B331:C331"/>
    <mergeCell ref="B330:C330"/>
    <mergeCell ref="B328:C328"/>
    <mergeCell ref="B327:C327"/>
    <mergeCell ref="B326:C326"/>
    <mergeCell ref="B325:C325"/>
    <mergeCell ref="B324:C324"/>
    <mergeCell ref="B333:C333"/>
    <mergeCell ref="B332:C332"/>
    <mergeCell ref="B336:C336"/>
    <mergeCell ref="B335:C335"/>
    <mergeCell ref="B323:C323"/>
    <mergeCell ref="B322:C322"/>
    <mergeCell ref="D284:E284"/>
    <mergeCell ref="D285:E285"/>
    <mergeCell ref="D286:E286"/>
    <mergeCell ref="D287:E287"/>
    <mergeCell ref="D290:E290"/>
    <mergeCell ref="D288:E288"/>
    <mergeCell ref="D289:E289"/>
    <mergeCell ref="D302:E302"/>
    <mergeCell ref="D303:E303"/>
    <mergeCell ref="D316:E316"/>
    <mergeCell ref="D317:E317"/>
    <mergeCell ref="D318:E318"/>
    <mergeCell ref="D296:E296"/>
    <mergeCell ref="D297:E297"/>
    <mergeCell ref="D301:E301"/>
    <mergeCell ref="D307:E307"/>
    <mergeCell ref="D352:E352"/>
    <mergeCell ref="D346:E346"/>
    <mergeCell ref="D347:E347"/>
    <mergeCell ref="D348:E348"/>
    <mergeCell ref="D349:E349"/>
    <mergeCell ref="D360:E360"/>
    <mergeCell ref="D361:E361"/>
    <mergeCell ref="D357:E357"/>
    <mergeCell ref="D353:E353"/>
    <mergeCell ref="D354:E354"/>
    <mergeCell ref="D355:E355"/>
    <mergeCell ref="D356:E356"/>
    <mergeCell ref="D358:E358"/>
    <mergeCell ref="B358:C358"/>
    <mergeCell ref="B357:C357"/>
    <mergeCell ref="B356:C356"/>
    <mergeCell ref="B355:C355"/>
    <mergeCell ref="D350:E350"/>
    <mergeCell ref="D351:E351"/>
    <mergeCell ref="B349:C349"/>
    <mergeCell ref="B350:C350"/>
    <mergeCell ref="D362:E362"/>
    <mergeCell ref="B334:C334"/>
    <mergeCell ref="B359:C359"/>
    <mergeCell ref="B360:C360"/>
    <mergeCell ref="D359:E359"/>
    <mergeCell ref="D364:E364"/>
    <mergeCell ref="D334:E334"/>
    <mergeCell ref="D335:E335"/>
    <mergeCell ref="D365:E365"/>
    <mergeCell ref="B364:C364"/>
    <mergeCell ref="B363:C363"/>
    <mergeCell ref="B362:C362"/>
    <mergeCell ref="B361:C361"/>
    <mergeCell ref="B365:C365"/>
    <mergeCell ref="B251:C251"/>
    <mergeCell ref="B254:C254"/>
    <mergeCell ref="B253:C253"/>
    <mergeCell ref="B252:C252"/>
    <mergeCell ref="B255:C255"/>
    <mergeCell ref="B341:C341"/>
    <mergeCell ref="B340:C340"/>
    <mergeCell ref="B339:C339"/>
    <mergeCell ref="D275:E275"/>
    <mergeCell ref="D277:E277"/>
    <mergeCell ref="B305:C305"/>
    <mergeCell ref="B302:C302"/>
    <mergeCell ref="B304:C304"/>
    <mergeCell ref="B303:C303"/>
    <mergeCell ref="B306:C306"/>
    <mergeCell ref="B307:C307"/>
    <mergeCell ref="B311:C311"/>
    <mergeCell ref="B310:C310"/>
    <mergeCell ref="B321:C321"/>
    <mergeCell ref="B320:C320"/>
    <mergeCell ref="B319:C319"/>
    <mergeCell ref="B318:C318"/>
    <mergeCell ref="B280:C280"/>
    <mergeCell ref="B281:C281"/>
    <mergeCell ref="B286:C286"/>
    <mergeCell ref="B285:C285"/>
    <mergeCell ref="B284:C284"/>
    <mergeCell ref="B283:C283"/>
    <mergeCell ref="B282:C282"/>
    <mergeCell ref="B270:C270"/>
    <mergeCell ref="B269:C269"/>
    <mergeCell ref="B268:C268"/>
    <mergeCell ref="B267:C267"/>
    <mergeCell ref="B266:C266"/>
    <mergeCell ref="B275:C275"/>
    <mergeCell ref="B274:C274"/>
    <mergeCell ref="B273:C273"/>
    <mergeCell ref="B279:C279"/>
    <mergeCell ref="B317:C317"/>
    <mergeCell ref="B316:C316"/>
    <mergeCell ref="B315:C315"/>
    <mergeCell ref="B314:C314"/>
    <mergeCell ref="B313:C313"/>
    <mergeCell ref="B308:C308"/>
    <mergeCell ref="B312:C312"/>
    <mergeCell ref="B218:C218"/>
    <mergeCell ref="B217:C217"/>
    <mergeCell ref="B219:C219"/>
    <mergeCell ref="B233:C233"/>
    <mergeCell ref="B232:C232"/>
    <mergeCell ref="B231:C231"/>
    <mergeCell ref="B239:C239"/>
    <mergeCell ref="B238:C238"/>
    <mergeCell ref="B237:C237"/>
    <mergeCell ref="B236:C236"/>
    <mergeCell ref="B235:C235"/>
    <mergeCell ref="B234:C234"/>
    <mergeCell ref="B309:C309"/>
    <mergeCell ref="B242:C242"/>
    <mergeCell ref="B272:C272"/>
    <mergeCell ref="B277:C277"/>
    <mergeCell ref="B276:C276"/>
    <mergeCell ref="B271:C271"/>
    <mergeCell ref="B247:C247"/>
    <mergeCell ref="B246:C246"/>
    <mergeCell ref="B245:C245"/>
    <mergeCell ref="B244:C244"/>
    <mergeCell ref="B260:C260"/>
    <mergeCell ref="B259:C259"/>
    <mergeCell ref="B230:C230"/>
    <mergeCell ref="B226:C226"/>
    <mergeCell ref="B229:C229"/>
    <mergeCell ref="B228:C228"/>
    <mergeCell ref="B227:C227"/>
    <mergeCell ref="B225:C225"/>
    <mergeCell ref="B261:C261"/>
    <mergeCell ref="B241:C241"/>
    <mergeCell ref="F221:G221"/>
    <mergeCell ref="F222:G222"/>
    <mergeCell ref="F223:G223"/>
    <mergeCell ref="F224:G224"/>
    <mergeCell ref="F225:G225"/>
    <mergeCell ref="F226:G226"/>
    <mergeCell ref="B278:C278"/>
    <mergeCell ref="B301:C301"/>
    <mergeCell ref="B300:C300"/>
    <mergeCell ref="B299:C299"/>
    <mergeCell ref="B298:C298"/>
    <mergeCell ref="B297:C297"/>
    <mergeCell ref="B296:C296"/>
    <mergeCell ref="B295:C295"/>
    <mergeCell ref="B290:C290"/>
    <mergeCell ref="B289:C289"/>
    <mergeCell ref="B288:C288"/>
    <mergeCell ref="B287:C287"/>
    <mergeCell ref="D276:E276"/>
    <mergeCell ref="D272:E272"/>
    <mergeCell ref="D273:E273"/>
    <mergeCell ref="B224:C224"/>
    <mergeCell ref="B223:C223"/>
    <mergeCell ref="B222:C222"/>
    <mergeCell ref="B221:C221"/>
    <mergeCell ref="D260:E260"/>
    <mergeCell ref="D261:E261"/>
    <mergeCell ref="D262:E262"/>
    <mergeCell ref="B258:C258"/>
    <mergeCell ref="B257:C257"/>
    <mergeCell ref="B256:C256"/>
    <mergeCell ref="B262:C262"/>
    <mergeCell ref="B250:C250"/>
    <mergeCell ref="B243:C243"/>
    <mergeCell ref="B249:C249"/>
    <mergeCell ref="B248:C248"/>
    <mergeCell ref="B240:C240"/>
    <mergeCell ref="D219:E219"/>
    <mergeCell ref="D220:E220"/>
    <mergeCell ref="D221:E221"/>
    <mergeCell ref="D222:E222"/>
    <mergeCell ref="D251:E251"/>
    <mergeCell ref="D252:E252"/>
    <mergeCell ref="D367:E367"/>
    <mergeCell ref="D363:E363"/>
    <mergeCell ref="D366:E366"/>
    <mergeCell ref="F362:G362"/>
    <mergeCell ref="F358:G358"/>
    <mergeCell ref="F359:G359"/>
    <mergeCell ref="F360:G360"/>
    <mergeCell ref="F361:G361"/>
    <mergeCell ref="F351:G351"/>
    <mergeCell ref="F352:G352"/>
    <mergeCell ref="F353:G353"/>
    <mergeCell ref="F354:G354"/>
    <mergeCell ref="F355:G355"/>
    <mergeCell ref="F356:G356"/>
    <mergeCell ref="B220:C220"/>
    <mergeCell ref="D263:E263"/>
    <mergeCell ref="D264:E264"/>
    <mergeCell ref="D265:E265"/>
    <mergeCell ref="B264:C264"/>
    <mergeCell ref="B263:C263"/>
    <mergeCell ref="B265:C265"/>
    <mergeCell ref="B337:C337"/>
    <mergeCell ref="B338:C338"/>
    <mergeCell ref="B354:C354"/>
    <mergeCell ref="B353:C353"/>
    <mergeCell ref="B352:C352"/>
    <mergeCell ref="B351:C351"/>
    <mergeCell ref="B344:C344"/>
    <mergeCell ref="B343:C343"/>
    <mergeCell ref="B342:C342"/>
    <mergeCell ref="F350:G350"/>
    <mergeCell ref="F357:G357"/>
    <mergeCell ref="D282:E282"/>
    <mergeCell ref="F296:G296"/>
    <mergeCell ref="F297:G297"/>
    <mergeCell ref="F228:G228"/>
    <mergeCell ref="F235:G235"/>
    <mergeCell ref="F234:G234"/>
    <mergeCell ref="F236:G236"/>
    <mergeCell ref="F237:G237"/>
    <mergeCell ref="F229:G229"/>
    <mergeCell ref="F230:G230"/>
    <mergeCell ref="F245:G245"/>
    <mergeCell ref="F243:G243"/>
    <mergeCell ref="F244:G244"/>
    <mergeCell ref="F242:G242"/>
    <mergeCell ref="F241:G241"/>
    <mergeCell ref="F233:G233"/>
    <mergeCell ref="F238:G238"/>
    <mergeCell ref="D269:E269"/>
    <mergeCell ref="D271:E271"/>
    <mergeCell ref="D270:E270"/>
    <mergeCell ref="F278:G278"/>
    <mergeCell ref="F367:G367"/>
    <mergeCell ref="F363:G363"/>
    <mergeCell ref="F364:G364"/>
    <mergeCell ref="F365:G365"/>
    <mergeCell ref="F366:G366"/>
    <mergeCell ref="F247:G247"/>
    <mergeCell ref="F248:G248"/>
    <mergeCell ref="F249:G249"/>
    <mergeCell ref="F250:G250"/>
    <mergeCell ref="F331:G331"/>
    <mergeCell ref="F333:G333"/>
    <mergeCell ref="F332:G332"/>
    <mergeCell ref="F334:G334"/>
    <mergeCell ref="F335:G335"/>
    <mergeCell ref="F343:G343"/>
    <mergeCell ref="F344:G344"/>
    <mergeCell ref="F336:G336"/>
    <mergeCell ref="F251:G251"/>
    <mergeCell ref="F252:G252"/>
    <mergeCell ref="F282:G282"/>
    <mergeCell ref="F311:G311"/>
    <mergeCell ref="F346:G346"/>
    <mergeCell ref="F265:G265"/>
    <mergeCell ref="F267:G267"/>
    <mergeCell ref="F266:G266"/>
    <mergeCell ref="F253:G253"/>
    <mergeCell ref="F259:G259"/>
    <mergeCell ref="F256:G256"/>
    <mergeCell ref="F257:G257"/>
    <mergeCell ref="F258:G258"/>
    <mergeCell ref="F254:G254"/>
    <mergeCell ref="F287:G287"/>
    <mergeCell ref="F227:G227"/>
    <mergeCell ref="F262:G262"/>
    <mergeCell ref="F239:G239"/>
    <mergeCell ref="F240:G240"/>
    <mergeCell ref="F268:G268"/>
    <mergeCell ref="F269:G269"/>
    <mergeCell ref="F274:G274"/>
    <mergeCell ref="F275:G275"/>
    <mergeCell ref="F263:G263"/>
    <mergeCell ref="F264:G264"/>
    <mergeCell ref="F272:G272"/>
    <mergeCell ref="F290:G290"/>
    <mergeCell ref="F288:G288"/>
    <mergeCell ref="F289:G289"/>
    <mergeCell ref="F293:G293"/>
    <mergeCell ref="F294:G294"/>
    <mergeCell ref="D298:E298"/>
    <mergeCell ref="F285:G285"/>
    <mergeCell ref="F286:G286"/>
    <mergeCell ref="F284:G284"/>
    <mergeCell ref="D283:E283"/>
    <mergeCell ref="F283:G283"/>
    <mergeCell ref="F298:G298"/>
    <mergeCell ref="F295:G295"/>
    <mergeCell ref="F291:G291"/>
    <mergeCell ref="F292:G292"/>
    <mergeCell ref="F281:G281"/>
    <mergeCell ref="D281:E281"/>
    <mergeCell ref="D295:E295"/>
    <mergeCell ref="D266:E266"/>
    <mergeCell ref="D267:E267"/>
    <mergeCell ref="D268:E268"/>
    <mergeCell ref="F312:G312"/>
    <mergeCell ref="D311:E311"/>
    <mergeCell ref="D313:E313"/>
    <mergeCell ref="D304:E304"/>
    <mergeCell ref="D280:E280"/>
    <mergeCell ref="F279:G279"/>
    <mergeCell ref="F280:G280"/>
    <mergeCell ref="F255:G255"/>
    <mergeCell ref="D255:E255"/>
    <mergeCell ref="D256:E256"/>
    <mergeCell ref="D257:E257"/>
    <mergeCell ref="D299:E299"/>
    <mergeCell ref="F299:G299"/>
    <mergeCell ref="F300:G300"/>
    <mergeCell ref="D300:E300"/>
    <mergeCell ref="D278:E278"/>
    <mergeCell ref="F273:G273"/>
    <mergeCell ref="F276:G276"/>
    <mergeCell ref="F270:G270"/>
    <mergeCell ref="F271:G271"/>
    <mergeCell ref="F261:G261"/>
    <mergeCell ref="D279:E279"/>
    <mergeCell ref="D308:E308"/>
    <mergeCell ref="D309:E309"/>
    <mergeCell ref="D291:E291"/>
    <mergeCell ref="D292:E292"/>
    <mergeCell ref="D293:E293"/>
    <mergeCell ref="D305:E305"/>
    <mergeCell ref="D306:E306"/>
  </mergeCells>
  <conditionalFormatting sqref="I18:L367">
    <cfRule type="notContainsBlanks" dxfId="0" priority="2">
      <formula>LEN(TRIM(I18))&gt;0</formula>
    </cfRule>
  </conditionalFormatting>
  <pageMargins left="0.7" right="0.7" top="0.75" bottom="0.75" header="0.3" footer="0.3"/>
  <pageSetup scale="11" orientation="portrait" horizontalDpi="1200" verticalDpi="1200"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4F81BD"/>
  </sheetPr>
  <dimension ref="A1:Q1000"/>
  <sheetViews>
    <sheetView view="pageBreakPreview" zoomScaleNormal="100" zoomScaleSheetLayoutView="100" workbookViewId="0">
      <selection activeCell="O31" sqref="O31:P35"/>
    </sheetView>
  </sheetViews>
  <sheetFormatPr defaultColWidth="13.5" defaultRowHeight="15" customHeight="1" x14ac:dyDescent="0.25"/>
  <cols>
    <col min="1" max="25" width="11" customWidth="1"/>
  </cols>
  <sheetData>
    <row r="1" spans="1:16" ht="15.75" x14ac:dyDescent="0.25">
      <c r="A1" s="291"/>
      <c r="B1" s="139"/>
      <c r="C1" s="139"/>
      <c r="D1" s="139"/>
      <c r="E1" s="139"/>
      <c r="F1" s="139"/>
      <c r="G1" s="139"/>
      <c r="H1" s="139"/>
      <c r="I1" s="139"/>
      <c r="J1" s="139"/>
      <c r="K1" s="139"/>
      <c r="L1" s="139"/>
      <c r="M1" s="139"/>
      <c r="N1" s="139"/>
      <c r="O1" s="139"/>
      <c r="P1" s="271"/>
    </row>
    <row r="2" spans="1:16" ht="15.75" x14ac:dyDescent="0.25">
      <c r="A2" s="140"/>
      <c r="B2" s="143"/>
      <c r="C2" s="143"/>
      <c r="D2" s="143"/>
      <c r="E2" s="143"/>
      <c r="F2" s="143"/>
      <c r="G2" s="143"/>
      <c r="H2" s="143"/>
      <c r="I2" s="143"/>
      <c r="J2" s="143"/>
      <c r="K2" s="143"/>
      <c r="L2" s="143"/>
      <c r="M2" s="143"/>
      <c r="N2" s="143"/>
      <c r="O2" s="143"/>
      <c r="P2" s="283"/>
    </row>
    <row r="3" spans="1:16" ht="15.75" x14ac:dyDescent="0.25">
      <c r="A3" s="140"/>
      <c r="B3" s="143"/>
      <c r="C3" s="143"/>
      <c r="D3" s="143"/>
      <c r="E3" s="143"/>
      <c r="F3" s="143"/>
      <c r="G3" s="143"/>
      <c r="H3" s="143"/>
      <c r="I3" s="143"/>
      <c r="J3" s="143"/>
      <c r="K3" s="143"/>
      <c r="L3" s="143"/>
      <c r="M3" s="143"/>
      <c r="N3" s="143"/>
      <c r="O3" s="143"/>
      <c r="P3" s="283"/>
    </row>
    <row r="4" spans="1:16" ht="15.75" x14ac:dyDescent="0.25">
      <c r="A4" s="140"/>
      <c r="B4" s="143"/>
      <c r="C4" s="143"/>
      <c r="D4" s="143"/>
      <c r="E4" s="143"/>
      <c r="F4" s="143"/>
      <c r="G4" s="143"/>
      <c r="H4" s="143"/>
      <c r="I4" s="143"/>
      <c r="J4" s="143"/>
      <c r="K4" s="143"/>
      <c r="L4" s="143"/>
      <c r="M4" s="143"/>
      <c r="N4" s="143"/>
      <c r="O4" s="143"/>
      <c r="P4" s="283"/>
    </row>
    <row r="5" spans="1:16" ht="15.75" x14ac:dyDescent="0.25">
      <c r="A5" s="140"/>
      <c r="B5" s="143"/>
      <c r="C5" s="143"/>
      <c r="D5" s="143"/>
      <c r="E5" s="143"/>
      <c r="F5" s="143"/>
      <c r="G5" s="143"/>
      <c r="H5" s="143"/>
      <c r="I5" s="143"/>
      <c r="J5" s="143"/>
      <c r="K5" s="143"/>
      <c r="L5" s="143"/>
      <c r="M5" s="143"/>
      <c r="N5" s="143"/>
      <c r="O5" s="143"/>
      <c r="P5" s="283"/>
    </row>
    <row r="6" spans="1:16" ht="15.75" x14ac:dyDescent="0.25">
      <c r="A6" s="140"/>
      <c r="B6" s="143"/>
      <c r="C6" s="143"/>
      <c r="D6" s="143"/>
      <c r="E6" s="143"/>
      <c r="F6" s="143"/>
      <c r="G6" s="143"/>
      <c r="H6" s="143"/>
      <c r="I6" s="143"/>
      <c r="J6" s="143"/>
      <c r="K6" s="143"/>
      <c r="L6" s="143"/>
      <c r="M6" s="143"/>
      <c r="N6" s="143"/>
      <c r="O6" s="143"/>
      <c r="P6" s="283"/>
    </row>
    <row r="7" spans="1:16" ht="15.75" x14ac:dyDescent="0.25">
      <c r="A7" s="140"/>
      <c r="B7" s="143"/>
      <c r="C7" s="143"/>
      <c r="D7" s="143"/>
      <c r="E7" s="143"/>
      <c r="F7" s="143"/>
      <c r="G7" s="143"/>
      <c r="H7" s="143"/>
      <c r="I7" s="143"/>
      <c r="J7" s="143"/>
      <c r="K7" s="143"/>
      <c r="L7" s="143"/>
      <c r="M7" s="143"/>
      <c r="N7" s="143"/>
      <c r="O7" s="143"/>
      <c r="P7" s="283"/>
    </row>
    <row r="8" spans="1:16" ht="15.75" x14ac:dyDescent="0.25">
      <c r="A8" s="140"/>
      <c r="B8" s="143"/>
      <c r="C8" s="143"/>
      <c r="D8" s="143"/>
      <c r="E8" s="143"/>
      <c r="F8" s="143"/>
      <c r="G8" s="143"/>
      <c r="H8" s="143"/>
      <c r="I8" s="143"/>
      <c r="J8" s="143"/>
      <c r="K8" s="143"/>
      <c r="L8" s="143"/>
      <c r="M8" s="143"/>
      <c r="N8" s="143"/>
      <c r="O8" s="143"/>
      <c r="P8" s="283"/>
    </row>
    <row r="9" spans="1:16" ht="15.75" x14ac:dyDescent="0.25">
      <c r="A9" s="140"/>
      <c r="B9" s="143"/>
      <c r="C9" s="143"/>
      <c r="D9" s="143"/>
      <c r="E9" s="143"/>
      <c r="F9" s="143"/>
      <c r="G9" s="143"/>
      <c r="H9" s="143"/>
      <c r="I9" s="143"/>
      <c r="J9" s="143"/>
      <c r="K9" s="143"/>
      <c r="L9" s="143"/>
      <c r="M9" s="143"/>
      <c r="N9" s="143"/>
      <c r="O9" s="143"/>
      <c r="P9" s="283"/>
    </row>
    <row r="10" spans="1:16" ht="10.5" customHeight="1" x14ac:dyDescent="0.25">
      <c r="A10" s="272"/>
      <c r="B10" s="273"/>
      <c r="C10" s="273"/>
      <c r="D10" s="273"/>
      <c r="E10" s="273"/>
      <c r="F10" s="273"/>
      <c r="G10" s="273"/>
      <c r="H10" s="273"/>
      <c r="I10" s="273"/>
      <c r="J10" s="273"/>
      <c r="K10" s="273"/>
      <c r="L10" s="273"/>
      <c r="M10" s="273"/>
      <c r="N10" s="273"/>
      <c r="O10" s="273"/>
      <c r="P10" s="274"/>
    </row>
    <row r="11" spans="1:16" ht="15.75" customHeight="1" x14ac:dyDescent="0.25">
      <c r="A11" s="287" t="s">
        <v>329</v>
      </c>
      <c r="B11" s="280"/>
      <c r="C11" s="280"/>
      <c r="D11" s="280"/>
      <c r="E11" s="280"/>
      <c r="F11" s="280"/>
      <c r="G11" s="280"/>
      <c r="H11" s="280"/>
      <c r="I11" s="280"/>
      <c r="J11" s="280"/>
      <c r="K11" s="280"/>
      <c r="L11" s="280"/>
      <c r="M11" s="280"/>
      <c r="N11" s="280"/>
      <c r="O11" s="280"/>
      <c r="P11" s="263"/>
    </row>
    <row r="12" spans="1:16" ht="15.75" x14ac:dyDescent="0.25">
      <c r="A12" s="300" t="str">
        <f>'Club Administration'!A12:I12</f>
        <v>School Name</v>
      </c>
      <c r="B12" s="301"/>
      <c r="C12" s="301"/>
      <c r="D12" s="301"/>
      <c r="E12" s="301"/>
      <c r="F12" s="301"/>
      <c r="G12" s="301"/>
      <c r="H12" s="301"/>
      <c r="I12" s="301"/>
      <c r="J12" s="301"/>
      <c r="K12" s="301"/>
      <c r="L12" s="301"/>
      <c r="M12" s="301"/>
      <c r="N12" s="301"/>
      <c r="O12" s="301"/>
      <c r="P12" s="302"/>
    </row>
    <row r="13" spans="1:16" ht="15.75" x14ac:dyDescent="0.25">
      <c r="A13" s="303"/>
      <c r="B13" s="304"/>
      <c r="C13" s="304"/>
      <c r="D13" s="304"/>
      <c r="E13" s="304"/>
      <c r="F13" s="304"/>
      <c r="G13" s="304"/>
      <c r="H13" s="304"/>
      <c r="I13" s="304"/>
      <c r="J13" s="304"/>
      <c r="K13" s="304"/>
      <c r="L13" s="304"/>
      <c r="M13" s="304"/>
      <c r="N13" s="304"/>
      <c r="O13" s="304"/>
      <c r="P13" s="305"/>
    </row>
    <row r="14" spans="1:16" ht="15.75" x14ac:dyDescent="0.25">
      <c r="A14" s="306" t="str">
        <f>'Club Administration'!A14:N14</f>
        <v>Select Division</v>
      </c>
      <c r="B14" s="301"/>
      <c r="C14" s="301"/>
      <c r="D14" s="301"/>
      <c r="E14" s="301"/>
      <c r="F14" s="301"/>
      <c r="G14" s="301"/>
      <c r="H14" s="301"/>
      <c r="I14" s="301"/>
      <c r="J14" s="301"/>
      <c r="K14" s="301"/>
      <c r="L14" s="301"/>
      <c r="M14" s="301"/>
      <c r="N14" s="301"/>
      <c r="O14" s="301"/>
      <c r="P14" s="302"/>
    </row>
    <row r="15" spans="1:16" ht="15.75" x14ac:dyDescent="0.25">
      <c r="A15" s="303"/>
      <c r="B15" s="304"/>
      <c r="C15" s="304"/>
      <c r="D15" s="304"/>
      <c r="E15" s="304"/>
      <c r="F15" s="304"/>
      <c r="G15" s="304"/>
      <c r="H15" s="304"/>
      <c r="I15" s="304"/>
      <c r="J15" s="304"/>
      <c r="K15" s="304"/>
      <c r="L15" s="304"/>
      <c r="M15" s="304"/>
      <c r="N15" s="304"/>
      <c r="O15" s="304"/>
      <c r="P15" s="305"/>
    </row>
    <row r="16" spans="1:16" ht="21" customHeight="1" x14ac:dyDescent="0.25">
      <c r="A16" s="286" t="s">
        <v>38</v>
      </c>
      <c r="B16" s="139"/>
      <c r="C16" s="139"/>
      <c r="D16" s="139"/>
      <c r="E16" s="139"/>
      <c r="F16" s="139"/>
      <c r="G16" s="139"/>
      <c r="H16" s="139"/>
      <c r="I16" s="139"/>
      <c r="J16" s="139"/>
      <c r="K16" s="139"/>
      <c r="L16" s="139"/>
      <c r="M16" s="139"/>
      <c r="N16" s="139"/>
      <c r="O16" s="139"/>
      <c r="P16" s="271"/>
    </row>
    <row r="17" spans="1:16" ht="21" customHeight="1" x14ac:dyDescent="0.25">
      <c r="A17" s="272"/>
      <c r="B17" s="273"/>
      <c r="C17" s="273"/>
      <c r="D17" s="273"/>
      <c r="E17" s="273"/>
      <c r="F17" s="273"/>
      <c r="G17" s="273"/>
      <c r="H17" s="273"/>
      <c r="I17" s="273"/>
      <c r="J17" s="273"/>
      <c r="K17" s="273"/>
      <c r="L17" s="273"/>
      <c r="M17" s="273"/>
      <c r="N17" s="273"/>
      <c r="O17" s="273"/>
      <c r="P17" s="274"/>
    </row>
    <row r="18" spans="1:16" ht="15" customHeight="1" x14ac:dyDescent="0.25">
      <c r="A18" s="333" t="s">
        <v>39</v>
      </c>
      <c r="B18" s="139"/>
      <c r="C18" s="139"/>
      <c r="D18" s="139"/>
      <c r="E18" s="139"/>
      <c r="F18" s="139"/>
      <c r="G18" s="139"/>
      <c r="H18" s="139"/>
      <c r="I18" s="139"/>
      <c r="J18" s="139"/>
      <c r="K18" s="139"/>
      <c r="L18" s="139"/>
      <c r="M18" s="139"/>
      <c r="N18" s="139"/>
      <c r="O18" s="139"/>
      <c r="P18" s="271"/>
    </row>
    <row r="19" spans="1:16" ht="15.75" customHeight="1" x14ac:dyDescent="0.25">
      <c r="A19" s="270"/>
      <c r="B19" s="271"/>
      <c r="C19" s="269" t="s">
        <v>40</v>
      </c>
      <c r="D19" s="280"/>
      <c r="E19" s="280"/>
      <c r="F19" s="131">
        <f>'Club Trends'!L39+March!U24</f>
        <v>0</v>
      </c>
      <c r="G19" s="334" t="s">
        <v>41</v>
      </c>
      <c r="H19" s="280"/>
      <c r="I19" s="263"/>
      <c r="J19" s="79">
        <f>F22+July!U24</f>
        <v>0</v>
      </c>
      <c r="K19" s="269" t="s">
        <v>42</v>
      </c>
      <c r="L19" s="280"/>
      <c r="M19" s="263"/>
      <c r="N19" s="79">
        <f>'Club Membership Roster'!J16-December!U24-January!U24-February!U24</f>
        <v>0</v>
      </c>
      <c r="O19" s="270"/>
      <c r="P19" s="271"/>
    </row>
    <row r="20" spans="1:16" ht="15.75" customHeight="1" x14ac:dyDescent="0.25">
      <c r="A20" s="140"/>
      <c r="B20" s="283"/>
      <c r="C20" s="269" t="s">
        <v>43</v>
      </c>
      <c r="D20" s="280"/>
      <c r="E20" s="263"/>
      <c r="F20" s="130">
        <f>F19+April!U24</f>
        <v>0</v>
      </c>
      <c r="G20" s="269" t="s">
        <v>44</v>
      </c>
      <c r="H20" s="280"/>
      <c r="I20" s="263"/>
      <c r="J20" s="79">
        <f>J19+August!U24</f>
        <v>0</v>
      </c>
      <c r="K20" s="269" t="s">
        <v>45</v>
      </c>
      <c r="L20" s="280"/>
      <c r="M20" s="263"/>
      <c r="N20" s="79">
        <f>'Club Membership Roster'!J16-January!U24-February!U24</f>
        <v>0</v>
      </c>
      <c r="O20" s="140"/>
      <c r="P20" s="283"/>
    </row>
    <row r="21" spans="1:16" ht="15.75" customHeight="1" x14ac:dyDescent="0.25">
      <c r="A21" s="140"/>
      <c r="B21" s="283"/>
      <c r="C21" s="269" t="s">
        <v>46</v>
      </c>
      <c r="D21" s="280"/>
      <c r="E21" s="263"/>
      <c r="F21" s="79">
        <f>F20+May!U24</f>
        <v>0</v>
      </c>
      <c r="G21" s="269" t="s">
        <v>47</v>
      </c>
      <c r="H21" s="280"/>
      <c r="I21" s="263"/>
      <c r="J21" s="79">
        <f>J20+September!U24</f>
        <v>0</v>
      </c>
      <c r="K21" s="269" t="s">
        <v>48</v>
      </c>
      <c r="L21" s="280"/>
      <c r="M21" s="263"/>
      <c r="N21" s="79">
        <f>'Club Membership Roster'!J16-February!U24</f>
        <v>0</v>
      </c>
      <c r="O21" s="140"/>
      <c r="P21" s="283"/>
    </row>
    <row r="22" spans="1:16" ht="15.75" customHeight="1" x14ac:dyDescent="0.25">
      <c r="A22" s="272"/>
      <c r="B22" s="274"/>
      <c r="C22" s="269" t="s">
        <v>49</v>
      </c>
      <c r="D22" s="280"/>
      <c r="E22" s="263"/>
      <c r="F22" s="79">
        <f>F21+June!U24</f>
        <v>0</v>
      </c>
      <c r="G22" s="269" t="s">
        <v>50</v>
      </c>
      <c r="H22" s="280"/>
      <c r="I22" s="263"/>
      <c r="J22" s="79">
        <f>'Club Membership Roster'!J16-November!U24-December!U24-January!U24-February!U24</f>
        <v>0</v>
      </c>
      <c r="K22" s="269" t="s">
        <v>51</v>
      </c>
      <c r="L22" s="280"/>
      <c r="M22" s="263"/>
      <c r="N22" s="79">
        <f>'Club Membership Roster'!J16</f>
        <v>0</v>
      </c>
      <c r="O22" s="272"/>
      <c r="P22" s="274"/>
    </row>
    <row r="23" spans="1:16" ht="15" customHeight="1" x14ac:dyDescent="0.25">
      <c r="A23" s="330" t="s">
        <v>52</v>
      </c>
      <c r="B23" s="141"/>
      <c r="C23" s="141"/>
      <c r="D23" s="141"/>
      <c r="E23" s="141"/>
      <c r="F23" s="141"/>
      <c r="G23" s="141"/>
      <c r="H23" s="141"/>
      <c r="I23" s="141"/>
      <c r="J23" s="141"/>
      <c r="K23" s="141"/>
      <c r="L23" s="141"/>
      <c r="M23" s="141"/>
      <c r="N23" s="141"/>
      <c r="O23" s="141"/>
      <c r="P23" s="283"/>
    </row>
    <row r="24" spans="1:16" ht="15.75" customHeight="1" x14ac:dyDescent="0.25">
      <c r="A24" s="335"/>
      <c r="B24" s="263"/>
      <c r="C24" s="269" t="s">
        <v>53</v>
      </c>
      <c r="D24" s="280"/>
      <c r="E24" s="263"/>
      <c r="F24" s="79">
        <f>IF(March!D29="",0,1)+IF(March!E29="",0,1)+IF(March!F29="",0,1)+IF(March!G29="",0,1)+IF(March!H29="",0,1)+IF(April!D29="",0,1)+IF(April!E29="",0,1)+IF(April!F29="",0,1)+IF(April!G29="",0,1)+IF(April!H29="",0,1)+IF(May!D29="",0,1)+IF(May!E29="",0,1)+IF(May!F29="",0,1)+IF(May!G29="",0,1)+IF(May!H29="",0,1)+IF(June!D29="",0,1)+IF(June!E29="",0,1)+IF(June!F29="",0,1)+IF(June!G29="",0,1)+IF(June!H29="",0,1)+IF(July!D29="",0,1)+IF(July!E29="",0,1)+IF(July!F29="",0,1)+IF(July!G29="",0,1)+IF(July!H29="",0,1)+IF(August!D29="",0,1)+IF(August!E29="",0,1)+IF(August!F29="",0,1)+IF(August!G29="",0,1)+IF(August!H29="",0,1)+IF(September!D29="",0,1)+IF(September!E29="",0,1)+IF(September!F29="",0,1)+IF(September!G29="",0,1)+IF(September!H29="",0,1)+IF(October!D29="",0,1)+IF(October!E29="",0,1)+IF(October!F29="",0,1)+IF(October!G29="",0,1)+IF(October!H29="",0,1)+IF(November!D29="",0,1)+IF(November!E29="",0,1)+IF(November!F29="",0,1)+IF(November!G29="",0,1)+IF(November!H29="",0,1)+IF(December!D29="",0,1)+IF(December!E29="",0,1)+IF(December!F29="",0,1)+IF(December!G29="",0,1)+IF(December!H29="",0,1)+IF(January!D29="",0,1)+IF(January!E29="",0,1)+IF(January!F29="",0,1)+IF(January!G29="",0,1)+IF(January!H29="",0,1)+IF(February!D29="",0,1)+IF(February!E29="",0,1)+IF(February!F29="",0,1)+IF(February!G29="",0,1)+IF(February!H29="",0,1)</f>
        <v>0</v>
      </c>
      <c r="G24" s="335"/>
      <c r="H24" s="280"/>
      <c r="I24" s="280"/>
      <c r="J24" s="263"/>
      <c r="K24" s="269" t="s">
        <v>54</v>
      </c>
      <c r="L24" s="280"/>
      <c r="M24" s="263"/>
      <c r="N24" s="79">
        <f>IF(March!D38="",0,1)+IF(March!E38="",0,1)+IF(March!F38="",0,1)+IF(March!G38="",0,1)+IF(March!H38="",0,1)+IF(April!D38="",0,1)+IF(April!E38="",0,1)+IF(April!F38="",0,1)+IF(April!G38="",0,1)+IF(April!H38="",0,1)+IF(May!D38="",0,1)+IF(May!E38="",0,1)+IF(May!F38="",0,1)+IF(May!G38="",0,1)+IF(May!H38="",0,1)+IF(June!D38="",0,1)+IF(June!E38="",0,1)+IF(June!F38="",0,1)+IF(June!G38="",0,1)+IF(June!H38="",0,1)+IF(July!D38="",0,1)+IF(July!E38="",0,1)+IF(July!F38="",0,1)+IF(July!G38="",0,1)+IF(July!H38="",0,1)+IF(August!D38="",0,1)+IF(August!E38="",0,1)+IF(August!F38="",0,1)+IF(August!G38="",0,1)+IF(August!H38="",0,1)+IF(September!D38="",0,1)+IF(September!E38="",0,1)+IF(September!F38="",0,1)+IF(September!G38="",0,1)+IF(September!H38="",0,1)+IF(October!D38="",0,1)+IF(October!E38="",0,1)+IF(October!F38="",0,1)+IF(October!G38="",0,1)+IF(October!H38="",0,1)+IF(November!D38="",0,1)+IF(November!E38="",0,1)+IF(November!F38="",0,1)+IF(November!G38="",0,1)+IF(November!H38="",0,1)+IF(December!D38="",0,1)+IF(December!E38="",0,1)+IF(December!F38="",0,1)+IF(December!G38="",0,1)+IF(December!H38="",0,1)+IF(January!D38="",0,1)+IF(January!E38="",0,1)+IF(January!F38="",0,1)+IF(January!G38="",0,1)+IF(January!H38="",0,1)+IF(February!D38="",0,1)+IF(February!E38="",0,1)+IF(February!F38="",0,1)+IF(February!G38="",0,1)+IF(February!H38="",0,1)</f>
        <v>0</v>
      </c>
      <c r="O24" s="335"/>
      <c r="P24" s="263"/>
    </row>
    <row r="25" spans="1:16" ht="15" customHeight="1" x14ac:dyDescent="0.25">
      <c r="A25" s="330" t="s">
        <v>55</v>
      </c>
      <c r="B25" s="141"/>
      <c r="C25" s="141"/>
      <c r="D25" s="141"/>
      <c r="E25" s="141"/>
      <c r="F25" s="141"/>
      <c r="G25" s="141"/>
      <c r="H25" s="141"/>
      <c r="I25" s="141"/>
      <c r="J25" s="141"/>
      <c r="K25" s="141"/>
      <c r="L25" s="141"/>
      <c r="M25" s="141"/>
      <c r="N25" s="141"/>
      <c r="O25" s="141"/>
      <c r="P25" s="283"/>
    </row>
    <row r="26" spans="1:16" ht="15.75" customHeight="1" x14ac:dyDescent="0.25">
      <c r="A26" s="270"/>
      <c r="B26" s="271"/>
      <c r="C26" s="269" t="s">
        <v>56</v>
      </c>
      <c r="D26" s="280"/>
      <c r="E26" s="263"/>
      <c r="F26" s="80" t="str">
        <f>IF(March!S33="","MM/DD/YY",March!S33)</f>
        <v>MM/DD/YY</v>
      </c>
      <c r="G26" s="269" t="s">
        <v>57</v>
      </c>
      <c r="H26" s="280"/>
      <c r="I26" s="263"/>
      <c r="J26" s="80" t="str">
        <f>IF(July!S33="","MM/DD/YY",July!S33)</f>
        <v>MM/DD/YY</v>
      </c>
      <c r="K26" s="269" t="s">
        <v>58</v>
      </c>
      <c r="L26" s="280"/>
      <c r="M26" s="263"/>
      <c r="N26" s="80" t="str">
        <f>IF(November!S33="","MM/DD/YY",November!S33)</f>
        <v>MM/DD/YY</v>
      </c>
      <c r="O26" s="270"/>
      <c r="P26" s="271"/>
    </row>
    <row r="27" spans="1:16" ht="15.75" customHeight="1" x14ac:dyDescent="0.25">
      <c r="A27" s="140"/>
      <c r="B27" s="283"/>
      <c r="C27" s="269" t="s">
        <v>59</v>
      </c>
      <c r="D27" s="280"/>
      <c r="E27" s="263"/>
      <c r="F27" s="80" t="str">
        <f>IF(April!S33="","MM/DD/YY",April!S33)</f>
        <v>MM/DD/YY</v>
      </c>
      <c r="G27" s="269" t="s">
        <v>60</v>
      </c>
      <c r="H27" s="280"/>
      <c r="I27" s="263"/>
      <c r="J27" s="80" t="str">
        <f>IF(August!S33="","MM/DD/YY",August!S33)</f>
        <v>MM/DD/YY</v>
      </c>
      <c r="K27" s="269" t="s">
        <v>61</v>
      </c>
      <c r="L27" s="280"/>
      <c r="M27" s="263"/>
      <c r="N27" s="80" t="str">
        <f>IF(December!S33="","MM/DD/YY",December!S33)</f>
        <v>MM/DD/YY</v>
      </c>
      <c r="O27" s="140"/>
      <c r="P27" s="283"/>
    </row>
    <row r="28" spans="1:16" ht="15.75" customHeight="1" x14ac:dyDescent="0.25">
      <c r="A28" s="140"/>
      <c r="B28" s="283"/>
      <c r="C28" s="269" t="s">
        <v>62</v>
      </c>
      <c r="D28" s="280"/>
      <c r="E28" s="263"/>
      <c r="F28" s="80" t="str">
        <f>IF(May!S33="","MM/DD/YY",May!S33)</f>
        <v>MM/DD/YY</v>
      </c>
      <c r="G28" s="269" t="s">
        <v>63</v>
      </c>
      <c r="H28" s="280"/>
      <c r="I28" s="263"/>
      <c r="J28" s="80" t="str">
        <f>IF(September!S33="","MM/DD/YY",September!S33)</f>
        <v>MM/DD/YY</v>
      </c>
      <c r="K28" s="269" t="s">
        <v>64</v>
      </c>
      <c r="L28" s="280"/>
      <c r="M28" s="263"/>
      <c r="N28" s="80" t="str">
        <f>IF(January!S33="","MM/DD/YY",January!S33)</f>
        <v>MM/DD/YY</v>
      </c>
      <c r="O28" s="140"/>
      <c r="P28" s="283"/>
    </row>
    <row r="29" spans="1:16" ht="15.75" customHeight="1" x14ac:dyDescent="0.25">
      <c r="A29" s="272"/>
      <c r="B29" s="274"/>
      <c r="C29" s="269" t="s">
        <v>65</v>
      </c>
      <c r="D29" s="280"/>
      <c r="E29" s="263"/>
      <c r="F29" s="80" t="str">
        <f>IF(June!S33="","MM/DD/YY",June!S33)</f>
        <v>MM/DD/YY</v>
      </c>
      <c r="G29" s="269" t="s">
        <v>66</v>
      </c>
      <c r="H29" s="280"/>
      <c r="I29" s="263"/>
      <c r="J29" s="80" t="str">
        <f>IF(October!S33="","MM/DD/YY",October!S33)</f>
        <v>MM/DD/YY</v>
      </c>
      <c r="K29" s="269" t="s">
        <v>67</v>
      </c>
      <c r="L29" s="280"/>
      <c r="M29" s="263"/>
      <c r="N29" s="80" t="str">
        <f>IF(February!S33="","MM/DD/YY",February!S33)</f>
        <v>MM/DD/YY</v>
      </c>
      <c r="O29" s="272"/>
      <c r="P29" s="274"/>
    </row>
    <row r="30" spans="1:16" ht="15" customHeight="1" x14ac:dyDescent="0.25">
      <c r="A30" s="330" t="s">
        <v>68</v>
      </c>
      <c r="B30" s="141"/>
      <c r="C30" s="141"/>
      <c r="D30" s="141"/>
      <c r="E30" s="141"/>
      <c r="F30" s="141"/>
      <c r="G30" s="141"/>
      <c r="H30" s="141"/>
      <c r="I30" s="141"/>
      <c r="J30" s="141"/>
      <c r="K30" s="141"/>
      <c r="L30" s="141"/>
      <c r="M30" s="141"/>
      <c r="N30" s="141"/>
      <c r="O30" s="141"/>
      <c r="P30" s="283"/>
    </row>
    <row r="31" spans="1:16" ht="15.75" customHeight="1" x14ac:dyDescent="0.25">
      <c r="A31" s="270"/>
      <c r="B31" s="139"/>
      <c r="C31" s="269" t="s">
        <v>69</v>
      </c>
      <c r="D31" s="280"/>
      <c r="E31" s="263"/>
      <c r="F31" s="81">
        <f>March!V75</f>
        <v>0</v>
      </c>
      <c r="G31" s="269" t="s">
        <v>70</v>
      </c>
      <c r="H31" s="280"/>
      <c r="I31" s="263"/>
      <c r="J31" s="73">
        <f>July!UV5</f>
        <v>0</v>
      </c>
      <c r="K31" s="269" t="s">
        <v>71</v>
      </c>
      <c r="L31" s="280"/>
      <c r="M31" s="263"/>
      <c r="N31" s="73">
        <f>November!V75</f>
        <v>0</v>
      </c>
      <c r="O31" s="318"/>
      <c r="P31" s="271"/>
    </row>
    <row r="32" spans="1:16" ht="15.75" customHeight="1" x14ac:dyDescent="0.25">
      <c r="A32" s="140"/>
      <c r="B32" s="141"/>
      <c r="C32" s="269" t="s">
        <v>72</v>
      </c>
      <c r="D32" s="280"/>
      <c r="E32" s="263"/>
      <c r="F32" s="81">
        <f>April!V75</f>
        <v>0</v>
      </c>
      <c r="G32" s="269" t="s">
        <v>73</v>
      </c>
      <c r="H32" s="280"/>
      <c r="I32" s="263"/>
      <c r="J32" s="73">
        <f>August!V75</f>
        <v>0</v>
      </c>
      <c r="K32" s="269" t="s">
        <v>74</v>
      </c>
      <c r="L32" s="280"/>
      <c r="M32" s="263"/>
      <c r="N32" s="73">
        <f>December!V75</f>
        <v>0</v>
      </c>
      <c r="O32" s="141"/>
      <c r="P32" s="283"/>
    </row>
    <row r="33" spans="1:16" ht="15.75" customHeight="1" x14ac:dyDescent="0.25">
      <c r="A33" s="140"/>
      <c r="B33" s="141"/>
      <c r="C33" s="269" t="s">
        <v>75</v>
      </c>
      <c r="D33" s="280"/>
      <c r="E33" s="263"/>
      <c r="F33" s="81">
        <f>May!V75</f>
        <v>0</v>
      </c>
      <c r="G33" s="269" t="s">
        <v>76</v>
      </c>
      <c r="H33" s="280"/>
      <c r="I33" s="263"/>
      <c r="J33" s="73">
        <f>September!V75</f>
        <v>0</v>
      </c>
      <c r="K33" s="269" t="s">
        <v>77</v>
      </c>
      <c r="L33" s="280"/>
      <c r="M33" s="263"/>
      <c r="N33" s="73">
        <f>January!V75</f>
        <v>0</v>
      </c>
      <c r="O33" s="141"/>
      <c r="P33" s="283"/>
    </row>
    <row r="34" spans="1:16" ht="15.75" customHeight="1" x14ac:dyDescent="0.25">
      <c r="A34" s="140"/>
      <c r="B34" s="141"/>
      <c r="C34" s="269" t="s">
        <v>78</v>
      </c>
      <c r="D34" s="280"/>
      <c r="E34" s="263"/>
      <c r="F34" s="81">
        <f>June!V75</f>
        <v>0</v>
      </c>
      <c r="G34" s="269" t="s">
        <v>79</v>
      </c>
      <c r="H34" s="280"/>
      <c r="I34" s="263"/>
      <c r="J34" s="73">
        <f>October!V75</f>
        <v>0</v>
      </c>
      <c r="K34" s="269" t="s">
        <v>80</v>
      </c>
      <c r="L34" s="280"/>
      <c r="M34" s="263"/>
      <c r="N34" s="73">
        <f>February!V75</f>
        <v>0</v>
      </c>
      <c r="O34" s="141"/>
      <c r="P34" s="283"/>
    </row>
    <row r="35" spans="1:16" ht="15.75" customHeight="1" x14ac:dyDescent="0.25">
      <c r="A35" s="272"/>
      <c r="B35" s="273"/>
      <c r="C35" s="332"/>
      <c r="D35" s="141"/>
      <c r="E35" s="141"/>
      <c r="F35" s="283"/>
      <c r="G35" s="316" t="s">
        <v>81</v>
      </c>
      <c r="H35" s="280"/>
      <c r="I35" s="263"/>
      <c r="J35" s="8">
        <f>SUM(F31+F32+F33+F34+J31+J32+J33+J34+N31+N32+N33+N34)</f>
        <v>0</v>
      </c>
      <c r="K35" s="270"/>
      <c r="L35" s="139"/>
      <c r="M35" s="139"/>
      <c r="N35" s="139"/>
      <c r="O35" s="141"/>
      <c r="P35" s="283"/>
    </row>
    <row r="36" spans="1:16" ht="15.75" x14ac:dyDescent="0.25">
      <c r="A36" s="331" t="s">
        <v>82</v>
      </c>
      <c r="B36" s="141"/>
      <c r="C36" s="141"/>
      <c r="D36" s="141"/>
      <c r="E36" s="141"/>
      <c r="F36" s="141"/>
      <c r="G36" s="141"/>
      <c r="H36" s="141"/>
      <c r="I36" s="141"/>
      <c r="J36" s="141"/>
      <c r="K36" s="141"/>
      <c r="L36" s="141"/>
      <c r="M36" s="141"/>
      <c r="N36" s="141"/>
      <c r="O36" s="141"/>
      <c r="P36" s="283"/>
    </row>
    <row r="37" spans="1:16" ht="15.75" x14ac:dyDescent="0.25">
      <c r="A37" s="140"/>
      <c r="B37" s="141"/>
      <c r="C37" s="141"/>
      <c r="D37" s="141"/>
      <c r="E37" s="141"/>
      <c r="F37" s="141"/>
      <c r="G37" s="141"/>
      <c r="H37" s="141"/>
      <c r="I37" s="141"/>
      <c r="J37" s="141"/>
      <c r="K37" s="141"/>
      <c r="L37" s="141"/>
      <c r="M37" s="141"/>
      <c r="N37" s="141"/>
      <c r="O37" s="141"/>
      <c r="P37" s="283"/>
    </row>
    <row r="38" spans="1:16" ht="15.75" customHeight="1" x14ac:dyDescent="0.25">
      <c r="A38" s="332"/>
      <c r="B38" s="141"/>
      <c r="C38" s="269" t="s">
        <v>83</v>
      </c>
      <c r="D38" s="280"/>
      <c r="E38" s="263"/>
      <c r="F38" s="269" t="s">
        <v>84</v>
      </c>
      <c r="G38" s="263"/>
      <c r="H38" s="269" t="s">
        <v>85</v>
      </c>
      <c r="I38" s="263"/>
      <c r="J38" s="269" t="s">
        <v>86</v>
      </c>
      <c r="K38" s="263"/>
      <c r="L38" s="269" t="s">
        <v>87</v>
      </c>
      <c r="M38" s="280"/>
      <c r="N38" s="263"/>
      <c r="O38" s="321"/>
      <c r="P38" s="339"/>
    </row>
    <row r="39" spans="1:16" ht="15.75" customHeight="1" x14ac:dyDescent="0.25">
      <c r="A39" s="141"/>
      <c r="B39" s="141"/>
      <c r="C39" s="327" t="s">
        <v>88</v>
      </c>
      <c r="D39" s="263"/>
      <c r="E39" s="13">
        <v>2021</v>
      </c>
      <c r="F39" s="309">
        <f>March!G75</f>
        <v>0</v>
      </c>
      <c r="G39" s="314"/>
      <c r="H39" s="309">
        <f>March!H75</f>
        <v>0</v>
      </c>
      <c r="I39" s="314"/>
      <c r="J39" s="309">
        <f>March!I75</f>
        <v>0</v>
      </c>
      <c r="K39" s="314"/>
      <c r="L39" s="309" t="str">
        <f>IF(ISERROR(F39/F19), "0.00", F39/F19)</f>
        <v>0.00</v>
      </c>
      <c r="M39" s="310"/>
      <c r="N39" s="314"/>
      <c r="O39" s="321"/>
      <c r="P39" s="339"/>
    </row>
    <row r="40" spans="1:16" ht="15.75" customHeight="1" x14ac:dyDescent="0.25">
      <c r="A40" s="141"/>
      <c r="B40" s="141"/>
      <c r="C40" s="268" t="s">
        <v>89</v>
      </c>
      <c r="D40" s="263"/>
      <c r="E40" s="14">
        <v>2021</v>
      </c>
      <c r="F40" s="315">
        <f>April!G75</f>
        <v>0</v>
      </c>
      <c r="G40" s="314"/>
      <c r="H40" s="315">
        <f>April!H75</f>
        <v>0</v>
      </c>
      <c r="I40" s="314"/>
      <c r="J40" s="315">
        <f>April!I75</f>
        <v>0</v>
      </c>
      <c r="K40" s="314"/>
      <c r="L40" s="315" t="str">
        <f>IF(ISERROR(F40/F20), "0.00", F40/F20)</f>
        <v>0.00</v>
      </c>
      <c r="M40" s="310"/>
      <c r="N40" s="314"/>
      <c r="O40" s="321"/>
      <c r="P40" s="339"/>
    </row>
    <row r="41" spans="1:16" ht="15.75" customHeight="1" x14ac:dyDescent="0.25">
      <c r="A41" s="141"/>
      <c r="B41" s="141"/>
      <c r="C41" s="327" t="s">
        <v>90</v>
      </c>
      <c r="D41" s="263"/>
      <c r="E41" s="13">
        <v>2021</v>
      </c>
      <c r="F41" s="309">
        <f>May!G75</f>
        <v>0</v>
      </c>
      <c r="G41" s="314"/>
      <c r="H41" s="309">
        <f>May!H75</f>
        <v>0</v>
      </c>
      <c r="I41" s="314"/>
      <c r="J41" s="309">
        <f>May!I75</f>
        <v>0</v>
      </c>
      <c r="K41" s="314"/>
      <c r="L41" s="309" t="str">
        <f>IF(ISERROR(F41/F21),"0.00",F41/F21)</f>
        <v>0.00</v>
      </c>
      <c r="M41" s="310"/>
      <c r="N41" s="314"/>
      <c r="O41" s="321"/>
      <c r="P41" s="339"/>
    </row>
    <row r="42" spans="1:16" ht="15.75" customHeight="1" x14ac:dyDescent="0.25">
      <c r="A42" s="141"/>
      <c r="B42" s="141"/>
      <c r="C42" s="268" t="s">
        <v>91</v>
      </c>
      <c r="D42" s="263"/>
      <c r="E42" s="14">
        <v>2021</v>
      </c>
      <c r="F42" s="315">
        <f>June!G75</f>
        <v>0</v>
      </c>
      <c r="G42" s="314"/>
      <c r="H42" s="315">
        <f>June!H75</f>
        <v>0</v>
      </c>
      <c r="I42" s="314"/>
      <c r="J42" s="315">
        <f>June!I75</f>
        <v>0</v>
      </c>
      <c r="K42" s="314"/>
      <c r="L42" s="315" t="str">
        <f>IF(ISERROR(F42/F22), "0.00",F42/F22)</f>
        <v>0.00</v>
      </c>
      <c r="M42" s="310"/>
      <c r="N42" s="314"/>
      <c r="O42" s="321"/>
      <c r="P42" s="339"/>
    </row>
    <row r="43" spans="1:16" ht="15.75" customHeight="1" x14ac:dyDescent="0.25">
      <c r="A43" s="141"/>
      <c r="B43" s="141"/>
      <c r="C43" s="327" t="s">
        <v>92</v>
      </c>
      <c r="D43" s="263"/>
      <c r="E43" s="13">
        <v>2021</v>
      </c>
      <c r="F43" s="309">
        <f>July!G75</f>
        <v>0</v>
      </c>
      <c r="G43" s="314"/>
      <c r="H43" s="309">
        <f>July!H75</f>
        <v>0</v>
      </c>
      <c r="I43" s="314"/>
      <c r="J43" s="309">
        <f>July!I75</f>
        <v>0</v>
      </c>
      <c r="K43" s="314"/>
      <c r="L43" s="309" t="str">
        <f>IF(ISERROR(F43/J19),"0.00",F43/J19)</f>
        <v>0.00</v>
      </c>
      <c r="M43" s="310"/>
      <c r="N43" s="314"/>
      <c r="O43" s="321"/>
      <c r="P43" s="339"/>
    </row>
    <row r="44" spans="1:16" ht="15.75" customHeight="1" x14ac:dyDescent="0.25">
      <c r="A44" s="141"/>
      <c r="B44" s="141"/>
      <c r="C44" s="268" t="s">
        <v>93</v>
      </c>
      <c r="D44" s="263"/>
      <c r="E44" s="14">
        <v>2021</v>
      </c>
      <c r="F44" s="315">
        <f>August!G75</f>
        <v>0</v>
      </c>
      <c r="G44" s="314"/>
      <c r="H44" s="315">
        <f>August!H75</f>
        <v>0</v>
      </c>
      <c r="I44" s="314"/>
      <c r="J44" s="315">
        <f>August!I75</f>
        <v>0</v>
      </c>
      <c r="K44" s="314"/>
      <c r="L44" s="309" t="str">
        <f>IF(ISERROR(F44/J20),"0.00",F44/J20)</f>
        <v>0.00</v>
      </c>
      <c r="M44" s="310"/>
      <c r="N44" s="314"/>
      <c r="O44" s="321"/>
      <c r="P44" s="339"/>
    </row>
    <row r="45" spans="1:16" ht="15.75" customHeight="1" x14ac:dyDescent="0.25">
      <c r="A45" s="141"/>
      <c r="B45" s="141"/>
      <c r="C45" s="327" t="s">
        <v>94</v>
      </c>
      <c r="D45" s="263"/>
      <c r="E45" s="13">
        <v>2021</v>
      </c>
      <c r="F45" s="309">
        <f>September!G75</f>
        <v>0</v>
      </c>
      <c r="G45" s="314"/>
      <c r="H45" s="309">
        <f>September!H75</f>
        <v>0</v>
      </c>
      <c r="I45" s="314"/>
      <c r="J45" s="309">
        <f>September!I75</f>
        <v>0</v>
      </c>
      <c r="K45" s="314"/>
      <c r="L45" s="309" t="str">
        <f t="shared" ref="L45:L46" si="0">IF(ISERROR(F45/J21),"0.00",F45/J21)</f>
        <v>0.00</v>
      </c>
      <c r="M45" s="310"/>
      <c r="N45" s="314"/>
      <c r="O45" s="321"/>
      <c r="P45" s="339"/>
    </row>
    <row r="46" spans="1:16" ht="15.75" customHeight="1" x14ac:dyDescent="0.25">
      <c r="A46" s="141"/>
      <c r="B46" s="141"/>
      <c r="C46" s="268" t="s">
        <v>95</v>
      </c>
      <c r="D46" s="263"/>
      <c r="E46" s="14">
        <v>2021</v>
      </c>
      <c r="F46" s="315">
        <f>October!G75</f>
        <v>0</v>
      </c>
      <c r="G46" s="314"/>
      <c r="H46" s="315">
        <f>October!H75</f>
        <v>0</v>
      </c>
      <c r="I46" s="314"/>
      <c r="J46" s="315">
        <f>October!I75</f>
        <v>0</v>
      </c>
      <c r="K46" s="314"/>
      <c r="L46" s="309" t="str">
        <f t="shared" si="0"/>
        <v>0.00</v>
      </c>
      <c r="M46" s="310"/>
      <c r="N46" s="314"/>
      <c r="O46" s="321"/>
      <c r="P46" s="339"/>
    </row>
    <row r="47" spans="1:16" ht="15.75" customHeight="1" x14ac:dyDescent="0.25">
      <c r="A47" s="141"/>
      <c r="B47" s="141"/>
      <c r="C47" s="327" t="s">
        <v>96</v>
      </c>
      <c r="D47" s="263"/>
      <c r="E47" s="13">
        <v>2021</v>
      </c>
      <c r="F47" s="309">
        <f>November!G75</f>
        <v>0</v>
      </c>
      <c r="G47" s="314"/>
      <c r="H47" s="309">
        <f>November!H75</f>
        <v>0</v>
      </c>
      <c r="I47" s="314"/>
      <c r="J47" s="309">
        <f>November!I75</f>
        <v>0</v>
      </c>
      <c r="K47" s="314"/>
      <c r="L47" s="309" t="str">
        <f>IF(ISERROR(F47/N19), "0.00", F47/N19)</f>
        <v>0.00</v>
      </c>
      <c r="M47" s="310"/>
      <c r="N47" s="314"/>
      <c r="O47" s="321"/>
      <c r="P47" s="339"/>
    </row>
    <row r="48" spans="1:16" ht="15.75" customHeight="1" x14ac:dyDescent="0.25">
      <c r="A48" s="141"/>
      <c r="B48" s="141"/>
      <c r="C48" s="268" t="s">
        <v>97</v>
      </c>
      <c r="D48" s="263"/>
      <c r="E48" s="14">
        <v>2021</v>
      </c>
      <c r="F48" s="315">
        <f>December!G75</f>
        <v>0</v>
      </c>
      <c r="G48" s="314"/>
      <c r="H48" s="315">
        <f>December!H75</f>
        <v>0</v>
      </c>
      <c r="I48" s="314"/>
      <c r="J48" s="315">
        <f>December!I75</f>
        <v>0</v>
      </c>
      <c r="K48" s="314"/>
      <c r="L48" s="309" t="str">
        <f t="shared" ref="L48:L50" si="1">IF(ISERROR(F48/N20), "0.00", F48/N20)</f>
        <v>0.00</v>
      </c>
      <c r="M48" s="310"/>
      <c r="N48" s="314"/>
      <c r="O48" s="321"/>
      <c r="P48" s="339"/>
    </row>
    <row r="49" spans="1:17" ht="15.75" customHeight="1" x14ac:dyDescent="0.25">
      <c r="A49" s="141"/>
      <c r="B49" s="141"/>
      <c r="C49" s="327" t="s">
        <v>98</v>
      </c>
      <c r="D49" s="263"/>
      <c r="E49" s="13">
        <v>2022</v>
      </c>
      <c r="F49" s="309">
        <f>January!G75</f>
        <v>0</v>
      </c>
      <c r="G49" s="314"/>
      <c r="H49" s="309">
        <f>January!H75</f>
        <v>0</v>
      </c>
      <c r="I49" s="314"/>
      <c r="J49" s="309">
        <f>January!I75</f>
        <v>0</v>
      </c>
      <c r="K49" s="314"/>
      <c r="L49" s="309" t="str">
        <f t="shared" si="1"/>
        <v>0.00</v>
      </c>
      <c r="M49" s="310"/>
      <c r="N49" s="314"/>
      <c r="O49" s="321"/>
      <c r="P49" s="339"/>
    </row>
    <row r="50" spans="1:17" ht="15.75" customHeight="1" x14ac:dyDescent="0.25">
      <c r="A50" s="141"/>
      <c r="B50" s="141"/>
      <c r="C50" s="268" t="s">
        <v>99</v>
      </c>
      <c r="D50" s="263"/>
      <c r="E50" s="14">
        <v>2022</v>
      </c>
      <c r="F50" s="315">
        <f>February!G75</f>
        <v>0</v>
      </c>
      <c r="G50" s="314"/>
      <c r="H50" s="315">
        <f>February!H75</f>
        <v>0</v>
      </c>
      <c r="I50" s="314"/>
      <c r="J50" s="315">
        <f>February!I75</f>
        <v>0</v>
      </c>
      <c r="K50" s="314"/>
      <c r="L50" s="309" t="str">
        <f t="shared" si="1"/>
        <v>0.00</v>
      </c>
      <c r="M50" s="310"/>
      <c r="N50" s="314"/>
      <c r="O50" s="321"/>
      <c r="P50" s="339"/>
    </row>
    <row r="51" spans="1:17" ht="15.75" customHeight="1" x14ac:dyDescent="0.25">
      <c r="A51" s="141"/>
      <c r="B51" s="141"/>
      <c r="C51" s="338" t="s">
        <v>100</v>
      </c>
      <c r="D51" s="280"/>
      <c r="E51" s="263"/>
      <c r="F51" s="329">
        <f>SUM(F39:G50)</f>
        <v>0</v>
      </c>
      <c r="G51" s="263"/>
      <c r="H51" s="329">
        <f>SUM(H39:I50)</f>
        <v>0</v>
      </c>
      <c r="I51" s="263"/>
      <c r="J51" s="329">
        <f>SUM(J39:K50)</f>
        <v>0</v>
      </c>
      <c r="K51" s="263"/>
      <c r="L51" s="329">
        <f>SUM(L39:N50)</f>
        <v>0</v>
      </c>
      <c r="M51" s="280"/>
      <c r="N51" s="263"/>
      <c r="O51" s="321"/>
      <c r="P51" s="339"/>
    </row>
    <row r="52" spans="1:17" ht="16.5" customHeight="1" thickBot="1" x14ac:dyDescent="0.3">
      <c r="A52" s="141"/>
      <c r="B52" s="141"/>
      <c r="C52" s="336"/>
      <c r="D52" s="337"/>
      <c r="E52" s="337"/>
      <c r="F52" s="337"/>
      <c r="G52" s="337"/>
      <c r="H52" s="337"/>
      <c r="I52" s="337"/>
      <c r="J52" s="337"/>
      <c r="K52" s="337"/>
      <c r="L52" s="337"/>
      <c r="M52" s="337"/>
      <c r="N52" s="337"/>
      <c r="O52" s="340"/>
      <c r="P52" s="341"/>
    </row>
    <row r="53" spans="1:17" ht="16.5" customHeight="1" thickBot="1" x14ac:dyDescent="0.3">
      <c r="A53" s="141"/>
      <c r="B53" s="141"/>
      <c r="C53" s="9" t="s">
        <v>101</v>
      </c>
      <c r="D53" s="82">
        <f>SUM(March!J75+April!J75+May!J75+June!J75+July!J75+August!J75+September!J75+October!J75+November!J75+December!J75+January!J75+February!J75)</f>
        <v>0</v>
      </c>
      <c r="E53" s="9" t="s">
        <v>102</v>
      </c>
      <c r="F53" s="82">
        <f>SUM(March!K75+April!K75+May!K75+June!K75+July!K75+August!K75+September!K75+October!K75+November!K75+December!K75+January!K75+February!K75)</f>
        <v>0</v>
      </c>
      <c r="G53" s="9" t="s">
        <v>323</v>
      </c>
      <c r="H53" s="82">
        <f>SUM(March!L75+April!L75+May!L75+June!L75+July!L75+August!L75+September!L75+October!L75+November!L75+December!L75+January!L75+February!L75)</f>
        <v>0</v>
      </c>
      <c r="I53" s="9" t="s">
        <v>103</v>
      </c>
      <c r="J53" s="82">
        <f>SUM(March!M75+April!M75+May!M75+June!M75+July!M75+August!M75+September!M75+October!M75+November!M75+December!M75+January!M75+February!M75)</f>
        <v>0</v>
      </c>
      <c r="K53" s="9" t="s">
        <v>104</v>
      </c>
      <c r="L53" s="82">
        <f>SUM(March!N75+April!N75+May!N75+June!N75+July!N75+August!N75+September!N75+October!N75+November!N75+December!N75+January!N75+February!N75)</f>
        <v>0</v>
      </c>
      <c r="M53" s="9" t="s">
        <v>313</v>
      </c>
      <c r="N53" s="82">
        <f>SUM(March!O75+April!O75+May!O75+June!O75+July!N75+August!O75+September!O75+October!O75+November!O75+December!O75+January!O75+February!O75)</f>
        <v>0</v>
      </c>
      <c r="O53" s="10" t="s">
        <v>105</v>
      </c>
      <c r="P53" s="82">
        <f>SUM(March!P75+April!P75+May!P75+June!P75+July!P75+August!P75+September!P75+October!P75+November!P75+December!P75+January!P75+February!P75)</f>
        <v>0</v>
      </c>
      <c r="Q53" s="114"/>
    </row>
    <row r="54" spans="1:17" ht="16.5" customHeight="1" thickBot="1" x14ac:dyDescent="0.3">
      <c r="A54" s="141"/>
      <c r="B54" s="141"/>
      <c r="C54" s="11" t="s">
        <v>106</v>
      </c>
      <c r="D54" s="82">
        <f>SUM(March!Q75+April!Q75+May!Q75+June!Q75+July!Q75+August!Q75+September!Q75+October!Q75+November!Q75+December!Q75+January!Q75+February!Q75)</f>
        <v>0</v>
      </c>
      <c r="E54" s="12" t="s">
        <v>107</v>
      </c>
      <c r="F54" s="82">
        <f>SUM(March!R75+April!R75+May!R75+June!R75+July!R75+August!R75+September!R75+October!R75+November!R75+December!R75+January!R75+February!R75)</f>
        <v>0</v>
      </c>
      <c r="G54" s="12" t="s">
        <v>108</v>
      </c>
      <c r="H54" s="82">
        <f>SUM(March!S75+April!S75+May!S75+June!S75+July!S75+August!S75+September!S75+October!S75+November!S75+December!S75+January!S75+February!S75)</f>
        <v>0</v>
      </c>
      <c r="I54" s="12" t="s">
        <v>311</v>
      </c>
      <c r="J54" s="82">
        <f>SUM(March!T75+April!T75+May!T75+June!T75+July!T75+August!T75+September!T75+October!T75+November!T75+December!T75+January!T75+February!T75)</f>
        <v>0</v>
      </c>
      <c r="K54" s="12" t="s">
        <v>109</v>
      </c>
      <c r="L54" s="82">
        <f>SUM(March!U75+April!U75+May!U75+June!U75+July!U75+August!U75+September!U75+October!U75+November!U75+December!U75+January!U75+February!U75)</f>
        <v>0</v>
      </c>
      <c r="M54" s="12" t="s">
        <v>110</v>
      </c>
      <c r="N54" s="82">
        <f>SUM(March!V75+April!V75+May!V75+June!V75+July!V75+August!V75+September!V75+October!V75+November!V75+December!V75+January!V75+February!V75)</f>
        <v>0</v>
      </c>
      <c r="O54" s="342"/>
      <c r="P54" s="343"/>
    </row>
    <row r="55" spans="1:17" ht="16.5" customHeight="1" thickBot="1" x14ac:dyDescent="0.3">
      <c r="A55" s="141"/>
      <c r="B55" s="141"/>
      <c r="C55" s="12" t="s">
        <v>111</v>
      </c>
      <c r="D55" s="83">
        <f>SUM(March!W75+April!W75+May!W75+June!W75+July!W75+August!W75+September!W75+October!W75+November!VW5+December!W75+January!W75+February!W75)</f>
        <v>0</v>
      </c>
      <c r="E55" s="12" t="s">
        <v>112</v>
      </c>
      <c r="F55" s="83">
        <f>SUM(March!X75+April!X75+May!X75+June!X75+July!X75+August!X75+September!X75+October!X75+November!X75+December!X75+January!X75+February!X75)</f>
        <v>0</v>
      </c>
      <c r="G55" s="12" t="s">
        <v>113</v>
      </c>
      <c r="H55" s="83">
        <f>SUM(March!Y75+April!Y75+May!Y75+June!Y75+July!Y75+August!Y75+September!Y75+October!Y75+November!Y75+December!Y75+January!Y75+February!Y75)</f>
        <v>0</v>
      </c>
      <c r="I55" s="12" t="s">
        <v>114</v>
      </c>
      <c r="J55" s="83">
        <f>SUM(March!Z75+April!Z75+May!Z75+June!Z75+July!Z75+August!Z75+September!Z75+October!Z75+November!Z75+December!Z75+January!Z75+February!Z75)</f>
        <v>0</v>
      </c>
      <c r="K55" s="12" t="s">
        <v>115</v>
      </c>
      <c r="L55" s="83">
        <f>SUM(March!AA75+April!AA75+May!AA75+June!AA75+July!AA75+August!AA75+September!AA75+October!AA75+November!AA75+December!AA75+January!AA75+February!AA75)</f>
        <v>0</v>
      </c>
      <c r="M55" s="344"/>
      <c r="N55" s="345"/>
      <c r="O55" s="321"/>
      <c r="P55" s="339"/>
    </row>
    <row r="56" spans="1:17" ht="15.75" customHeight="1" x14ac:dyDescent="0.25">
      <c r="A56" s="141"/>
      <c r="B56" s="141"/>
      <c r="C56" s="332"/>
      <c r="D56" s="141"/>
      <c r="E56" s="141"/>
      <c r="F56" s="141"/>
      <c r="G56" s="141"/>
      <c r="H56" s="141"/>
      <c r="I56" s="141"/>
      <c r="J56" s="141"/>
      <c r="K56" s="141"/>
      <c r="L56" s="141"/>
      <c r="M56" s="141"/>
      <c r="N56" s="141"/>
      <c r="O56" s="321"/>
      <c r="P56" s="339"/>
    </row>
    <row r="57" spans="1:17" ht="15.75" x14ac:dyDescent="0.25">
      <c r="A57" s="331" t="s">
        <v>116</v>
      </c>
      <c r="B57" s="141"/>
      <c r="C57" s="141"/>
      <c r="D57" s="141"/>
      <c r="E57" s="141"/>
      <c r="F57" s="141"/>
      <c r="G57" s="141"/>
      <c r="H57" s="141"/>
      <c r="I57" s="141"/>
      <c r="J57" s="141"/>
      <c r="K57" s="141"/>
      <c r="L57" s="141"/>
      <c r="M57" s="141"/>
      <c r="N57" s="141"/>
      <c r="O57" s="141"/>
      <c r="P57" s="283"/>
    </row>
    <row r="58" spans="1:17" ht="15.75" x14ac:dyDescent="0.25">
      <c r="A58" s="272"/>
      <c r="B58" s="273"/>
      <c r="C58" s="273"/>
      <c r="D58" s="273"/>
      <c r="E58" s="273"/>
      <c r="F58" s="273"/>
      <c r="G58" s="273"/>
      <c r="H58" s="273"/>
      <c r="I58" s="273"/>
      <c r="J58" s="273"/>
      <c r="K58" s="273"/>
      <c r="L58" s="273"/>
      <c r="M58" s="273"/>
      <c r="N58" s="273"/>
      <c r="O58" s="273"/>
      <c r="P58" s="274"/>
    </row>
    <row r="59" spans="1:17" ht="15" customHeight="1" x14ac:dyDescent="0.25">
      <c r="A59" s="269" t="s">
        <v>83</v>
      </c>
      <c r="B59" s="263"/>
      <c r="C59" s="269" t="s">
        <v>117</v>
      </c>
      <c r="D59" s="263"/>
      <c r="E59" s="269" t="s">
        <v>363</v>
      </c>
      <c r="F59" s="263"/>
      <c r="G59" s="269" t="s">
        <v>118</v>
      </c>
      <c r="H59" s="263"/>
      <c r="I59" s="269" t="s">
        <v>346</v>
      </c>
      <c r="J59" s="263"/>
      <c r="K59" s="316" t="s">
        <v>119</v>
      </c>
      <c r="L59" s="263"/>
      <c r="M59" s="269" t="s">
        <v>120</v>
      </c>
      <c r="N59" s="263"/>
      <c r="O59" s="269" t="s">
        <v>121</v>
      </c>
      <c r="P59" s="263"/>
    </row>
    <row r="60" spans="1:17" ht="15.75" customHeight="1" x14ac:dyDescent="0.25">
      <c r="A60" s="13" t="s">
        <v>88</v>
      </c>
      <c r="B60" s="13">
        <v>2021</v>
      </c>
      <c r="C60" s="313">
        <f>March!B75</f>
        <v>0</v>
      </c>
      <c r="D60" s="314"/>
      <c r="E60" s="313">
        <f>March!C75</f>
        <v>0</v>
      </c>
      <c r="F60" s="314"/>
      <c r="G60" s="313">
        <f>March!D75</f>
        <v>0</v>
      </c>
      <c r="H60" s="314"/>
      <c r="I60" s="313">
        <f>March!E75</f>
        <v>0</v>
      </c>
      <c r="J60" s="314"/>
      <c r="K60" s="312">
        <f>SUM(C60:H60)</f>
        <v>0</v>
      </c>
      <c r="L60" s="263"/>
      <c r="M60" s="313">
        <f>March!F75</f>
        <v>0</v>
      </c>
      <c r="N60" s="314"/>
      <c r="O60" s="313">
        <f>March!J127</f>
        <v>0</v>
      </c>
      <c r="P60" s="314"/>
    </row>
    <row r="61" spans="1:17" ht="15.75" customHeight="1" x14ac:dyDescent="0.25">
      <c r="A61" s="14" t="s">
        <v>89</v>
      </c>
      <c r="B61" s="14">
        <v>2021</v>
      </c>
      <c r="C61" s="317">
        <f>April!B75</f>
        <v>0</v>
      </c>
      <c r="D61" s="314"/>
      <c r="E61" s="317">
        <f>April!C75</f>
        <v>0</v>
      </c>
      <c r="F61" s="314"/>
      <c r="G61" s="317">
        <f>April!D75</f>
        <v>0</v>
      </c>
      <c r="H61" s="314"/>
      <c r="I61" s="317">
        <f>April!E75</f>
        <v>0</v>
      </c>
      <c r="J61" s="314"/>
      <c r="K61" s="312">
        <f t="shared" ref="K61:K71" si="2">SUM(C61:H61)</f>
        <v>0</v>
      </c>
      <c r="L61" s="263"/>
      <c r="M61" s="317">
        <f>April!F75</f>
        <v>0</v>
      </c>
      <c r="N61" s="314"/>
      <c r="O61" s="317">
        <f>April!J127</f>
        <v>0</v>
      </c>
      <c r="P61" s="314"/>
    </row>
    <row r="62" spans="1:17" ht="15.75" customHeight="1" x14ac:dyDescent="0.25">
      <c r="A62" s="13" t="s">
        <v>90</v>
      </c>
      <c r="B62" s="13">
        <v>2021</v>
      </c>
      <c r="C62" s="313">
        <f>May!B75</f>
        <v>0</v>
      </c>
      <c r="D62" s="314"/>
      <c r="E62" s="313">
        <f>May!C75</f>
        <v>0</v>
      </c>
      <c r="F62" s="314"/>
      <c r="G62" s="313">
        <f>May!D75</f>
        <v>0</v>
      </c>
      <c r="H62" s="314"/>
      <c r="I62" s="313">
        <f>May!E75</f>
        <v>0</v>
      </c>
      <c r="J62" s="314"/>
      <c r="K62" s="312">
        <f t="shared" si="2"/>
        <v>0</v>
      </c>
      <c r="L62" s="263"/>
      <c r="M62" s="313">
        <f>May!F75</f>
        <v>0</v>
      </c>
      <c r="N62" s="314"/>
      <c r="O62" s="313">
        <f>May!J127</f>
        <v>0</v>
      </c>
      <c r="P62" s="314"/>
    </row>
    <row r="63" spans="1:17" ht="15.75" customHeight="1" x14ac:dyDescent="0.25">
      <c r="A63" s="14" t="s">
        <v>91</v>
      </c>
      <c r="B63" s="14">
        <v>2021</v>
      </c>
      <c r="C63" s="317">
        <f>June!B75</f>
        <v>0</v>
      </c>
      <c r="D63" s="314"/>
      <c r="E63" s="317">
        <f>June!C75</f>
        <v>0</v>
      </c>
      <c r="F63" s="314"/>
      <c r="G63" s="317">
        <f>June!D75</f>
        <v>0</v>
      </c>
      <c r="H63" s="314"/>
      <c r="I63" s="317">
        <f>June!E75</f>
        <v>0</v>
      </c>
      <c r="J63" s="314"/>
      <c r="K63" s="312">
        <f t="shared" si="2"/>
        <v>0</v>
      </c>
      <c r="L63" s="263"/>
      <c r="M63" s="317">
        <f>June!F75</f>
        <v>0</v>
      </c>
      <c r="N63" s="314"/>
      <c r="O63" s="317">
        <f>June!J127</f>
        <v>0</v>
      </c>
      <c r="P63" s="314"/>
    </row>
    <row r="64" spans="1:17" ht="15.75" customHeight="1" x14ac:dyDescent="0.25">
      <c r="A64" s="13" t="s">
        <v>92</v>
      </c>
      <c r="B64" s="13">
        <v>2021</v>
      </c>
      <c r="C64" s="313">
        <f>July!B75</f>
        <v>0</v>
      </c>
      <c r="D64" s="314"/>
      <c r="E64" s="313">
        <f>July!C75</f>
        <v>0</v>
      </c>
      <c r="F64" s="314"/>
      <c r="G64" s="313">
        <f>July!D75</f>
        <v>0</v>
      </c>
      <c r="H64" s="314"/>
      <c r="I64" s="313">
        <f>July!E75</f>
        <v>0</v>
      </c>
      <c r="J64" s="314"/>
      <c r="K64" s="312">
        <f t="shared" si="2"/>
        <v>0</v>
      </c>
      <c r="L64" s="263"/>
      <c r="M64" s="313">
        <f>July!F75</f>
        <v>0</v>
      </c>
      <c r="N64" s="314"/>
      <c r="O64" s="313">
        <f>July!J127</f>
        <v>0</v>
      </c>
      <c r="P64" s="314"/>
    </row>
    <row r="65" spans="1:16" ht="15.75" customHeight="1" x14ac:dyDescent="0.25">
      <c r="A65" s="14" t="s">
        <v>93</v>
      </c>
      <c r="B65" s="14">
        <v>2021</v>
      </c>
      <c r="C65" s="317">
        <f>August!B75</f>
        <v>0</v>
      </c>
      <c r="D65" s="314"/>
      <c r="E65" s="317">
        <f>August!C75</f>
        <v>0</v>
      </c>
      <c r="F65" s="314"/>
      <c r="G65" s="317">
        <f>August!D75</f>
        <v>0</v>
      </c>
      <c r="H65" s="314"/>
      <c r="I65" s="317">
        <f>August!E75</f>
        <v>0</v>
      </c>
      <c r="J65" s="314"/>
      <c r="K65" s="312">
        <f t="shared" si="2"/>
        <v>0</v>
      </c>
      <c r="L65" s="263"/>
      <c r="M65" s="317">
        <f>August!F75</f>
        <v>0</v>
      </c>
      <c r="N65" s="314"/>
      <c r="O65" s="317">
        <f>August!J127</f>
        <v>0</v>
      </c>
      <c r="P65" s="314"/>
    </row>
    <row r="66" spans="1:16" ht="15.75" customHeight="1" x14ac:dyDescent="0.25">
      <c r="A66" s="13" t="s">
        <v>94</v>
      </c>
      <c r="B66" s="13">
        <v>2021</v>
      </c>
      <c r="C66" s="313">
        <f>September!B75</f>
        <v>0</v>
      </c>
      <c r="D66" s="314"/>
      <c r="E66" s="313">
        <f>September!C75</f>
        <v>0</v>
      </c>
      <c r="F66" s="314"/>
      <c r="G66" s="313">
        <f>September!D75</f>
        <v>0</v>
      </c>
      <c r="H66" s="314"/>
      <c r="I66" s="313">
        <f>September!E75</f>
        <v>0</v>
      </c>
      <c r="J66" s="314"/>
      <c r="K66" s="312">
        <f t="shared" si="2"/>
        <v>0</v>
      </c>
      <c r="L66" s="263"/>
      <c r="M66" s="313">
        <f>September!F75</f>
        <v>0</v>
      </c>
      <c r="N66" s="314"/>
      <c r="O66" s="313">
        <f>September!J127</f>
        <v>0</v>
      </c>
      <c r="P66" s="314"/>
    </row>
    <row r="67" spans="1:16" ht="15.75" customHeight="1" x14ac:dyDescent="0.25">
      <c r="A67" s="14" t="s">
        <v>95</v>
      </c>
      <c r="B67" s="14">
        <v>2021</v>
      </c>
      <c r="C67" s="317">
        <f>October!B75</f>
        <v>0</v>
      </c>
      <c r="D67" s="314"/>
      <c r="E67" s="317">
        <f>October!C75</f>
        <v>0</v>
      </c>
      <c r="F67" s="314"/>
      <c r="G67" s="317">
        <f>October!D75</f>
        <v>0</v>
      </c>
      <c r="H67" s="314"/>
      <c r="I67" s="317">
        <f>October!E75</f>
        <v>0</v>
      </c>
      <c r="J67" s="314"/>
      <c r="K67" s="312">
        <f t="shared" si="2"/>
        <v>0</v>
      </c>
      <c r="L67" s="263"/>
      <c r="M67" s="317">
        <f>October!F75</f>
        <v>0</v>
      </c>
      <c r="N67" s="314"/>
      <c r="O67" s="317">
        <f>October!J127</f>
        <v>0</v>
      </c>
      <c r="P67" s="314"/>
    </row>
    <row r="68" spans="1:16" ht="15.75" customHeight="1" x14ac:dyDescent="0.25">
      <c r="A68" s="13" t="s">
        <v>96</v>
      </c>
      <c r="B68" s="13">
        <v>2021</v>
      </c>
      <c r="C68" s="313">
        <f>November!B75</f>
        <v>0</v>
      </c>
      <c r="D68" s="314"/>
      <c r="E68" s="313">
        <f>November!C75</f>
        <v>0</v>
      </c>
      <c r="F68" s="314"/>
      <c r="G68" s="313">
        <f>November!D75</f>
        <v>0</v>
      </c>
      <c r="H68" s="314"/>
      <c r="I68" s="313">
        <f>November!E75</f>
        <v>0</v>
      </c>
      <c r="J68" s="314"/>
      <c r="K68" s="312">
        <f t="shared" si="2"/>
        <v>0</v>
      </c>
      <c r="L68" s="263"/>
      <c r="M68" s="313">
        <f>November!F75</f>
        <v>0</v>
      </c>
      <c r="N68" s="314"/>
      <c r="O68" s="313">
        <f>November!J127</f>
        <v>0</v>
      </c>
      <c r="P68" s="314"/>
    </row>
    <row r="69" spans="1:16" ht="15.75" customHeight="1" x14ac:dyDescent="0.25">
      <c r="A69" s="14" t="s">
        <v>97</v>
      </c>
      <c r="B69" s="14">
        <v>2021</v>
      </c>
      <c r="C69" s="317">
        <f>December!B75</f>
        <v>0</v>
      </c>
      <c r="D69" s="314"/>
      <c r="E69" s="317">
        <f>December!C75</f>
        <v>0</v>
      </c>
      <c r="F69" s="314"/>
      <c r="G69" s="317">
        <f>December!D75</f>
        <v>0</v>
      </c>
      <c r="H69" s="314"/>
      <c r="I69" s="317">
        <f>December!E75</f>
        <v>0</v>
      </c>
      <c r="J69" s="314"/>
      <c r="K69" s="312">
        <f t="shared" si="2"/>
        <v>0</v>
      </c>
      <c r="L69" s="263"/>
      <c r="M69" s="317">
        <f>December!F75</f>
        <v>0</v>
      </c>
      <c r="N69" s="314"/>
      <c r="O69" s="317">
        <f>December!J127</f>
        <v>0</v>
      </c>
      <c r="P69" s="314"/>
    </row>
    <row r="70" spans="1:16" ht="15.75" customHeight="1" x14ac:dyDescent="0.25">
      <c r="A70" s="13" t="s">
        <v>98</v>
      </c>
      <c r="B70" s="13">
        <v>2022</v>
      </c>
      <c r="C70" s="313">
        <f>January!B75</f>
        <v>0</v>
      </c>
      <c r="D70" s="314"/>
      <c r="E70" s="313">
        <f>January!C75</f>
        <v>0</v>
      </c>
      <c r="F70" s="314"/>
      <c r="G70" s="313">
        <f>January!D75</f>
        <v>0</v>
      </c>
      <c r="H70" s="314"/>
      <c r="I70" s="313">
        <f>January!E75</f>
        <v>0</v>
      </c>
      <c r="J70" s="314"/>
      <c r="K70" s="312">
        <f t="shared" si="2"/>
        <v>0</v>
      </c>
      <c r="L70" s="263"/>
      <c r="M70" s="313">
        <f>January!F75</f>
        <v>0</v>
      </c>
      <c r="N70" s="314"/>
      <c r="O70" s="313">
        <f>January!J127</f>
        <v>0</v>
      </c>
      <c r="P70" s="314"/>
    </row>
    <row r="71" spans="1:16" ht="15.75" customHeight="1" x14ac:dyDescent="0.3">
      <c r="A71" s="14" t="s">
        <v>99</v>
      </c>
      <c r="B71" s="14">
        <v>2022</v>
      </c>
      <c r="C71" s="328">
        <f>February!B75</f>
        <v>0</v>
      </c>
      <c r="D71" s="314"/>
      <c r="E71" s="328">
        <f>February!C75</f>
        <v>0</v>
      </c>
      <c r="F71" s="314"/>
      <c r="G71" s="328">
        <f>February!D75</f>
        <v>0</v>
      </c>
      <c r="H71" s="314"/>
      <c r="I71" s="328">
        <f>February!E75</f>
        <v>0</v>
      </c>
      <c r="J71" s="314"/>
      <c r="K71" s="312">
        <f t="shared" si="2"/>
        <v>0</v>
      </c>
      <c r="L71" s="263"/>
      <c r="M71" s="317">
        <f>February!F75</f>
        <v>0</v>
      </c>
      <c r="N71" s="314"/>
      <c r="O71" s="317">
        <f>February!J127</f>
        <v>0</v>
      </c>
      <c r="P71" s="314"/>
    </row>
    <row r="72" spans="1:16" ht="15.75" customHeight="1" x14ac:dyDescent="0.25">
      <c r="A72" s="316" t="s">
        <v>100</v>
      </c>
      <c r="B72" s="263"/>
      <c r="C72" s="312">
        <f>SUM(C60:D71)</f>
        <v>0</v>
      </c>
      <c r="D72" s="263"/>
      <c r="E72" s="312">
        <f>SUM(E60:F71)</f>
        <v>0</v>
      </c>
      <c r="F72" s="263"/>
      <c r="G72" s="312">
        <f>SUM(G60:H71)</f>
        <v>0</v>
      </c>
      <c r="H72" s="263"/>
      <c r="I72" s="312">
        <f>SUM(I60:J71)</f>
        <v>0</v>
      </c>
      <c r="J72" s="263"/>
      <c r="K72" s="312">
        <f>SUM(K60:L71)</f>
        <v>0</v>
      </c>
      <c r="L72" s="263"/>
      <c r="M72" s="312">
        <f>SUM(M60:N71)</f>
        <v>0</v>
      </c>
      <c r="N72" s="263"/>
      <c r="O72" s="312">
        <f>SUM(O60:P71)</f>
        <v>0</v>
      </c>
      <c r="P72" s="263"/>
    </row>
    <row r="73" spans="1:16" ht="15.75" x14ac:dyDescent="0.25">
      <c r="A73" s="286" t="s">
        <v>122</v>
      </c>
      <c r="B73" s="139"/>
      <c r="C73" s="139"/>
      <c r="D73" s="139"/>
      <c r="E73" s="139"/>
      <c r="F73" s="139"/>
      <c r="G73" s="139"/>
      <c r="H73" s="139"/>
      <c r="I73" s="139"/>
      <c r="J73" s="139"/>
      <c r="K73" s="139"/>
      <c r="L73" s="139"/>
      <c r="M73" s="139"/>
      <c r="N73" s="139"/>
      <c r="O73" s="139"/>
      <c r="P73" s="271"/>
    </row>
    <row r="74" spans="1:16" ht="15.75" x14ac:dyDescent="0.25">
      <c r="A74" s="140"/>
      <c r="B74" s="141"/>
      <c r="C74" s="141"/>
      <c r="D74" s="141"/>
      <c r="E74" s="141"/>
      <c r="F74" s="141"/>
      <c r="G74" s="141"/>
      <c r="H74" s="141"/>
      <c r="I74" s="141"/>
      <c r="J74" s="141"/>
      <c r="K74" s="141"/>
      <c r="L74" s="141"/>
      <c r="M74" s="141"/>
      <c r="N74" s="141"/>
      <c r="O74" s="141"/>
      <c r="P74" s="283"/>
    </row>
    <row r="75" spans="1:16" ht="15.75" customHeight="1" x14ac:dyDescent="0.25">
      <c r="A75" s="270"/>
      <c r="B75" s="318"/>
      <c r="C75" s="319"/>
      <c r="D75" s="269" t="s">
        <v>123</v>
      </c>
      <c r="E75" s="263"/>
      <c r="F75" s="269" t="s">
        <v>317</v>
      </c>
      <c r="G75" s="263"/>
      <c r="H75" s="269" t="s">
        <v>366</v>
      </c>
      <c r="I75" s="263"/>
      <c r="J75" s="269" t="s">
        <v>124</v>
      </c>
      <c r="K75" s="280"/>
      <c r="L75" s="269" t="s">
        <v>125</v>
      </c>
      <c r="M75" s="263"/>
      <c r="N75" s="270"/>
      <c r="O75" s="318"/>
      <c r="P75" s="319"/>
    </row>
    <row r="76" spans="1:16" ht="15.75" customHeight="1" x14ac:dyDescent="0.25">
      <c r="A76" s="320"/>
      <c r="B76" s="321"/>
      <c r="C76" s="322"/>
      <c r="D76" s="327" t="s">
        <v>88</v>
      </c>
      <c r="E76" s="263"/>
      <c r="F76" s="309">
        <f>'Club Trends'!E33</f>
        <v>0</v>
      </c>
      <c r="G76" s="314"/>
      <c r="H76" s="309">
        <f>'Club Trends'!F33</f>
        <v>0</v>
      </c>
      <c r="I76" s="314"/>
      <c r="J76" s="309">
        <f t="shared" ref="J76:J88" si="3">H76-F76</f>
        <v>0</v>
      </c>
      <c r="K76" s="310"/>
      <c r="L76" s="309">
        <f t="shared" ref="L76:L88" si="4">IF(F76=0,0,J76/F76)</f>
        <v>0</v>
      </c>
      <c r="M76" s="314"/>
      <c r="N76" s="320"/>
      <c r="O76" s="321"/>
      <c r="P76" s="322"/>
    </row>
    <row r="77" spans="1:16" ht="15.75" customHeight="1" x14ac:dyDescent="0.25">
      <c r="A77" s="320"/>
      <c r="B77" s="321"/>
      <c r="C77" s="322"/>
      <c r="D77" s="326" t="s">
        <v>89</v>
      </c>
      <c r="E77" s="263"/>
      <c r="F77" s="311">
        <f>'Club Trends'!E34</f>
        <v>0</v>
      </c>
      <c r="G77" s="314"/>
      <c r="H77" s="311">
        <f>'Club Trends'!F34</f>
        <v>0</v>
      </c>
      <c r="I77" s="314"/>
      <c r="J77" s="311">
        <f t="shared" si="3"/>
        <v>0</v>
      </c>
      <c r="K77" s="310"/>
      <c r="L77" s="315">
        <f t="shared" si="4"/>
        <v>0</v>
      </c>
      <c r="M77" s="314"/>
      <c r="N77" s="320"/>
      <c r="O77" s="321"/>
      <c r="P77" s="322"/>
    </row>
    <row r="78" spans="1:16" ht="15.75" customHeight="1" x14ac:dyDescent="0.25">
      <c r="A78" s="320"/>
      <c r="B78" s="321"/>
      <c r="C78" s="322"/>
      <c r="D78" s="327" t="s">
        <v>90</v>
      </c>
      <c r="E78" s="263"/>
      <c r="F78" s="309">
        <f>'Club Trends'!E35</f>
        <v>0</v>
      </c>
      <c r="G78" s="314"/>
      <c r="H78" s="309">
        <f>'Club Trends'!F35</f>
        <v>0</v>
      </c>
      <c r="I78" s="314"/>
      <c r="J78" s="309">
        <f t="shared" si="3"/>
        <v>0</v>
      </c>
      <c r="K78" s="310"/>
      <c r="L78" s="309">
        <f t="shared" si="4"/>
        <v>0</v>
      </c>
      <c r="M78" s="314"/>
      <c r="N78" s="320"/>
      <c r="O78" s="321"/>
      <c r="P78" s="322"/>
    </row>
    <row r="79" spans="1:16" ht="15.75" customHeight="1" x14ac:dyDescent="0.25">
      <c r="A79" s="320"/>
      <c r="B79" s="321"/>
      <c r="C79" s="322"/>
      <c r="D79" s="326" t="s">
        <v>91</v>
      </c>
      <c r="E79" s="263"/>
      <c r="F79" s="311">
        <f>'Club Trends'!E36</f>
        <v>0</v>
      </c>
      <c r="G79" s="314"/>
      <c r="H79" s="311">
        <f>'Club Trends'!F36</f>
        <v>0</v>
      </c>
      <c r="I79" s="314"/>
      <c r="J79" s="311">
        <f t="shared" si="3"/>
        <v>0</v>
      </c>
      <c r="K79" s="310"/>
      <c r="L79" s="315">
        <f t="shared" si="4"/>
        <v>0</v>
      </c>
      <c r="M79" s="314"/>
      <c r="N79" s="320"/>
      <c r="O79" s="321"/>
      <c r="P79" s="322"/>
    </row>
    <row r="80" spans="1:16" ht="15.75" customHeight="1" x14ac:dyDescent="0.25">
      <c r="A80" s="320"/>
      <c r="B80" s="321"/>
      <c r="C80" s="322"/>
      <c r="D80" s="327" t="s">
        <v>92</v>
      </c>
      <c r="E80" s="263"/>
      <c r="F80" s="309">
        <f>'Club Trends'!E37</f>
        <v>0</v>
      </c>
      <c r="G80" s="314"/>
      <c r="H80" s="309">
        <f>'Club Trends'!F37</f>
        <v>0</v>
      </c>
      <c r="I80" s="314"/>
      <c r="J80" s="309">
        <f t="shared" si="3"/>
        <v>0</v>
      </c>
      <c r="K80" s="310"/>
      <c r="L80" s="309">
        <f t="shared" si="4"/>
        <v>0</v>
      </c>
      <c r="M80" s="314"/>
      <c r="N80" s="320"/>
      <c r="O80" s="321"/>
      <c r="P80" s="322"/>
    </row>
    <row r="81" spans="1:16" ht="15.75" customHeight="1" x14ac:dyDescent="0.25">
      <c r="A81" s="320"/>
      <c r="B81" s="321"/>
      <c r="C81" s="322"/>
      <c r="D81" s="326" t="s">
        <v>93</v>
      </c>
      <c r="E81" s="263"/>
      <c r="F81" s="311">
        <f>'Club Trends'!E38</f>
        <v>0</v>
      </c>
      <c r="G81" s="314"/>
      <c r="H81" s="311">
        <f>'Club Trends'!F38</f>
        <v>0</v>
      </c>
      <c r="I81" s="314"/>
      <c r="J81" s="311">
        <f t="shared" si="3"/>
        <v>0</v>
      </c>
      <c r="K81" s="310"/>
      <c r="L81" s="315">
        <f t="shared" si="4"/>
        <v>0</v>
      </c>
      <c r="M81" s="314"/>
      <c r="N81" s="320"/>
      <c r="O81" s="321"/>
      <c r="P81" s="322"/>
    </row>
    <row r="82" spans="1:16" ht="15.75" customHeight="1" x14ac:dyDescent="0.25">
      <c r="A82" s="320"/>
      <c r="B82" s="321"/>
      <c r="C82" s="322"/>
      <c r="D82" s="327" t="s">
        <v>94</v>
      </c>
      <c r="E82" s="263"/>
      <c r="F82" s="309">
        <f>'Club Trends'!E39</f>
        <v>0</v>
      </c>
      <c r="G82" s="314"/>
      <c r="H82" s="309">
        <f>'Club Trends'!F39</f>
        <v>0</v>
      </c>
      <c r="I82" s="314"/>
      <c r="J82" s="309">
        <f t="shared" si="3"/>
        <v>0</v>
      </c>
      <c r="K82" s="310"/>
      <c r="L82" s="309">
        <f t="shared" si="4"/>
        <v>0</v>
      </c>
      <c r="M82" s="314"/>
      <c r="N82" s="320"/>
      <c r="O82" s="321"/>
      <c r="P82" s="322"/>
    </row>
    <row r="83" spans="1:16" ht="15.75" customHeight="1" x14ac:dyDescent="0.25">
      <c r="A83" s="320"/>
      <c r="B83" s="321"/>
      <c r="C83" s="322"/>
      <c r="D83" s="326" t="s">
        <v>95</v>
      </c>
      <c r="E83" s="263"/>
      <c r="F83" s="311">
        <f>'Club Trends'!E40</f>
        <v>0</v>
      </c>
      <c r="G83" s="314"/>
      <c r="H83" s="311">
        <f>'Club Trends'!F40</f>
        <v>0</v>
      </c>
      <c r="I83" s="314"/>
      <c r="J83" s="311">
        <f t="shared" si="3"/>
        <v>0</v>
      </c>
      <c r="K83" s="310"/>
      <c r="L83" s="315">
        <f t="shared" si="4"/>
        <v>0</v>
      </c>
      <c r="M83" s="314"/>
      <c r="N83" s="320"/>
      <c r="O83" s="321"/>
      <c r="P83" s="322"/>
    </row>
    <row r="84" spans="1:16" ht="15.75" customHeight="1" x14ac:dyDescent="0.25">
      <c r="A84" s="320"/>
      <c r="B84" s="321"/>
      <c r="C84" s="322"/>
      <c r="D84" s="327" t="s">
        <v>96</v>
      </c>
      <c r="E84" s="263"/>
      <c r="F84" s="309">
        <f>'Club Trends'!E41</f>
        <v>0</v>
      </c>
      <c r="G84" s="314"/>
      <c r="H84" s="309">
        <f>'Club Trends'!F41</f>
        <v>0</v>
      </c>
      <c r="I84" s="314"/>
      <c r="J84" s="309">
        <f t="shared" si="3"/>
        <v>0</v>
      </c>
      <c r="K84" s="310"/>
      <c r="L84" s="309">
        <f t="shared" si="4"/>
        <v>0</v>
      </c>
      <c r="M84" s="314"/>
      <c r="N84" s="320"/>
      <c r="O84" s="321"/>
      <c r="P84" s="322"/>
    </row>
    <row r="85" spans="1:16" ht="15.75" customHeight="1" x14ac:dyDescent="0.25">
      <c r="A85" s="320"/>
      <c r="B85" s="321"/>
      <c r="C85" s="322"/>
      <c r="D85" s="326" t="s">
        <v>97</v>
      </c>
      <c r="E85" s="263"/>
      <c r="F85" s="311">
        <f>'Club Trends'!E42</f>
        <v>0</v>
      </c>
      <c r="G85" s="314"/>
      <c r="H85" s="311">
        <f>'Club Trends'!F42</f>
        <v>0</v>
      </c>
      <c r="I85" s="314"/>
      <c r="J85" s="311">
        <f t="shared" si="3"/>
        <v>0</v>
      </c>
      <c r="K85" s="310"/>
      <c r="L85" s="315">
        <f t="shared" si="4"/>
        <v>0</v>
      </c>
      <c r="M85" s="314"/>
      <c r="N85" s="320"/>
      <c r="O85" s="321"/>
      <c r="P85" s="322"/>
    </row>
    <row r="86" spans="1:16" ht="15.75" customHeight="1" x14ac:dyDescent="0.25">
      <c r="A86" s="320"/>
      <c r="B86" s="321"/>
      <c r="C86" s="322"/>
      <c r="D86" s="327" t="s">
        <v>98</v>
      </c>
      <c r="E86" s="263"/>
      <c r="F86" s="309">
        <f>'Club Trends'!E43</f>
        <v>0</v>
      </c>
      <c r="G86" s="314"/>
      <c r="H86" s="309">
        <f>'Club Trends'!F43</f>
        <v>0</v>
      </c>
      <c r="I86" s="314"/>
      <c r="J86" s="309">
        <f t="shared" si="3"/>
        <v>0</v>
      </c>
      <c r="K86" s="310"/>
      <c r="L86" s="309">
        <f t="shared" si="4"/>
        <v>0</v>
      </c>
      <c r="M86" s="314"/>
      <c r="N86" s="320"/>
      <c r="O86" s="321"/>
      <c r="P86" s="322"/>
    </row>
    <row r="87" spans="1:16" ht="15.75" customHeight="1" x14ac:dyDescent="0.25">
      <c r="A87" s="320"/>
      <c r="B87" s="321"/>
      <c r="C87" s="322"/>
      <c r="D87" s="326" t="s">
        <v>99</v>
      </c>
      <c r="E87" s="263"/>
      <c r="F87" s="311">
        <f>'Club Trends'!E44</f>
        <v>0</v>
      </c>
      <c r="G87" s="314"/>
      <c r="H87" s="311">
        <f>'Club Trends'!F44</f>
        <v>0</v>
      </c>
      <c r="I87" s="314"/>
      <c r="J87" s="311">
        <f t="shared" si="3"/>
        <v>0</v>
      </c>
      <c r="K87" s="310"/>
      <c r="L87" s="315">
        <f t="shared" si="4"/>
        <v>0</v>
      </c>
      <c r="M87" s="314"/>
      <c r="N87" s="320"/>
      <c r="O87" s="321"/>
      <c r="P87" s="322"/>
    </row>
    <row r="88" spans="1:16" ht="15.75" customHeight="1" x14ac:dyDescent="0.25">
      <c r="A88" s="323"/>
      <c r="B88" s="324"/>
      <c r="C88" s="325"/>
      <c r="D88" s="316" t="s">
        <v>100</v>
      </c>
      <c r="E88" s="263"/>
      <c r="F88" s="329">
        <f>SUM(F76:G87)</f>
        <v>0</v>
      </c>
      <c r="G88" s="263"/>
      <c r="H88" s="329">
        <f>SUM(H76:I87)</f>
        <v>0</v>
      </c>
      <c r="I88" s="263"/>
      <c r="J88" s="329">
        <f t="shared" si="3"/>
        <v>0</v>
      </c>
      <c r="K88" s="280"/>
      <c r="L88" s="329">
        <f t="shared" si="4"/>
        <v>0</v>
      </c>
      <c r="M88" s="263"/>
      <c r="N88" s="323"/>
      <c r="O88" s="324"/>
      <c r="P88" s="325"/>
    </row>
    <row r="89" spans="1:16" ht="15.75" x14ac:dyDescent="0.25"/>
    <row r="90" spans="1:16" ht="15.75" x14ac:dyDescent="0.25"/>
    <row r="91" spans="1:16" ht="15.75" x14ac:dyDescent="0.25"/>
    <row r="92" spans="1:16" ht="15.75" x14ac:dyDescent="0.25"/>
    <row r="93" spans="1:16" ht="15.75" x14ac:dyDescent="0.25"/>
    <row r="94" spans="1:16" ht="15.75" x14ac:dyDescent="0.25"/>
    <row r="95" spans="1:16" ht="15.75" x14ac:dyDescent="0.25"/>
    <row r="96" spans="1:16" ht="15.75" x14ac:dyDescent="0.25"/>
    <row r="97" ht="15.75" x14ac:dyDescent="0.25"/>
    <row r="98" ht="15.75" x14ac:dyDescent="0.25"/>
    <row r="99" ht="15.75" x14ac:dyDescent="0.25"/>
    <row r="100" ht="15.75" x14ac:dyDescent="0.25"/>
    <row r="101" ht="15.75" x14ac:dyDescent="0.25"/>
    <row r="102" ht="15.75" x14ac:dyDescent="0.25"/>
    <row r="103" ht="15.75" x14ac:dyDescent="0.25"/>
    <row r="104" ht="15.75" x14ac:dyDescent="0.25"/>
    <row r="105" ht="15.75" x14ac:dyDescent="0.25"/>
    <row r="106" ht="15.75" x14ac:dyDescent="0.25"/>
    <row r="107" ht="15.75" x14ac:dyDescent="0.25"/>
    <row r="108" ht="15.75" x14ac:dyDescent="0.25"/>
    <row r="109" ht="15.75" x14ac:dyDescent="0.25"/>
    <row r="110" ht="15.75" x14ac:dyDescent="0.25"/>
    <row r="111" ht="15.75" x14ac:dyDescent="0.25"/>
    <row r="112" ht="15.75" x14ac:dyDescent="0.25"/>
    <row r="113" ht="15.75" x14ac:dyDescent="0.25"/>
    <row r="114" ht="15.75" x14ac:dyDescent="0.25"/>
    <row r="115" ht="15.75" x14ac:dyDescent="0.25"/>
    <row r="116" ht="15.75" x14ac:dyDescent="0.25"/>
    <row r="117" ht="15.75" x14ac:dyDescent="0.25"/>
    <row r="118" ht="15.75" x14ac:dyDescent="0.25"/>
    <row r="119" ht="15.75" x14ac:dyDescent="0.25"/>
    <row r="120" ht="15.75" x14ac:dyDescent="0.25"/>
    <row r="121" ht="15.75" x14ac:dyDescent="0.25"/>
    <row r="122" ht="15.75" x14ac:dyDescent="0.25"/>
    <row r="123" ht="15.75" x14ac:dyDescent="0.25"/>
    <row r="124" ht="15.75" x14ac:dyDescent="0.25"/>
    <row r="125" ht="15.75" x14ac:dyDescent="0.25"/>
    <row r="126" ht="15.75" x14ac:dyDescent="0.25"/>
    <row r="127" ht="15.75" x14ac:dyDescent="0.25"/>
    <row r="128" ht="15.75" x14ac:dyDescent="0.25"/>
    <row r="129" ht="15.75" x14ac:dyDescent="0.25"/>
    <row r="130" ht="15.75" x14ac:dyDescent="0.25"/>
    <row r="131" ht="15.75" x14ac:dyDescent="0.25"/>
    <row r="132" ht="15.75" x14ac:dyDescent="0.25"/>
    <row r="133" ht="15.75" x14ac:dyDescent="0.25"/>
    <row r="134" ht="15.75" x14ac:dyDescent="0.25"/>
    <row r="135" ht="15.75" x14ac:dyDescent="0.25"/>
    <row r="136" ht="15.75" x14ac:dyDescent="0.25"/>
    <row r="137" ht="15.75" x14ac:dyDescent="0.25"/>
    <row r="138" ht="15.75" x14ac:dyDescent="0.25"/>
    <row r="139" ht="15.75" x14ac:dyDescent="0.25"/>
    <row r="140" ht="15.75" x14ac:dyDescent="0.25"/>
    <row r="141" ht="15.75" x14ac:dyDescent="0.25"/>
    <row r="142" ht="15.75" x14ac:dyDescent="0.25"/>
    <row r="143" ht="15.75" x14ac:dyDescent="0.25"/>
    <row r="144" ht="15.75" x14ac:dyDescent="0.25"/>
    <row r="145" ht="15.75" x14ac:dyDescent="0.25"/>
    <row r="146" ht="15.75" x14ac:dyDescent="0.25"/>
    <row r="147" ht="15.75" x14ac:dyDescent="0.25"/>
    <row r="148" ht="15.75" x14ac:dyDescent="0.25"/>
    <row r="149" ht="15.75" x14ac:dyDescent="0.25"/>
    <row r="150" ht="15.75" x14ac:dyDescent="0.25"/>
    <row r="151" ht="15.75" x14ac:dyDescent="0.25"/>
    <row r="152" ht="15.75" x14ac:dyDescent="0.25"/>
    <row r="153" ht="15.75" x14ac:dyDescent="0.25"/>
    <row r="154" ht="15.75" x14ac:dyDescent="0.25"/>
    <row r="155" ht="15.75" x14ac:dyDescent="0.25"/>
    <row r="156" ht="15.75" x14ac:dyDescent="0.25"/>
    <row r="157" ht="15.75" x14ac:dyDescent="0.25"/>
    <row r="158" ht="15.75" x14ac:dyDescent="0.25"/>
    <row r="159" ht="15.75" x14ac:dyDescent="0.25"/>
    <row r="160" ht="15.75" x14ac:dyDescent="0.25"/>
    <row r="161" ht="15.75" x14ac:dyDescent="0.25"/>
    <row r="162" ht="15.75" x14ac:dyDescent="0.25"/>
    <row r="163" ht="15.75" x14ac:dyDescent="0.25"/>
    <row r="164" ht="15.75" x14ac:dyDescent="0.25"/>
    <row r="165" ht="15.75" x14ac:dyDescent="0.25"/>
    <row r="166" ht="15.75" x14ac:dyDescent="0.25"/>
    <row r="167" ht="15.75" x14ac:dyDescent="0.25"/>
    <row r="168" ht="15.75" x14ac:dyDescent="0.25"/>
    <row r="169" ht="15.75" x14ac:dyDescent="0.25"/>
    <row r="170" ht="15.75" x14ac:dyDescent="0.25"/>
    <row r="171" ht="15.75" x14ac:dyDescent="0.25"/>
    <row r="172" ht="15.75" x14ac:dyDescent="0.25"/>
    <row r="173" ht="15.75" x14ac:dyDescent="0.25"/>
    <row r="174" ht="15.75" x14ac:dyDescent="0.25"/>
    <row r="175" ht="15.75" x14ac:dyDescent="0.25"/>
    <row r="176" ht="15.75" x14ac:dyDescent="0.25"/>
    <row r="177" ht="15.75" x14ac:dyDescent="0.25"/>
    <row r="178" ht="15.75" x14ac:dyDescent="0.25"/>
    <row r="179" ht="15.75" x14ac:dyDescent="0.25"/>
    <row r="180" ht="15.75" x14ac:dyDescent="0.25"/>
    <row r="181" ht="15.75" x14ac:dyDescent="0.25"/>
    <row r="182" ht="15.75" x14ac:dyDescent="0.25"/>
    <row r="183" ht="15.75" x14ac:dyDescent="0.25"/>
    <row r="184" ht="15.75" x14ac:dyDescent="0.25"/>
    <row r="185" ht="15.75" x14ac:dyDescent="0.25"/>
    <row r="186" ht="15.75" x14ac:dyDescent="0.25"/>
    <row r="187" ht="15.75" x14ac:dyDescent="0.25"/>
    <row r="188" ht="15.75" x14ac:dyDescent="0.25"/>
    <row r="189" ht="15.75" x14ac:dyDescent="0.25"/>
    <row r="190" ht="15.75" x14ac:dyDescent="0.25"/>
    <row r="191" ht="15.75" x14ac:dyDescent="0.25"/>
    <row r="192" ht="15.75" x14ac:dyDescent="0.25"/>
    <row r="193" ht="15.75" x14ac:dyDescent="0.25"/>
    <row r="194" ht="15.75" x14ac:dyDescent="0.25"/>
    <row r="195" ht="15.75" x14ac:dyDescent="0.25"/>
    <row r="196" ht="15.75" x14ac:dyDescent="0.25"/>
    <row r="197" ht="15.75" x14ac:dyDescent="0.25"/>
    <row r="198" ht="15.75" x14ac:dyDescent="0.25"/>
    <row r="199" ht="15.75" x14ac:dyDescent="0.25"/>
    <row r="200" ht="15.75" x14ac:dyDescent="0.25"/>
    <row r="201" ht="15.75" x14ac:dyDescent="0.25"/>
    <row r="202" ht="15.75" x14ac:dyDescent="0.25"/>
    <row r="203" ht="15.75" x14ac:dyDescent="0.25"/>
    <row r="204" ht="15.75" x14ac:dyDescent="0.25"/>
    <row r="205" ht="15.75" x14ac:dyDescent="0.25"/>
    <row r="206" ht="15.75" x14ac:dyDescent="0.25"/>
    <row r="207" ht="15.75" x14ac:dyDescent="0.25"/>
    <row r="208" ht="15.75" x14ac:dyDescent="0.25"/>
    <row r="209" ht="15.75" x14ac:dyDescent="0.25"/>
    <row r="210" ht="15.75" x14ac:dyDescent="0.25"/>
    <row r="211" ht="15.75" x14ac:dyDescent="0.25"/>
    <row r="212" ht="15.75" x14ac:dyDescent="0.25"/>
    <row r="213" ht="15.75" x14ac:dyDescent="0.25"/>
    <row r="214" ht="15.75" x14ac:dyDescent="0.25"/>
    <row r="215" ht="15.75" x14ac:dyDescent="0.25"/>
    <row r="216" ht="15.75" x14ac:dyDescent="0.25"/>
    <row r="217" ht="15.75" x14ac:dyDescent="0.25"/>
    <row r="218" ht="15.75" x14ac:dyDescent="0.25"/>
    <row r="219" ht="15.75" x14ac:dyDescent="0.25"/>
    <row r="220" ht="15.75" x14ac:dyDescent="0.25"/>
    <row r="221" ht="15.75" x14ac:dyDescent="0.25"/>
    <row r="222" ht="15.75" x14ac:dyDescent="0.25"/>
    <row r="223" ht="15.75" x14ac:dyDescent="0.25"/>
    <row r="224" ht="15.75" x14ac:dyDescent="0.25"/>
    <row r="225" ht="15.75" x14ac:dyDescent="0.25"/>
    <row r="226" ht="15.75" x14ac:dyDescent="0.25"/>
    <row r="227" ht="15.75" x14ac:dyDescent="0.25"/>
    <row r="228" ht="15.75" x14ac:dyDescent="0.25"/>
    <row r="229" ht="15.75" x14ac:dyDescent="0.25"/>
    <row r="230" ht="15.75" x14ac:dyDescent="0.25"/>
    <row r="231" ht="15.75" x14ac:dyDescent="0.25"/>
    <row r="232" ht="15.75" x14ac:dyDescent="0.25"/>
    <row r="233" ht="15.75" x14ac:dyDescent="0.25"/>
    <row r="234" ht="15.75" x14ac:dyDescent="0.25"/>
    <row r="235" ht="15.75" x14ac:dyDescent="0.25"/>
    <row r="236" ht="15.75" x14ac:dyDescent="0.25"/>
    <row r="237" ht="15.75" x14ac:dyDescent="0.25"/>
    <row r="238" ht="15.75" x14ac:dyDescent="0.25"/>
    <row r="239" ht="15.75" x14ac:dyDescent="0.25"/>
    <row r="240" ht="15.75" x14ac:dyDescent="0.25"/>
    <row r="241" ht="15.75" x14ac:dyDescent="0.25"/>
    <row r="242" ht="15.75" x14ac:dyDescent="0.25"/>
    <row r="243" ht="15.75" x14ac:dyDescent="0.25"/>
    <row r="244" ht="15.75" x14ac:dyDescent="0.25"/>
    <row r="245" ht="15.75" x14ac:dyDescent="0.25"/>
    <row r="246" ht="15.75" x14ac:dyDescent="0.25"/>
    <row r="247" ht="15.75" x14ac:dyDescent="0.25"/>
    <row r="248" ht="15.75" x14ac:dyDescent="0.25"/>
    <row r="249" ht="15.75" x14ac:dyDescent="0.25"/>
    <row r="250" ht="15.75" x14ac:dyDescent="0.25"/>
    <row r="251" ht="15.75" x14ac:dyDescent="0.25"/>
    <row r="252" ht="15.75" x14ac:dyDescent="0.25"/>
    <row r="253" ht="15.75" x14ac:dyDescent="0.25"/>
    <row r="254" ht="15.75" x14ac:dyDescent="0.25"/>
    <row r="255" ht="15.75" x14ac:dyDescent="0.25"/>
    <row r="256" ht="15.75" x14ac:dyDescent="0.25"/>
    <row r="257" ht="15.75" x14ac:dyDescent="0.25"/>
    <row r="258" ht="15.75" x14ac:dyDescent="0.25"/>
    <row r="259" ht="15.75" x14ac:dyDescent="0.25"/>
    <row r="260" ht="15.75" x14ac:dyDescent="0.25"/>
    <row r="261" ht="15.75" x14ac:dyDescent="0.25"/>
    <row r="262" ht="15.75" x14ac:dyDescent="0.25"/>
    <row r="263" ht="15.75" x14ac:dyDescent="0.25"/>
    <row r="264" ht="15.75" x14ac:dyDescent="0.25"/>
    <row r="265" ht="15.75" x14ac:dyDescent="0.25"/>
    <row r="266" ht="15.75" x14ac:dyDescent="0.25"/>
    <row r="267" ht="15.75" x14ac:dyDescent="0.25"/>
    <row r="268" ht="15.75" x14ac:dyDescent="0.25"/>
    <row r="269" ht="15.75" x14ac:dyDescent="0.25"/>
    <row r="270" ht="15.75" x14ac:dyDescent="0.25"/>
    <row r="271" ht="15.75" x14ac:dyDescent="0.25"/>
    <row r="272" ht="15.75" x14ac:dyDescent="0.25"/>
    <row r="273" ht="15.75" x14ac:dyDescent="0.25"/>
    <row r="274" ht="15.75" x14ac:dyDescent="0.25"/>
    <row r="275" ht="15.75" x14ac:dyDescent="0.25"/>
    <row r="276" ht="15.75" x14ac:dyDescent="0.25"/>
    <row r="277" ht="15.75" x14ac:dyDescent="0.25"/>
    <row r="278" ht="15.75" x14ac:dyDescent="0.25"/>
    <row r="279" ht="15.75" x14ac:dyDescent="0.25"/>
    <row r="280" ht="15.75" x14ac:dyDescent="0.25"/>
    <row r="281" ht="15.75" x14ac:dyDescent="0.25"/>
    <row r="282" ht="15.75" x14ac:dyDescent="0.25"/>
    <row r="283" ht="15.75" x14ac:dyDescent="0.25"/>
    <row r="284" ht="15.75" x14ac:dyDescent="0.25"/>
    <row r="285" ht="15.75" x14ac:dyDescent="0.25"/>
    <row r="286" ht="15.75" x14ac:dyDescent="0.25"/>
    <row r="287" ht="15.75" x14ac:dyDescent="0.25"/>
    <row r="288" ht="15.75" x14ac:dyDescent="0.25"/>
    <row r="289" ht="15.75" x14ac:dyDescent="0.25"/>
    <row r="290" ht="15.75" x14ac:dyDescent="0.25"/>
    <row r="291" ht="15.75" x14ac:dyDescent="0.25"/>
    <row r="292" ht="15.75" x14ac:dyDescent="0.25"/>
    <row r="293" ht="15.75" x14ac:dyDescent="0.25"/>
    <row r="294" ht="15.75" x14ac:dyDescent="0.25"/>
    <row r="295" ht="15.75" x14ac:dyDescent="0.25"/>
    <row r="296" ht="15.75" x14ac:dyDescent="0.25"/>
    <row r="297" ht="15.75" x14ac:dyDescent="0.25"/>
    <row r="298" ht="15.75" x14ac:dyDescent="0.25"/>
    <row r="299" ht="15.75" x14ac:dyDescent="0.25"/>
    <row r="300" ht="15.75" x14ac:dyDescent="0.25"/>
    <row r="301" ht="15.75" x14ac:dyDescent="0.25"/>
    <row r="302" ht="15.75" x14ac:dyDescent="0.25"/>
    <row r="303" ht="15.75" x14ac:dyDescent="0.25"/>
    <row r="304" ht="15.75" x14ac:dyDescent="0.25"/>
    <row r="305" ht="15.75" x14ac:dyDescent="0.25"/>
    <row r="306" ht="15.75" x14ac:dyDescent="0.25"/>
    <row r="307" ht="15.75" x14ac:dyDescent="0.25"/>
    <row r="308" ht="15.75" x14ac:dyDescent="0.25"/>
    <row r="309" ht="15.75" x14ac:dyDescent="0.25"/>
    <row r="310" ht="15.75" x14ac:dyDescent="0.25"/>
    <row r="311" ht="15.75" x14ac:dyDescent="0.25"/>
    <row r="312" ht="15.75" x14ac:dyDescent="0.25"/>
    <row r="313" ht="15.75" x14ac:dyDescent="0.25"/>
    <row r="314" ht="15.75" x14ac:dyDescent="0.25"/>
    <row r="315" ht="15.75" x14ac:dyDescent="0.25"/>
    <row r="316" ht="15.75" x14ac:dyDescent="0.25"/>
    <row r="317" ht="15.75" x14ac:dyDescent="0.25"/>
    <row r="318" ht="15.75" x14ac:dyDescent="0.25"/>
    <row r="319" ht="15.75" x14ac:dyDescent="0.25"/>
    <row r="320" ht="15.75" x14ac:dyDescent="0.25"/>
    <row r="321" ht="15.75" x14ac:dyDescent="0.25"/>
    <row r="322" ht="15.75" x14ac:dyDescent="0.25"/>
    <row r="323" ht="15.75" x14ac:dyDescent="0.25"/>
    <row r="324" ht="15.75" x14ac:dyDescent="0.25"/>
    <row r="325" ht="15.75" x14ac:dyDescent="0.25"/>
    <row r="326" ht="15.75" x14ac:dyDescent="0.25"/>
    <row r="327" ht="15.75" x14ac:dyDescent="0.25"/>
    <row r="328" ht="15.75" x14ac:dyDescent="0.25"/>
    <row r="329" ht="15.75" x14ac:dyDescent="0.25"/>
    <row r="330" ht="15.75" x14ac:dyDescent="0.25"/>
    <row r="331" ht="15.75" x14ac:dyDescent="0.25"/>
    <row r="332" ht="15.75" x14ac:dyDescent="0.25"/>
    <row r="333" ht="15.75" x14ac:dyDescent="0.25"/>
    <row r="334" ht="15.75" x14ac:dyDescent="0.25"/>
    <row r="335" ht="15.75" x14ac:dyDescent="0.25"/>
    <row r="336" ht="15.75" x14ac:dyDescent="0.25"/>
    <row r="337" ht="15.75" x14ac:dyDescent="0.25"/>
    <row r="338" ht="15.75" x14ac:dyDescent="0.25"/>
    <row r="339" ht="15.75" x14ac:dyDescent="0.25"/>
    <row r="340" ht="15.75" x14ac:dyDescent="0.25"/>
    <row r="341" ht="15.75" x14ac:dyDescent="0.25"/>
    <row r="342" ht="15.75" x14ac:dyDescent="0.25"/>
    <row r="343" ht="15.75" x14ac:dyDescent="0.25"/>
    <row r="344" ht="15.75" x14ac:dyDescent="0.25"/>
    <row r="345" ht="15.75" x14ac:dyDescent="0.25"/>
    <row r="346" ht="15.75" x14ac:dyDescent="0.25"/>
    <row r="347" ht="15.75" x14ac:dyDescent="0.25"/>
    <row r="348" ht="15.75" x14ac:dyDescent="0.25"/>
    <row r="349" ht="15.75" x14ac:dyDescent="0.25"/>
    <row r="350" ht="15.75" x14ac:dyDescent="0.25"/>
    <row r="351" ht="15.75" x14ac:dyDescent="0.25"/>
    <row r="352" ht="15.75" x14ac:dyDescent="0.25"/>
    <row r="353" ht="15.75" x14ac:dyDescent="0.25"/>
    <row r="354" ht="15.75" x14ac:dyDescent="0.25"/>
    <row r="355" ht="15.75" x14ac:dyDescent="0.25"/>
    <row r="356" ht="15.75" x14ac:dyDescent="0.25"/>
    <row r="357" ht="15.75" x14ac:dyDescent="0.25"/>
    <row r="358" ht="15.75" x14ac:dyDescent="0.25"/>
    <row r="359" ht="15.75" x14ac:dyDescent="0.25"/>
    <row r="360" ht="15.75" x14ac:dyDescent="0.25"/>
    <row r="361" ht="15.75" x14ac:dyDescent="0.25"/>
    <row r="362" ht="15.75" x14ac:dyDescent="0.25"/>
    <row r="363" ht="15.75" x14ac:dyDescent="0.25"/>
    <row r="364" ht="15.75" x14ac:dyDescent="0.25"/>
    <row r="365" ht="15.75" x14ac:dyDescent="0.25"/>
    <row r="366" ht="15.75" x14ac:dyDescent="0.25"/>
    <row r="367" ht="15.75" x14ac:dyDescent="0.25"/>
    <row r="368" ht="15.75" x14ac:dyDescent="0.25"/>
    <row r="369" ht="15.75" x14ac:dyDescent="0.25"/>
    <row r="370" ht="15.75" x14ac:dyDescent="0.25"/>
    <row r="371" ht="15.75" x14ac:dyDescent="0.25"/>
    <row r="372" ht="15.75" x14ac:dyDescent="0.25"/>
    <row r="373" ht="15.75" x14ac:dyDescent="0.25"/>
    <row r="374" ht="15.75" x14ac:dyDescent="0.25"/>
    <row r="375" ht="15.75" x14ac:dyDescent="0.25"/>
    <row r="376" ht="15.75" x14ac:dyDescent="0.25"/>
    <row r="377" ht="15.75" x14ac:dyDescent="0.25"/>
    <row r="378" ht="15.75" x14ac:dyDescent="0.25"/>
    <row r="379" ht="15.75" x14ac:dyDescent="0.25"/>
    <row r="380" ht="15.75" x14ac:dyDescent="0.25"/>
    <row r="381" ht="15.75" x14ac:dyDescent="0.25"/>
    <row r="382" ht="15.75" x14ac:dyDescent="0.25"/>
    <row r="383" ht="15.75" x14ac:dyDescent="0.25"/>
    <row r="384" ht="15.75" x14ac:dyDescent="0.25"/>
    <row r="385" ht="15.75" x14ac:dyDescent="0.25"/>
    <row r="386" ht="15.75" x14ac:dyDescent="0.25"/>
    <row r="387" ht="15.75" x14ac:dyDescent="0.25"/>
    <row r="388" ht="15.75" x14ac:dyDescent="0.25"/>
    <row r="389" ht="15.75" x14ac:dyDescent="0.25"/>
    <row r="390" ht="15.75" x14ac:dyDescent="0.25"/>
    <row r="391" ht="15.75" x14ac:dyDescent="0.25"/>
    <row r="392" ht="15.75" x14ac:dyDescent="0.25"/>
    <row r="393" ht="15.75" x14ac:dyDescent="0.25"/>
    <row r="394" ht="15.75" x14ac:dyDescent="0.25"/>
    <row r="395" ht="15.75" x14ac:dyDescent="0.25"/>
    <row r="396" ht="15.75" x14ac:dyDescent="0.25"/>
    <row r="397" ht="15.75" x14ac:dyDescent="0.25"/>
    <row r="398" ht="15.75" x14ac:dyDescent="0.25"/>
    <row r="399" ht="15.75" x14ac:dyDescent="0.25"/>
    <row r="400" ht="15.75" x14ac:dyDescent="0.25"/>
    <row r="401" ht="15.75" x14ac:dyDescent="0.25"/>
    <row r="402" ht="15.75" x14ac:dyDescent="0.25"/>
    <row r="403" ht="15.75" x14ac:dyDescent="0.25"/>
    <row r="404" ht="15.75" x14ac:dyDescent="0.25"/>
    <row r="405" ht="15.75" x14ac:dyDescent="0.25"/>
    <row r="406" ht="15.75" x14ac:dyDescent="0.25"/>
    <row r="407" ht="15.75" x14ac:dyDescent="0.25"/>
    <row r="408" ht="15.75" x14ac:dyDescent="0.25"/>
    <row r="409" ht="15.75" x14ac:dyDescent="0.25"/>
    <row r="410" ht="15.75" x14ac:dyDescent="0.25"/>
    <row r="411" ht="15.75" x14ac:dyDescent="0.25"/>
    <row r="412" ht="15.75" x14ac:dyDescent="0.25"/>
    <row r="413" ht="15.75" x14ac:dyDescent="0.25"/>
    <row r="414" ht="15.75" x14ac:dyDescent="0.25"/>
    <row r="415" ht="15.75" x14ac:dyDescent="0.25"/>
    <row r="416" ht="15.75" x14ac:dyDescent="0.25"/>
    <row r="417" ht="15.75" x14ac:dyDescent="0.25"/>
    <row r="418" ht="15.75" x14ac:dyDescent="0.25"/>
    <row r="419" ht="15.75" x14ac:dyDescent="0.25"/>
    <row r="420" ht="15.75" x14ac:dyDescent="0.25"/>
    <row r="421" ht="15.75" x14ac:dyDescent="0.25"/>
    <row r="422" ht="15.75" x14ac:dyDescent="0.25"/>
    <row r="423" ht="15.75" x14ac:dyDescent="0.25"/>
    <row r="424" ht="15.75" x14ac:dyDescent="0.25"/>
    <row r="425" ht="15.75" x14ac:dyDescent="0.25"/>
    <row r="426" ht="15.75" x14ac:dyDescent="0.25"/>
    <row r="427" ht="15.75" x14ac:dyDescent="0.25"/>
    <row r="428" ht="15.75" x14ac:dyDescent="0.25"/>
    <row r="429" ht="15.75" x14ac:dyDescent="0.25"/>
    <row r="430" ht="15.75" x14ac:dyDescent="0.25"/>
    <row r="431" ht="15.75" x14ac:dyDescent="0.25"/>
    <row r="432" ht="15.75" x14ac:dyDescent="0.25"/>
    <row r="433" ht="15.75" x14ac:dyDescent="0.25"/>
    <row r="434" ht="15.75" x14ac:dyDescent="0.25"/>
    <row r="435" ht="15.75" x14ac:dyDescent="0.25"/>
    <row r="436" ht="15.75" x14ac:dyDescent="0.25"/>
    <row r="437" ht="15.75" x14ac:dyDescent="0.25"/>
    <row r="438" ht="15.75" x14ac:dyDescent="0.25"/>
    <row r="439" ht="15.75" x14ac:dyDescent="0.25"/>
    <row r="440" ht="15.75" x14ac:dyDescent="0.25"/>
    <row r="441" ht="15.75" x14ac:dyDescent="0.25"/>
    <row r="442" ht="15.75" x14ac:dyDescent="0.25"/>
    <row r="443" ht="15.75" x14ac:dyDescent="0.25"/>
    <row r="444" ht="15.75" x14ac:dyDescent="0.25"/>
    <row r="445" ht="15.75" x14ac:dyDescent="0.25"/>
    <row r="446" ht="15.75" x14ac:dyDescent="0.25"/>
    <row r="447" ht="15.75" x14ac:dyDescent="0.25"/>
    <row r="448" ht="15.75" x14ac:dyDescent="0.25"/>
    <row r="449" ht="15.75" x14ac:dyDescent="0.25"/>
    <row r="450" ht="15.75" x14ac:dyDescent="0.25"/>
    <row r="451" ht="15.75" x14ac:dyDescent="0.25"/>
    <row r="452" ht="15.75" x14ac:dyDescent="0.25"/>
    <row r="453" ht="15.75" x14ac:dyDescent="0.25"/>
    <row r="454" ht="15.75" x14ac:dyDescent="0.25"/>
    <row r="455" ht="15.75" x14ac:dyDescent="0.25"/>
    <row r="456" ht="15.75" x14ac:dyDescent="0.25"/>
    <row r="457" ht="15.75" x14ac:dyDescent="0.25"/>
    <row r="458" ht="15.75" x14ac:dyDescent="0.25"/>
    <row r="459" ht="15.75" x14ac:dyDescent="0.25"/>
    <row r="460" ht="15.75" x14ac:dyDescent="0.25"/>
    <row r="461" ht="15.75" x14ac:dyDescent="0.25"/>
    <row r="462" ht="15.75" x14ac:dyDescent="0.25"/>
    <row r="463" ht="15.75" x14ac:dyDescent="0.25"/>
    <row r="464" ht="15.75" x14ac:dyDescent="0.25"/>
    <row r="465" ht="15.75" x14ac:dyDescent="0.25"/>
    <row r="466" ht="15.75" x14ac:dyDescent="0.25"/>
    <row r="467" ht="15.75" x14ac:dyDescent="0.25"/>
    <row r="468" ht="15.75" x14ac:dyDescent="0.25"/>
    <row r="469" ht="15.75" x14ac:dyDescent="0.25"/>
    <row r="470" ht="15.75" x14ac:dyDescent="0.25"/>
    <row r="471" ht="15.75" x14ac:dyDescent="0.25"/>
    <row r="472" ht="15.75" x14ac:dyDescent="0.25"/>
    <row r="473" ht="15.75" x14ac:dyDescent="0.25"/>
    <row r="474" ht="15.75" x14ac:dyDescent="0.25"/>
    <row r="475" ht="15.75" x14ac:dyDescent="0.25"/>
    <row r="476" ht="15.75" x14ac:dyDescent="0.25"/>
    <row r="477" ht="15.75" x14ac:dyDescent="0.25"/>
    <row r="478" ht="15.75" x14ac:dyDescent="0.25"/>
    <row r="479" ht="15.75" x14ac:dyDescent="0.25"/>
    <row r="480" ht="15.75" x14ac:dyDescent="0.25"/>
    <row r="481" ht="15.75" x14ac:dyDescent="0.25"/>
    <row r="482" ht="15.75" x14ac:dyDescent="0.25"/>
    <row r="483" ht="15.75" x14ac:dyDescent="0.25"/>
    <row r="484" ht="15.75" x14ac:dyDescent="0.25"/>
    <row r="485" ht="15.75" x14ac:dyDescent="0.25"/>
    <row r="486" ht="15.75" x14ac:dyDescent="0.25"/>
    <row r="487" ht="15.75" x14ac:dyDescent="0.25"/>
    <row r="488" ht="15.75" x14ac:dyDescent="0.25"/>
    <row r="489" ht="15.75" x14ac:dyDescent="0.25"/>
    <row r="490" ht="15.75" x14ac:dyDescent="0.25"/>
    <row r="491" ht="15.75" x14ac:dyDescent="0.25"/>
    <row r="492" ht="15.75" x14ac:dyDescent="0.25"/>
    <row r="493" ht="15.75" x14ac:dyDescent="0.25"/>
    <row r="494" ht="15.75" x14ac:dyDescent="0.25"/>
    <row r="495" ht="15.75" x14ac:dyDescent="0.25"/>
    <row r="496" ht="15.75" x14ac:dyDescent="0.25"/>
    <row r="497" ht="15.75" x14ac:dyDescent="0.25"/>
    <row r="498" ht="15.75" x14ac:dyDescent="0.25"/>
    <row r="499" ht="15.75" x14ac:dyDescent="0.25"/>
    <row r="500" ht="15.75" x14ac:dyDescent="0.25"/>
    <row r="501" ht="15.75" x14ac:dyDescent="0.25"/>
    <row r="502" ht="15.75" x14ac:dyDescent="0.25"/>
    <row r="503" ht="15.75" x14ac:dyDescent="0.25"/>
    <row r="504" ht="15.75" x14ac:dyDescent="0.25"/>
    <row r="505" ht="15.75" x14ac:dyDescent="0.25"/>
    <row r="506" ht="15.75" x14ac:dyDescent="0.25"/>
    <row r="507" ht="15.75" x14ac:dyDescent="0.25"/>
    <row r="508" ht="15.75" x14ac:dyDescent="0.25"/>
    <row r="509" ht="15.75" x14ac:dyDescent="0.25"/>
    <row r="510" ht="15.75" x14ac:dyDescent="0.25"/>
    <row r="511" ht="15.75" x14ac:dyDescent="0.25"/>
    <row r="512" ht="15.75" x14ac:dyDescent="0.25"/>
    <row r="513" ht="15.75" x14ac:dyDescent="0.25"/>
    <row r="514" ht="15.75" x14ac:dyDescent="0.25"/>
    <row r="515" ht="15.75" x14ac:dyDescent="0.25"/>
    <row r="516" ht="15.75" x14ac:dyDescent="0.25"/>
    <row r="517" ht="15.75" x14ac:dyDescent="0.25"/>
    <row r="518" ht="15.75" x14ac:dyDescent="0.25"/>
    <row r="519" ht="15.75" x14ac:dyDescent="0.25"/>
    <row r="520" ht="15.75" x14ac:dyDescent="0.25"/>
    <row r="521" ht="15.75" x14ac:dyDescent="0.25"/>
    <row r="522" ht="15.75" x14ac:dyDescent="0.25"/>
    <row r="523" ht="15.75" x14ac:dyDescent="0.25"/>
    <row r="524" ht="15.75" x14ac:dyDescent="0.25"/>
    <row r="525" ht="15.75" x14ac:dyDescent="0.25"/>
    <row r="526" ht="15.75" x14ac:dyDescent="0.25"/>
    <row r="527" ht="15.75" x14ac:dyDescent="0.25"/>
    <row r="528" ht="15.75" x14ac:dyDescent="0.25"/>
    <row r="529" ht="15.75" x14ac:dyDescent="0.25"/>
    <row r="530" ht="15.75" x14ac:dyDescent="0.25"/>
    <row r="531" ht="15.75" x14ac:dyDescent="0.25"/>
    <row r="532" ht="15.75" x14ac:dyDescent="0.25"/>
    <row r="533" ht="15.75" x14ac:dyDescent="0.25"/>
    <row r="534" ht="15.75" x14ac:dyDescent="0.25"/>
    <row r="535" ht="15.75" x14ac:dyDescent="0.25"/>
    <row r="536" ht="15.75" x14ac:dyDescent="0.25"/>
    <row r="537" ht="15.75" x14ac:dyDescent="0.25"/>
    <row r="538" ht="15.75" x14ac:dyDescent="0.25"/>
    <row r="539" ht="15.75" x14ac:dyDescent="0.25"/>
    <row r="540" ht="15.75" x14ac:dyDescent="0.25"/>
    <row r="541" ht="15.75" x14ac:dyDescent="0.25"/>
    <row r="542" ht="15.75" x14ac:dyDescent="0.25"/>
    <row r="543" ht="15.75" x14ac:dyDescent="0.25"/>
    <row r="544" ht="15.75" x14ac:dyDescent="0.25"/>
    <row r="545" ht="15.75" x14ac:dyDescent="0.25"/>
    <row r="546" ht="15.75" x14ac:dyDescent="0.25"/>
    <row r="547" ht="15.75" x14ac:dyDescent="0.25"/>
    <row r="548" ht="15.75" x14ac:dyDescent="0.25"/>
    <row r="549" ht="15.75" x14ac:dyDescent="0.25"/>
    <row r="550" ht="15.75" x14ac:dyDescent="0.25"/>
    <row r="551" ht="15.75" x14ac:dyDescent="0.25"/>
    <row r="552" ht="15.75" x14ac:dyDescent="0.25"/>
    <row r="553" ht="15.75" x14ac:dyDescent="0.25"/>
    <row r="554" ht="15.75" x14ac:dyDescent="0.25"/>
    <row r="555" ht="15.75" x14ac:dyDescent="0.25"/>
    <row r="556" ht="15.75" x14ac:dyDescent="0.25"/>
    <row r="557" ht="15.75" x14ac:dyDescent="0.25"/>
    <row r="558" ht="15.75" x14ac:dyDescent="0.25"/>
    <row r="559" ht="15.75" x14ac:dyDescent="0.25"/>
    <row r="560" ht="15.75" x14ac:dyDescent="0.25"/>
    <row r="561" ht="15.75" x14ac:dyDescent="0.25"/>
    <row r="562" ht="15.75" x14ac:dyDescent="0.25"/>
    <row r="563" ht="15.75" x14ac:dyDescent="0.25"/>
    <row r="564" ht="15.75" x14ac:dyDescent="0.25"/>
    <row r="565" ht="15.75" x14ac:dyDescent="0.25"/>
    <row r="566" ht="15.75" x14ac:dyDescent="0.25"/>
    <row r="567" ht="15.75" x14ac:dyDescent="0.25"/>
    <row r="568" ht="15.75" x14ac:dyDescent="0.25"/>
    <row r="569" ht="15.75" x14ac:dyDescent="0.25"/>
    <row r="570" ht="15.75" x14ac:dyDescent="0.25"/>
    <row r="571" ht="15.75" x14ac:dyDescent="0.25"/>
    <row r="572" ht="15.75" x14ac:dyDescent="0.25"/>
    <row r="573" ht="15.75" x14ac:dyDescent="0.25"/>
    <row r="574" ht="15.75" x14ac:dyDescent="0.25"/>
    <row r="575" ht="15.75" x14ac:dyDescent="0.25"/>
    <row r="576" ht="15.75" x14ac:dyDescent="0.25"/>
    <row r="577" ht="15.75" x14ac:dyDescent="0.25"/>
    <row r="578" ht="15.75" x14ac:dyDescent="0.25"/>
    <row r="579" ht="15.75" x14ac:dyDescent="0.25"/>
    <row r="580" ht="15.75" x14ac:dyDescent="0.25"/>
    <row r="581" ht="15.75" x14ac:dyDescent="0.25"/>
    <row r="582" ht="15.75" x14ac:dyDescent="0.25"/>
    <row r="583" ht="15.75" x14ac:dyDescent="0.25"/>
    <row r="584" ht="15.75" x14ac:dyDescent="0.25"/>
    <row r="585" ht="15.75" x14ac:dyDescent="0.25"/>
    <row r="586" ht="15.75" x14ac:dyDescent="0.25"/>
    <row r="587" ht="15.75" x14ac:dyDescent="0.25"/>
    <row r="588" ht="15.75" x14ac:dyDescent="0.25"/>
    <row r="589" ht="15.75" x14ac:dyDescent="0.25"/>
    <row r="590" ht="15.75" x14ac:dyDescent="0.25"/>
    <row r="591" ht="15.75" x14ac:dyDescent="0.25"/>
    <row r="592" ht="15.75" x14ac:dyDescent="0.25"/>
    <row r="593" ht="15.75" x14ac:dyDescent="0.25"/>
    <row r="594" ht="15.75" x14ac:dyDescent="0.25"/>
    <row r="595" ht="15.75" x14ac:dyDescent="0.25"/>
    <row r="596" ht="15.75" x14ac:dyDescent="0.25"/>
    <row r="597" ht="15.75" x14ac:dyDescent="0.25"/>
    <row r="598" ht="15.75" x14ac:dyDescent="0.25"/>
    <row r="599" ht="15.75" x14ac:dyDescent="0.25"/>
    <row r="600" ht="15.75" x14ac:dyDescent="0.25"/>
    <row r="601" ht="15.75" x14ac:dyDescent="0.25"/>
    <row r="602" ht="15.75" x14ac:dyDescent="0.25"/>
    <row r="603" ht="15.75" x14ac:dyDescent="0.25"/>
    <row r="604" ht="15.75" x14ac:dyDescent="0.25"/>
    <row r="605" ht="15.75" x14ac:dyDescent="0.25"/>
    <row r="606" ht="15.75" x14ac:dyDescent="0.25"/>
    <row r="607" ht="15.75" x14ac:dyDescent="0.25"/>
    <row r="608" ht="15.75" x14ac:dyDescent="0.25"/>
    <row r="609" ht="15.75" x14ac:dyDescent="0.25"/>
    <row r="610" ht="15.75" x14ac:dyDescent="0.25"/>
    <row r="611" ht="15.75" x14ac:dyDescent="0.25"/>
    <row r="612" ht="15.75" x14ac:dyDescent="0.25"/>
    <row r="613" ht="15.75" x14ac:dyDescent="0.25"/>
    <row r="614" ht="15.75" x14ac:dyDescent="0.25"/>
    <row r="615" ht="15.75" x14ac:dyDescent="0.25"/>
    <row r="616" ht="15.75" x14ac:dyDescent="0.25"/>
    <row r="617" ht="15.75" x14ac:dyDescent="0.25"/>
    <row r="618" ht="15.75" x14ac:dyDescent="0.25"/>
    <row r="619" ht="15.75" x14ac:dyDescent="0.25"/>
    <row r="620" ht="15.75" x14ac:dyDescent="0.25"/>
    <row r="621" ht="15.75" x14ac:dyDescent="0.25"/>
    <row r="622" ht="15.75" x14ac:dyDescent="0.25"/>
    <row r="623" ht="15.75" x14ac:dyDescent="0.25"/>
    <row r="624" ht="15.75" x14ac:dyDescent="0.25"/>
    <row r="625" ht="15.75" x14ac:dyDescent="0.25"/>
    <row r="626" ht="15.75" x14ac:dyDescent="0.25"/>
    <row r="627" ht="15.75" x14ac:dyDescent="0.25"/>
    <row r="628" ht="15.75" x14ac:dyDescent="0.25"/>
    <row r="629" ht="15.75" x14ac:dyDescent="0.25"/>
    <row r="630" ht="15.75" x14ac:dyDescent="0.25"/>
    <row r="631" ht="15.75" x14ac:dyDescent="0.25"/>
    <row r="632" ht="15.75" x14ac:dyDescent="0.25"/>
    <row r="633" ht="15.75" x14ac:dyDescent="0.25"/>
    <row r="634" ht="15.75" x14ac:dyDescent="0.25"/>
    <row r="635" ht="15.75" x14ac:dyDescent="0.25"/>
    <row r="636" ht="15.75" x14ac:dyDescent="0.25"/>
    <row r="637" ht="15.75" x14ac:dyDescent="0.25"/>
    <row r="638" ht="15.75" x14ac:dyDescent="0.25"/>
    <row r="639" ht="15.75" x14ac:dyDescent="0.25"/>
    <row r="640" ht="15.75" x14ac:dyDescent="0.25"/>
    <row r="641" ht="15.75" x14ac:dyDescent="0.25"/>
    <row r="642" ht="15.75" x14ac:dyDescent="0.25"/>
    <row r="643" ht="15.75" x14ac:dyDescent="0.25"/>
    <row r="644" ht="15.75" x14ac:dyDescent="0.25"/>
    <row r="645" ht="15.75" x14ac:dyDescent="0.25"/>
    <row r="646" ht="15.75" x14ac:dyDescent="0.25"/>
    <row r="647" ht="15.75" x14ac:dyDescent="0.25"/>
    <row r="648" ht="15.75" x14ac:dyDescent="0.25"/>
    <row r="649" ht="15.75" x14ac:dyDescent="0.25"/>
    <row r="650" ht="15.75" x14ac:dyDescent="0.25"/>
    <row r="651" ht="15.75" x14ac:dyDescent="0.25"/>
    <row r="652" ht="15.75" x14ac:dyDescent="0.25"/>
    <row r="653" ht="15.75" x14ac:dyDescent="0.25"/>
    <row r="654" ht="15.75" x14ac:dyDescent="0.25"/>
    <row r="655" ht="15.75" x14ac:dyDescent="0.25"/>
    <row r="656" ht="15.75" x14ac:dyDescent="0.25"/>
    <row r="657" ht="15.75" x14ac:dyDescent="0.25"/>
    <row r="658" ht="15.75" x14ac:dyDescent="0.25"/>
    <row r="659" ht="15.75" x14ac:dyDescent="0.25"/>
    <row r="660" ht="15.75" x14ac:dyDescent="0.25"/>
    <row r="661" ht="15.75" x14ac:dyDescent="0.25"/>
    <row r="662" ht="15.75" x14ac:dyDescent="0.25"/>
    <row r="663" ht="15.75" x14ac:dyDescent="0.25"/>
    <row r="664" ht="15.75" x14ac:dyDescent="0.25"/>
    <row r="665" ht="15.75" x14ac:dyDescent="0.25"/>
    <row r="666" ht="15.75" x14ac:dyDescent="0.25"/>
    <row r="667" ht="15.75" x14ac:dyDescent="0.25"/>
    <row r="668" ht="15.75" x14ac:dyDescent="0.25"/>
    <row r="669" ht="15.75" x14ac:dyDescent="0.25"/>
    <row r="670" ht="15.75" x14ac:dyDescent="0.25"/>
    <row r="671" ht="15.75" x14ac:dyDescent="0.25"/>
    <row r="672" ht="15.75" x14ac:dyDescent="0.25"/>
    <row r="673" ht="15.75" x14ac:dyDescent="0.25"/>
    <row r="674" ht="15.75" x14ac:dyDescent="0.25"/>
    <row r="675" ht="15.75" x14ac:dyDescent="0.25"/>
    <row r="676" ht="15.75" x14ac:dyDescent="0.25"/>
    <row r="677" ht="15.75" x14ac:dyDescent="0.25"/>
    <row r="678" ht="15.75" x14ac:dyDescent="0.25"/>
    <row r="679" ht="15.75" x14ac:dyDescent="0.25"/>
    <row r="680" ht="15.75" x14ac:dyDescent="0.25"/>
    <row r="681" ht="15.75" x14ac:dyDescent="0.25"/>
    <row r="682" ht="15.75" x14ac:dyDescent="0.25"/>
    <row r="683" ht="15.75" x14ac:dyDescent="0.25"/>
    <row r="684" ht="15.75" x14ac:dyDescent="0.25"/>
    <row r="685" ht="15.75" x14ac:dyDescent="0.25"/>
    <row r="686" ht="15.75" x14ac:dyDescent="0.25"/>
    <row r="687" ht="15.75" x14ac:dyDescent="0.25"/>
    <row r="688" ht="15.75" x14ac:dyDescent="0.25"/>
    <row r="689" ht="15.75" x14ac:dyDescent="0.25"/>
    <row r="690" ht="15.75" x14ac:dyDescent="0.25"/>
    <row r="691" ht="15.75" x14ac:dyDescent="0.25"/>
    <row r="692" ht="15.75" x14ac:dyDescent="0.25"/>
    <row r="693" ht="15.75" x14ac:dyDescent="0.25"/>
    <row r="694" ht="15.75" x14ac:dyDescent="0.25"/>
    <row r="695" ht="15.75" x14ac:dyDescent="0.25"/>
    <row r="696" ht="15.75" x14ac:dyDescent="0.25"/>
    <row r="697" ht="15.75" x14ac:dyDescent="0.25"/>
    <row r="698" ht="15.75" x14ac:dyDescent="0.25"/>
    <row r="699" ht="15.75" x14ac:dyDescent="0.25"/>
    <row r="700" ht="15.75" x14ac:dyDescent="0.25"/>
    <row r="701" ht="15.75" x14ac:dyDescent="0.25"/>
    <row r="702" ht="15.75" x14ac:dyDescent="0.25"/>
    <row r="703" ht="15.75" x14ac:dyDescent="0.25"/>
    <row r="704" ht="15.75" x14ac:dyDescent="0.25"/>
    <row r="705" ht="15.75" x14ac:dyDescent="0.25"/>
    <row r="706" ht="15.75" x14ac:dyDescent="0.25"/>
    <row r="707" ht="15.75" x14ac:dyDescent="0.25"/>
    <row r="708" ht="15.75" x14ac:dyDescent="0.25"/>
    <row r="709" ht="15.75" x14ac:dyDescent="0.25"/>
    <row r="710" ht="15.75" x14ac:dyDescent="0.25"/>
    <row r="711" ht="15.75" x14ac:dyDescent="0.25"/>
    <row r="712" ht="15.75" x14ac:dyDescent="0.25"/>
    <row r="713" ht="15.75" x14ac:dyDescent="0.25"/>
    <row r="714" ht="15.75" x14ac:dyDescent="0.25"/>
    <row r="715" ht="15.75" x14ac:dyDescent="0.25"/>
    <row r="716" ht="15.75" x14ac:dyDescent="0.25"/>
    <row r="717" ht="15.75" x14ac:dyDescent="0.25"/>
    <row r="718" ht="15.75" x14ac:dyDescent="0.25"/>
    <row r="719" ht="15.75" x14ac:dyDescent="0.25"/>
    <row r="720" ht="15.75" x14ac:dyDescent="0.25"/>
    <row r="721" ht="15.75" x14ac:dyDescent="0.25"/>
    <row r="722" ht="15.75" x14ac:dyDescent="0.25"/>
    <row r="723" ht="15.75" x14ac:dyDescent="0.25"/>
    <row r="724" ht="15.75" x14ac:dyDescent="0.25"/>
    <row r="725" ht="15.75" x14ac:dyDescent="0.25"/>
    <row r="726" ht="15.75" x14ac:dyDescent="0.25"/>
    <row r="727" ht="15.75" x14ac:dyDescent="0.25"/>
    <row r="728" ht="15.75" x14ac:dyDescent="0.25"/>
    <row r="729" ht="15.75" x14ac:dyDescent="0.25"/>
    <row r="730" ht="15.75" x14ac:dyDescent="0.25"/>
    <row r="731" ht="15.75" x14ac:dyDescent="0.25"/>
    <row r="732" ht="15.75" x14ac:dyDescent="0.25"/>
    <row r="733" ht="15.75" x14ac:dyDescent="0.25"/>
    <row r="734" ht="15.75" x14ac:dyDescent="0.25"/>
    <row r="735" ht="15.75" x14ac:dyDescent="0.25"/>
    <row r="736" ht="15.75" x14ac:dyDescent="0.25"/>
    <row r="737" ht="15.75" x14ac:dyDescent="0.25"/>
    <row r="738" ht="15.75" x14ac:dyDescent="0.25"/>
    <row r="739" ht="15.75" x14ac:dyDescent="0.25"/>
    <row r="740" ht="15.75" x14ac:dyDescent="0.25"/>
    <row r="741" ht="15.75" x14ac:dyDescent="0.25"/>
    <row r="742" ht="15.75" x14ac:dyDescent="0.25"/>
    <row r="743" ht="15.75" x14ac:dyDescent="0.25"/>
    <row r="744" ht="15.75" x14ac:dyDescent="0.25"/>
    <row r="745" ht="15.75" x14ac:dyDescent="0.25"/>
    <row r="746" ht="15.75" x14ac:dyDescent="0.25"/>
    <row r="747" ht="15.75" x14ac:dyDescent="0.25"/>
    <row r="748" ht="15.75" x14ac:dyDescent="0.25"/>
    <row r="749" ht="15.75" x14ac:dyDescent="0.25"/>
    <row r="750" ht="15.75" x14ac:dyDescent="0.25"/>
    <row r="751" ht="15.75" x14ac:dyDescent="0.25"/>
    <row r="752" ht="15.75" x14ac:dyDescent="0.25"/>
    <row r="753" ht="15.75" x14ac:dyDescent="0.25"/>
    <row r="754" ht="15.75" x14ac:dyDescent="0.25"/>
    <row r="755" ht="15.75" x14ac:dyDescent="0.25"/>
    <row r="756" ht="15.75" x14ac:dyDescent="0.25"/>
    <row r="757" ht="15.75" x14ac:dyDescent="0.25"/>
    <row r="758" ht="15.75" x14ac:dyDescent="0.25"/>
    <row r="759" ht="15.75" x14ac:dyDescent="0.25"/>
    <row r="760" ht="15.75" x14ac:dyDescent="0.25"/>
    <row r="761" ht="15.75" x14ac:dyDescent="0.25"/>
    <row r="762" ht="15.75" x14ac:dyDescent="0.25"/>
    <row r="763" ht="15.75" x14ac:dyDescent="0.25"/>
    <row r="764" ht="15.75" x14ac:dyDescent="0.25"/>
    <row r="765" ht="15.75" x14ac:dyDescent="0.25"/>
    <row r="766" ht="15.75" x14ac:dyDescent="0.25"/>
    <row r="767" ht="15.75" x14ac:dyDescent="0.25"/>
    <row r="768" ht="15.75" x14ac:dyDescent="0.25"/>
    <row r="769" ht="15.75" x14ac:dyDescent="0.25"/>
    <row r="770" ht="15.75" x14ac:dyDescent="0.25"/>
    <row r="771" ht="15.75" x14ac:dyDescent="0.25"/>
    <row r="772" ht="15.75" x14ac:dyDescent="0.25"/>
    <row r="773" ht="15.75" x14ac:dyDescent="0.25"/>
    <row r="774" ht="15.75" x14ac:dyDescent="0.25"/>
    <row r="775" ht="15.75" x14ac:dyDescent="0.25"/>
    <row r="776" ht="15.75" x14ac:dyDescent="0.25"/>
    <row r="777" ht="15.75" x14ac:dyDescent="0.25"/>
    <row r="778" ht="15.75" x14ac:dyDescent="0.25"/>
    <row r="779" ht="15.75" x14ac:dyDescent="0.25"/>
    <row r="780" ht="15.75" x14ac:dyDescent="0.25"/>
    <row r="781" ht="15.75" x14ac:dyDescent="0.25"/>
    <row r="782" ht="15.75" x14ac:dyDescent="0.25"/>
    <row r="783" ht="15.75" x14ac:dyDescent="0.25"/>
    <row r="784" ht="15.75" x14ac:dyDescent="0.25"/>
    <row r="785" ht="15.75" x14ac:dyDescent="0.25"/>
    <row r="786" ht="15.75" x14ac:dyDescent="0.25"/>
    <row r="787" ht="15.75" x14ac:dyDescent="0.25"/>
    <row r="788" ht="15.75" x14ac:dyDescent="0.25"/>
    <row r="789" ht="15.75" x14ac:dyDescent="0.25"/>
    <row r="790" ht="15.75" x14ac:dyDescent="0.25"/>
    <row r="791" ht="15.75" x14ac:dyDescent="0.25"/>
    <row r="792" ht="15.75" x14ac:dyDescent="0.25"/>
    <row r="793" ht="15.75" x14ac:dyDescent="0.25"/>
    <row r="794" ht="15.75" x14ac:dyDescent="0.25"/>
    <row r="795" ht="15.75" x14ac:dyDescent="0.25"/>
    <row r="796" ht="15.75" x14ac:dyDescent="0.25"/>
    <row r="797" ht="15.75" x14ac:dyDescent="0.25"/>
    <row r="798" ht="15.75" x14ac:dyDescent="0.25"/>
    <row r="799" ht="15.75" x14ac:dyDescent="0.25"/>
    <row r="800" ht="15.75" x14ac:dyDescent="0.25"/>
    <row r="801" ht="15.75" x14ac:dyDescent="0.25"/>
    <row r="802" ht="15.75" x14ac:dyDescent="0.25"/>
    <row r="803" ht="15.75" x14ac:dyDescent="0.25"/>
    <row r="804" ht="15.75" x14ac:dyDescent="0.25"/>
    <row r="805" ht="15.75" x14ac:dyDescent="0.25"/>
    <row r="806" ht="15.75" x14ac:dyDescent="0.25"/>
    <row r="807" ht="15.75" x14ac:dyDescent="0.25"/>
    <row r="808" ht="15.75" x14ac:dyDescent="0.25"/>
    <row r="809" ht="15.75" x14ac:dyDescent="0.25"/>
    <row r="810" ht="15.75" x14ac:dyDescent="0.25"/>
    <row r="811" ht="15.75" x14ac:dyDescent="0.25"/>
    <row r="812" ht="15.75" x14ac:dyDescent="0.25"/>
    <row r="813" ht="15.75" x14ac:dyDescent="0.25"/>
    <row r="814" ht="15.75" x14ac:dyDescent="0.25"/>
    <row r="815" ht="15.75" x14ac:dyDescent="0.25"/>
    <row r="816" ht="15.75" x14ac:dyDescent="0.25"/>
    <row r="817" ht="15.75" x14ac:dyDescent="0.25"/>
    <row r="818" ht="15.75" x14ac:dyDescent="0.25"/>
    <row r="819" ht="15.75" x14ac:dyDescent="0.25"/>
    <row r="820" ht="15.75" x14ac:dyDescent="0.25"/>
    <row r="821" ht="15.75" x14ac:dyDescent="0.25"/>
    <row r="822" ht="15.75" x14ac:dyDescent="0.25"/>
    <row r="823" ht="15.75" x14ac:dyDescent="0.25"/>
    <row r="824" ht="15.75" x14ac:dyDescent="0.25"/>
    <row r="825" ht="15.75" x14ac:dyDescent="0.25"/>
    <row r="826" ht="15.75" x14ac:dyDescent="0.25"/>
    <row r="827" ht="15.75" x14ac:dyDescent="0.25"/>
    <row r="828" ht="15.75" x14ac:dyDescent="0.25"/>
    <row r="829" ht="15.75" x14ac:dyDescent="0.25"/>
    <row r="830" ht="15.75" x14ac:dyDescent="0.25"/>
    <row r="831" ht="15.75" x14ac:dyDescent="0.25"/>
    <row r="832" ht="15.75" x14ac:dyDescent="0.25"/>
    <row r="833" ht="15.75" x14ac:dyDescent="0.25"/>
    <row r="834" ht="15.75" x14ac:dyDescent="0.25"/>
    <row r="835" ht="15.75" x14ac:dyDescent="0.25"/>
    <row r="836" ht="15.75" x14ac:dyDescent="0.25"/>
    <row r="837" ht="15.75" x14ac:dyDescent="0.25"/>
    <row r="838" ht="15.75" x14ac:dyDescent="0.25"/>
    <row r="839" ht="15.75" x14ac:dyDescent="0.25"/>
    <row r="840" ht="15.75" x14ac:dyDescent="0.25"/>
    <row r="841" ht="15.75" x14ac:dyDescent="0.25"/>
    <row r="842" ht="15.75" x14ac:dyDescent="0.25"/>
    <row r="843" ht="15.75" x14ac:dyDescent="0.25"/>
    <row r="844" ht="15.75" x14ac:dyDescent="0.25"/>
    <row r="845" ht="15.75" x14ac:dyDescent="0.25"/>
    <row r="846" ht="15.75" x14ac:dyDescent="0.25"/>
    <row r="847" ht="15.75" x14ac:dyDescent="0.25"/>
    <row r="848" ht="15.75" x14ac:dyDescent="0.25"/>
    <row r="849" ht="15.75" x14ac:dyDescent="0.25"/>
    <row r="850" ht="15.75" x14ac:dyDescent="0.25"/>
    <row r="851" ht="15.75" x14ac:dyDescent="0.25"/>
    <row r="852" ht="15.75" x14ac:dyDescent="0.25"/>
    <row r="853" ht="15.75" x14ac:dyDescent="0.25"/>
    <row r="854" ht="15.75" x14ac:dyDescent="0.25"/>
    <row r="855" ht="15.75" x14ac:dyDescent="0.25"/>
    <row r="856" ht="15.75" x14ac:dyDescent="0.25"/>
    <row r="857" ht="15.75" x14ac:dyDescent="0.25"/>
    <row r="858" ht="15.75" x14ac:dyDescent="0.25"/>
    <row r="859" ht="15.75" x14ac:dyDescent="0.25"/>
    <row r="860" ht="15.75" x14ac:dyDescent="0.25"/>
    <row r="861" ht="15.75" x14ac:dyDescent="0.25"/>
    <row r="862" ht="15.75" x14ac:dyDescent="0.25"/>
    <row r="863" ht="15.75" x14ac:dyDescent="0.25"/>
    <row r="864" ht="15.75" x14ac:dyDescent="0.25"/>
    <row r="865" ht="15.75" x14ac:dyDescent="0.25"/>
    <row r="866" ht="15.75" x14ac:dyDescent="0.25"/>
    <row r="867" ht="15.75" x14ac:dyDescent="0.25"/>
    <row r="868" ht="15.75" x14ac:dyDescent="0.25"/>
    <row r="869" ht="15.75" x14ac:dyDescent="0.25"/>
    <row r="870" ht="15.75" x14ac:dyDescent="0.25"/>
    <row r="871" ht="15.75" x14ac:dyDescent="0.25"/>
    <row r="872" ht="15.75" x14ac:dyDescent="0.25"/>
    <row r="873" ht="15.75" x14ac:dyDescent="0.25"/>
    <row r="874" ht="15.75" x14ac:dyDescent="0.25"/>
    <row r="875" ht="15.75" x14ac:dyDescent="0.25"/>
    <row r="876" ht="15.75" x14ac:dyDescent="0.25"/>
    <row r="877" ht="15.75" x14ac:dyDescent="0.25"/>
    <row r="878" ht="15.75" x14ac:dyDescent="0.25"/>
    <row r="879" ht="15.75" x14ac:dyDescent="0.25"/>
    <row r="880" ht="15.75" x14ac:dyDescent="0.25"/>
    <row r="881" ht="15.75" x14ac:dyDescent="0.25"/>
    <row r="882" ht="15.75" x14ac:dyDescent="0.25"/>
    <row r="883" ht="15.75" x14ac:dyDescent="0.25"/>
    <row r="884" ht="15.75" x14ac:dyDescent="0.25"/>
    <row r="885" ht="15.75" x14ac:dyDescent="0.25"/>
    <row r="886" ht="15.75" x14ac:dyDescent="0.25"/>
    <row r="887" ht="15.75" x14ac:dyDescent="0.25"/>
    <row r="888" ht="15.75" x14ac:dyDescent="0.25"/>
    <row r="889" ht="15.75" x14ac:dyDescent="0.25"/>
    <row r="890" ht="15.75" x14ac:dyDescent="0.25"/>
    <row r="891" ht="15.75" x14ac:dyDescent="0.25"/>
    <row r="892" ht="15.75" x14ac:dyDescent="0.25"/>
    <row r="893" ht="15.75" x14ac:dyDescent="0.25"/>
    <row r="894" ht="15.75" x14ac:dyDescent="0.25"/>
    <row r="895" ht="15.75" x14ac:dyDescent="0.25"/>
    <row r="896" ht="15.75" x14ac:dyDescent="0.25"/>
    <row r="897" ht="15.75" x14ac:dyDescent="0.25"/>
    <row r="898" ht="15.75" x14ac:dyDescent="0.25"/>
    <row r="899" ht="15.75" x14ac:dyDescent="0.25"/>
    <row r="900" ht="15.75" x14ac:dyDescent="0.25"/>
    <row r="901" ht="15.75" x14ac:dyDescent="0.25"/>
    <row r="902" ht="15.75" x14ac:dyDescent="0.25"/>
    <row r="903" ht="15.75" x14ac:dyDescent="0.25"/>
    <row r="904" ht="15.75" x14ac:dyDescent="0.25"/>
    <row r="905" ht="15.75" x14ac:dyDescent="0.25"/>
    <row r="906" ht="15.75" x14ac:dyDescent="0.25"/>
    <row r="907" ht="15.75" x14ac:dyDescent="0.25"/>
    <row r="908" ht="15.75" x14ac:dyDescent="0.25"/>
    <row r="909" ht="15.75" x14ac:dyDescent="0.25"/>
    <row r="910" ht="15.75" x14ac:dyDescent="0.25"/>
    <row r="911" ht="15.75" x14ac:dyDescent="0.25"/>
    <row r="912" ht="15.75" x14ac:dyDescent="0.25"/>
    <row r="913" ht="15.75" x14ac:dyDescent="0.25"/>
    <row r="914" ht="15.75" x14ac:dyDescent="0.25"/>
    <row r="915" ht="15.75" x14ac:dyDescent="0.25"/>
    <row r="916" ht="15.75" x14ac:dyDescent="0.25"/>
    <row r="917" ht="15.75" x14ac:dyDescent="0.25"/>
    <row r="918" ht="15.75" x14ac:dyDescent="0.25"/>
    <row r="919" ht="15.75" x14ac:dyDescent="0.25"/>
    <row r="920" ht="15.75" x14ac:dyDescent="0.25"/>
    <row r="921" ht="15.75" x14ac:dyDescent="0.25"/>
    <row r="922" ht="15.75" x14ac:dyDescent="0.25"/>
    <row r="923" ht="15.75" x14ac:dyDescent="0.25"/>
    <row r="924" ht="15.75" x14ac:dyDescent="0.25"/>
    <row r="925" ht="15.75" x14ac:dyDescent="0.25"/>
    <row r="926" ht="15.75" x14ac:dyDescent="0.25"/>
    <row r="927" ht="15.75" x14ac:dyDescent="0.25"/>
    <row r="928" ht="15.75" x14ac:dyDescent="0.25"/>
    <row r="929" ht="15.75" x14ac:dyDescent="0.25"/>
    <row r="930" ht="15.75" x14ac:dyDescent="0.25"/>
    <row r="931" ht="15.75" x14ac:dyDescent="0.25"/>
    <row r="932" ht="15.75" x14ac:dyDescent="0.25"/>
    <row r="933" ht="15.75" x14ac:dyDescent="0.25"/>
    <row r="934" ht="15.75" x14ac:dyDescent="0.25"/>
    <row r="935" ht="15.75" x14ac:dyDescent="0.25"/>
    <row r="936" ht="15.75" x14ac:dyDescent="0.25"/>
    <row r="937" ht="15.75" x14ac:dyDescent="0.25"/>
    <row r="938" ht="15.75" x14ac:dyDescent="0.25"/>
    <row r="939" ht="15.75" x14ac:dyDescent="0.25"/>
    <row r="940" ht="15.75" x14ac:dyDescent="0.25"/>
    <row r="941" ht="15.75" x14ac:dyDescent="0.25"/>
    <row r="942" ht="15.75" x14ac:dyDescent="0.25"/>
    <row r="943" ht="15.75" x14ac:dyDescent="0.25"/>
    <row r="944" ht="15.75" x14ac:dyDescent="0.25"/>
    <row r="945" ht="15.75" x14ac:dyDescent="0.25"/>
    <row r="946" ht="15.75" x14ac:dyDescent="0.25"/>
    <row r="947" ht="15.75" x14ac:dyDescent="0.25"/>
    <row r="948" ht="15.75" x14ac:dyDescent="0.25"/>
    <row r="949" ht="15.75" x14ac:dyDescent="0.25"/>
    <row r="950" ht="15.75" x14ac:dyDescent="0.25"/>
    <row r="951" ht="15.75" x14ac:dyDescent="0.25"/>
    <row r="952" ht="15.75" x14ac:dyDescent="0.25"/>
    <row r="953" ht="15.75" x14ac:dyDescent="0.25"/>
    <row r="954" ht="15.75" x14ac:dyDescent="0.25"/>
    <row r="955" ht="15.75" x14ac:dyDescent="0.25"/>
    <row r="956" ht="15.75" x14ac:dyDescent="0.25"/>
    <row r="957" ht="15.75" x14ac:dyDescent="0.25"/>
    <row r="958" ht="15.75" x14ac:dyDescent="0.25"/>
    <row r="959" ht="15.75" x14ac:dyDescent="0.25"/>
    <row r="960" ht="15.75" x14ac:dyDescent="0.25"/>
    <row r="961" ht="15.75" x14ac:dyDescent="0.25"/>
    <row r="962" ht="15.75" x14ac:dyDescent="0.25"/>
    <row r="963" ht="15.75" x14ac:dyDescent="0.25"/>
    <row r="964" ht="15.75" x14ac:dyDescent="0.25"/>
    <row r="965" ht="15.75" x14ac:dyDescent="0.25"/>
    <row r="966" ht="15.75" x14ac:dyDescent="0.25"/>
    <row r="967" ht="15.75" x14ac:dyDescent="0.25"/>
    <row r="968" ht="15.75" x14ac:dyDescent="0.25"/>
    <row r="969" ht="15.75" x14ac:dyDescent="0.25"/>
    <row r="970" ht="15.75" x14ac:dyDescent="0.25"/>
    <row r="971" ht="15.75" x14ac:dyDescent="0.25"/>
    <row r="972" ht="15.75" x14ac:dyDescent="0.25"/>
    <row r="973" ht="15.75" x14ac:dyDescent="0.25"/>
    <row r="974" ht="15.75" x14ac:dyDescent="0.25"/>
    <row r="975" ht="15.75" x14ac:dyDescent="0.25"/>
    <row r="976" ht="15.75" x14ac:dyDescent="0.25"/>
    <row r="977" ht="15.75" x14ac:dyDescent="0.25"/>
    <row r="978" ht="15.75" x14ac:dyDescent="0.25"/>
    <row r="979" ht="15.75" x14ac:dyDescent="0.25"/>
    <row r="980" ht="15.75" x14ac:dyDescent="0.25"/>
    <row r="981" ht="15.75" x14ac:dyDescent="0.25"/>
    <row r="982" ht="15.75" x14ac:dyDescent="0.25"/>
    <row r="983" ht="15.75" x14ac:dyDescent="0.25"/>
    <row r="984" ht="15.75" x14ac:dyDescent="0.25"/>
    <row r="985" ht="15.75" x14ac:dyDescent="0.25"/>
    <row r="986" ht="15.75" x14ac:dyDescent="0.25"/>
    <row r="987" ht="15.75" x14ac:dyDescent="0.25"/>
    <row r="988" ht="15.75" x14ac:dyDescent="0.25"/>
    <row r="989" ht="15.75" x14ac:dyDescent="0.25"/>
    <row r="990" ht="15.75" x14ac:dyDescent="0.25"/>
    <row r="991" ht="15.75" x14ac:dyDescent="0.25"/>
    <row r="992" ht="15.75" x14ac:dyDescent="0.25"/>
    <row r="993" ht="15.75" x14ac:dyDescent="0.25"/>
    <row r="994" ht="15.75" x14ac:dyDescent="0.25"/>
    <row r="995" ht="15.75" x14ac:dyDescent="0.25"/>
    <row r="996" ht="15.75" x14ac:dyDescent="0.25"/>
    <row r="997" ht="15.75" x14ac:dyDescent="0.25"/>
    <row r="998" ht="15.75" x14ac:dyDescent="0.25"/>
    <row r="999" ht="15.75" x14ac:dyDescent="0.25"/>
    <row r="1000" ht="15.75" x14ac:dyDescent="0.25"/>
  </sheetData>
  <mergeCells count="310">
    <mergeCell ref="I68:J68"/>
    <mergeCell ref="I69:J69"/>
    <mergeCell ref="I70:J70"/>
    <mergeCell ref="I71:J71"/>
    <mergeCell ref="I72:J72"/>
    <mergeCell ref="M55:N55"/>
    <mergeCell ref="K69:L69"/>
    <mergeCell ref="M68:N68"/>
    <mergeCell ref="M69:N69"/>
    <mergeCell ref="K72:L72"/>
    <mergeCell ref="M71:N71"/>
    <mergeCell ref="M72:N72"/>
    <mergeCell ref="M66:N66"/>
    <mergeCell ref="J41:K41"/>
    <mergeCell ref="L43:N43"/>
    <mergeCell ref="L42:N42"/>
    <mergeCell ref="J42:K42"/>
    <mergeCell ref="J39:K39"/>
    <mergeCell ref="K59:L59"/>
    <mergeCell ref="K62:L62"/>
    <mergeCell ref="K63:L63"/>
    <mergeCell ref="L41:N41"/>
    <mergeCell ref="J43:K43"/>
    <mergeCell ref="J44:K44"/>
    <mergeCell ref="J45:K45"/>
    <mergeCell ref="J46:K46"/>
    <mergeCell ref="L44:N44"/>
    <mergeCell ref="H51:I51"/>
    <mergeCell ref="J51:K51"/>
    <mergeCell ref="L51:N51"/>
    <mergeCell ref="C52:N52"/>
    <mergeCell ref="L49:N49"/>
    <mergeCell ref="J50:K50"/>
    <mergeCell ref="E59:F59"/>
    <mergeCell ref="C59:D59"/>
    <mergeCell ref="O59:P59"/>
    <mergeCell ref="M59:N59"/>
    <mergeCell ref="C56:N56"/>
    <mergeCell ref="A57:P58"/>
    <mergeCell ref="C51:E51"/>
    <mergeCell ref="F51:G51"/>
    <mergeCell ref="O38:P52"/>
    <mergeCell ref="O54:P56"/>
    <mergeCell ref="C43:D43"/>
    <mergeCell ref="C44:D44"/>
    <mergeCell ref="F46:G46"/>
    <mergeCell ref="F45:G45"/>
    <mergeCell ref="H45:I45"/>
    <mergeCell ref="L46:N46"/>
    <mergeCell ref="J49:K49"/>
    <mergeCell ref="H50:I50"/>
    <mergeCell ref="C60:D60"/>
    <mergeCell ref="A59:B59"/>
    <mergeCell ref="G59:H59"/>
    <mergeCell ref="G60:H60"/>
    <mergeCell ref="E60:F60"/>
    <mergeCell ref="I59:J59"/>
    <mergeCell ref="I60:J60"/>
    <mergeCell ref="C61:D61"/>
    <mergeCell ref="C64:D64"/>
    <mergeCell ref="G65:H65"/>
    <mergeCell ref="G66:H66"/>
    <mergeCell ref="M65:N65"/>
    <mergeCell ref="M62:N62"/>
    <mergeCell ref="M61:N61"/>
    <mergeCell ref="E63:F63"/>
    <mergeCell ref="E65:F65"/>
    <mergeCell ref="E64:F64"/>
    <mergeCell ref="E66:F66"/>
    <mergeCell ref="E62:F62"/>
    <mergeCell ref="G61:H61"/>
    <mergeCell ref="G62:H62"/>
    <mergeCell ref="E61:F61"/>
    <mergeCell ref="G63:H63"/>
    <mergeCell ref="G64:H64"/>
    <mergeCell ref="I61:J61"/>
    <mergeCell ref="I62:J62"/>
    <mergeCell ref="I63:J63"/>
    <mergeCell ref="I64:J64"/>
    <mergeCell ref="I65:J65"/>
    <mergeCell ref="I66:J66"/>
    <mergeCell ref="J86:K86"/>
    <mergeCell ref="H87:I87"/>
    <mergeCell ref="J87:K87"/>
    <mergeCell ref="H88:I88"/>
    <mergeCell ref="J88:K88"/>
    <mergeCell ref="C62:D62"/>
    <mergeCell ref="C63:D63"/>
    <mergeCell ref="D76:E76"/>
    <mergeCell ref="D77:E77"/>
    <mergeCell ref="F77:G77"/>
    <mergeCell ref="H77:I77"/>
    <mergeCell ref="F78:G78"/>
    <mergeCell ref="D86:E86"/>
    <mergeCell ref="F86:G86"/>
    <mergeCell ref="D87:E87"/>
    <mergeCell ref="F87:G87"/>
    <mergeCell ref="C67:D67"/>
    <mergeCell ref="C68:D68"/>
    <mergeCell ref="C69:D69"/>
    <mergeCell ref="C70:D70"/>
    <mergeCell ref="C72:D72"/>
    <mergeCell ref="C65:D65"/>
    <mergeCell ref="C66:D66"/>
    <mergeCell ref="I67:J67"/>
    <mergeCell ref="L88:M88"/>
    <mergeCell ref="L84:M84"/>
    <mergeCell ref="L83:M83"/>
    <mergeCell ref="L85:M85"/>
    <mergeCell ref="L79:M79"/>
    <mergeCell ref="L80:M80"/>
    <mergeCell ref="L86:M86"/>
    <mergeCell ref="J78:K78"/>
    <mergeCell ref="H84:I84"/>
    <mergeCell ref="H85:I85"/>
    <mergeCell ref="J83:K83"/>
    <mergeCell ref="J84:K84"/>
    <mergeCell ref="H82:I82"/>
    <mergeCell ref="H83:I83"/>
    <mergeCell ref="J82:K82"/>
    <mergeCell ref="J85:K85"/>
    <mergeCell ref="H78:I78"/>
    <mergeCell ref="L81:M81"/>
    <mergeCell ref="L82:M82"/>
    <mergeCell ref="L87:M87"/>
    <mergeCell ref="H80:I80"/>
    <mergeCell ref="J79:K79"/>
    <mergeCell ref="J80:K80"/>
    <mergeCell ref="J81:K81"/>
    <mergeCell ref="E69:F69"/>
    <mergeCell ref="G67:H67"/>
    <mergeCell ref="G68:H68"/>
    <mergeCell ref="E67:F67"/>
    <mergeCell ref="E68:F68"/>
    <mergeCell ref="G69:H69"/>
    <mergeCell ref="A26:B29"/>
    <mergeCell ref="A31:B35"/>
    <mergeCell ref="K20:M20"/>
    <mergeCell ref="K21:M21"/>
    <mergeCell ref="G21:I21"/>
    <mergeCell ref="G35:I35"/>
    <mergeCell ref="C35:F35"/>
    <mergeCell ref="G34:I34"/>
    <mergeCell ref="K34:M34"/>
    <mergeCell ref="L50:N50"/>
    <mergeCell ref="G24:J24"/>
    <mergeCell ref="A25:P25"/>
    <mergeCell ref="O24:P24"/>
    <mergeCell ref="A24:B24"/>
    <mergeCell ref="C24:E24"/>
    <mergeCell ref="K24:M24"/>
    <mergeCell ref="A23:P23"/>
    <mergeCell ref="C42:D42"/>
    <mergeCell ref="A18:P18"/>
    <mergeCell ref="A1:P10"/>
    <mergeCell ref="A11:P11"/>
    <mergeCell ref="A12:P13"/>
    <mergeCell ref="A14:P15"/>
    <mergeCell ref="A16:P17"/>
    <mergeCell ref="C19:E19"/>
    <mergeCell ref="C20:E20"/>
    <mergeCell ref="G19:I19"/>
    <mergeCell ref="K19:M19"/>
    <mergeCell ref="G20:I20"/>
    <mergeCell ref="O19:P22"/>
    <mergeCell ref="A19:B22"/>
    <mergeCell ref="C21:E21"/>
    <mergeCell ref="C22:E22"/>
    <mergeCell ref="G22:I22"/>
    <mergeCell ref="K22:M22"/>
    <mergeCell ref="O26:P29"/>
    <mergeCell ref="O31:P35"/>
    <mergeCell ref="L45:N45"/>
    <mergeCell ref="J47:K47"/>
    <mergeCell ref="J48:K48"/>
    <mergeCell ref="L47:N47"/>
    <mergeCell ref="H48:I48"/>
    <mergeCell ref="L48:N48"/>
    <mergeCell ref="A36:P37"/>
    <mergeCell ref="J38:K38"/>
    <mergeCell ref="F38:G38"/>
    <mergeCell ref="H38:I38"/>
    <mergeCell ref="H47:I47"/>
    <mergeCell ref="H44:I44"/>
    <mergeCell ref="H46:I46"/>
    <mergeCell ref="H40:I40"/>
    <mergeCell ref="C47:D47"/>
    <mergeCell ref="C48:D48"/>
    <mergeCell ref="C45:D45"/>
    <mergeCell ref="A38:B56"/>
    <mergeCell ref="C46:D46"/>
    <mergeCell ref="C38:E38"/>
    <mergeCell ref="F44:G44"/>
    <mergeCell ref="C41:D41"/>
    <mergeCell ref="H42:I42"/>
    <mergeCell ref="F42:G42"/>
    <mergeCell ref="F43:G43"/>
    <mergeCell ref="H43:I43"/>
    <mergeCell ref="F48:G48"/>
    <mergeCell ref="F49:G49"/>
    <mergeCell ref="H49:I49"/>
    <mergeCell ref="H41:I41"/>
    <mergeCell ref="H39:I39"/>
    <mergeCell ref="F40:G40"/>
    <mergeCell ref="C33:E33"/>
    <mergeCell ref="C34:E34"/>
    <mergeCell ref="C32:E32"/>
    <mergeCell ref="C49:D49"/>
    <mergeCell ref="C50:D50"/>
    <mergeCell ref="F47:G47"/>
    <mergeCell ref="F50:G50"/>
    <mergeCell ref="C39:D39"/>
    <mergeCell ref="F41:G41"/>
    <mergeCell ref="O69:P69"/>
    <mergeCell ref="C27:E27"/>
    <mergeCell ref="C28:E28"/>
    <mergeCell ref="A30:P30"/>
    <mergeCell ref="O65:P65"/>
    <mergeCell ref="O64:P64"/>
    <mergeCell ref="O68:P68"/>
    <mergeCell ref="O67:P67"/>
    <mergeCell ref="M60:N60"/>
    <mergeCell ref="K60:L60"/>
    <mergeCell ref="K61:L61"/>
    <mergeCell ref="K64:L64"/>
    <mergeCell ref="K65:L65"/>
    <mergeCell ref="K66:L66"/>
    <mergeCell ref="K67:L67"/>
    <mergeCell ref="O60:P60"/>
    <mergeCell ref="M63:N63"/>
    <mergeCell ref="O63:P63"/>
    <mergeCell ref="O62:P62"/>
    <mergeCell ref="O61:P61"/>
    <mergeCell ref="O66:P66"/>
    <mergeCell ref="M64:N64"/>
    <mergeCell ref="M67:N67"/>
    <mergeCell ref="K68:L68"/>
    <mergeCell ref="C26:E26"/>
    <mergeCell ref="C29:E29"/>
    <mergeCell ref="C31:E31"/>
    <mergeCell ref="L39:N39"/>
    <mergeCell ref="L38:N38"/>
    <mergeCell ref="L40:N40"/>
    <mergeCell ref="K28:M28"/>
    <mergeCell ref="K26:M26"/>
    <mergeCell ref="K27:M27"/>
    <mergeCell ref="K31:M31"/>
    <mergeCell ref="K32:M32"/>
    <mergeCell ref="K33:M33"/>
    <mergeCell ref="K29:M29"/>
    <mergeCell ref="G32:I32"/>
    <mergeCell ref="G31:I31"/>
    <mergeCell ref="G26:I26"/>
    <mergeCell ref="G27:I27"/>
    <mergeCell ref="G33:I33"/>
    <mergeCell ref="K35:N35"/>
    <mergeCell ref="G29:I29"/>
    <mergeCell ref="J40:K40"/>
    <mergeCell ref="G28:I28"/>
    <mergeCell ref="F39:G39"/>
    <mergeCell ref="C40:D40"/>
    <mergeCell ref="H81:I81"/>
    <mergeCell ref="D80:E80"/>
    <mergeCell ref="D81:E81"/>
    <mergeCell ref="D78:E78"/>
    <mergeCell ref="D79:E79"/>
    <mergeCell ref="F79:G79"/>
    <mergeCell ref="E72:F72"/>
    <mergeCell ref="G72:H72"/>
    <mergeCell ref="G71:H71"/>
    <mergeCell ref="C71:D71"/>
    <mergeCell ref="H79:I79"/>
    <mergeCell ref="F80:G80"/>
    <mergeCell ref="A75:C88"/>
    <mergeCell ref="D88:E88"/>
    <mergeCell ref="F88:G88"/>
    <mergeCell ref="H86:I86"/>
    <mergeCell ref="L78:M78"/>
    <mergeCell ref="L75:M75"/>
    <mergeCell ref="A72:B72"/>
    <mergeCell ref="G70:H70"/>
    <mergeCell ref="K71:L71"/>
    <mergeCell ref="K70:L70"/>
    <mergeCell ref="O71:P71"/>
    <mergeCell ref="H75:I75"/>
    <mergeCell ref="F76:G76"/>
    <mergeCell ref="H76:I76"/>
    <mergeCell ref="N75:P88"/>
    <mergeCell ref="D83:E83"/>
    <mergeCell ref="F83:G83"/>
    <mergeCell ref="F81:G81"/>
    <mergeCell ref="F82:G82"/>
    <mergeCell ref="D75:E75"/>
    <mergeCell ref="F75:G75"/>
    <mergeCell ref="F84:G84"/>
    <mergeCell ref="F85:G85"/>
    <mergeCell ref="D84:E84"/>
    <mergeCell ref="D85:E85"/>
    <mergeCell ref="E70:F70"/>
    <mergeCell ref="E71:F71"/>
    <mergeCell ref="D82:E82"/>
    <mergeCell ref="J75:K75"/>
    <mergeCell ref="J76:K76"/>
    <mergeCell ref="J77:K77"/>
    <mergeCell ref="O72:P72"/>
    <mergeCell ref="M70:N70"/>
    <mergeCell ref="O70:P70"/>
    <mergeCell ref="A73:P74"/>
    <mergeCell ref="L76:M76"/>
    <mergeCell ref="L77:M77"/>
  </mergeCells>
  <pageMargins left="0.7" right="0.7" top="0.75" bottom="0.75" header="0.3" footer="0.3"/>
  <pageSetup scale="43" orientation="portrait" horizontalDpi="1200" verticalDpi="12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F81BD"/>
  </sheetPr>
  <dimension ref="A1:W1000"/>
  <sheetViews>
    <sheetView topLeftCell="A23" zoomScale="89" zoomScaleNormal="70" zoomScaleSheetLayoutView="100" zoomScalePageLayoutView="80" workbookViewId="0">
      <selection activeCell="G49" sqref="G49"/>
    </sheetView>
  </sheetViews>
  <sheetFormatPr defaultColWidth="13.5" defaultRowHeight="15" customHeight="1" x14ac:dyDescent="0.25"/>
  <cols>
    <col min="1" max="26" width="11" customWidth="1"/>
  </cols>
  <sheetData>
    <row r="1" spans="1:23" ht="15.75" customHeight="1" x14ac:dyDescent="0.25">
      <c r="A1" s="291"/>
      <c r="B1" s="139"/>
      <c r="C1" s="139"/>
      <c r="D1" s="139"/>
      <c r="E1" s="139"/>
      <c r="F1" s="139"/>
      <c r="G1" s="139"/>
      <c r="H1" s="139"/>
      <c r="I1" s="139"/>
      <c r="J1" s="139"/>
      <c r="K1" s="139"/>
      <c r="L1" s="139"/>
      <c r="M1" s="139"/>
      <c r="N1" s="271"/>
      <c r="P1" s="15"/>
      <c r="Q1" s="15"/>
      <c r="R1" s="15"/>
      <c r="S1" s="15"/>
      <c r="T1" s="15"/>
      <c r="U1" s="15"/>
      <c r="V1" s="15"/>
      <c r="W1" s="15"/>
    </row>
    <row r="2" spans="1:23" ht="15.75" customHeight="1" x14ac:dyDescent="0.25">
      <c r="A2" s="140"/>
      <c r="B2" s="143"/>
      <c r="C2" s="143"/>
      <c r="D2" s="143"/>
      <c r="E2" s="143"/>
      <c r="F2" s="143"/>
      <c r="G2" s="143"/>
      <c r="H2" s="143"/>
      <c r="I2" s="143"/>
      <c r="J2" s="143"/>
      <c r="K2" s="143"/>
      <c r="L2" s="143"/>
      <c r="M2" s="143"/>
      <c r="N2" s="283"/>
      <c r="P2" s="15"/>
      <c r="Q2" s="15"/>
      <c r="R2" s="15"/>
      <c r="S2" s="15"/>
      <c r="T2" s="15"/>
      <c r="U2" s="15"/>
      <c r="V2" s="15"/>
      <c r="W2" s="15"/>
    </row>
    <row r="3" spans="1:23" ht="15.75" customHeight="1" x14ac:dyDescent="0.25">
      <c r="A3" s="140"/>
      <c r="B3" s="143"/>
      <c r="C3" s="143"/>
      <c r="D3" s="143"/>
      <c r="E3" s="143"/>
      <c r="F3" s="143"/>
      <c r="G3" s="143"/>
      <c r="H3" s="143"/>
      <c r="I3" s="143"/>
      <c r="J3" s="143"/>
      <c r="K3" s="143"/>
      <c r="L3" s="143"/>
      <c r="M3" s="143"/>
      <c r="N3" s="283"/>
      <c r="P3" s="15"/>
      <c r="Q3" s="15"/>
      <c r="R3" s="15"/>
      <c r="S3" s="15"/>
      <c r="T3" s="15"/>
      <c r="U3" s="15"/>
      <c r="V3" s="15"/>
      <c r="W3" s="15"/>
    </row>
    <row r="4" spans="1:23" ht="15.75" customHeight="1" x14ac:dyDescent="0.25">
      <c r="A4" s="140"/>
      <c r="B4" s="143"/>
      <c r="C4" s="143"/>
      <c r="D4" s="143"/>
      <c r="E4" s="143"/>
      <c r="F4" s="143"/>
      <c r="G4" s="143"/>
      <c r="H4" s="143"/>
      <c r="I4" s="143"/>
      <c r="J4" s="143"/>
      <c r="K4" s="143"/>
      <c r="L4" s="143"/>
      <c r="M4" s="143"/>
      <c r="N4" s="283"/>
      <c r="P4" s="15"/>
      <c r="Q4" s="15"/>
      <c r="R4" s="15"/>
      <c r="S4" s="15"/>
      <c r="T4" s="15"/>
      <c r="U4" s="15"/>
      <c r="V4" s="15"/>
      <c r="W4" s="15"/>
    </row>
    <row r="5" spans="1:23" ht="15.75" customHeight="1" x14ac:dyDescent="0.25">
      <c r="A5" s="140"/>
      <c r="B5" s="143"/>
      <c r="C5" s="143"/>
      <c r="D5" s="143"/>
      <c r="E5" s="143"/>
      <c r="F5" s="143"/>
      <c r="G5" s="143"/>
      <c r="H5" s="143"/>
      <c r="I5" s="143"/>
      <c r="J5" s="143"/>
      <c r="K5" s="143"/>
      <c r="L5" s="143"/>
      <c r="M5" s="143"/>
      <c r="N5" s="283"/>
      <c r="P5" s="15"/>
      <c r="Q5" s="15"/>
      <c r="R5" s="15"/>
      <c r="S5" s="15"/>
      <c r="T5" s="15"/>
      <c r="U5" s="15"/>
      <c r="V5" s="15"/>
      <c r="W5" s="15"/>
    </row>
    <row r="6" spans="1:23" ht="15.75" customHeight="1" x14ac:dyDescent="0.25">
      <c r="A6" s="140"/>
      <c r="B6" s="143"/>
      <c r="C6" s="143"/>
      <c r="D6" s="143"/>
      <c r="E6" s="143"/>
      <c r="F6" s="143"/>
      <c r="G6" s="143"/>
      <c r="H6" s="143"/>
      <c r="I6" s="143"/>
      <c r="J6" s="143"/>
      <c r="K6" s="143"/>
      <c r="L6" s="143"/>
      <c r="M6" s="143"/>
      <c r="N6" s="283"/>
      <c r="P6" s="15"/>
      <c r="Q6" s="15"/>
      <c r="R6" s="15"/>
      <c r="S6" s="15"/>
      <c r="T6" s="15"/>
      <c r="U6" s="15"/>
      <c r="V6" s="15"/>
      <c r="W6" s="15"/>
    </row>
    <row r="7" spans="1:23" ht="15.75" customHeight="1" x14ac:dyDescent="0.25">
      <c r="A7" s="140"/>
      <c r="B7" s="143"/>
      <c r="C7" s="143"/>
      <c r="D7" s="143"/>
      <c r="E7" s="143"/>
      <c r="F7" s="143"/>
      <c r="G7" s="143"/>
      <c r="H7" s="143"/>
      <c r="I7" s="143"/>
      <c r="J7" s="143"/>
      <c r="K7" s="143"/>
      <c r="L7" s="143"/>
      <c r="M7" s="143"/>
      <c r="N7" s="283"/>
      <c r="P7" s="15"/>
      <c r="Q7" s="15"/>
      <c r="R7" s="15"/>
      <c r="S7" s="15"/>
      <c r="T7" s="15"/>
      <c r="U7" s="15"/>
      <c r="V7" s="15"/>
      <c r="W7" s="15"/>
    </row>
    <row r="8" spans="1:23" ht="15.75" customHeight="1" x14ac:dyDescent="0.25">
      <c r="A8" s="140"/>
      <c r="B8" s="143"/>
      <c r="C8" s="143"/>
      <c r="D8" s="143"/>
      <c r="E8" s="143"/>
      <c r="F8" s="143"/>
      <c r="G8" s="143"/>
      <c r="H8" s="143"/>
      <c r="I8" s="143"/>
      <c r="J8" s="143"/>
      <c r="K8" s="143"/>
      <c r="L8" s="143"/>
      <c r="M8" s="143"/>
      <c r="N8" s="283"/>
      <c r="P8" s="15"/>
      <c r="Q8" s="15"/>
      <c r="R8" s="15"/>
      <c r="S8" s="15"/>
      <c r="T8" s="15"/>
      <c r="U8" s="15"/>
      <c r="V8" s="15"/>
      <c r="W8" s="15"/>
    </row>
    <row r="9" spans="1:23" ht="15.75" customHeight="1" x14ac:dyDescent="0.25">
      <c r="A9" s="140"/>
      <c r="B9" s="143"/>
      <c r="C9" s="143"/>
      <c r="D9" s="143"/>
      <c r="E9" s="143"/>
      <c r="F9" s="143"/>
      <c r="G9" s="143"/>
      <c r="H9" s="143"/>
      <c r="I9" s="143"/>
      <c r="J9" s="143"/>
      <c r="K9" s="143"/>
      <c r="L9" s="143"/>
      <c r="M9" s="143"/>
      <c r="N9" s="283"/>
      <c r="P9" s="15"/>
      <c r="Q9" s="15"/>
      <c r="R9" s="15"/>
      <c r="S9" s="15"/>
      <c r="T9" s="15"/>
      <c r="U9" s="15"/>
      <c r="V9" s="15"/>
      <c r="W9" s="15"/>
    </row>
    <row r="10" spans="1:23" ht="10.5" customHeight="1" x14ac:dyDescent="0.25">
      <c r="A10" s="272"/>
      <c r="B10" s="273"/>
      <c r="C10" s="273"/>
      <c r="D10" s="273"/>
      <c r="E10" s="273"/>
      <c r="F10" s="273"/>
      <c r="G10" s="273"/>
      <c r="H10" s="273"/>
      <c r="I10" s="273"/>
      <c r="J10" s="273"/>
      <c r="K10" s="273"/>
      <c r="L10" s="273"/>
      <c r="M10" s="273"/>
      <c r="N10" s="274"/>
      <c r="P10" s="15"/>
      <c r="Q10" s="15"/>
      <c r="R10" s="15"/>
      <c r="S10" s="15"/>
      <c r="T10" s="15"/>
      <c r="U10" s="15"/>
      <c r="V10" s="15"/>
      <c r="W10" s="15"/>
    </row>
    <row r="11" spans="1:23" ht="15.75" customHeight="1" x14ac:dyDescent="0.25">
      <c r="A11" s="401" t="s">
        <v>126</v>
      </c>
      <c r="B11" s="280"/>
      <c r="C11" s="280"/>
      <c r="D11" s="280"/>
      <c r="E11" s="280"/>
      <c r="F11" s="280"/>
      <c r="G11" s="280"/>
      <c r="H11" s="280"/>
      <c r="I11" s="280"/>
      <c r="J11" s="280"/>
      <c r="K11" s="280"/>
      <c r="L11" s="280"/>
      <c r="M11" s="280"/>
      <c r="N11" s="263"/>
      <c r="P11" s="16"/>
      <c r="Q11" s="16"/>
      <c r="R11" s="16"/>
      <c r="S11" s="16"/>
      <c r="T11" s="16"/>
      <c r="U11" s="16"/>
      <c r="V11" s="16"/>
      <c r="W11" s="16"/>
    </row>
    <row r="12" spans="1:23" ht="15.75" customHeight="1" x14ac:dyDescent="0.25">
      <c r="A12" s="300" t="str">
        <f>'Club Administration'!A12:I12</f>
        <v>School Name</v>
      </c>
      <c r="B12" s="301"/>
      <c r="C12" s="301"/>
      <c r="D12" s="301"/>
      <c r="E12" s="301"/>
      <c r="F12" s="301"/>
      <c r="G12" s="301"/>
      <c r="H12" s="301"/>
      <c r="I12" s="301"/>
      <c r="J12" s="301"/>
      <c r="K12" s="301"/>
      <c r="L12" s="301"/>
      <c r="M12" s="301"/>
      <c r="N12" s="302"/>
      <c r="P12" s="17"/>
      <c r="Q12" s="17"/>
      <c r="R12" s="17"/>
      <c r="S12" s="17"/>
      <c r="T12" s="17"/>
      <c r="U12" s="17"/>
      <c r="V12" s="17"/>
      <c r="W12" s="17"/>
    </row>
    <row r="13" spans="1:23" ht="15.75" customHeight="1" x14ac:dyDescent="0.25">
      <c r="A13" s="303"/>
      <c r="B13" s="304"/>
      <c r="C13" s="304"/>
      <c r="D13" s="304"/>
      <c r="E13" s="304"/>
      <c r="F13" s="304"/>
      <c r="G13" s="304"/>
      <c r="H13" s="304"/>
      <c r="I13" s="304"/>
      <c r="J13" s="304"/>
      <c r="K13" s="304"/>
      <c r="L13" s="304"/>
      <c r="M13" s="304"/>
      <c r="N13" s="305"/>
      <c r="P13" s="17"/>
      <c r="Q13" s="17"/>
      <c r="R13" s="17"/>
      <c r="S13" s="17"/>
      <c r="T13" s="17"/>
      <c r="U13" s="17"/>
      <c r="V13" s="17"/>
      <c r="W13" s="17"/>
    </row>
    <row r="14" spans="1:23" ht="15.75" customHeight="1" x14ac:dyDescent="0.25">
      <c r="A14" s="306" t="str">
        <f>'Club Administration'!A14:I14</f>
        <v>Select Division</v>
      </c>
      <c r="B14" s="301"/>
      <c r="C14" s="301"/>
      <c r="D14" s="301"/>
      <c r="E14" s="301"/>
      <c r="F14" s="301"/>
      <c r="G14" s="301"/>
      <c r="H14" s="301"/>
      <c r="I14" s="301"/>
      <c r="J14" s="301"/>
      <c r="K14" s="301"/>
      <c r="L14" s="301"/>
      <c r="M14" s="301"/>
      <c r="N14" s="302"/>
      <c r="P14" s="18"/>
      <c r="Q14" s="18"/>
      <c r="R14" s="18"/>
      <c r="S14" s="18"/>
      <c r="T14" s="18"/>
      <c r="U14" s="18"/>
      <c r="V14" s="18"/>
      <c r="W14" s="18"/>
    </row>
    <row r="15" spans="1:23" ht="15.75" customHeight="1" x14ac:dyDescent="0.25">
      <c r="A15" s="303"/>
      <c r="B15" s="304"/>
      <c r="C15" s="304"/>
      <c r="D15" s="304"/>
      <c r="E15" s="304"/>
      <c r="F15" s="304"/>
      <c r="G15" s="304"/>
      <c r="H15" s="304"/>
      <c r="I15" s="304"/>
      <c r="J15" s="304"/>
      <c r="K15" s="304"/>
      <c r="L15" s="304"/>
      <c r="M15" s="304"/>
      <c r="N15" s="305"/>
      <c r="P15" s="18"/>
      <c r="Q15" s="18"/>
      <c r="R15" s="18"/>
      <c r="S15" s="18"/>
      <c r="T15" s="18"/>
      <c r="U15" s="18"/>
      <c r="V15" s="18"/>
      <c r="W15" s="18"/>
    </row>
    <row r="16" spans="1:23" ht="15.75" customHeight="1" x14ac:dyDescent="0.25">
      <c r="A16" s="291"/>
      <c r="B16" s="139"/>
      <c r="C16" s="139"/>
      <c r="D16" s="139"/>
      <c r="E16" s="139"/>
      <c r="F16" s="139"/>
      <c r="G16" s="271"/>
      <c r="H16" s="291"/>
      <c r="I16" s="139"/>
      <c r="J16" s="139"/>
      <c r="K16" s="139"/>
      <c r="L16" s="139"/>
      <c r="M16" s="139"/>
      <c r="N16" s="271"/>
      <c r="P16" s="15"/>
      <c r="Q16" s="15"/>
      <c r="R16" s="15"/>
      <c r="S16" s="15"/>
      <c r="T16" s="15"/>
      <c r="U16" s="15"/>
      <c r="V16" s="15"/>
      <c r="W16" s="15"/>
    </row>
    <row r="17" spans="1:23" ht="15.75" customHeight="1" x14ac:dyDescent="0.25">
      <c r="A17" s="140"/>
      <c r="B17" s="143"/>
      <c r="C17" s="143"/>
      <c r="D17" s="143"/>
      <c r="E17" s="143"/>
      <c r="F17" s="143"/>
      <c r="G17" s="283"/>
      <c r="H17" s="140"/>
      <c r="I17" s="143"/>
      <c r="J17" s="143"/>
      <c r="K17" s="143"/>
      <c r="L17" s="143"/>
      <c r="M17" s="143"/>
      <c r="N17" s="283"/>
      <c r="P17" s="15"/>
      <c r="Q17" s="15"/>
      <c r="R17" s="15"/>
      <c r="S17" s="19"/>
      <c r="T17" s="19"/>
      <c r="U17" s="19"/>
      <c r="V17" s="19"/>
      <c r="W17" s="15"/>
    </row>
    <row r="18" spans="1:23" ht="15.75" customHeight="1" x14ac:dyDescent="0.25">
      <c r="A18" s="140"/>
      <c r="B18" s="143"/>
      <c r="C18" s="143"/>
      <c r="D18" s="143"/>
      <c r="E18" s="143"/>
      <c r="F18" s="143"/>
      <c r="G18" s="283"/>
      <c r="H18" s="140"/>
      <c r="I18" s="143"/>
      <c r="J18" s="143"/>
      <c r="K18" s="143"/>
      <c r="L18" s="143"/>
      <c r="M18" s="143"/>
      <c r="N18" s="283"/>
      <c r="P18" s="15"/>
      <c r="Q18" s="15"/>
      <c r="R18" s="15"/>
      <c r="S18" s="20"/>
      <c r="T18" s="20"/>
      <c r="U18" s="20"/>
      <c r="V18" s="20"/>
      <c r="W18" s="15"/>
    </row>
    <row r="19" spans="1:23" ht="15.75" customHeight="1" x14ac:dyDescent="0.25">
      <c r="A19" s="140"/>
      <c r="B19" s="143"/>
      <c r="C19" s="143"/>
      <c r="D19" s="143"/>
      <c r="E19" s="143"/>
      <c r="F19" s="143"/>
      <c r="G19" s="283"/>
      <c r="H19" s="140"/>
      <c r="I19" s="143"/>
      <c r="J19" s="143"/>
      <c r="K19" s="143"/>
      <c r="L19" s="143"/>
      <c r="M19" s="143"/>
      <c r="N19" s="283"/>
      <c r="P19" s="15"/>
      <c r="Q19" s="15"/>
      <c r="R19" s="15"/>
      <c r="S19" s="20"/>
      <c r="T19" s="20"/>
      <c r="U19" s="20"/>
      <c r="V19" s="20"/>
      <c r="W19" s="15"/>
    </row>
    <row r="20" spans="1:23" ht="15.75" customHeight="1" x14ac:dyDescent="0.25">
      <c r="A20" s="140"/>
      <c r="B20" s="143"/>
      <c r="C20" s="143"/>
      <c r="D20" s="143"/>
      <c r="E20" s="143"/>
      <c r="F20" s="143"/>
      <c r="G20" s="283"/>
      <c r="H20" s="140"/>
      <c r="I20" s="143"/>
      <c r="J20" s="143"/>
      <c r="K20" s="143"/>
      <c r="L20" s="143"/>
      <c r="M20" s="143"/>
      <c r="N20" s="283"/>
      <c r="P20" s="15"/>
      <c r="Q20" s="15"/>
      <c r="R20" s="15"/>
      <c r="S20" s="20"/>
      <c r="T20" s="20"/>
      <c r="U20" s="20"/>
      <c r="V20" s="20"/>
      <c r="W20" s="15"/>
    </row>
    <row r="21" spans="1:23" ht="15.75" customHeight="1" x14ac:dyDescent="0.25">
      <c r="A21" s="140"/>
      <c r="B21" s="143"/>
      <c r="C21" s="143"/>
      <c r="D21" s="143"/>
      <c r="E21" s="143"/>
      <c r="F21" s="143"/>
      <c r="G21" s="283"/>
      <c r="H21" s="140"/>
      <c r="I21" s="143"/>
      <c r="J21" s="143"/>
      <c r="K21" s="143"/>
      <c r="L21" s="143"/>
      <c r="M21" s="143"/>
      <c r="N21" s="283"/>
      <c r="P21" s="15"/>
      <c r="Q21" s="15"/>
      <c r="R21" s="15"/>
      <c r="S21" s="20"/>
      <c r="T21" s="20"/>
      <c r="U21" s="20"/>
      <c r="V21" s="20"/>
      <c r="W21" s="15"/>
    </row>
    <row r="22" spans="1:23" ht="15.75" customHeight="1" x14ac:dyDescent="0.25">
      <c r="A22" s="140"/>
      <c r="B22" s="143"/>
      <c r="C22" s="143"/>
      <c r="D22" s="143"/>
      <c r="E22" s="143"/>
      <c r="F22" s="143"/>
      <c r="G22" s="283"/>
      <c r="H22" s="140"/>
      <c r="I22" s="143"/>
      <c r="J22" s="143"/>
      <c r="K22" s="143"/>
      <c r="L22" s="143"/>
      <c r="M22" s="143"/>
      <c r="N22" s="283"/>
      <c r="P22" s="15"/>
      <c r="Q22" s="15"/>
      <c r="R22" s="15"/>
      <c r="S22" s="20"/>
      <c r="T22" s="20"/>
      <c r="U22" s="20"/>
      <c r="V22" s="20"/>
      <c r="W22" s="15"/>
    </row>
    <row r="23" spans="1:23" ht="15.75" customHeight="1" x14ac:dyDescent="0.25">
      <c r="A23" s="140"/>
      <c r="B23" s="143"/>
      <c r="C23" s="143"/>
      <c r="D23" s="143"/>
      <c r="E23" s="143"/>
      <c r="F23" s="143"/>
      <c r="G23" s="283"/>
      <c r="H23" s="140"/>
      <c r="I23" s="143"/>
      <c r="J23" s="143"/>
      <c r="K23" s="143"/>
      <c r="L23" s="143"/>
      <c r="M23" s="143"/>
      <c r="N23" s="283"/>
      <c r="P23" s="15"/>
      <c r="Q23" s="15"/>
      <c r="R23" s="15"/>
      <c r="S23" s="20"/>
      <c r="T23" s="20"/>
      <c r="U23" s="20"/>
      <c r="V23" s="20"/>
      <c r="W23" s="15"/>
    </row>
    <row r="24" spans="1:23" ht="15.75" customHeight="1" x14ac:dyDescent="0.25">
      <c r="A24" s="140"/>
      <c r="B24" s="143"/>
      <c r="C24" s="143"/>
      <c r="D24" s="143"/>
      <c r="E24" s="143"/>
      <c r="F24" s="143"/>
      <c r="G24" s="283"/>
      <c r="H24" s="140"/>
      <c r="I24" s="143"/>
      <c r="J24" s="143"/>
      <c r="K24" s="143"/>
      <c r="L24" s="143"/>
      <c r="M24" s="143"/>
      <c r="N24" s="283"/>
      <c r="P24" s="15"/>
      <c r="Q24" s="15"/>
      <c r="R24" s="15"/>
      <c r="S24" s="20"/>
      <c r="T24" s="20"/>
      <c r="U24" s="20"/>
      <c r="V24" s="20"/>
      <c r="W24" s="15"/>
    </row>
    <row r="25" spans="1:23" ht="15.75" customHeight="1" x14ac:dyDescent="0.25">
      <c r="A25" s="140"/>
      <c r="B25" s="143"/>
      <c r="C25" s="143"/>
      <c r="D25" s="143"/>
      <c r="E25" s="143"/>
      <c r="F25" s="143"/>
      <c r="G25" s="283"/>
      <c r="H25" s="140"/>
      <c r="I25" s="143"/>
      <c r="J25" s="143"/>
      <c r="K25" s="143"/>
      <c r="L25" s="143"/>
      <c r="M25" s="143"/>
      <c r="N25" s="283"/>
      <c r="P25" s="15"/>
      <c r="Q25" s="15"/>
      <c r="R25" s="15"/>
      <c r="S25" s="20"/>
      <c r="T25" s="20"/>
      <c r="U25" s="20"/>
      <c r="V25" s="20"/>
      <c r="W25" s="15"/>
    </row>
    <row r="26" spans="1:23" ht="15.75" customHeight="1" x14ac:dyDescent="0.25">
      <c r="A26" s="140"/>
      <c r="B26" s="143"/>
      <c r="C26" s="143"/>
      <c r="D26" s="143"/>
      <c r="E26" s="143"/>
      <c r="F26" s="143"/>
      <c r="G26" s="283"/>
      <c r="H26" s="140"/>
      <c r="I26" s="143"/>
      <c r="J26" s="143"/>
      <c r="K26" s="143"/>
      <c r="L26" s="143"/>
      <c r="M26" s="143"/>
      <c r="N26" s="283"/>
      <c r="P26" s="15"/>
      <c r="Q26" s="15"/>
      <c r="R26" s="15"/>
      <c r="S26" s="20"/>
      <c r="T26" s="20"/>
      <c r="U26" s="20"/>
      <c r="V26" s="20"/>
      <c r="W26" s="15"/>
    </row>
    <row r="27" spans="1:23" ht="15.75" customHeight="1" x14ac:dyDescent="0.25">
      <c r="A27" s="140"/>
      <c r="B27" s="143"/>
      <c r="C27" s="143"/>
      <c r="D27" s="143"/>
      <c r="E27" s="143"/>
      <c r="F27" s="143"/>
      <c r="G27" s="283"/>
      <c r="H27" s="140"/>
      <c r="I27" s="143"/>
      <c r="J27" s="143"/>
      <c r="K27" s="143"/>
      <c r="L27" s="143"/>
      <c r="M27" s="143"/>
      <c r="N27" s="283"/>
      <c r="P27" s="15"/>
      <c r="Q27" s="15"/>
      <c r="R27" s="15"/>
      <c r="S27" s="20"/>
      <c r="T27" s="20"/>
      <c r="U27" s="20"/>
      <c r="V27" s="20"/>
      <c r="W27" s="15"/>
    </row>
    <row r="28" spans="1:23" ht="15.75" customHeight="1" x14ac:dyDescent="0.25">
      <c r="A28" s="140"/>
      <c r="B28" s="143"/>
      <c r="C28" s="143"/>
      <c r="D28" s="143"/>
      <c r="E28" s="143"/>
      <c r="F28" s="143"/>
      <c r="G28" s="283"/>
      <c r="H28" s="140"/>
      <c r="I28" s="143"/>
      <c r="J28" s="143"/>
      <c r="K28" s="143"/>
      <c r="L28" s="143"/>
      <c r="M28" s="143"/>
      <c r="N28" s="283"/>
      <c r="P28" s="15"/>
      <c r="Q28" s="15"/>
      <c r="R28" s="15"/>
      <c r="S28" s="20"/>
      <c r="T28" s="20"/>
      <c r="U28" s="20"/>
      <c r="V28" s="20"/>
      <c r="W28" s="15"/>
    </row>
    <row r="29" spans="1:23" ht="15.75" customHeight="1" x14ac:dyDescent="0.25">
      <c r="A29" s="140"/>
      <c r="B29" s="143"/>
      <c r="C29" s="143"/>
      <c r="D29" s="143"/>
      <c r="E29" s="143"/>
      <c r="F29" s="143"/>
      <c r="G29" s="283"/>
      <c r="H29" s="140"/>
      <c r="I29" s="143"/>
      <c r="J29" s="143"/>
      <c r="K29" s="143"/>
      <c r="L29" s="143"/>
      <c r="M29" s="143"/>
      <c r="N29" s="283"/>
      <c r="P29" s="15"/>
      <c r="Q29" s="15"/>
      <c r="R29" s="15"/>
      <c r="S29" s="20"/>
      <c r="T29" s="20"/>
      <c r="U29" s="20"/>
      <c r="V29" s="20"/>
      <c r="W29" s="15"/>
    </row>
    <row r="30" spans="1:23" ht="15.75" customHeight="1" thickBot="1" x14ac:dyDescent="0.3">
      <c r="A30" s="402"/>
      <c r="B30" s="403"/>
      <c r="C30" s="403"/>
      <c r="D30" s="403"/>
      <c r="E30" s="403"/>
      <c r="F30" s="403"/>
      <c r="G30" s="404"/>
      <c r="H30" s="402"/>
      <c r="I30" s="403"/>
      <c r="J30" s="403"/>
      <c r="K30" s="403"/>
      <c r="L30" s="403"/>
      <c r="M30" s="403"/>
      <c r="N30" s="404"/>
      <c r="P30" s="15"/>
      <c r="Q30" s="15"/>
      <c r="R30" s="15"/>
      <c r="S30" s="20"/>
      <c r="T30" s="20"/>
      <c r="U30" s="20"/>
      <c r="V30" s="20"/>
      <c r="W30" s="15"/>
    </row>
    <row r="31" spans="1:23" ht="15.75" customHeight="1" thickTop="1" thickBot="1" x14ac:dyDescent="0.3">
      <c r="A31" s="410"/>
      <c r="B31" s="411"/>
      <c r="C31" s="405" t="s">
        <v>127</v>
      </c>
      <c r="D31" s="406"/>
      <c r="E31" s="406"/>
      <c r="F31" s="407"/>
      <c r="G31" s="405" t="s">
        <v>87</v>
      </c>
      <c r="H31" s="406"/>
      <c r="I31" s="406"/>
      <c r="J31" s="407"/>
      <c r="K31" s="412" t="s">
        <v>316</v>
      </c>
      <c r="L31" s="413"/>
      <c r="M31" s="413"/>
      <c r="N31" s="414"/>
    </row>
    <row r="32" spans="1:23" ht="15.75" customHeight="1" thickTop="1" thickBot="1" x14ac:dyDescent="0.3">
      <c r="A32" s="408" t="s">
        <v>123</v>
      </c>
      <c r="B32" s="409"/>
      <c r="C32" s="95" t="s">
        <v>308</v>
      </c>
      <c r="D32" s="96" t="s">
        <v>312</v>
      </c>
      <c r="E32" s="97" t="s">
        <v>318</v>
      </c>
      <c r="F32" s="98" t="s">
        <v>330</v>
      </c>
      <c r="G32" s="95" t="s">
        <v>308</v>
      </c>
      <c r="H32" s="96" t="s">
        <v>312</v>
      </c>
      <c r="I32" s="97" t="s">
        <v>318</v>
      </c>
      <c r="J32" s="98" t="s">
        <v>330</v>
      </c>
      <c r="K32" s="415"/>
      <c r="L32" s="416"/>
      <c r="M32" s="416"/>
      <c r="N32" s="417"/>
    </row>
    <row r="33" spans="1:14" ht="15.75" customHeight="1" thickTop="1" x14ac:dyDescent="0.25">
      <c r="A33" s="392" t="s">
        <v>88</v>
      </c>
      <c r="B33" s="393"/>
      <c r="C33" s="21"/>
      <c r="D33" s="22"/>
      <c r="E33" s="23"/>
      <c r="F33" s="24">
        <f>March!G75</f>
        <v>0</v>
      </c>
      <c r="G33" s="25"/>
      <c r="H33" s="26"/>
      <c r="I33" s="27"/>
      <c r="J33" s="89" t="str">
        <f t="shared" ref="J33:J44" si="0">IF(F33=0,"",F33/L$42)</f>
        <v/>
      </c>
      <c r="K33" s="349" t="s">
        <v>308</v>
      </c>
      <c r="L33" s="377"/>
      <c r="M33" s="378"/>
      <c r="N33" s="379"/>
    </row>
    <row r="34" spans="1:14" ht="15.75" customHeight="1" x14ac:dyDescent="0.25">
      <c r="A34" s="392" t="s">
        <v>89</v>
      </c>
      <c r="B34" s="393"/>
      <c r="C34" s="21"/>
      <c r="D34" s="22"/>
      <c r="E34" s="23"/>
      <c r="F34" s="24">
        <f>April!G75</f>
        <v>0</v>
      </c>
      <c r="G34" s="25"/>
      <c r="H34" s="26"/>
      <c r="I34" s="27"/>
      <c r="J34" s="89" t="str">
        <f t="shared" si="0"/>
        <v/>
      </c>
      <c r="K34" s="350"/>
      <c r="L34" s="380"/>
      <c r="M34" s="381"/>
      <c r="N34" s="382"/>
    </row>
    <row r="35" spans="1:14" ht="15.75" customHeight="1" x14ac:dyDescent="0.25">
      <c r="A35" s="392" t="s">
        <v>90</v>
      </c>
      <c r="B35" s="393"/>
      <c r="C35" s="21"/>
      <c r="D35" s="22"/>
      <c r="E35" s="23"/>
      <c r="F35" s="24">
        <f>May!G75</f>
        <v>0</v>
      </c>
      <c r="G35" s="25"/>
      <c r="H35" s="26"/>
      <c r="I35" s="27"/>
      <c r="J35" s="89" t="str">
        <f t="shared" si="0"/>
        <v/>
      </c>
      <c r="K35" s="351"/>
      <c r="L35" s="383"/>
      <c r="M35" s="384"/>
      <c r="N35" s="385"/>
    </row>
    <row r="36" spans="1:14" ht="15.75" customHeight="1" x14ac:dyDescent="0.25">
      <c r="A36" s="392" t="s">
        <v>91</v>
      </c>
      <c r="B36" s="393"/>
      <c r="C36" s="21"/>
      <c r="D36" s="22"/>
      <c r="E36" s="23"/>
      <c r="F36" s="24">
        <f>June!G75</f>
        <v>0</v>
      </c>
      <c r="G36" s="25"/>
      <c r="H36" s="26"/>
      <c r="I36" s="27"/>
      <c r="J36" s="89" t="str">
        <f t="shared" si="0"/>
        <v/>
      </c>
      <c r="K36" s="352" t="s">
        <v>312</v>
      </c>
      <c r="L36" s="371"/>
      <c r="M36" s="372"/>
      <c r="N36" s="373"/>
    </row>
    <row r="37" spans="1:14" ht="15.75" customHeight="1" x14ac:dyDescent="0.25">
      <c r="A37" s="392" t="s">
        <v>92</v>
      </c>
      <c r="B37" s="393"/>
      <c r="C37" s="21"/>
      <c r="D37" s="22"/>
      <c r="E37" s="23"/>
      <c r="F37" s="24">
        <f>July!G75</f>
        <v>0</v>
      </c>
      <c r="G37" s="25"/>
      <c r="H37" s="26"/>
      <c r="I37" s="27"/>
      <c r="J37" s="89" t="str">
        <f t="shared" si="0"/>
        <v/>
      </c>
      <c r="K37" s="353"/>
      <c r="L37" s="374"/>
      <c r="M37" s="375"/>
      <c r="N37" s="376"/>
    </row>
    <row r="38" spans="1:14" ht="15.75" customHeight="1" x14ac:dyDescent="0.25">
      <c r="A38" s="392" t="s">
        <v>93</v>
      </c>
      <c r="B38" s="393"/>
      <c r="C38" s="21"/>
      <c r="D38" s="22"/>
      <c r="E38" s="23"/>
      <c r="F38" s="24">
        <f>August!G75</f>
        <v>0</v>
      </c>
      <c r="G38" s="25"/>
      <c r="H38" s="26"/>
      <c r="I38" s="27"/>
      <c r="J38" s="89" t="str">
        <f t="shared" si="0"/>
        <v/>
      </c>
      <c r="K38" s="354"/>
      <c r="L38" s="374"/>
      <c r="M38" s="375"/>
      <c r="N38" s="376"/>
    </row>
    <row r="39" spans="1:14" ht="15.75" customHeight="1" x14ac:dyDescent="0.25">
      <c r="A39" s="392" t="s">
        <v>94</v>
      </c>
      <c r="B39" s="393"/>
      <c r="C39" s="21"/>
      <c r="D39" s="22"/>
      <c r="E39" s="23"/>
      <c r="F39" s="24">
        <f>September!G75</f>
        <v>0</v>
      </c>
      <c r="G39" s="25"/>
      <c r="H39" s="26"/>
      <c r="I39" s="27"/>
      <c r="J39" s="89" t="str">
        <f t="shared" si="0"/>
        <v/>
      </c>
      <c r="K39" s="350" t="s">
        <v>318</v>
      </c>
      <c r="L39" s="365"/>
      <c r="M39" s="366"/>
      <c r="N39" s="367"/>
    </row>
    <row r="40" spans="1:14" ht="15.75" customHeight="1" x14ac:dyDescent="0.25">
      <c r="A40" s="392" t="s">
        <v>95</v>
      </c>
      <c r="B40" s="393"/>
      <c r="C40" s="21"/>
      <c r="D40" s="22"/>
      <c r="E40" s="23"/>
      <c r="F40" s="24">
        <f>October!G75</f>
        <v>0</v>
      </c>
      <c r="G40" s="25"/>
      <c r="H40" s="26"/>
      <c r="I40" s="27"/>
      <c r="J40" s="89" t="str">
        <f t="shared" si="0"/>
        <v/>
      </c>
      <c r="K40" s="350"/>
      <c r="L40" s="368"/>
      <c r="M40" s="369"/>
      <c r="N40" s="370"/>
    </row>
    <row r="41" spans="1:14" ht="15.75" customHeight="1" x14ac:dyDescent="0.25">
      <c r="A41" s="392" t="s">
        <v>96</v>
      </c>
      <c r="B41" s="393"/>
      <c r="C41" s="21"/>
      <c r="D41" s="22"/>
      <c r="E41" s="23"/>
      <c r="F41" s="24">
        <f>November!G75</f>
        <v>0</v>
      </c>
      <c r="G41" s="25"/>
      <c r="H41" s="26"/>
      <c r="I41" s="27"/>
      <c r="J41" s="89" t="str">
        <f t="shared" si="0"/>
        <v/>
      </c>
      <c r="K41" s="350"/>
      <c r="L41" s="368"/>
      <c r="M41" s="369"/>
      <c r="N41" s="370"/>
    </row>
    <row r="42" spans="1:14" ht="15.75" customHeight="1" x14ac:dyDescent="0.25">
      <c r="A42" s="392" t="s">
        <v>97</v>
      </c>
      <c r="B42" s="393"/>
      <c r="C42" s="21"/>
      <c r="D42" s="22"/>
      <c r="E42" s="23"/>
      <c r="F42" s="24">
        <f>December!G75</f>
        <v>0</v>
      </c>
      <c r="G42" s="25"/>
      <c r="H42" s="26"/>
      <c r="I42" s="27"/>
      <c r="J42" s="89" t="str">
        <f t="shared" si="0"/>
        <v/>
      </c>
      <c r="K42" s="352" t="s">
        <v>330</v>
      </c>
      <c r="L42" s="356">
        <f>'Club Membership Roster'!J16</f>
        <v>0</v>
      </c>
      <c r="M42" s="357"/>
      <c r="N42" s="358"/>
    </row>
    <row r="43" spans="1:14" ht="15.75" customHeight="1" x14ac:dyDescent="0.25">
      <c r="A43" s="392" t="s">
        <v>98</v>
      </c>
      <c r="B43" s="393"/>
      <c r="C43" s="21"/>
      <c r="D43" s="22"/>
      <c r="E43" s="23"/>
      <c r="F43" s="24">
        <f>January!G75</f>
        <v>0</v>
      </c>
      <c r="G43" s="25"/>
      <c r="H43" s="26"/>
      <c r="I43" s="27"/>
      <c r="J43" s="89" t="str">
        <f t="shared" si="0"/>
        <v/>
      </c>
      <c r="K43" s="350"/>
      <c r="L43" s="359"/>
      <c r="M43" s="360"/>
      <c r="N43" s="361"/>
    </row>
    <row r="44" spans="1:14" ht="15.75" customHeight="1" thickBot="1" x14ac:dyDescent="0.3">
      <c r="A44" s="395" t="s">
        <v>99</v>
      </c>
      <c r="B44" s="396"/>
      <c r="C44" s="104"/>
      <c r="D44" s="105"/>
      <c r="E44" s="106"/>
      <c r="F44" s="107">
        <f>February!G75</f>
        <v>0</v>
      </c>
      <c r="G44" s="108"/>
      <c r="H44" s="99"/>
      <c r="I44" s="100"/>
      <c r="J44" s="101" t="str">
        <f t="shared" si="0"/>
        <v/>
      </c>
      <c r="K44" s="355"/>
      <c r="L44" s="362"/>
      <c r="M44" s="363"/>
      <c r="N44" s="364"/>
    </row>
    <row r="45" spans="1:14" ht="15.75" customHeight="1" thickTop="1" x14ac:dyDescent="0.25">
      <c r="A45" s="397" t="s">
        <v>128</v>
      </c>
      <c r="B45" s="273"/>
      <c r="C45" s="28">
        <f t="shared" ref="C45:J45" si="1">SUM(C33:C44)</f>
        <v>0</v>
      </c>
      <c r="D45" s="102">
        <f t="shared" si="1"/>
        <v>0</v>
      </c>
      <c r="E45" s="102">
        <f t="shared" si="1"/>
        <v>0</v>
      </c>
      <c r="F45" s="103">
        <f t="shared" si="1"/>
        <v>0</v>
      </c>
      <c r="G45" s="28">
        <f t="shared" si="1"/>
        <v>0</v>
      </c>
      <c r="H45" s="29">
        <f t="shared" si="1"/>
        <v>0</v>
      </c>
      <c r="I45" s="29">
        <f t="shared" si="1"/>
        <v>0</v>
      </c>
      <c r="J45" s="90">
        <f t="shared" si="1"/>
        <v>0</v>
      </c>
      <c r="K45" s="346"/>
      <c r="L45" s="347"/>
      <c r="M45" s="347"/>
      <c r="N45" s="348"/>
    </row>
    <row r="46" spans="1:14" ht="16.5" thickBot="1" x14ac:dyDescent="0.3">
      <c r="A46" s="30"/>
      <c r="B46" s="91"/>
      <c r="C46" s="91"/>
      <c r="D46" s="91"/>
      <c r="E46" s="91"/>
      <c r="F46" s="91"/>
      <c r="G46" s="91"/>
      <c r="H46" s="31"/>
      <c r="I46" s="31"/>
      <c r="J46" s="31"/>
      <c r="K46" s="31"/>
      <c r="L46" s="31"/>
      <c r="M46" s="31"/>
      <c r="N46" s="32"/>
    </row>
    <row r="47" spans="1:14" ht="15.75" customHeight="1" thickTop="1" x14ac:dyDescent="0.25">
      <c r="A47" s="398"/>
      <c r="B47" s="324"/>
      <c r="C47" s="391"/>
      <c r="D47" s="394" t="s">
        <v>129</v>
      </c>
      <c r="E47" s="273"/>
      <c r="F47" s="273"/>
      <c r="G47" s="391"/>
      <c r="H47" s="386"/>
      <c r="I47" s="139"/>
      <c r="J47" s="139"/>
      <c r="K47" s="139"/>
      <c r="L47" s="139"/>
      <c r="M47" s="139"/>
      <c r="N47" s="271"/>
    </row>
    <row r="48" spans="1:14" ht="15.75" customHeight="1" x14ac:dyDescent="0.25">
      <c r="A48" s="399"/>
      <c r="B48" s="334" t="s">
        <v>123</v>
      </c>
      <c r="C48" s="388"/>
      <c r="D48" s="95" t="s">
        <v>308</v>
      </c>
      <c r="E48" s="96" t="s">
        <v>312</v>
      </c>
      <c r="F48" s="97" t="s">
        <v>318</v>
      </c>
      <c r="G48" s="98" t="s">
        <v>330</v>
      </c>
      <c r="H48" s="141"/>
      <c r="I48" s="143"/>
      <c r="J48" s="143"/>
      <c r="K48" s="143"/>
      <c r="L48" s="143"/>
      <c r="M48" s="143"/>
      <c r="N48" s="283"/>
    </row>
    <row r="49" spans="1:14" ht="15.75" customHeight="1" x14ac:dyDescent="0.25">
      <c r="A49" s="399"/>
      <c r="B49" s="387" t="s">
        <v>88</v>
      </c>
      <c r="C49" s="388"/>
      <c r="D49" s="33"/>
      <c r="E49" s="26"/>
      <c r="F49" s="27"/>
      <c r="G49" s="89">
        <f>'Annual Totals'!C60+'Annual Totals'!E60+'Annual Totals'!G60</f>
        <v>0</v>
      </c>
      <c r="H49" s="141"/>
      <c r="I49" s="143"/>
      <c r="J49" s="143"/>
      <c r="K49" s="143"/>
      <c r="L49" s="143"/>
      <c r="M49" s="143"/>
      <c r="N49" s="283"/>
    </row>
    <row r="50" spans="1:14" ht="15.75" customHeight="1" x14ac:dyDescent="0.25">
      <c r="A50" s="399"/>
      <c r="B50" s="387" t="s">
        <v>89</v>
      </c>
      <c r="C50" s="388"/>
      <c r="D50" s="33"/>
      <c r="E50" s="26"/>
      <c r="F50" s="27"/>
      <c r="G50" s="89">
        <f>'Annual Totals'!C61+'Annual Totals'!E61+'Annual Totals'!G61</f>
        <v>0</v>
      </c>
      <c r="H50" s="141"/>
      <c r="I50" s="143"/>
      <c r="J50" s="143"/>
      <c r="K50" s="143"/>
      <c r="L50" s="143"/>
      <c r="M50" s="143"/>
      <c r="N50" s="283"/>
    </row>
    <row r="51" spans="1:14" ht="15.75" customHeight="1" x14ac:dyDescent="0.25">
      <c r="A51" s="399"/>
      <c r="B51" s="387" t="s">
        <v>90</v>
      </c>
      <c r="C51" s="388"/>
      <c r="D51" s="33"/>
      <c r="E51" s="26"/>
      <c r="F51" s="27"/>
      <c r="G51" s="89">
        <f>'Annual Totals'!C62+'Annual Totals'!E62+'Annual Totals'!G62</f>
        <v>0</v>
      </c>
      <c r="H51" s="141"/>
      <c r="I51" s="143"/>
      <c r="J51" s="143"/>
      <c r="K51" s="143"/>
      <c r="L51" s="143"/>
      <c r="M51" s="143"/>
      <c r="N51" s="283"/>
    </row>
    <row r="52" spans="1:14" ht="15.75" customHeight="1" x14ac:dyDescent="0.25">
      <c r="A52" s="399"/>
      <c r="B52" s="387" t="s">
        <v>91</v>
      </c>
      <c r="C52" s="388"/>
      <c r="D52" s="33"/>
      <c r="E52" s="26"/>
      <c r="F52" s="27"/>
      <c r="G52" s="89">
        <f>'Annual Totals'!C63+'Annual Totals'!E63+'Annual Totals'!G63</f>
        <v>0</v>
      </c>
      <c r="H52" s="141"/>
      <c r="I52" s="143"/>
      <c r="J52" s="143"/>
      <c r="K52" s="143"/>
      <c r="L52" s="143"/>
      <c r="M52" s="143"/>
      <c r="N52" s="283"/>
    </row>
    <row r="53" spans="1:14" ht="15.75" customHeight="1" x14ac:dyDescent="0.25">
      <c r="A53" s="399"/>
      <c r="B53" s="387" t="s">
        <v>92</v>
      </c>
      <c r="C53" s="388"/>
      <c r="D53" s="33"/>
      <c r="E53" s="26"/>
      <c r="F53" s="27"/>
      <c r="G53" s="89">
        <f>'Annual Totals'!C64+'Annual Totals'!E64+'Annual Totals'!G64</f>
        <v>0</v>
      </c>
      <c r="H53" s="141"/>
      <c r="I53" s="143"/>
      <c r="J53" s="143"/>
      <c r="K53" s="143"/>
      <c r="L53" s="143"/>
      <c r="M53" s="143"/>
      <c r="N53" s="283"/>
    </row>
    <row r="54" spans="1:14" ht="15.75" customHeight="1" x14ac:dyDescent="0.25">
      <c r="A54" s="399"/>
      <c r="B54" s="387" t="s">
        <v>93</v>
      </c>
      <c r="C54" s="388"/>
      <c r="D54" s="33"/>
      <c r="E54" s="26"/>
      <c r="F54" s="27"/>
      <c r="G54" s="89">
        <f>'Annual Totals'!C65+'Annual Totals'!E65+'Annual Totals'!G65</f>
        <v>0</v>
      </c>
      <c r="H54" s="141"/>
      <c r="I54" s="143"/>
      <c r="J54" s="143"/>
      <c r="K54" s="143"/>
      <c r="L54" s="143"/>
      <c r="M54" s="143"/>
      <c r="N54" s="283"/>
    </row>
    <row r="55" spans="1:14" ht="15.75" customHeight="1" x14ac:dyDescent="0.25">
      <c r="A55" s="399"/>
      <c r="B55" s="387" t="s">
        <v>94</v>
      </c>
      <c r="C55" s="388"/>
      <c r="D55" s="33"/>
      <c r="E55" s="26"/>
      <c r="F55" s="27"/>
      <c r="G55" s="89">
        <f>'Annual Totals'!C66+'Annual Totals'!E66+'Annual Totals'!G66</f>
        <v>0</v>
      </c>
      <c r="H55" s="141"/>
      <c r="I55" s="143"/>
      <c r="J55" s="143"/>
      <c r="K55" s="143"/>
      <c r="L55" s="143"/>
      <c r="M55" s="143"/>
      <c r="N55" s="283"/>
    </row>
    <row r="56" spans="1:14" ht="15.75" customHeight="1" x14ac:dyDescent="0.25">
      <c r="A56" s="399"/>
      <c r="B56" s="387" t="s">
        <v>95</v>
      </c>
      <c r="C56" s="388"/>
      <c r="D56" s="33"/>
      <c r="E56" s="26"/>
      <c r="F56" s="27"/>
      <c r="G56" s="89">
        <f>'Annual Totals'!C67+'Annual Totals'!E67+'Annual Totals'!G67</f>
        <v>0</v>
      </c>
      <c r="H56" s="141"/>
      <c r="I56" s="143"/>
      <c r="J56" s="143"/>
      <c r="K56" s="143"/>
      <c r="L56" s="143"/>
      <c r="M56" s="143"/>
      <c r="N56" s="283"/>
    </row>
    <row r="57" spans="1:14" ht="15.75" customHeight="1" x14ac:dyDescent="0.25">
      <c r="A57" s="399"/>
      <c r="B57" s="387" t="s">
        <v>96</v>
      </c>
      <c r="C57" s="388"/>
      <c r="D57" s="33"/>
      <c r="E57" s="26"/>
      <c r="F57" s="27"/>
      <c r="G57" s="89">
        <f>'Annual Totals'!C68+'Annual Totals'!E68+'Annual Totals'!G68</f>
        <v>0</v>
      </c>
      <c r="H57" s="141"/>
      <c r="I57" s="143"/>
      <c r="J57" s="143"/>
      <c r="K57" s="143"/>
      <c r="L57" s="143"/>
      <c r="M57" s="143"/>
      <c r="N57" s="283"/>
    </row>
    <row r="58" spans="1:14" ht="15.75" customHeight="1" x14ac:dyDescent="0.25">
      <c r="A58" s="399"/>
      <c r="B58" s="387" t="s">
        <v>97</v>
      </c>
      <c r="C58" s="388"/>
      <c r="D58" s="33"/>
      <c r="E58" s="26"/>
      <c r="F58" s="27"/>
      <c r="G58" s="89">
        <f>'Annual Totals'!C69+'Annual Totals'!E69+'Annual Totals'!G69</f>
        <v>0</v>
      </c>
      <c r="H58" s="141"/>
      <c r="I58" s="143"/>
      <c r="J58" s="143"/>
      <c r="K58" s="143"/>
      <c r="L58" s="143"/>
      <c r="M58" s="143"/>
      <c r="N58" s="283"/>
    </row>
    <row r="59" spans="1:14" ht="15.75" customHeight="1" x14ac:dyDescent="0.25">
      <c r="A59" s="399"/>
      <c r="B59" s="387" t="s">
        <v>98</v>
      </c>
      <c r="C59" s="388"/>
      <c r="D59" s="33"/>
      <c r="E59" s="26"/>
      <c r="F59" s="27"/>
      <c r="G59" s="89">
        <f>'Annual Totals'!C70+'Annual Totals'!E70+'Annual Totals'!G70</f>
        <v>0</v>
      </c>
      <c r="H59" s="141"/>
      <c r="I59" s="143"/>
      <c r="J59" s="143"/>
      <c r="K59" s="143"/>
      <c r="L59" s="143"/>
      <c r="M59" s="143"/>
      <c r="N59" s="283"/>
    </row>
    <row r="60" spans="1:14" ht="15.75" customHeight="1" x14ac:dyDescent="0.25">
      <c r="A60" s="399"/>
      <c r="B60" s="387" t="s">
        <v>99</v>
      </c>
      <c r="C60" s="388"/>
      <c r="D60" s="33"/>
      <c r="E60" s="26"/>
      <c r="F60" s="27"/>
      <c r="G60" s="89">
        <f>'Annual Totals'!C71+'Annual Totals'!E71+'Annual Totals'!G71</f>
        <v>0</v>
      </c>
      <c r="H60" s="141"/>
      <c r="I60" s="143"/>
      <c r="J60" s="143"/>
      <c r="K60" s="143"/>
      <c r="L60" s="143"/>
      <c r="M60" s="143"/>
      <c r="N60" s="283"/>
    </row>
    <row r="61" spans="1:14" ht="15.75" customHeight="1" thickBot="1" x14ac:dyDescent="0.3">
      <c r="A61" s="400"/>
      <c r="B61" s="389" t="s">
        <v>128</v>
      </c>
      <c r="C61" s="390"/>
      <c r="D61" s="92">
        <f>SUM(D49:D60)</f>
        <v>0</v>
      </c>
      <c r="E61" s="93">
        <f>SUM(E49:E60)</f>
        <v>0</v>
      </c>
      <c r="F61" s="93">
        <f>SUM(F49:F60)</f>
        <v>0</v>
      </c>
      <c r="G61" s="94">
        <f>SUM(G49:G60)</f>
        <v>0</v>
      </c>
      <c r="H61" s="273"/>
      <c r="I61" s="273"/>
      <c r="J61" s="273"/>
      <c r="K61" s="273"/>
      <c r="L61" s="273"/>
      <c r="M61" s="273"/>
      <c r="N61" s="274"/>
    </row>
    <row r="62" spans="1:14" ht="16.5" thickTop="1" x14ac:dyDescent="0.25"/>
    <row r="63" spans="1:14" ht="15.75" x14ac:dyDescent="0.25"/>
    <row r="64" spans="1:14" ht="15.75" x14ac:dyDescent="0.25"/>
    <row r="65" ht="15.75" x14ac:dyDescent="0.25"/>
    <row r="66" ht="15.75" x14ac:dyDescent="0.25"/>
    <row r="67" ht="15.75" x14ac:dyDescent="0.25"/>
    <row r="68" ht="15.75" x14ac:dyDescent="0.25"/>
    <row r="69" ht="15.75" x14ac:dyDescent="0.25"/>
    <row r="70" ht="15.75" x14ac:dyDescent="0.25"/>
    <row r="71" ht="15.75" x14ac:dyDescent="0.25"/>
    <row r="72" ht="15.75" x14ac:dyDescent="0.25"/>
    <row r="73" ht="15.75" x14ac:dyDescent="0.25"/>
    <row r="74" ht="15.75" x14ac:dyDescent="0.25"/>
    <row r="75" ht="15.75" x14ac:dyDescent="0.25"/>
    <row r="76" ht="15.75" x14ac:dyDescent="0.25"/>
    <row r="77" ht="15.75" x14ac:dyDescent="0.25"/>
    <row r="78" ht="15.75" x14ac:dyDescent="0.25"/>
    <row r="79" ht="15.75" x14ac:dyDescent="0.25"/>
    <row r="80" ht="15.75" x14ac:dyDescent="0.25"/>
    <row r="81" ht="15.75" x14ac:dyDescent="0.25"/>
    <row r="82" ht="15.75" x14ac:dyDescent="0.25"/>
    <row r="83" ht="15.75" x14ac:dyDescent="0.25"/>
    <row r="84" ht="15.75" x14ac:dyDescent="0.25"/>
    <row r="85" ht="15.75" x14ac:dyDescent="0.25"/>
    <row r="86" ht="15.75" x14ac:dyDescent="0.25"/>
    <row r="87" ht="15.75" x14ac:dyDescent="0.25"/>
    <row r="88" ht="15.75" x14ac:dyDescent="0.25"/>
    <row r="89" ht="15.75" x14ac:dyDescent="0.25"/>
    <row r="90" ht="15.75" x14ac:dyDescent="0.25"/>
    <row r="91" ht="15.75" x14ac:dyDescent="0.25"/>
    <row r="92" ht="15.75" x14ac:dyDescent="0.25"/>
    <row r="93" ht="15.75" x14ac:dyDescent="0.25"/>
    <row r="94" ht="15.75" x14ac:dyDescent="0.25"/>
    <row r="95" ht="15.75" x14ac:dyDescent="0.25"/>
    <row r="96" ht="15.75" x14ac:dyDescent="0.25"/>
    <row r="97" ht="15.75" x14ac:dyDescent="0.25"/>
    <row r="98" ht="15.75" x14ac:dyDescent="0.25"/>
    <row r="99" ht="15.75" x14ac:dyDescent="0.25"/>
    <row r="100" ht="15.75" x14ac:dyDescent="0.25"/>
    <row r="101" ht="15.75" x14ac:dyDescent="0.25"/>
    <row r="102" ht="15.75" x14ac:dyDescent="0.25"/>
    <row r="103" ht="15.75" x14ac:dyDescent="0.25"/>
    <row r="104" ht="15.75" x14ac:dyDescent="0.25"/>
    <row r="105" ht="15.75" x14ac:dyDescent="0.25"/>
    <row r="106" ht="15.75" x14ac:dyDescent="0.25"/>
    <row r="107" ht="15.75" x14ac:dyDescent="0.25"/>
    <row r="108" ht="15.75" x14ac:dyDescent="0.25"/>
    <row r="109" ht="15.75" x14ac:dyDescent="0.25"/>
    <row r="110" ht="15.75" x14ac:dyDescent="0.25"/>
    <row r="111" ht="15.75" x14ac:dyDescent="0.25"/>
    <row r="112" ht="15.75" x14ac:dyDescent="0.25"/>
    <row r="113" ht="15.75" x14ac:dyDescent="0.25"/>
    <row r="114" ht="15.75" x14ac:dyDescent="0.25"/>
    <row r="115" ht="15.75" x14ac:dyDescent="0.25"/>
    <row r="116" ht="15.75" x14ac:dyDescent="0.25"/>
    <row r="117" ht="15.75" x14ac:dyDescent="0.25"/>
    <row r="118" ht="15.75" x14ac:dyDescent="0.25"/>
    <row r="119" ht="15.75" x14ac:dyDescent="0.25"/>
    <row r="120" ht="15.75" x14ac:dyDescent="0.25"/>
    <row r="121" ht="15.75" x14ac:dyDescent="0.25"/>
    <row r="122" ht="15.75" x14ac:dyDescent="0.25"/>
    <row r="123" ht="15.75" x14ac:dyDescent="0.25"/>
    <row r="124" ht="15.75" x14ac:dyDescent="0.25"/>
    <row r="125" ht="15.75" x14ac:dyDescent="0.25"/>
    <row r="126" ht="15.75" x14ac:dyDescent="0.25"/>
    <row r="127" ht="15.75" x14ac:dyDescent="0.25"/>
    <row r="128" ht="15.75" x14ac:dyDescent="0.25"/>
    <row r="129" ht="15.75" x14ac:dyDescent="0.25"/>
    <row r="130" ht="15.75" x14ac:dyDescent="0.25"/>
    <row r="131" ht="15.75" x14ac:dyDescent="0.25"/>
    <row r="132" ht="15.75" x14ac:dyDescent="0.25"/>
    <row r="133" ht="15.75" x14ac:dyDescent="0.25"/>
    <row r="134" ht="15.75" x14ac:dyDescent="0.25"/>
    <row r="135" ht="15.75" x14ac:dyDescent="0.25"/>
    <row r="136" ht="15.75" x14ac:dyDescent="0.25"/>
    <row r="137" ht="15.75" x14ac:dyDescent="0.25"/>
    <row r="138" ht="15.75" x14ac:dyDescent="0.25"/>
    <row r="139" ht="15.75" x14ac:dyDescent="0.25"/>
    <row r="140" ht="15.75" x14ac:dyDescent="0.25"/>
    <row r="141" ht="15.75" x14ac:dyDescent="0.25"/>
    <row r="142" ht="15.75" x14ac:dyDescent="0.25"/>
    <row r="143" ht="15.75" x14ac:dyDescent="0.25"/>
    <row r="144" ht="15.75" x14ac:dyDescent="0.25"/>
    <row r="145" ht="15.75" x14ac:dyDescent="0.25"/>
    <row r="146" ht="15.75" x14ac:dyDescent="0.25"/>
    <row r="147" ht="15.75" x14ac:dyDescent="0.25"/>
    <row r="148" ht="15.75" x14ac:dyDescent="0.25"/>
    <row r="149" ht="15.75" x14ac:dyDescent="0.25"/>
    <row r="150" ht="15.75" x14ac:dyDescent="0.25"/>
    <row r="151" ht="15.75" x14ac:dyDescent="0.25"/>
    <row r="152" ht="15.75" x14ac:dyDescent="0.25"/>
    <row r="153" ht="15.75" x14ac:dyDescent="0.25"/>
    <row r="154" ht="15.75" x14ac:dyDescent="0.25"/>
    <row r="155" ht="15.75" x14ac:dyDescent="0.25"/>
    <row r="156" ht="15.75" x14ac:dyDescent="0.25"/>
    <row r="157" ht="15.75" x14ac:dyDescent="0.25"/>
    <row r="158" ht="15.75" x14ac:dyDescent="0.25"/>
    <row r="159" ht="15.75" x14ac:dyDescent="0.25"/>
    <row r="160" ht="15.75" x14ac:dyDescent="0.25"/>
    <row r="161" ht="15.75" x14ac:dyDescent="0.25"/>
    <row r="162" ht="15.75" x14ac:dyDescent="0.25"/>
    <row r="163" ht="15.75" x14ac:dyDescent="0.25"/>
    <row r="164" ht="15.75" x14ac:dyDescent="0.25"/>
    <row r="165" ht="15.75" x14ac:dyDescent="0.25"/>
    <row r="166" ht="15.75" x14ac:dyDescent="0.25"/>
    <row r="167" ht="15.75" x14ac:dyDescent="0.25"/>
    <row r="168" ht="15.75" x14ac:dyDescent="0.25"/>
    <row r="169" ht="15.75" x14ac:dyDescent="0.25"/>
    <row r="170" ht="15.75" x14ac:dyDescent="0.25"/>
    <row r="171" ht="15.75" x14ac:dyDescent="0.25"/>
    <row r="172" ht="15.75" x14ac:dyDescent="0.25"/>
    <row r="173" ht="15.75" x14ac:dyDescent="0.25"/>
    <row r="174" ht="15.75" x14ac:dyDescent="0.25"/>
    <row r="175" ht="15.75" x14ac:dyDescent="0.25"/>
    <row r="176" ht="15.75" x14ac:dyDescent="0.25"/>
    <row r="177" ht="15.75" x14ac:dyDescent="0.25"/>
    <row r="178" ht="15.75" x14ac:dyDescent="0.25"/>
    <row r="179" ht="15.75" x14ac:dyDescent="0.25"/>
    <row r="180" ht="15.75" x14ac:dyDescent="0.25"/>
    <row r="181" ht="15.75" x14ac:dyDescent="0.25"/>
    <row r="182" ht="15.75" x14ac:dyDescent="0.25"/>
    <row r="183" ht="15.75" x14ac:dyDescent="0.25"/>
    <row r="184" ht="15.75" x14ac:dyDescent="0.25"/>
    <row r="185" ht="15.75" x14ac:dyDescent="0.25"/>
    <row r="186" ht="15.75" x14ac:dyDescent="0.25"/>
    <row r="187" ht="15.75" x14ac:dyDescent="0.25"/>
    <row r="188" ht="15.75" x14ac:dyDescent="0.25"/>
    <row r="189" ht="15.75" x14ac:dyDescent="0.25"/>
    <row r="190" ht="15.75" x14ac:dyDescent="0.25"/>
    <row r="191" ht="15.75" x14ac:dyDescent="0.25"/>
    <row r="192" ht="15.75" x14ac:dyDescent="0.25"/>
    <row r="193" ht="15.75" x14ac:dyDescent="0.25"/>
    <row r="194" ht="15.75" x14ac:dyDescent="0.25"/>
    <row r="195" ht="15.75" x14ac:dyDescent="0.25"/>
    <row r="196" ht="15.75" x14ac:dyDescent="0.25"/>
    <row r="197" ht="15.75" x14ac:dyDescent="0.25"/>
    <row r="198" ht="15.75" x14ac:dyDescent="0.25"/>
    <row r="199" ht="15.75" x14ac:dyDescent="0.25"/>
    <row r="200" ht="15.75" x14ac:dyDescent="0.25"/>
    <row r="201" ht="15.75" x14ac:dyDescent="0.25"/>
    <row r="202" ht="15.75" x14ac:dyDescent="0.25"/>
    <row r="203" ht="15.75" x14ac:dyDescent="0.25"/>
    <row r="204" ht="15.75" x14ac:dyDescent="0.25"/>
    <row r="205" ht="15.75" x14ac:dyDescent="0.25"/>
    <row r="206" ht="15.75" x14ac:dyDescent="0.25"/>
    <row r="207" ht="15.75" x14ac:dyDescent="0.25"/>
    <row r="208" ht="15.75" x14ac:dyDescent="0.25"/>
    <row r="209" ht="15.75" x14ac:dyDescent="0.25"/>
    <row r="210" ht="15.75" x14ac:dyDescent="0.25"/>
    <row r="211" ht="15.75" x14ac:dyDescent="0.25"/>
    <row r="212" ht="15.75" x14ac:dyDescent="0.25"/>
    <row r="213" ht="15.75" x14ac:dyDescent="0.25"/>
    <row r="214" ht="15.75" x14ac:dyDescent="0.25"/>
    <row r="215" ht="15.75" x14ac:dyDescent="0.25"/>
    <row r="216" ht="15.75" x14ac:dyDescent="0.25"/>
    <row r="217" ht="15.75" x14ac:dyDescent="0.25"/>
    <row r="218" ht="15.75" x14ac:dyDescent="0.25"/>
    <row r="219" ht="15.75" x14ac:dyDescent="0.25"/>
    <row r="220" ht="15.75" x14ac:dyDescent="0.25"/>
    <row r="221" ht="15.75" x14ac:dyDescent="0.25"/>
    <row r="222" ht="15.75" x14ac:dyDescent="0.25"/>
    <row r="223" ht="15.75" x14ac:dyDescent="0.25"/>
    <row r="224" ht="15.75" x14ac:dyDescent="0.25"/>
    <row r="225" ht="15.75" x14ac:dyDescent="0.25"/>
    <row r="226" ht="15.75" x14ac:dyDescent="0.25"/>
    <row r="227" ht="15.75" x14ac:dyDescent="0.25"/>
    <row r="228" ht="15.75" x14ac:dyDescent="0.25"/>
    <row r="229" ht="15.75" x14ac:dyDescent="0.25"/>
    <row r="230" ht="15.75" x14ac:dyDescent="0.25"/>
    <row r="231" ht="15.75" x14ac:dyDescent="0.25"/>
    <row r="232" ht="15.75" x14ac:dyDescent="0.25"/>
    <row r="233" ht="15.75" x14ac:dyDescent="0.25"/>
    <row r="234" ht="15.75" x14ac:dyDescent="0.25"/>
    <row r="235" ht="15.75" x14ac:dyDescent="0.25"/>
    <row r="236" ht="15.75" x14ac:dyDescent="0.25"/>
    <row r="237" ht="15.75" x14ac:dyDescent="0.25"/>
    <row r="238" ht="15.75" x14ac:dyDescent="0.25"/>
    <row r="239" ht="15.75" x14ac:dyDescent="0.25"/>
    <row r="240" ht="15.75" x14ac:dyDescent="0.25"/>
    <row r="241" ht="15.75" x14ac:dyDescent="0.25"/>
    <row r="242" ht="15.75" x14ac:dyDescent="0.25"/>
    <row r="243" ht="15.75" x14ac:dyDescent="0.25"/>
    <row r="244" ht="15.75" x14ac:dyDescent="0.25"/>
    <row r="245" ht="15.75" x14ac:dyDescent="0.25"/>
    <row r="246" ht="15.75" x14ac:dyDescent="0.25"/>
    <row r="247" ht="15.75" x14ac:dyDescent="0.25"/>
    <row r="248" ht="15.75" x14ac:dyDescent="0.25"/>
    <row r="249" ht="15.75" x14ac:dyDescent="0.25"/>
    <row r="250" ht="15.75" x14ac:dyDescent="0.25"/>
    <row r="251" ht="15.75" x14ac:dyDescent="0.25"/>
    <row r="252" ht="15.75" x14ac:dyDescent="0.25"/>
    <row r="253" ht="15.75" x14ac:dyDescent="0.25"/>
    <row r="254" ht="15.75" x14ac:dyDescent="0.25"/>
    <row r="255" ht="15.75" x14ac:dyDescent="0.25"/>
    <row r="256" ht="15.75" x14ac:dyDescent="0.25"/>
    <row r="257" ht="15.75" x14ac:dyDescent="0.25"/>
    <row r="258" ht="15.75" x14ac:dyDescent="0.25"/>
    <row r="259" ht="15.75" x14ac:dyDescent="0.25"/>
    <row r="260" ht="15.75" x14ac:dyDescent="0.25"/>
    <row r="261" ht="15.75" x14ac:dyDescent="0.25"/>
    <row r="262" ht="15.75" x14ac:dyDescent="0.25"/>
    <row r="263" ht="15.75" x14ac:dyDescent="0.25"/>
    <row r="264" ht="15.75" x14ac:dyDescent="0.25"/>
    <row r="265" ht="15.75" x14ac:dyDescent="0.25"/>
    <row r="266" ht="15.75" x14ac:dyDescent="0.25"/>
    <row r="267" ht="15.75" x14ac:dyDescent="0.25"/>
    <row r="268" ht="15.75" x14ac:dyDescent="0.25"/>
    <row r="269" ht="15.75" x14ac:dyDescent="0.25"/>
    <row r="270" ht="15.75" x14ac:dyDescent="0.25"/>
    <row r="271" ht="15.75" x14ac:dyDescent="0.25"/>
    <row r="272" ht="15.75" x14ac:dyDescent="0.25"/>
    <row r="273" ht="15.75" x14ac:dyDescent="0.25"/>
    <row r="274" ht="15.75" x14ac:dyDescent="0.25"/>
    <row r="275" ht="15.75" x14ac:dyDescent="0.25"/>
    <row r="276" ht="15.75" x14ac:dyDescent="0.25"/>
    <row r="277" ht="15.75" x14ac:dyDescent="0.25"/>
    <row r="278" ht="15.75" x14ac:dyDescent="0.25"/>
    <row r="279" ht="15.75" x14ac:dyDescent="0.25"/>
    <row r="280" ht="15.75" x14ac:dyDescent="0.25"/>
    <row r="281" ht="15.75" x14ac:dyDescent="0.25"/>
    <row r="282" ht="15.75" x14ac:dyDescent="0.25"/>
    <row r="283" ht="15.75" x14ac:dyDescent="0.25"/>
    <row r="284" ht="15.75" x14ac:dyDescent="0.25"/>
    <row r="285" ht="15.75" x14ac:dyDescent="0.25"/>
    <row r="286" ht="15.75" x14ac:dyDescent="0.25"/>
    <row r="287" ht="15.75" x14ac:dyDescent="0.25"/>
    <row r="288" ht="15.75" x14ac:dyDescent="0.25"/>
    <row r="289" ht="15.75" x14ac:dyDescent="0.25"/>
    <row r="290" ht="15.75" x14ac:dyDescent="0.25"/>
    <row r="291" ht="15.75" x14ac:dyDescent="0.25"/>
    <row r="292" ht="15.75" x14ac:dyDescent="0.25"/>
    <row r="293" ht="15.75" x14ac:dyDescent="0.25"/>
    <row r="294" ht="15.75" x14ac:dyDescent="0.25"/>
    <row r="295" ht="15.75" x14ac:dyDescent="0.25"/>
    <row r="296" ht="15.75" x14ac:dyDescent="0.25"/>
    <row r="297" ht="15.75" x14ac:dyDescent="0.25"/>
    <row r="298" ht="15.75" x14ac:dyDescent="0.25"/>
    <row r="299" ht="15.75" x14ac:dyDescent="0.25"/>
    <row r="300" ht="15.75" x14ac:dyDescent="0.25"/>
    <row r="301" ht="15.75" x14ac:dyDescent="0.25"/>
    <row r="302" ht="15.75" x14ac:dyDescent="0.25"/>
    <row r="303" ht="15.75" x14ac:dyDescent="0.25"/>
    <row r="304" ht="15.75" x14ac:dyDescent="0.25"/>
    <row r="305" ht="15.75" x14ac:dyDescent="0.25"/>
    <row r="306" ht="15.75" x14ac:dyDescent="0.25"/>
    <row r="307" ht="15.75" x14ac:dyDescent="0.25"/>
    <row r="308" ht="15.75" x14ac:dyDescent="0.25"/>
    <row r="309" ht="15.75" x14ac:dyDescent="0.25"/>
    <row r="310" ht="15.75" x14ac:dyDescent="0.25"/>
    <row r="311" ht="15.75" x14ac:dyDescent="0.25"/>
    <row r="312" ht="15.75" x14ac:dyDescent="0.25"/>
    <row r="313" ht="15.75" x14ac:dyDescent="0.25"/>
    <row r="314" ht="15.75" x14ac:dyDescent="0.25"/>
    <row r="315" ht="15.75" x14ac:dyDescent="0.25"/>
    <row r="316" ht="15.75" x14ac:dyDescent="0.25"/>
    <row r="317" ht="15.75" x14ac:dyDescent="0.25"/>
    <row r="318" ht="15.75" x14ac:dyDescent="0.25"/>
    <row r="319" ht="15.75" x14ac:dyDescent="0.25"/>
    <row r="320" ht="15.75" x14ac:dyDescent="0.25"/>
    <row r="321" ht="15.75" x14ac:dyDescent="0.25"/>
    <row r="322" ht="15.75" x14ac:dyDescent="0.25"/>
    <row r="323" ht="15.75" x14ac:dyDescent="0.25"/>
    <row r="324" ht="15.75" x14ac:dyDescent="0.25"/>
    <row r="325" ht="15.75" x14ac:dyDescent="0.25"/>
    <row r="326" ht="15.75" x14ac:dyDescent="0.25"/>
    <row r="327" ht="15.75" x14ac:dyDescent="0.25"/>
    <row r="328" ht="15.75" x14ac:dyDescent="0.25"/>
    <row r="329" ht="15.75" x14ac:dyDescent="0.25"/>
    <row r="330" ht="15.75" x14ac:dyDescent="0.25"/>
    <row r="331" ht="15.75" x14ac:dyDescent="0.25"/>
    <row r="332" ht="15.75" x14ac:dyDescent="0.25"/>
    <row r="333" ht="15.75" x14ac:dyDescent="0.25"/>
    <row r="334" ht="15.75" x14ac:dyDescent="0.25"/>
    <row r="335" ht="15.75" x14ac:dyDescent="0.25"/>
    <row r="336" ht="15.75" x14ac:dyDescent="0.25"/>
    <row r="337" ht="15.75" x14ac:dyDescent="0.25"/>
    <row r="338" ht="15.75" x14ac:dyDescent="0.25"/>
    <row r="339" ht="15.75" x14ac:dyDescent="0.25"/>
    <row r="340" ht="15.75" x14ac:dyDescent="0.25"/>
    <row r="341" ht="15.75" x14ac:dyDescent="0.25"/>
    <row r="342" ht="15.75" x14ac:dyDescent="0.25"/>
    <row r="343" ht="15.75" x14ac:dyDescent="0.25"/>
    <row r="344" ht="15.75" x14ac:dyDescent="0.25"/>
    <row r="345" ht="15.75" x14ac:dyDescent="0.25"/>
    <row r="346" ht="15.75" x14ac:dyDescent="0.25"/>
    <row r="347" ht="15.75" x14ac:dyDescent="0.25"/>
    <row r="348" ht="15.75" x14ac:dyDescent="0.25"/>
    <row r="349" ht="15.75" x14ac:dyDescent="0.25"/>
    <row r="350" ht="15.75" x14ac:dyDescent="0.25"/>
    <row r="351" ht="15.75" x14ac:dyDescent="0.25"/>
    <row r="352" ht="15.75" x14ac:dyDescent="0.25"/>
    <row r="353" ht="15.75" x14ac:dyDescent="0.25"/>
    <row r="354" ht="15.75" x14ac:dyDescent="0.25"/>
    <row r="355" ht="15.75" x14ac:dyDescent="0.25"/>
    <row r="356" ht="15.75" x14ac:dyDescent="0.25"/>
    <row r="357" ht="15.75" x14ac:dyDescent="0.25"/>
    <row r="358" ht="15.75" x14ac:dyDescent="0.25"/>
    <row r="359" ht="15.75" x14ac:dyDescent="0.25"/>
    <row r="360" ht="15.75" x14ac:dyDescent="0.25"/>
    <row r="361" ht="15.75" x14ac:dyDescent="0.25"/>
    <row r="362" ht="15.75" x14ac:dyDescent="0.25"/>
    <row r="363" ht="15.75" x14ac:dyDescent="0.25"/>
    <row r="364" ht="15.75" x14ac:dyDescent="0.25"/>
    <row r="365" ht="15.75" x14ac:dyDescent="0.25"/>
    <row r="366" ht="15.75" x14ac:dyDescent="0.25"/>
    <row r="367" ht="15.75" x14ac:dyDescent="0.25"/>
    <row r="368" ht="15.75" x14ac:dyDescent="0.25"/>
    <row r="369" ht="15.75" x14ac:dyDescent="0.25"/>
    <row r="370" ht="15.75" x14ac:dyDescent="0.25"/>
    <row r="371" ht="15.75" x14ac:dyDescent="0.25"/>
    <row r="372" ht="15.75" x14ac:dyDescent="0.25"/>
    <row r="373" ht="15.75" x14ac:dyDescent="0.25"/>
    <row r="374" ht="15.75" x14ac:dyDescent="0.25"/>
    <row r="375" ht="15.75" x14ac:dyDescent="0.25"/>
    <row r="376" ht="15.75" x14ac:dyDescent="0.25"/>
    <row r="377" ht="15.75" x14ac:dyDescent="0.25"/>
    <row r="378" ht="15.75" x14ac:dyDescent="0.25"/>
    <row r="379" ht="15.75" x14ac:dyDescent="0.25"/>
    <row r="380" ht="15.75" x14ac:dyDescent="0.25"/>
    <row r="381" ht="15.75" x14ac:dyDescent="0.25"/>
    <row r="382" ht="15.75" x14ac:dyDescent="0.25"/>
    <row r="383" ht="15.75" x14ac:dyDescent="0.25"/>
    <row r="384" ht="15.75" x14ac:dyDescent="0.25"/>
    <row r="385" ht="15.75" x14ac:dyDescent="0.25"/>
    <row r="386" ht="15.75" x14ac:dyDescent="0.25"/>
    <row r="387" ht="15.75" x14ac:dyDescent="0.25"/>
    <row r="388" ht="15.75" x14ac:dyDescent="0.25"/>
    <row r="389" ht="15.75" x14ac:dyDescent="0.25"/>
    <row r="390" ht="15.75" x14ac:dyDescent="0.25"/>
    <row r="391" ht="15.75" x14ac:dyDescent="0.25"/>
    <row r="392" ht="15.75" x14ac:dyDescent="0.25"/>
    <row r="393" ht="15.75" x14ac:dyDescent="0.25"/>
    <row r="394" ht="15.75" x14ac:dyDescent="0.25"/>
    <row r="395" ht="15.75" x14ac:dyDescent="0.25"/>
    <row r="396" ht="15.75" x14ac:dyDescent="0.25"/>
    <row r="397" ht="15.75" x14ac:dyDescent="0.25"/>
    <row r="398" ht="15.75" x14ac:dyDescent="0.25"/>
    <row r="399" ht="15.75" x14ac:dyDescent="0.25"/>
    <row r="400" ht="15.75" x14ac:dyDescent="0.25"/>
    <row r="401" ht="15.75" x14ac:dyDescent="0.25"/>
    <row r="402" ht="15.75" x14ac:dyDescent="0.25"/>
    <row r="403" ht="15.75" x14ac:dyDescent="0.25"/>
    <row r="404" ht="15.75" x14ac:dyDescent="0.25"/>
    <row r="405" ht="15.75" x14ac:dyDescent="0.25"/>
    <row r="406" ht="15.75" x14ac:dyDescent="0.25"/>
    <row r="407" ht="15.75" x14ac:dyDescent="0.25"/>
    <row r="408" ht="15.75" x14ac:dyDescent="0.25"/>
    <row r="409" ht="15.75" x14ac:dyDescent="0.25"/>
    <row r="410" ht="15.75" x14ac:dyDescent="0.25"/>
    <row r="411" ht="15.75" x14ac:dyDescent="0.25"/>
    <row r="412" ht="15.75" x14ac:dyDescent="0.25"/>
    <row r="413" ht="15.75" x14ac:dyDescent="0.25"/>
    <row r="414" ht="15.75" x14ac:dyDescent="0.25"/>
    <row r="415" ht="15.75" x14ac:dyDescent="0.25"/>
    <row r="416" ht="15.75" x14ac:dyDescent="0.25"/>
    <row r="417" ht="15.75" x14ac:dyDescent="0.25"/>
    <row r="418" ht="15.75" x14ac:dyDescent="0.25"/>
    <row r="419" ht="15.75" x14ac:dyDescent="0.25"/>
    <row r="420" ht="15.75" x14ac:dyDescent="0.25"/>
    <row r="421" ht="15.75" x14ac:dyDescent="0.25"/>
    <row r="422" ht="15.75" x14ac:dyDescent="0.25"/>
    <row r="423" ht="15.75" x14ac:dyDescent="0.25"/>
    <row r="424" ht="15.75" x14ac:dyDescent="0.25"/>
    <row r="425" ht="15.75" x14ac:dyDescent="0.25"/>
    <row r="426" ht="15.75" x14ac:dyDescent="0.25"/>
    <row r="427" ht="15.75" x14ac:dyDescent="0.25"/>
    <row r="428" ht="15.75" x14ac:dyDescent="0.25"/>
    <row r="429" ht="15.75" x14ac:dyDescent="0.25"/>
    <row r="430" ht="15.75" x14ac:dyDescent="0.25"/>
    <row r="431" ht="15.75" x14ac:dyDescent="0.25"/>
    <row r="432" ht="15.75" x14ac:dyDescent="0.25"/>
    <row r="433" ht="15.75" x14ac:dyDescent="0.25"/>
    <row r="434" ht="15.75" x14ac:dyDescent="0.25"/>
    <row r="435" ht="15.75" x14ac:dyDescent="0.25"/>
    <row r="436" ht="15.75" x14ac:dyDescent="0.25"/>
    <row r="437" ht="15.75" x14ac:dyDescent="0.25"/>
    <row r="438" ht="15.75" x14ac:dyDescent="0.25"/>
    <row r="439" ht="15.75" x14ac:dyDescent="0.25"/>
    <row r="440" ht="15.75" x14ac:dyDescent="0.25"/>
    <row r="441" ht="15.75" x14ac:dyDescent="0.25"/>
    <row r="442" ht="15.75" x14ac:dyDescent="0.25"/>
    <row r="443" ht="15.75" x14ac:dyDescent="0.25"/>
    <row r="444" ht="15.75" x14ac:dyDescent="0.25"/>
    <row r="445" ht="15.75" x14ac:dyDescent="0.25"/>
    <row r="446" ht="15.75" x14ac:dyDescent="0.25"/>
    <row r="447" ht="15.75" x14ac:dyDescent="0.25"/>
    <row r="448" ht="15.75" x14ac:dyDescent="0.25"/>
    <row r="449" ht="15.75" x14ac:dyDescent="0.25"/>
    <row r="450" ht="15.75" x14ac:dyDescent="0.25"/>
    <row r="451" ht="15.75" x14ac:dyDescent="0.25"/>
    <row r="452" ht="15.75" x14ac:dyDescent="0.25"/>
    <row r="453" ht="15.75" x14ac:dyDescent="0.25"/>
    <row r="454" ht="15.75" x14ac:dyDescent="0.25"/>
    <row r="455" ht="15.75" x14ac:dyDescent="0.25"/>
    <row r="456" ht="15.75" x14ac:dyDescent="0.25"/>
    <row r="457" ht="15.75" x14ac:dyDescent="0.25"/>
    <row r="458" ht="15.75" x14ac:dyDescent="0.25"/>
    <row r="459" ht="15.75" x14ac:dyDescent="0.25"/>
    <row r="460" ht="15.75" x14ac:dyDescent="0.25"/>
    <row r="461" ht="15.75" x14ac:dyDescent="0.25"/>
    <row r="462" ht="15.75" x14ac:dyDescent="0.25"/>
    <row r="463" ht="15.75" x14ac:dyDescent="0.25"/>
    <row r="464" ht="15.75" x14ac:dyDescent="0.25"/>
    <row r="465" ht="15.75" x14ac:dyDescent="0.25"/>
    <row r="466" ht="15.75" x14ac:dyDescent="0.25"/>
    <row r="467" ht="15.75" x14ac:dyDescent="0.25"/>
    <row r="468" ht="15.75" x14ac:dyDescent="0.25"/>
    <row r="469" ht="15.75" x14ac:dyDescent="0.25"/>
    <row r="470" ht="15.75" x14ac:dyDescent="0.25"/>
    <row r="471" ht="15.75" x14ac:dyDescent="0.25"/>
    <row r="472" ht="15.75" x14ac:dyDescent="0.25"/>
    <row r="473" ht="15.75" x14ac:dyDescent="0.25"/>
    <row r="474" ht="15.75" x14ac:dyDescent="0.25"/>
    <row r="475" ht="15.75" x14ac:dyDescent="0.25"/>
    <row r="476" ht="15.75" x14ac:dyDescent="0.25"/>
    <row r="477" ht="15.75" x14ac:dyDescent="0.25"/>
    <row r="478" ht="15.75" x14ac:dyDescent="0.25"/>
    <row r="479" ht="15.75" x14ac:dyDescent="0.25"/>
    <row r="480" ht="15.75" x14ac:dyDescent="0.25"/>
    <row r="481" ht="15.75" x14ac:dyDescent="0.25"/>
    <row r="482" ht="15.75" x14ac:dyDescent="0.25"/>
    <row r="483" ht="15.75" x14ac:dyDescent="0.25"/>
    <row r="484" ht="15.75" x14ac:dyDescent="0.25"/>
    <row r="485" ht="15.75" x14ac:dyDescent="0.25"/>
    <row r="486" ht="15.75" x14ac:dyDescent="0.25"/>
    <row r="487" ht="15.75" x14ac:dyDescent="0.25"/>
    <row r="488" ht="15.75" x14ac:dyDescent="0.25"/>
    <row r="489" ht="15.75" x14ac:dyDescent="0.25"/>
    <row r="490" ht="15.75" x14ac:dyDescent="0.25"/>
    <row r="491" ht="15.75" x14ac:dyDescent="0.25"/>
    <row r="492" ht="15.75" x14ac:dyDescent="0.25"/>
    <row r="493" ht="15.75" x14ac:dyDescent="0.25"/>
    <row r="494" ht="15.75" x14ac:dyDescent="0.25"/>
    <row r="495" ht="15.75" x14ac:dyDescent="0.25"/>
    <row r="496" ht="15.75" x14ac:dyDescent="0.25"/>
    <row r="497" ht="15.75" x14ac:dyDescent="0.25"/>
    <row r="498" ht="15.75" x14ac:dyDescent="0.25"/>
    <row r="499" ht="15.75" x14ac:dyDescent="0.25"/>
    <row r="500" ht="15.75" x14ac:dyDescent="0.25"/>
    <row r="501" ht="15.75" x14ac:dyDescent="0.25"/>
    <row r="502" ht="15.75" x14ac:dyDescent="0.25"/>
    <row r="503" ht="15.75" x14ac:dyDescent="0.25"/>
    <row r="504" ht="15.75" x14ac:dyDescent="0.25"/>
    <row r="505" ht="15.75" x14ac:dyDescent="0.25"/>
    <row r="506" ht="15.75" x14ac:dyDescent="0.25"/>
    <row r="507" ht="15.75" x14ac:dyDescent="0.25"/>
    <row r="508" ht="15.75" x14ac:dyDescent="0.25"/>
    <row r="509" ht="15.75" x14ac:dyDescent="0.25"/>
    <row r="510" ht="15.75" x14ac:dyDescent="0.25"/>
    <row r="511" ht="15.75" x14ac:dyDescent="0.25"/>
    <row r="512" ht="15.75" x14ac:dyDescent="0.25"/>
    <row r="513" ht="15.75" x14ac:dyDescent="0.25"/>
    <row r="514" ht="15.75" x14ac:dyDescent="0.25"/>
    <row r="515" ht="15.75" x14ac:dyDescent="0.25"/>
    <row r="516" ht="15.75" x14ac:dyDescent="0.25"/>
    <row r="517" ht="15.75" x14ac:dyDescent="0.25"/>
    <row r="518" ht="15.75" x14ac:dyDescent="0.25"/>
    <row r="519" ht="15.75" x14ac:dyDescent="0.25"/>
    <row r="520" ht="15.75" x14ac:dyDescent="0.25"/>
    <row r="521" ht="15.75" x14ac:dyDescent="0.25"/>
    <row r="522" ht="15.75" x14ac:dyDescent="0.25"/>
    <row r="523" ht="15.75" x14ac:dyDescent="0.25"/>
    <row r="524" ht="15.75" x14ac:dyDescent="0.25"/>
    <row r="525" ht="15.75" x14ac:dyDescent="0.25"/>
    <row r="526" ht="15.75" x14ac:dyDescent="0.25"/>
    <row r="527" ht="15.75" x14ac:dyDescent="0.25"/>
    <row r="528" ht="15.75" x14ac:dyDescent="0.25"/>
    <row r="529" ht="15.75" x14ac:dyDescent="0.25"/>
    <row r="530" ht="15.75" x14ac:dyDescent="0.25"/>
    <row r="531" ht="15.75" x14ac:dyDescent="0.25"/>
    <row r="532" ht="15.75" x14ac:dyDescent="0.25"/>
    <row r="533" ht="15.75" x14ac:dyDescent="0.25"/>
    <row r="534" ht="15.75" x14ac:dyDescent="0.25"/>
    <row r="535" ht="15.75" x14ac:dyDescent="0.25"/>
    <row r="536" ht="15.75" x14ac:dyDescent="0.25"/>
    <row r="537" ht="15.75" x14ac:dyDescent="0.25"/>
    <row r="538" ht="15.75" x14ac:dyDescent="0.25"/>
    <row r="539" ht="15.75" x14ac:dyDescent="0.25"/>
    <row r="540" ht="15.75" x14ac:dyDescent="0.25"/>
    <row r="541" ht="15.75" x14ac:dyDescent="0.25"/>
    <row r="542" ht="15.75" x14ac:dyDescent="0.25"/>
    <row r="543" ht="15.75" x14ac:dyDescent="0.25"/>
    <row r="544" ht="15.75" x14ac:dyDescent="0.25"/>
    <row r="545" ht="15.75" x14ac:dyDescent="0.25"/>
    <row r="546" ht="15.75" x14ac:dyDescent="0.25"/>
    <row r="547" ht="15.75" x14ac:dyDescent="0.25"/>
    <row r="548" ht="15.75" x14ac:dyDescent="0.25"/>
    <row r="549" ht="15.75" x14ac:dyDescent="0.25"/>
    <row r="550" ht="15.75" x14ac:dyDescent="0.25"/>
    <row r="551" ht="15.75" x14ac:dyDescent="0.25"/>
    <row r="552" ht="15.75" x14ac:dyDescent="0.25"/>
    <row r="553" ht="15.75" x14ac:dyDescent="0.25"/>
    <row r="554" ht="15.75" x14ac:dyDescent="0.25"/>
    <row r="555" ht="15.75" x14ac:dyDescent="0.25"/>
    <row r="556" ht="15.75" x14ac:dyDescent="0.25"/>
    <row r="557" ht="15.75" x14ac:dyDescent="0.25"/>
    <row r="558" ht="15.75" x14ac:dyDescent="0.25"/>
    <row r="559" ht="15.75" x14ac:dyDescent="0.25"/>
    <row r="560" ht="15.75" x14ac:dyDescent="0.25"/>
    <row r="561" ht="15.75" x14ac:dyDescent="0.25"/>
    <row r="562" ht="15.75" x14ac:dyDescent="0.25"/>
    <row r="563" ht="15.75" x14ac:dyDescent="0.25"/>
    <row r="564" ht="15.75" x14ac:dyDescent="0.25"/>
    <row r="565" ht="15.75" x14ac:dyDescent="0.25"/>
    <row r="566" ht="15.75" x14ac:dyDescent="0.25"/>
    <row r="567" ht="15.75" x14ac:dyDescent="0.25"/>
    <row r="568" ht="15.75" x14ac:dyDescent="0.25"/>
    <row r="569" ht="15.75" x14ac:dyDescent="0.25"/>
    <row r="570" ht="15.75" x14ac:dyDescent="0.25"/>
    <row r="571" ht="15.75" x14ac:dyDescent="0.25"/>
    <row r="572" ht="15.75" x14ac:dyDescent="0.25"/>
    <row r="573" ht="15.75" x14ac:dyDescent="0.25"/>
    <row r="574" ht="15.75" x14ac:dyDescent="0.25"/>
    <row r="575" ht="15.75" x14ac:dyDescent="0.25"/>
    <row r="576" ht="15.75" x14ac:dyDescent="0.25"/>
    <row r="577" ht="15.75" x14ac:dyDescent="0.25"/>
    <row r="578" ht="15.75" x14ac:dyDescent="0.25"/>
    <row r="579" ht="15.75" x14ac:dyDescent="0.25"/>
    <row r="580" ht="15.75" x14ac:dyDescent="0.25"/>
    <row r="581" ht="15.75" x14ac:dyDescent="0.25"/>
    <row r="582" ht="15.75" x14ac:dyDescent="0.25"/>
    <row r="583" ht="15.75" x14ac:dyDescent="0.25"/>
    <row r="584" ht="15.75" x14ac:dyDescent="0.25"/>
    <row r="585" ht="15.75" x14ac:dyDescent="0.25"/>
    <row r="586" ht="15.75" x14ac:dyDescent="0.25"/>
    <row r="587" ht="15.75" x14ac:dyDescent="0.25"/>
    <row r="588" ht="15.75" x14ac:dyDescent="0.25"/>
    <row r="589" ht="15.75" x14ac:dyDescent="0.25"/>
    <row r="590" ht="15.75" x14ac:dyDescent="0.25"/>
    <row r="591" ht="15.75" x14ac:dyDescent="0.25"/>
    <row r="592" ht="15.75" x14ac:dyDescent="0.25"/>
    <row r="593" ht="15.75" x14ac:dyDescent="0.25"/>
    <row r="594" ht="15.75" x14ac:dyDescent="0.25"/>
    <row r="595" ht="15.75" x14ac:dyDescent="0.25"/>
    <row r="596" ht="15.75" x14ac:dyDescent="0.25"/>
    <row r="597" ht="15.75" x14ac:dyDescent="0.25"/>
    <row r="598" ht="15.75" x14ac:dyDescent="0.25"/>
    <row r="599" ht="15.75" x14ac:dyDescent="0.25"/>
    <row r="600" ht="15.75" x14ac:dyDescent="0.25"/>
    <row r="601" ht="15.75" x14ac:dyDescent="0.25"/>
    <row r="602" ht="15.75" x14ac:dyDescent="0.25"/>
    <row r="603" ht="15.75" x14ac:dyDescent="0.25"/>
    <row r="604" ht="15.75" x14ac:dyDescent="0.25"/>
    <row r="605" ht="15.75" x14ac:dyDescent="0.25"/>
    <row r="606" ht="15.75" x14ac:dyDescent="0.25"/>
    <row r="607" ht="15.75" x14ac:dyDescent="0.25"/>
    <row r="608" ht="15.75" x14ac:dyDescent="0.25"/>
    <row r="609" ht="15.75" x14ac:dyDescent="0.25"/>
    <row r="610" ht="15.75" x14ac:dyDescent="0.25"/>
    <row r="611" ht="15.75" x14ac:dyDescent="0.25"/>
    <row r="612" ht="15.75" x14ac:dyDescent="0.25"/>
    <row r="613" ht="15.75" x14ac:dyDescent="0.25"/>
    <row r="614" ht="15.75" x14ac:dyDescent="0.25"/>
    <row r="615" ht="15.75" x14ac:dyDescent="0.25"/>
    <row r="616" ht="15.75" x14ac:dyDescent="0.25"/>
    <row r="617" ht="15.75" x14ac:dyDescent="0.25"/>
    <row r="618" ht="15.75" x14ac:dyDescent="0.25"/>
    <row r="619" ht="15.75" x14ac:dyDescent="0.25"/>
    <row r="620" ht="15.75" x14ac:dyDescent="0.25"/>
    <row r="621" ht="15.75" x14ac:dyDescent="0.25"/>
    <row r="622" ht="15.75" x14ac:dyDescent="0.25"/>
    <row r="623" ht="15.75" x14ac:dyDescent="0.25"/>
    <row r="624" ht="15.75" x14ac:dyDescent="0.25"/>
    <row r="625" ht="15.75" x14ac:dyDescent="0.25"/>
    <row r="626" ht="15.75" x14ac:dyDescent="0.25"/>
    <row r="627" ht="15.75" x14ac:dyDescent="0.25"/>
    <row r="628" ht="15.75" x14ac:dyDescent="0.25"/>
    <row r="629" ht="15.75" x14ac:dyDescent="0.25"/>
    <row r="630" ht="15.75" x14ac:dyDescent="0.25"/>
    <row r="631" ht="15.75" x14ac:dyDescent="0.25"/>
    <row r="632" ht="15.75" x14ac:dyDescent="0.25"/>
    <row r="633" ht="15.75" x14ac:dyDescent="0.25"/>
    <row r="634" ht="15.75" x14ac:dyDescent="0.25"/>
    <row r="635" ht="15.75" x14ac:dyDescent="0.25"/>
    <row r="636" ht="15.75" x14ac:dyDescent="0.25"/>
    <row r="637" ht="15.75" x14ac:dyDescent="0.25"/>
    <row r="638" ht="15.75" x14ac:dyDescent="0.25"/>
    <row r="639" ht="15.75" x14ac:dyDescent="0.25"/>
    <row r="640" ht="15.75" x14ac:dyDescent="0.25"/>
    <row r="641" ht="15.75" x14ac:dyDescent="0.25"/>
    <row r="642" ht="15.75" x14ac:dyDescent="0.25"/>
    <row r="643" ht="15.75" x14ac:dyDescent="0.25"/>
    <row r="644" ht="15.75" x14ac:dyDescent="0.25"/>
    <row r="645" ht="15.75" x14ac:dyDescent="0.25"/>
    <row r="646" ht="15.75" x14ac:dyDescent="0.25"/>
    <row r="647" ht="15.75" x14ac:dyDescent="0.25"/>
    <row r="648" ht="15.75" x14ac:dyDescent="0.25"/>
    <row r="649" ht="15.75" x14ac:dyDescent="0.25"/>
    <row r="650" ht="15.75" x14ac:dyDescent="0.25"/>
    <row r="651" ht="15.75" x14ac:dyDescent="0.25"/>
    <row r="652" ht="15.75" x14ac:dyDescent="0.25"/>
    <row r="653" ht="15.75" x14ac:dyDescent="0.25"/>
    <row r="654" ht="15.75" x14ac:dyDescent="0.25"/>
    <row r="655" ht="15.75" x14ac:dyDescent="0.25"/>
    <row r="656" ht="15.75" x14ac:dyDescent="0.25"/>
    <row r="657" ht="15.75" x14ac:dyDescent="0.25"/>
    <row r="658" ht="15.75" x14ac:dyDescent="0.25"/>
    <row r="659" ht="15.75" x14ac:dyDescent="0.25"/>
    <row r="660" ht="15.75" x14ac:dyDescent="0.25"/>
    <row r="661" ht="15.75" x14ac:dyDescent="0.25"/>
    <row r="662" ht="15.75" x14ac:dyDescent="0.25"/>
    <row r="663" ht="15.75" x14ac:dyDescent="0.25"/>
    <row r="664" ht="15.75" x14ac:dyDescent="0.25"/>
    <row r="665" ht="15.75" x14ac:dyDescent="0.25"/>
    <row r="666" ht="15.75" x14ac:dyDescent="0.25"/>
    <row r="667" ht="15.75" x14ac:dyDescent="0.25"/>
    <row r="668" ht="15.75" x14ac:dyDescent="0.25"/>
    <row r="669" ht="15.75" x14ac:dyDescent="0.25"/>
    <row r="670" ht="15.75" x14ac:dyDescent="0.25"/>
    <row r="671" ht="15.75" x14ac:dyDescent="0.25"/>
    <row r="672" ht="15.75" x14ac:dyDescent="0.25"/>
    <row r="673" ht="15.75" x14ac:dyDescent="0.25"/>
    <row r="674" ht="15.75" x14ac:dyDescent="0.25"/>
    <row r="675" ht="15.75" x14ac:dyDescent="0.25"/>
    <row r="676" ht="15.75" x14ac:dyDescent="0.25"/>
    <row r="677" ht="15.75" x14ac:dyDescent="0.25"/>
    <row r="678" ht="15.75" x14ac:dyDescent="0.25"/>
    <row r="679" ht="15.75" x14ac:dyDescent="0.25"/>
    <row r="680" ht="15.75" x14ac:dyDescent="0.25"/>
    <row r="681" ht="15.75" x14ac:dyDescent="0.25"/>
    <row r="682" ht="15.75" x14ac:dyDescent="0.25"/>
    <row r="683" ht="15.75" x14ac:dyDescent="0.25"/>
    <row r="684" ht="15.75" x14ac:dyDescent="0.25"/>
    <row r="685" ht="15.75" x14ac:dyDescent="0.25"/>
    <row r="686" ht="15.75" x14ac:dyDescent="0.25"/>
    <row r="687" ht="15.75" x14ac:dyDescent="0.25"/>
    <row r="688" ht="15.75" x14ac:dyDescent="0.25"/>
    <row r="689" ht="15.75" x14ac:dyDescent="0.25"/>
    <row r="690" ht="15.75" x14ac:dyDescent="0.25"/>
    <row r="691" ht="15.75" x14ac:dyDescent="0.25"/>
    <row r="692" ht="15.75" x14ac:dyDescent="0.25"/>
    <row r="693" ht="15.75" x14ac:dyDescent="0.25"/>
    <row r="694" ht="15.75" x14ac:dyDescent="0.25"/>
    <row r="695" ht="15.75" x14ac:dyDescent="0.25"/>
    <row r="696" ht="15.75" x14ac:dyDescent="0.25"/>
    <row r="697" ht="15.75" x14ac:dyDescent="0.25"/>
    <row r="698" ht="15.75" x14ac:dyDescent="0.25"/>
    <row r="699" ht="15.75" x14ac:dyDescent="0.25"/>
    <row r="700" ht="15.75" x14ac:dyDescent="0.25"/>
    <row r="701" ht="15.75" x14ac:dyDescent="0.25"/>
    <row r="702" ht="15.75" x14ac:dyDescent="0.25"/>
    <row r="703" ht="15.75" x14ac:dyDescent="0.25"/>
    <row r="704" ht="15.75" x14ac:dyDescent="0.25"/>
    <row r="705" ht="15.75" x14ac:dyDescent="0.25"/>
    <row r="706" ht="15.75" x14ac:dyDescent="0.25"/>
    <row r="707" ht="15.75" x14ac:dyDescent="0.25"/>
    <row r="708" ht="15.75" x14ac:dyDescent="0.25"/>
    <row r="709" ht="15.75" x14ac:dyDescent="0.25"/>
    <row r="710" ht="15.75" x14ac:dyDescent="0.25"/>
    <row r="711" ht="15.75" x14ac:dyDescent="0.25"/>
    <row r="712" ht="15.75" x14ac:dyDescent="0.25"/>
    <row r="713" ht="15.75" x14ac:dyDescent="0.25"/>
    <row r="714" ht="15.75" x14ac:dyDescent="0.25"/>
    <row r="715" ht="15.75" x14ac:dyDescent="0.25"/>
    <row r="716" ht="15.75" x14ac:dyDescent="0.25"/>
    <row r="717" ht="15.75" x14ac:dyDescent="0.25"/>
    <row r="718" ht="15.75" x14ac:dyDescent="0.25"/>
    <row r="719" ht="15.75" x14ac:dyDescent="0.25"/>
    <row r="720" ht="15.75" x14ac:dyDescent="0.25"/>
    <row r="721" ht="15.75" x14ac:dyDescent="0.25"/>
    <row r="722" ht="15.75" x14ac:dyDescent="0.25"/>
    <row r="723" ht="15.75" x14ac:dyDescent="0.25"/>
    <row r="724" ht="15.75" x14ac:dyDescent="0.25"/>
    <row r="725" ht="15.75" x14ac:dyDescent="0.25"/>
    <row r="726" ht="15.75" x14ac:dyDescent="0.25"/>
    <row r="727" ht="15.75" x14ac:dyDescent="0.25"/>
    <row r="728" ht="15.75" x14ac:dyDescent="0.25"/>
    <row r="729" ht="15.75" x14ac:dyDescent="0.25"/>
    <row r="730" ht="15.75" x14ac:dyDescent="0.25"/>
    <row r="731" ht="15.75" x14ac:dyDescent="0.25"/>
    <row r="732" ht="15.75" x14ac:dyDescent="0.25"/>
    <row r="733" ht="15.75" x14ac:dyDescent="0.25"/>
    <row r="734" ht="15.75" x14ac:dyDescent="0.25"/>
    <row r="735" ht="15.75" x14ac:dyDescent="0.25"/>
    <row r="736" ht="15.75" x14ac:dyDescent="0.25"/>
    <row r="737" ht="15.75" x14ac:dyDescent="0.25"/>
    <row r="738" ht="15.75" x14ac:dyDescent="0.25"/>
    <row r="739" ht="15.75" x14ac:dyDescent="0.25"/>
    <row r="740" ht="15.75" x14ac:dyDescent="0.25"/>
    <row r="741" ht="15.75" x14ac:dyDescent="0.25"/>
    <row r="742" ht="15.75" x14ac:dyDescent="0.25"/>
    <row r="743" ht="15.75" x14ac:dyDescent="0.25"/>
    <row r="744" ht="15.75" x14ac:dyDescent="0.25"/>
    <row r="745" ht="15.75" x14ac:dyDescent="0.25"/>
    <row r="746" ht="15.75" x14ac:dyDescent="0.25"/>
    <row r="747" ht="15.75" x14ac:dyDescent="0.25"/>
    <row r="748" ht="15.75" x14ac:dyDescent="0.25"/>
    <row r="749" ht="15.75" x14ac:dyDescent="0.25"/>
    <row r="750" ht="15.75" x14ac:dyDescent="0.25"/>
    <row r="751" ht="15.75" x14ac:dyDescent="0.25"/>
    <row r="752" ht="15.75" x14ac:dyDescent="0.25"/>
    <row r="753" ht="15.75" x14ac:dyDescent="0.25"/>
    <row r="754" ht="15.75" x14ac:dyDescent="0.25"/>
    <row r="755" ht="15.75" x14ac:dyDescent="0.25"/>
    <row r="756" ht="15.75" x14ac:dyDescent="0.25"/>
    <row r="757" ht="15.75" x14ac:dyDescent="0.25"/>
    <row r="758" ht="15.75" x14ac:dyDescent="0.25"/>
    <row r="759" ht="15.75" x14ac:dyDescent="0.25"/>
    <row r="760" ht="15.75" x14ac:dyDescent="0.25"/>
    <row r="761" ht="15.75" x14ac:dyDescent="0.25"/>
    <row r="762" ht="15.75" x14ac:dyDescent="0.25"/>
    <row r="763" ht="15.75" x14ac:dyDescent="0.25"/>
    <row r="764" ht="15.75" x14ac:dyDescent="0.25"/>
    <row r="765" ht="15.75" x14ac:dyDescent="0.25"/>
    <row r="766" ht="15.75" x14ac:dyDescent="0.25"/>
    <row r="767" ht="15.75" x14ac:dyDescent="0.25"/>
    <row r="768" ht="15.75" x14ac:dyDescent="0.25"/>
    <row r="769" ht="15.75" x14ac:dyDescent="0.25"/>
    <row r="770" ht="15.75" x14ac:dyDescent="0.25"/>
    <row r="771" ht="15.75" x14ac:dyDescent="0.25"/>
    <row r="772" ht="15.75" x14ac:dyDescent="0.25"/>
    <row r="773" ht="15.75" x14ac:dyDescent="0.25"/>
    <row r="774" ht="15.75" x14ac:dyDescent="0.25"/>
    <row r="775" ht="15.75" x14ac:dyDescent="0.25"/>
    <row r="776" ht="15.75" x14ac:dyDescent="0.25"/>
    <row r="777" ht="15.75" x14ac:dyDescent="0.25"/>
    <row r="778" ht="15.75" x14ac:dyDescent="0.25"/>
    <row r="779" ht="15.75" x14ac:dyDescent="0.25"/>
    <row r="780" ht="15.75" x14ac:dyDescent="0.25"/>
    <row r="781" ht="15.75" x14ac:dyDescent="0.25"/>
    <row r="782" ht="15.75" x14ac:dyDescent="0.25"/>
    <row r="783" ht="15.75" x14ac:dyDescent="0.25"/>
    <row r="784" ht="15.75" x14ac:dyDescent="0.25"/>
    <row r="785" ht="15.75" x14ac:dyDescent="0.25"/>
    <row r="786" ht="15.75" x14ac:dyDescent="0.25"/>
    <row r="787" ht="15.75" x14ac:dyDescent="0.25"/>
    <row r="788" ht="15.75" x14ac:dyDescent="0.25"/>
    <row r="789" ht="15.75" x14ac:dyDescent="0.25"/>
    <row r="790" ht="15.75" x14ac:dyDescent="0.25"/>
    <row r="791" ht="15.75" x14ac:dyDescent="0.25"/>
    <row r="792" ht="15.75" x14ac:dyDescent="0.25"/>
    <row r="793" ht="15.75" x14ac:dyDescent="0.25"/>
    <row r="794" ht="15.75" x14ac:dyDescent="0.25"/>
    <row r="795" ht="15.75" x14ac:dyDescent="0.25"/>
    <row r="796" ht="15.75" x14ac:dyDescent="0.25"/>
    <row r="797" ht="15.75" x14ac:dyDescent="0.25"/>
    <row r="798" ht="15.75" x14ac:dyDescent="0.25"/>
    <row r="799" ht="15.75" x14ac:dyDescent="0.25"/>
    <row r="800" ht="15.75" x14ac:dyDescent="0.25"/>
    <row r="801" ht="15.75" x14ac:dyDescent="0.25"/>
    <row r="802" ht="15.75" x14ac:dyDescent="0.25"/>
    <row r="803" ht="15.75" x14ac:dyDescent="0.25"/>
    <row r="804" ht="15.75" x14ac:dyDescent="0.25"/>
    <row r="805" ht="15.75" x14ac:dyDescent="0.25"/>
    <row r="806" ht="15.75" x14ac:dyDescent="0.25"/>
    <row r="807" ht="15.75" x14ac:dyDescent="0.25"/>
    <row r="808" ht="15.75" x14ac:dyDescent="0.25"/>
    <row r="809" ht="15.75" x14ac:dyDescent="0.25"/>
    <row r="810" ht="15.75" x14ac:dyDescent="0.25"/>
    <row r="811" ht="15.75" x14ac:dyDescent="0.25"/>
    <row r="812" ht="15.75" x14ac:dyDescent="0.25"/>
    <row r="813" ht="15.75" x14ac:dyDescent="0.25"/>
    <row r="814" ht="15.75" x14ac:dyDescent="0.25"/>
    <row r="815" ht="15.75" x14ac:dyDescent="0.25"/>
    <row r="816" ht="15.75" x14ac:dyDescent="0.25"/>
    <row r="817" ht="15.75" x14ac:dyDescent="0.25"/>
    <row r="818" ht="15.75" x14ac:dyDescent="0.25"/>
    <row r="819" ht="15.75" x14ac:dyDescent="0.25"/>
    <row r="820" ht="15.75" x14ac:dyDescent="0.25"/>
    <row r="821" ht="15.75" x14ac:dyDescent="0.25"/>
    <row r="822" ht="15.75" x14ac:dyDescent="0.25"/>
    <row r="823" ht="15.75" x14ac:dyDescent="0.25"/>
    <row r="824" ht="15.75" x14ac:dyDescent="0.25"/>
    <row r="825" ht="15.75" x14ac:dyDescent="0.25"/>
    <row r="826" ht="15.75" x14ac:dyDescent="0.25"/>
    <row r="827" ht="15.75" x14ac:dyDescent="0.25"/>
    <row r="828" ht="15.75" x14ac:dyDescent="0.25"/>
    <row r="829" ht="15.75" x14ac:dyDescent="0.25"/>
    <row r="830" ht="15.75" x14ac:dyDescent="0.25"/>
    <row r="831" ht="15.75" x14ac:dyDescent="0.25"/>
    <row r="832" ht="15.75" x14ac:dyDescent="0.25"/>
    <row r="833" ht="15.75" x14ac:dyDescent="0.25"/>
    <row r="834" ht="15.75" x14ac:dyDescent="0.25"/>
    <row r="835" ht="15.75" x14ac:dyDescent="0.25"/>
    <row r="836" ht="15.75" x14ac:dyDescent="0.25"/>
    <row r="837" ht="15.75" x14ac:dyDescent="0.25"/>
    <row r="838" ht="15.75" x14ac:dyDescent="0.25"/>
    <row r="839" ht="15.75" x14ac:dyDescent="0.25"/>
    <row r="840" ht="15.75" x14ac:dyDescent="0.25"/>
    <row r="841" ht="15.75" x14ac:dyDescent="0.25"/>
    <row r="842" ht="15.75" x14ac:dyDescent="0.25"/>
    <row r="843" ht="15.75" x14ac:dyDescent="0.25"/>
    <row r="844" ht="15.75" x14ac:dyDescent="0.25"/>
    <row r="845" ht="15.75" x14ac:dyDescent="0.25"/>
    <row r="846" ht="15.75" x14ac:dyDescent="0.25"/>
    <row r="847" ht="15.75" x14ac:dyDescent="0.25"/>
    <row r="848" ht="15.75" x14ac:dyDescent="0.25"/>
    <row r="849" ht="15.75" x14ac:dyDescent="0.25"/>
    <row r="850" ht="15.75" x14ac:dyDescent="0.25"/>
    <row r="851" ht="15.75" x14ac:dyDescent="0.25"/>
    <row r="852" ht="15.75" x14ac:dyDescent="0.25"/>
    <row r="853" ht="15.75" x14ac:dyDescent="0.25"/>
    <row r="854" ht="15.75" x14ac:dyDescent="0.25"/>
    <row r="855" ht="15.75" x14ac:dyDescent="0.25"/>
    <row r="856" ht="15.75" x14ac:dyDescent="0.25"/>
    <row r="857" ht="15.75" x14ac:dyDescent="0.25"/>
    <row r="858" ht="15.75" x14ac:dyDescent="0.25"/>
    <row r="859" ht="15.75" x14ac:dyDescent="0.25"/>
    <row r="860" ht="15.75" x14ac:dyDescent="0.25"/>
    <row r="861" ht="15.75" x14ac:dyDescent="0.25"/>
    <row r="862" ht="15.75" x14ac:dyDescent="0.25"/>
    <row r="863" ht="15.75" x14ac:dyDescent="0.25"/>
    <row r="864" ht="15.75" x14ac:dyDescent="0.25"/>
    <row r="865" ht="15.75" x14ac:dyDescent="0.25"/>
    <row r="866" ht="15.75" x14ac:dyDescent="0.25"/>
    <row r="867" ht="15.75" x14ac:dyDescent="0.25"/>
    <row r="868" ht="15.75" x14ac:dyDescent="0.25"/>
    <row r="869" ht="15.75" x14ac:dyDescent="0.25"/>
    <row r="870" ht="15.75" x14ac:dyDescent="0.25"/>
    <row r="871" ht="15.75" x14ac:dyDescent="0.25"/>
    <row r="872" ht="15.75" x14ac:dyDescent="0.25"/>
    <row r="873" ht="15.75" x14ac:dyDescent="0.25"/>
    <row r="874" ht="15.75" x14ac:dyDescent="0.25"/>
    <row r="875" ht="15.75" x14ac:dyDescent="0.25"/>
    <row r="876" ht="15.75" x14ac:dyDescent="0.25"/>
    <row r="877" ht="15.75" x14ac:dyDescent="0.25"/>
    <row r="878" ht="15.75" x14ac:dyDescent="0.25"/>
    <row r="879" ht="15.75" x14ac:dyDescent="0.25"/>
    <row r="880" ht="15.75" x14ac:dyDescent="0.25"/>
    <row r="881" ht="15.75" x14ac:dyDescent="0.25"/>
    <row r="882" ht="15.75" x14ac:dyDescent="0.25"/>
    <row r="883" ht="15.75" x14ac:dyDescent="0.25"/>
    <row r="884" ht="15.75" x14ac:dyDescent="0.25"/>
    <row r="885" ht="15.75" x14ac:dyDescent="0.25"/>
    <row r="886" ht="15.75" x14ac:dyDescent="0.25"/>
    <row r="887" ht="15.75" x14ac:dyDescent="0.25"/>
    <row r="888" ht="15.75" x14ac:dyDescent="0.25"/>
    <row r="889" ht="15.75" x14ac:dyDescent="0.25"/>
    <row r="890" ht="15.75" x14ac:dyDescent="0.25"/>
    <row r="891" ht="15.75" x14ac:dyDescent="0.25"/>
    <row r="892" ht="15.75" x14ac:dyDescent="0.25"/>
    <row r="893" ht="15.75" x14ac:dyDescent="0.25"/>
    <row r="894" ht="15.75" x14ac:dyDescent="0.25"/>
    <row r="895" ht="15.75" x14ac:dyDescent="0.25"/>
    <row r="896" ht="15.75" x14ac:dyDescent="0.25"/>
    <row r="897" ht="15.75" x14ac:dyDescent="0.25"/>
    <row r="898" ht="15.75" x14ac:dyDescent="0.25"/>
    <row r="899" ht="15.75" x14ac:dyDescent="0.25"/>
    <row r="900" ht="15.75" x14ac:dyDescent="0.25"/>
    <row r="901" ht="15.75" x14ac:dyDescent="0.25"/>
    <row r="902" ht="15.75" x14ac:dyDescent="0.25"/>
    <row r="903" ht="15.75" x14ac:dyDescent="0.25"/>
    <row r="904" ht="15.75" x14ac:dyDescent="0.25"/>
    <row r="905" ht="15.75" x14ac:dyDescent="0.25"/>
    <row r="906" ht="15.75" x14ac:dyDescent="0.25"/>
    <row r="907" ht="15.75" x14ac:dyDescent="0.25"/>
    <row r="908" ht="15.75" x14ac:dyDescent="0.25"/>
    <row r="909" ht="15.75" x14ac:dyDescent="0.25"/>
    <row r="910" ht="15.75" x14ac:dyDescent="0.25"/>
    <row r="911" ht="15.75" x14ac:dyDescent="0.25"/>
    <row r="912" ht="15.75" x14ac:dyDescent="0.25"/>
    <row r="913" ht="15.75" x14ac:dyDescent="0.25"/>
    <row r="914" ht="15.75" x14ac:dyDescent="0.25"/>
    <row r="915" ht="15.75" x14ac:dyDescent="0.25"/>
    <row r="916" ht="15.75" x14ac:dyDescent="0.25"/>
    <row r="917" ht="15.75" x14ac:dyDescent="0.25"/>
    <row r="918" ht="15.75" x14ac:dyDescent="0.25"/>
    <row r="919" ht="15.75" x14ac:dyDescent="0.25"/>
    <row r="920" ht="15.75" x14ac:dyDescent="0.25"/>
    <row r="921" ht="15.75" x14ac:dyDescent="0.25"/>
    <row r="922" ht="15.75" x14ac:dyDescent="0.25"/>
    <row r="923" ht="15.75" x14ac:dyDescent="0.25"/>
    <row r="924" ht="15.75" x14ac:dyDescent="0.25"/>
    <row r="925" ht="15.75" x14ac:dyDescent="0.25"/>
    <row r="926" ht="15.75" x14ac:dyDescent="0.25"/>
    <row r="927" ht="15.75" x14ac:dyDescent="0.25"/>
    <row r="928" ht="15.75" x14ac:dyDescent="0.25"/>
    <row r="929" ht="15.75" x14ac:dyDescent="0.25"/>
    <row r="930" ht="15.75" x14ac:dyDescent="0.25"/>
    <row r="931" ht="15.75" x14ac:dyDescent="0.25"/>
    <row r="932" ht="15.75" x14ac:dyDescent="0.25"/>
    <row r="933" ht="15.75" x14ac:dyDescent="0.25"/>
    <row r="934" ht="15.75" x14ac:dyDescent="0.25"/>
    <row r="935" ht="15.75" x14ac:dyDescent="0.25"/>
    <row r="936" ht="15.75" x14ac:dyDescent="0.25"/>
    <row r="937" ht="15.75" x14ac:dyDescent="0.25"/>
    <row r="938" ht="15.75" x14ac:dyDescent="0.25"/>
    <row r="939" ht="15.75" x14ac:dyDescent="0.25"/>
    <row r="940" ht="15.75" x14ac:dyDescent="0.25"/>
    <row r="941" ht="15.75" x14ac:dyDescent="0.25"/>
    <row r="942" ht="15.75" x14ac:dyDescent="0.25"/>
    <row r="943" ht="15.75" x14ac:dyDescent="0.25"/>
    <row r="944" ht="15.75" x14ac:dyDescent="0.25"/>
    <row r="945" ht="15.75" x14ac:dyDescent="0.25"/>
    <row r="946" ht="15.75" x14ac:dyDescent="0.25"/>
    <row r="947" ht="15.75" x14ac:dyDescent="0.25"/>
    <row r="948" ht="15.75" x14ac:dyDescent="0.25"/>
    <row r="949" ht="15.75" x14ac:dyDescent="0.25"/>
    <row r="950" ht="15.75" x14ac:dyDescent="0.25"/>
    <row r="951" ht="15.75" x14ac:dyDescent="0.25"/>
    <row r="952" ht="15.75" x14ac:dyDescent="0.25"/>
    <row r="953" ht="15.75" x14ac:dyDescent="0.25"/>
    <row r="954" ht="15.75" x14ac:dyDescent="0.25"/>
    <row r="955" ht="15.75" x14ac:dyDescent="0.25"/>
    <row r="956" ht="15.75" x14ac:dyDescent="0.25"/>
    <row r="957" ht="15.75" x14ac:dyDescent="0.25"/>
    <row r="958" ht="15.75" x14ac:dyDescent="0.25"/>
    <row r="959" ht="15.75" x14ac:dyDescent="0.25"/>
    <row r="960" ht="15.75" x14ac:dyDescent="0.25"/>
    <row r="961" ht="15.75" x14ac:dyDescent="0.25"/>
    <row r="962" ht="15.75" x14ac:dyDescent="0.25"/>
    <row r="963" ht="15.75" x14ac:dyDescent="0.25"/>
    <row r="964" ht="15.75" x14ac:dyDescent="0.25"/>
    <row r="965" ht="15.75" x14ac:dyDescent="0.25"/>
    <row r="966" ht="15.75" x14ac:dyDescent="0.25"/>
    <row r="967" ht="15.75" x14ac:dyDescent="0.25"/>
    <row r="968" ht="15.75" x14ac:dyDescent="0.25"/>
    <row r="969" ht="15.75" x14ac:dyDescent="0.25"/>
    <row r="970" ht="15.75" x14ac:dyDescent="0.25"/>
    <row r="971" ht="15.75" x14ac:dyDescent="0.25"/>
    <row r="972" ht="15.75" x14ac:dyDescent="0.25"/>
    <row r="973" ht="15.75" x14ac:dyDescent="0.25"/>
    <row r="974" ht="15.75" x14ac:dyDescent="0.25"/>
    <row r="975" ht="15.75" x14ac:dyDescent="0.25"/>
    <row r="976" ht="15.75" x14ac:dyDescent="0.25"/>
    <row r="977" ht="15.75" x14ac:dyDescent="0.25"/>
    <row r="978" ht="15.75" x14ac:dyDescent="0.25"/>
    <row r="979" ht="15.75" x14ac:dyDescent="0.25"/>
    <row r="980" ht="15.75" x14ac:dyDescent="0.25"/>
    <row r="981" ht="15.75" x14ac:dyDescent="0.25"/>
    <row r="982" ht="15.75" x14ac:dyDescent="0.25"/>
    <row r="983" ht="15.75" x14ac:dyDescent="0.25"/>
    <row r="984" ht="15.75" x14ac:dyDescent="0.25"/>
    <row r="985" ht="15.75" x14ac:dyDescent="0.25"/>
    <row r="986" ht="15.75" x14ac:dyDescent="0.25"/>
    <row r="987" ht="15.75" x14ac:dyDescent="0.25"/>
    <row r="988" ht="15.75" x14ac:dyDescent="0.25"/>
    <row r="989" ht="15.75" x14ac:dyDescent="0.25"/>
    <row r="990" ht="15.75" x14ac:dyDescent="0.25"/>
    <row r="991" ht="15.75" x14ac:dyDescent="0.25"/>
    <row r="992" ht="15.75" x14ac:dyDescent="0.25"/>
    <row r="993" ht="15.75" x14ac:dyDescent="0.25"/>
    <row r="994" ht="15.75" x14ac:dyDescent="0.25"/>
    <row r="995" ht="15.75" x14ac:dyDescent="0.25"/>
    <row r="996" ht="15.75" x14ac:dyDescent="0.25"/>
    <row r="997" ht="15.75" x14ac:dyDescent="0.25"/>
    <row r="998" ht="15.75" x14ac:dyDescent="0.25"/>
    <row r="999" ht="15.75" x14ac:dyDescent="0.25"/>
    <row r="1000" ht="15.75" x14ac:dyDescent="0.25"/>
  </sheetData>
  <mergeCells count="51">
    <mergeCell ref="A1:N10"/>
    <mergeCell ref="A11:N11"/>
    <mergeCell ref="A39:B39"/>
    <mergeCell ref="A38:B38"/>
    <mergeCell ref="A16:G30"/>
    <mergeCell ref="A14:N15"/>
    <mergeCell ref="G31:J31"/>
    <mergeCell ref="C31:F31"/>
    <mergeCell ref="A33:B33"/>
    <mergeCell ref="A12:N13"/>
    <mergeCell ref="H16:N30"/>
    <mergeCell ref="A32:B32"/>
    <mergeCell ref="A31:B31"/>
    <mergeCell ref="A37:B37"/>
    <mergeCell ref="A34:B34"/>
    <mergeCell ref="K31:N32"/>
    <mergeCell ref="A35:B35"/>
    <mergeCell ref="A36:B36"/>
    <mergeCell ref="A40:B40"/>
    <mergeCell ref="D47:G47"/>
    <mergeCell ref="A41:B41"/>
    <mergeCell ref="A42:B42"/>
    <mergeCell ref="A43:B43"/>
    <mergeCell ref="A44:B44"/>
    <mergeCell ref="A45:B45"/>
    <mergeCell ref="A47:A61"/>
    <mergeCell ref="H47:N61"/>
    <mergeCell ref="B56:C56"/>
    <mergeCell ref="B58:C58"/>
    <mergeCell ref="B59:C59"/>
    <mergeCell ref="B60:C60"/>
    <mergeCell ref="B61:C61"/>
    <mergeCell ref="B48:C48"/>
    <mergeCell ref="B49:C49"/>
    <mergeCell ref="B51:C51"/>
    <mergeCell ref="B52:C52"/>
    <mergeCell ref="B50:C50"/>
    <mergeCell ref="B53:C53"/>
    <mergeCell ref="B54:C54"/>
    <mergeCell ref="B55:C55"/>
    <mergeCell ref="B47:C47"/>
    <mergeCell ref="B57:C57"/>
    <mergeCell ref="K45:N45"/>
    <mergeCell ref="K33:K35"/>
    <mergeCell ref="K36:K38"/>
    <mergeCell ref="K39:K41"/>
    <mergeCell ref="K42:K44"/>
    <mergeCell ref="L42:N44"/>
    <mergeCell ref="L39:N41"/>
    <mergeCell ref="L36:N38"/>
    <mergeCell ref="L33:N35"/>
  </mergeCells>
  <pageMargins left="0.7" right="0.7" top="0.75" bottom="0.75" header="0.3" footer="0.3"/>
  <pageSetup scale="54" orientation="portrait" horizontalDpi="1200" verticalDpi="12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F81BD"/>
  </sheetPr>
  <dimension ref="A1:N42"/>
  <sheetViews>
    <sheetView view="pageBreakPreview" zoomScale="70" zoomScaleNormal="100" zoomScaleSheetLayoutView="70" workbookViewId="0">
      <selection activeCell="G19" sqref="G19:M19"/>
    </sheetView>
  </sheetViews>
  <sheetFormatPr defaultColWidth="13.5" defaultRowHeight="15" customHeight="1" x14ac:dyDescent="0.25"/>
  <cols>
    <col min="1" max="26" width="11" customWidth="1"/>
  </cols>
  <sheetData>
    <row r="1" spans="1:14" ht="15.75" customHeight="1" x14ac:dyDescent="0.25">
      <c r="A1" s="291"/>
      <c r="B1" s="139"/>
      <c r="C1" s="139"/>
      <c r="D1" s="139"/>
      <c r="E1" s="139"/>
      <c r="F1" s="139"/>
      <c r="G1" s="139"/>
      <c r="H1" s="139"/>
      <c r="I1" s="139"/>
      <c r="J1" s="139"/>
      <c r="K1" s="139"/>
      <c r="L1" s="139"/>
      <c r="M1" s="139"/>
      <c r="N1" s="271"/>
    </row>
    <row r="2" spans="1:14" ht="15.75" customHeight="1" x14ac:dyDescent="0.25">
      <c r="A2" s="140"/>
      <c r="B2" s="143"/>
      <c r="C2" s="143"/>
      <c r="D2" s="143"/>
      <c r="E2" s="143"/>
      <c r="F2" s="143"/>
      <c r="G2" s="143"/>
      <c r="H2" s="143"/>
      <c r="I2" s="143"/>
      <c r="J2" s="143"/>
      <c r="K2" s="143"/>
      <c r="L2" s="143"/>
      <c r="M2" s="143"/>
      <c r="N2" s="283"/>
    </row>
    <row r="3" spans="1:14" ht="15.75" customHeight="1" x14ac:dyDescent="0.25">
      <c r="A3" s="140"/>
      <c r="B3" s="143"/>
      <c r="C3" s="143"/>
      <c r="D3" s="143"/>
      <c r="E3" s="143"/>
      <c r="F3" s="143"/>
      <c r="G3" s="143"/>
      <c r="H3" s="143"/>
      <c r="I3" s="143"/>
      <c r="J3" s="143"/>
      <c r="K3" s="143"/>
      <c r="L3" s="143"/>
      <c r="M3" s="143"/>
      <c r="N3" s="283"/>
    </row>
    <row r="4" spans="1:14" ht="15.75" customHeight="1" x14ac:dyDescent="0.25">
      <c r="A4" s="140"/>
      <c r="B4" s="143"/>
      <c r="C4" s="143"/>
      <c r="D4" s="143"/>
      <c r="E4" s="143"/>
      <c r="F4" s="143"/>
      <c r="G4" s="143"/>
      <c r="H4" s="143"/>
      <c r="I4" s="143"/>
      <c r="J4" s="143"/>
      <c r="K4" s="143"/>
      <c r="L4" s="143"/>
      <c r="M4" s="143"/>
      <c r="N4" s="283"/>
    </row>
    <row r="5" spans="1:14" ht="15.75" customHeight="1" x14ac:dyDescent="0.25">
      <c r="A5" s="140"/>
      <c r="B5" s="143"/>
      <c r="C5" s="143"/>
      <c r="D5" s="143"/>
      <c r="E5" s="143"/>
      <c r="F5" s="143"/>
      <c r="G5" s="143"/>
      <c r="H5" s="143"/>
      <c r="I5" s="143"/>
      <c r="J5" s="143"/>
      <c r="K5" s="143"/>
      <c r="L5" s="143"/>
      <c r="M5" s="143"/>
      <c r="N5" s="283"/>
    </row>
    <row r="6" spans="1:14" ht="15.75" customHeight="1" x14ac:dyDescent="0.25">
      <c r="A6" s="140"/>
      <c r="B6" s="143"/>
      <c r="C6" s="143"/>
      <c r="D6" s="143"/>
      <c r="E6" s="143"/>
      <c r="F6" s="143"/>
      <c r="G6" s="143"/>
      <c r="H6" s="143"/>
      <c r="I6" s="143"/>
      <c r="J6" s="143"/>
      <c r="K6" s="143"/>
      <c r="L6" s="143"/>
      <c r="M6" s="143"/>
      <c r="N6" s="283"/>
    </row>
    <row r="7" spans="1:14" ht="15.75" customHeight="1" x14ac:dyDescent="0.25">
      <c r="A7" s="140"/>
      <c r="B7" s="143"/>
      <c r="C7" s="143"/>
      <c r="D7" s="143"/>
      <c r="E7" s="143"/>
      <c r="F7" s="143"/>
      <c r="G7" s="143"/>
      <c r="H7" s="143"/>
      <c r="I7" s="143"/>
      <c r="J7" s="143"/>
      <c r="K7" s="143"/>
      <c r="L7" s="143"/>
      <c r="M7" s="143"/>
      <c r="N7" s="283"/>
    </row>
    <row r="8" spans="1:14" ht="15.75" customHeight="1" x14ac:dyDescent="0.25">
      <c r="A8" s="140"/>
      <c r="B8" s="143"/>
      <c r="C8" s="143"/>
      <c r="D8" s="143"/>
      <c r="E8" s="143"/>
      <c r="F8" s="143"/>
      <c r="G8" s="143"/>
      <c r="H8" s="143"/>
      <c r="I8" s="143"/>
      <c r="J8" s="143"/>
      <c r="K8" s="143"/>
      <c r="L8" s="143"/>
      <c r="M8" s="143"/>
      <c r="N8" s="283"/>
    </row>
    <row r="9" spans="1:14" ht="15.75" customHeight="1" x14ac:dyDescent="0.25">
      <c r="A9" s="140"/>
      <c r="B9" s="143"/>
      <c r="C9" s="143"/>
      <c r="D9" s="143"/>
      <c r="E9" s="143"/>
      <c r="F9" s="143"/>
      <c r="G9" s="143"/>
      <c r="H9" s="143"/>
      <c r="I9" s="143"/>
      <c r="J9" s="143"/>
      <c r="K9" s="143"/>
      <c r="L9" s="143"/>
      <c r="M9" s="143"/>
      <c r="N9" s="283"/>
    </row>
    <row r="10" spans="1:14" ht="10.5" customHeight="1" x14ac:dyDescent="0.25">
      <c r="A10" s="272"/>
      <c r="B10" s="273"/>
      <c r="C10" s="273"/>
      <c r="D10" s="273"/>
      <c r="E10" s="273"/>
      <c r="F10" s="273"/>
      <c r="G10" s="273"/>
      <c r="H10" s="273"/>
      <c r="I10" s="273"/>
      <c r="J10" s="273"/>
      <c r="K10" s="273"/>
      <c r="L10" s="273"/>
      <c r="M10" s="273"/>
      <c r="N10" s="274"/>
    </row>
    <row r="11" spans="1:14" ht="15.75" customHeight="1" x14ac:dyDescent="0.25">
      <c r="A11" s="401" t="s">
        <v>331</v>
      </c>
      <c r="B11" s="280"/>
      <c r="C11" s="280"/>
      <c r="D11" s="280"/>
      <c r="E11" s="280"/>
      <c r="F11" s="280"/>
      <c r="G11" s="280"/>
      <c r="H11" s="280"/>
      <c r="I11" s="280"/>
      <c r="J11" s="280"/>
      <c r="K11" s="280"/>
      <c r="L11" s="280"/>
      <c r="M11" s="280"/>
      <c r="N11" s="263"/>
    </row>
    <row r="12" spans="1:14" ht="15.75" customHeight="1" x14ac:dyDescent="0.25">
      <c r="A12" s="419" t="str">
        <f>'Club Administration'!A12</f>
        <v>School Name</v>
      </c>
      <c r="B12" s="301"/>
      <c r="C12" s="301"/>
      <c r="D12" s="301"/>
      <c r="E12" s="301"/>
      <c r="F12" s="301"/>
      <c r="G12" s="301"/>
      <c r="H12" s="301"/>
      <c r="I12" s="301"/>
      <c r="J12" s="301"/>
      <c r="K12" s="301"/>
      <c r="L12" s="301"/>
      <c r="M12" s="301"/>
      <c r="N12" s="302"/>
    </row>
    <row r="13" spans="1:14" ht="15.75" customHeight="1" x14ac:dyDescent="0.25">
      <c r="A13" s="303"/>
      <c r="B13" s="304"/>
      <c r="C13" s="304"/>
      <c r="D13" s="304"/>
      <c r="E13" s="304"/>
      <c r="F13" s="304"/>
      <c r="G13" s="304"/>
      <c r="H13" s="304"/>
      <c r="I13" s="304"/>
      <c r="J13" s="304"/>
      <c r="K13" s="304"/>
      <c r="L13" s="304"/>
      <c r="M13" s="304"/>
      <c r="N13" s="305"/>
    </row>
    <row r="14" spans="1:14" ht="15.75" customHeight="1" x14ac:dyDescent="0.25">
      <c r="A14" s="306" t="str">
        <f>'Club Administration'!A14</f>
        <v>Select Division</v>
      </c>
      <c r="B14" s="301"/>
      <c r="C14" s="301"/>
      <c r="D14" s="301"/>
      <c r="E14" s="301"/>
      <c r="F14" s="301"/>
      <c r="G14" s="301"/>
      <c r="H14" s="301"/>
      <c r="I14" s="301"/>
      <c r="J14" s="301"/>
      <c r="K14" s="301"/>
      <c r="L14" s="301"/>
      <c r="M14" s="301"/>
      <c r="N14" s="302"/>
    </row>
    <row r="15" spans="1:14" ht="15.75" customHeight="1" x14ac:dyDescent="0.25">
      <c r="A15" s="303"/>
      <c r="B15" s="304"/>
      <c r="C15" s="304"/>
      <c r="D15" s="304"/>
      <c r="E15" s="304"/>
      <c r="F15" s="304"/>
      <c r="G15" s="304"/>
      <c r="H15" s="304"/>
      <c r="I15" s="304"/>
      <c r="J15" s="304"/>
      <c r="K15" s="304"/>
      <c r="L15" s="304"/>
      <c r="M15" s="304"/>
      <c r="N15" s="305"/>
    </row>
    <row r="16" spans="1:14" ht="15" customHeight="1" x14ac:dyDescent="0.25">
      <c r="A16" s="430"/>
      <c r="B16" s="280"/>
      <c r="C16" s="280"/>
      <c r="D16" s="280"/>
      <c r="E16" s="280"/>
      <c r="F16" s="280"/>
      <c r="G16" s="280"/>
      <c r="H16" s="280"/>
      <c r="I16" s="280"/>
      <c r="J16" s="280"/>
      <c r="K16" s="280"/>
      <c r="L16" s="280"/>
      <c r="M16" s="280"/>
      <c r="N16" s="263"/>
    </row>
    <row r="17" spans="1:14" ht="18" customHeight="1" x14ac:dyDescent="0.25">
      <c r="A17" s="429" t="s">
        <v>130</v>
      </c>
      <c r="B17" s="139"/>
      <c r="C17" s="139"/>
      <c r="D17" s="139"/>
      <c r="E17" s="139"/>
      <c r="F17" s="139"/>
      <c r="G17" s="139"/>
      <c r="H17" s="139"/>
      <c r="I17" s="139"/>
      <c r="J17" s="139"/>
      <c r="K17" s="139"/>
      <c r="L17" s="139"/>
      <c r="M17" s="139"/>
      <c r="N17" s="271"/>
    </row>
    <row r="18" spans="1:14" ht="15.75" customHeight="1" x14ac:dyDescent="0.25">
      <c r="A18" s="269" t="s">
        <v>84</v>
      </c>
      <c r="B18" s="280"/>
      <c r="C18" s="263"/>
      <c r="D18" s="431">
        <v>0</v>
      </c>
      <c r="E18" s="280"/>
      <c r="F18" s="432"/>
      <c r="G18" s="34" t="s">
        <v>117</v>
      </c>
      <c r="H18" s="35">
        <v>0</v>
      </c>
      <c r="I18" s="36" t="s">
        <v>364</v>
      </c>
      <c r="J18" s="35">
        <v>0</v>
      </c>
      <c r="K18" s="36" t="s">
        <v>131</v>
      </c>
      <c r="L18" s="35">
        <v>0</v>
      </c>
      <c r="M18" s="121" t="s">
        <v>345</v>
      </c>
      <c r="N18" s="124">
        <v>0</v>
      </c>
    </row>
    <row r="19" spans="1:14" ht="15.75" customHeight="1" x14ac:dyDescent="0.25">
      <c r="A19" s="269" t="s">
        <v>132</v>
      </c>
      <c r="B19" s="280"/>
      <c r="C19" s="263"/>
      <c r="D19" s="431">
        <v>0</v>
      </c>
      <c r="E19" s="280"/>
      <c r="F19" s="432"/>
      <c r="G19" s="334" t="s">
        <v>133</v>
      </c>
      <c r="H19" s="280"/>
      <c r="I19" s="280"/>
      <c r="J19" s="280"/>
      <c r="K19" s="280"/>
      <c r="L19" s="280"/>
      <c r="M19" s="263"/>
      <c r="N19" s="37">
        <f>SUM(H18:L18)</f>
        <v>0</v>
      </c>
    </row>
    <row r="20" spans="1:14" ht="15.75" customHeight="1" x14ac:dyDescent="0.25">
      <c r="A20" s="279" t="s">
        <v>134</v>
      </c>
      <c r="B20" s="280"/>
      <c r="C20" s="280"/>
      <c r="D20" s="280"/>
      <c r="E20" s="280"/>
      <c r="F20" s="280"/>
      <c r="G20" s="280"/>
      <c r="H20" s="280"/>
      <c r="I20" s="280"/>
      <c r="J20" s="280"/>
      <c r="K20" s="280"/>
      <c r="L20" s="280"/>
      <c r="M20" s="280"/>
      <c r="N20" s="263"/>
    </row>
    <row r="21" spans="1:14" ht="15.75" customHeight="1" x14ac:dyDescent="0.25">
      <c r="A21" s="38">
        <v>1</v>
      </c>
      <c r="B21" s="281"/>
      <c r="C21" s="280"/>
      <c r="D21" s="280"/>
      <c r="E21" s="280"/>
      <c r="F21" s="280"/>
      <c r="G21" s="280"/>
      <c r="H21" s="280"/>
      <c r="I21" s="280"/>
      <c r="J21" s="280"/>
      <c r="K21" s="280"/>
      <c r="L21" s="280"/>
      <c r="M21" s="280"/>
      <c r="N21" s="263"/>
    </row>
    <row r="22" spans="1:14" ht="15.75" customHeight="1" x14ac:dyDescent="0.25">
      <c r="A22" s="38">
        <v>2</v>
      </c>
      <c r="B22" s="281"/>
      <c r="C22" s="280"/>
      <c r="D22" s="280"/>
      <c r="E22" s="280"/>
      <c r="F22" s="280"/>
      <c r="G22" s="280"/>
      <c r="H22" s="280"/>
      <c r="I22" s="280"/>
      <c r="J22" s="280"/>
      <c r="K22" s="280"/>
      <c r="L22" s="280"/>
      <c r="M22" s="280"/>
      <c r="N22" s="263"/>
    </row>
    <row r="23" spans="1:14" ht="15.75" customHeight="1" x14ac:dyDescent="0.25">
      <c r="A23" s="38">
        <v>3</v>
      </c>
      <c r="B23" s="281"/>
      <c r="C23" s="280"/>
      <c r="D23" s="280"/>
      <c r="E23" s="280"/>
      <c r="F23" s="280"/>
      <c r="G23" s="280"/>
      <c r="H23" s="280"/>
      <c r="I23" s="280"/>
      <c r="J23" s="280"/>
      <c r="K23" s="280"/>
      <c r="L23" s="280"/>
      <c r="M23" s="280"/>
      <c r="N23" s="263"/>
    </row>
    <row r="24" spans="1:14" ht="15.75" customHeight="1" x14ac:dyDescent="0.25">
      <c r="A24" s="426" t="s">
        <v>135</v>
      </c>
      <c r="B24" s="291"/>
      <c r="C24" s="386"/>
      <c r="D24" s="386"/>
      <c r="E24" s="386"/>
      <c r="F24" s="386"/>
      <c r="G24" s="386"/>
      <c r="H24" s="386"/>
      <c r="I24" s="386"/>
      <c r="J24" s="386"/>
      <c r="K24" s="386"/>
      <c r="L24" s="386"/>
      <c r="M24" s="386"/>
      <c r="N24" s="440"/>
    </row>
    <row r="25" spans="1:14" ht="15.75" customHeight="1" x14ac:dyDescent="0.25">
      <c r="A25" s="277"/>
      <c r="B25" s="292"/>
      <c r="C25" s="441"/>
      <c r="D25" s="441"/>
      <c r="E25" s="441"/>
      <c r="F25" s="441"/>
      <c r="G25" s="441"/>
      <c r="H25" s="441"/>
      <c r="I25" s="441"/>
      <c r="J25" s="441"/>
      <c r="K25" s="441"/>
      <c r="L25" s="441"/>
      <c r="M25" s="441"/>
      <c r="N25" s="442"/>
    </row>
    <row r="26" spans="1:14" ht="15.75" customHeight="1" x14ac:dyDescent="0.25">
      <c r="A26" s="267"/>
      <c r="B26" s="423"/>
      <c r="C26" s="423"/>
      <c r="D26" s="423"/>
      <c r="E26" s="423"/>
      <c r="F26" s="423"/>
      <c r="G26" s="423"/>
      <c r="H26" s="423"/>
      <c r="I26" s="423"/>
      <c r="J26" s="423"/>
      <c r="K26" s="423"/>
      <c r="L26" s="423"/>
      <c r="M26" s="423"/>
      <c r="N26" s="424"/>
    </row>
    <row r="27" spans="1:14" ht="18" customHeight="1" x14ac:dyDescent="0.25">
      <c r="A27" s="420" t="s">
        <v>136</v>
      </c>
      <c r="B27" s="421"/>
      <c r="C27" s="421"/>
      <c r="D27" s="421"/>
      <c r="E27" s="421"/>
      <c r="F27" s="421"/>
      <c r="G27" s="421"/>
      <c r="H27" s="421"/>
      <c r="I27" s="421"/>
      <c r="J27" s="421"/>
      <c r="K27" s="421"/>
      <c r="L27" s="421"/>
      <c r="M27" s="421"/>
      <c r="N27" s="422"/>
    </row>
    <row r="28" spans="1:14" ht="15.75" customHeight="1" x14ac:dyDescent="0.25">
      <c r="A28" s="279" t="s">
        <v>137</v>
      </c>
      <c r="B28" s="439"/>
      <c r="C28" s="439"/>
      <c r="D28" s="439"/>
      <c r="E28" s="439"/>
      <c r="F28" s="439"/>
      <c r="G28" s="439"/>
      <c r="H28" s="439"/>
      <c r="I28" s="439"/>
      <c r="J28" s="439"/>
      <c r="K28" s="439"/>
      <c r="L28" s="439"/>
      <c r="M28" s="439"/>
      <c r="N28" s="294"/>
    </row>
    <row r="29" spans="1:14" ht="15.75" customHeight="1" x14ac:dyDescent="0.25">
      <c r="A29" s="39">
        <v>1</v>
      </c>
      <c r="B29" s="281"/>
      <c r="C29" s="280"/>
      <c r="D29" s="280"/>
      <c r="E29" s="280"/>
      <c r="F29" s="280"/>
      <c r="G29" s="280"/>
      <c r="H29" s="280"/>
      <c r="I29" s="280"/>
      <c r="J29" s="280"/>
      <c r="K29" s="280"/>
      <c r="L29" s="280"/>
      <c r="M29" s="280"/>
      <c r="N29" s="263"/>
    </row>
    <row r="30" spans="1:14" ht="15.75" customHeight="1" x14ac:dyDescent="0.25">
      <c r="A30" s="39">
        <v>2</v>
      </c>
      <c r="B30" s="281"/>
      <c r="C30" s="280"/>
      <c r="D30" s="280"/>
      <c r="E30" s="280"/>
      <c r="F30" s="280"/>
      <c r="G30" s="280"/>
      <c r="H30" s="280"/>
      <c r="I30" s="280"/>
      <c r="J30" s="280"/>
      <c r="K30" s="280"/>
      <c r="L30" s="280"/>
      <c r="M30" s="280"/>
      <c r="N30" s="263"/>
    </row>
    <row r="31" spans="1:14" ht="15.75" customHeight="1" x14ac:dyDescent="0.25">
      <c r="A31" s="39">
        <v>3</v>
      </c>
      <c r="B31" s="281"/>
      <c r="C31" s="280"/>
      <c r="D31" s="280"/>
      <c r="E31" s="280"/>
      <c r="F31" s="280"/>
      <c r="G31" s="280"/>
      <c r="H31" s="280"/>
      <c r="I31" s="280"/>
      <c r="J31" s="280"/>
      <c r="K31" s="280"/>
      <c r="L31" s="280"/>
      <c r="M31" s="280"/>
      <c r="N31" s="263"/>
    </row>
    <row r="32" spans="1:14" ht="15.75" customHeight="1" x14ac:dyDescent="0.25">
      <c r="A32" s="443" t="s">
        <v>135</v>
      </c>
      <c r="B32" s="291"/>
      <c r="C32" s="139"/>
      <c r="D32" s="139"/>
      <c r="E32" s="139"/>
      <c r="F32" s="139"/>
      <c r="G32" s="139"/>
      <c r="H32" s="139"/>
      <c r="I32" s="139"/>
      <c r="J32" s="139"/>
      <c r="K32" s="139"/>
      <c r="L32" s="139"/>
      <c r="M32" s="139"/>
      <c r="N32" s="271"/>
    </row>
    <row r="33" spans="1:14" ht="15.75" customHeight="1" x14ac:dyDescent="0.25">
      <c r="A33" s="277"/>
      <c r="B33" s="272"/>
      <c r="C33" s="273"/>
      <c r="D33" s="273"/>
      <c r="E33" s="273"/>
      <c r="F33" s="273"/>
      <c r="G33" s="273"/>
      <c r="H33" s="273"/>
      <c r="I33" s="273"/>
      <c r="J33" s="273"/>
      <c r="K33" s="273"/>
      <c r="L33" s="273"/>
      <c r="M33" s="273"/>
      <c r="N33" s="274"/>
    </row>
    <row r="34" spans="1:14" ht="15.75" customHeight="1" x14ac:dyDescent="0.25">
      <c r="A34" s="267"/>
      <c r="B34" s="423"/>
      <c r="C34" s="423"/>
      <c r="D34" s="423"/>
      <c r="E34" s="423"/>
      <c r="F34" s="423"/>
      <c r="G34" s="423"/>
      <c r="H34" s="423"/>
      <c r="I34" s="423"/>
      <c r="J34" s="423"/>
      <c r="K34" s="423"/>
      <c r="L34" s="423"/>
      <c r="M34" s="423"/>
      <c r="N34" s="424"/>
    </row>
    <row r="35" spans="1:14" ht="18" customHeight="1" x14ac:dyDescent="0.25">
      <c r="A35" s="433" t="s">
        <v>138</v>
      </c>
      <c r="B35" s="434"/>
      <c r="C35" s="434"/>
      <c r="D35" s="434"/>
      <c r="E35" s="434"/>
      <c r="F35" s="434"/>
      <c r="G35" s="434"/>
      <c r="H35" s="434"/>
      <c r="I35" s="434"/>
      <c r="J35" s="434"/>
      <c r="K35" s="434"/>
      <c r="L35" s="434"/>
      <c r="M35" s="434"/>
      <c r="N35" s="435"/>
    </row>
    <row r="36" spans="1:14" ht="15.75" customHeight="1" x14ac:dyDescent="0.25">
      <c r="A36" s="40"/>
      <c r="B36" s="425" t="s">
        <v>139</v>
      </c>
      <c r="C36" s="280"/>
      <c r="D36" s="263"/>
      <c r="E36" s="427">
        <v>0</v>
      </c>
      <c r="F36" s="428"/>
      <c r="G36" s="267"/>
      <c r="H36" s="263"/>
      <c r="I36" s="425" t="s">
        <v>140</v>
      </c>
      <c r="J36" s="280"/>
      <c r="K36" s="263"/>
      <c r="L36" s="427">
        <v>0</v>
      </c>
      <c r="M36" s="428"/>
      <c r="N36" s="41"/>
    </row>
    <row r="37" spans="1:14" s="113" customFormat="1" ht="15.75" customHeight="1" x14ac:dyDescent="0.25">
      <c r="A37" s="436" t="s">
        <v>321</v>
      </c>
      <c r="B37" s="437"/>
      <c r="C37" s="437"/>
      <c r="D37" s="437"/>
      <c r="E37" s="437"/>
      <c r="F37" s="437"/>
      <c r="G37" s="437"/>
      <c r="H37" s="437"/>
      <c r="I37" s="437"/>
      <c r="J37" s="437"/>
      <c r="K37" s="437"/>
      <c r="L37" s="437"/>
      <c r="M37" s="437"/>
      <c r="N37" s="438"/>
    </row>
    <row r="38" spans="1:14" ht="15.75" customHeight="1" x14ac:dyDescent="0.25">
      <c r="A38" s="42">
        <v>1</v>
      </c>
      <c r="B38" s="281"/>
      <c r="C38" s="280"/>
      <c r="D38" s="280"/>
      <c r="E38" s="280"/>
      <c r="F38" s="280"/>
      <c r="G38" s="280"/>
      <c r="H38" s="280"/>
      <c r="I38" s="280"/>
      <c r="J38" s="280"/>
      <c r="K38" s="280"/>
      <c r="L38" s="280"/>
      <c r="M38" s="280"/>
      <c r="N38" s="263"/>
    </row>
    <row r="39" spans="1:14" ht="15.75" customHeight="1" x14ac:dyDescent="0.25">
      <c r="A39" s="42">
        <v>2</v>
      </c>
      <c r="B39" s="281"/>
      <c r="C39" s="280"/>
      <c r="D39" s="280"/>
      <c r="E39" s="280"/>
      <c r="F39" s="280"/>
      <c r="G39" s="280"/>
      <c r="H39" s="280"/>
      <c r="I39" s="280"/>
      <c r="J39" s="280"/>
      <c r="K39" s="280"/>
      <c r="L39" s="280"/>
      <c r="M39" s="280"/>
      <c r="N39" s="263"/>
    </row>
    <row r="40" spans="1:14" ht="15.75" customHeight="1" x14ac:dyDescent="0.25">
      <c r="A40" s="42">
        <v>3</v>
      </c>
      <c r="B40" s="281"/>
      <c r="C40" s="280"/>
      <c r="D40" s="280"/>
      <c r="E40" s="280"/>
      <c r="F40" s="280"/>
      <c r="G40" s="280"/>
      <c r="H40" s="280"/>
      <c r="I40" s="280"/>
      <c r="J40" s="280"/>
      <c r="K40" s="280"/>
      <c r="L40" s="280"/>
      <c r="M40" s="280"/>
      <c r="N40" s="263"/>
    </row>
    <row r="41" spans="1:14" ht="15.75" customHeight="1" x14ac:dyDescent="0.25">
      <c r="A41" s="418" t="s">
        <v>135</v>
      </c>
      <c r="B41" s="291"/>
      <c r="C41" s="139"/>
      <c r="D41" s="139"/>
      <c r="E41" s="139"/>
      <c r="F41" s="139"/>
      <c r="G41" s="139"/>
      <c r="H41" s="139"/>
      <c r="I41" s="139"/>
      <c r="J41" s="139"/>
      <c r="K41" s="139"/>
      <c r="L41" s="139"/>
      <c r="M41" s="139"/>
      <c r="N41" s="271"/>
    </row>
    <row r="42" spans="1:14" ht="15.75" customHeight="1" x14ac:dyDescent="0.25">
      <c r="A42" s="277"/>
      <c r="B42" s="272"/>
      <c r="C42" s="273"/>
      <c r="D42" s="273"/>
      <c r="E42" s="273"/>
      <c r="F42" s="273"/>
      <c r="G42" s="273"/>
      <c r="H42" s="273"/>
      <c r="I42" s="273"/>
      <c r="J42" s="273"/>
      <c r="K42" s="273"/>
      <c r="L42" s="273"/>
      <c r="M42" s="273"/>
      <c r="N42" s="274"/>
    </row>
  </sheetData>
  <mergeCells count="38">
    <mergeCell ref="B29:N29"/>
    <mergeCell ref="A35:N35"/>
    <mergeCell ref="B21:N21"/>
    <mergeCell ref="G19:M19"/>
    <mergeCell ref="A37:N37"/>
    <mergeCell ref="A28:N28"/>
    <mergeCell ref="B24:N25"/>
    <mergeCell ref="B22:N22"/>
    <mergeCell ref="B23:N23"/>
    <mergeCell ref="B36:D36"/>
    <mergeCell ref="E36:F36"/>
    <mergeCell ref="A32:A33"/>
    <mergeCell ref="A34:N34"/>
    <mergeCell ref="B30:N30"/>
    <mergeCell ref="B31:N31"/>
    <mergeCell ref="B32:N33"/>
    <mergeCell ref="A1:N10"/>
    <mergeCell ref="A17:N17"/>
    <mergeCell ref="A16:N16"/>
    <mergeCell ref="A20:N20"/>
    <mergeCell ref="D18:F18"/>
    <mergeCell ref="D19:F19"/>
    <mergeCell ref="A41:A42"/>
    <mergeCell ref="B41:N42"/>
    <mergeCell ref="A11:N11"/>
    <mergeCell ref="A12:N13"/>
    <mergeCell ref="A14:N15"/>
    <mergeCell ref="B38:N38"/>
    <mergeCell ref="B39:N39"/>
    <mergeCell ref="B40:N40"/>
    <mergeCell ref="A27:N27"/>
    <mergeCell ref="A26:N26"/>
    <mergeCell ref="I36:K36"/>
    <mergeCell ref="A19:C19"/>
    <mergeCell ref="A24:A25"/>
    <mergeCell ref="A18:C18"/>
    <mergeCell ref="L36:M36"/>
    <mergeCell ref="G36:H36"/>
  </mergeCells>
  <pageMargins left="0.7" right="0.7" top="0.75" bottom="0.75" header="0.3" footer="0.3"/>
  <pageSetup scale="54" orientation="portrait" horizontalDpi="1200" verticalDpi="1200" r:id="rId1"/>
  <colBreaks count="1" manualBreakCount="1">
    <brk id="14" max="66" man="1"/>
  </col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tabColor rgb="FF80FF00"/>
  </sheetPr>
  <dimension ref="A1:AA977"/>
  <sheetViews>
    <sheetView tabSelected="1" topLeftCell="A21" zoomScale="94" zoomScaleNormal="80" zoomScaleSheetLayoutView="80" workbookViewId="0">
      <selection activeCell="L99" sqref="L99:Q99"/>
    </sheetView>
  </sheetViews>
  <sheetFormatPr defaultColWidth="13.5" defaultRowHeight="15" customHeight="1" x14ac:dyDescent="0.25"/>
  <cols>
    <col min="1" max="9" width="11" customWidth="1"/>
    <col min="10" max="26" width="3.875" customWidth="1"/>
    <col min="27" max="27" width="4.125" customWidth="1"/>
  </cols>
  <sheetData>
    <row r="1" spans="1:27" ht="15" customHeight="1" x14ac:dyDescent="0.25">
      <c r="A1" s="509"/>
      <c r="B1" s="510"/>
      <c r="C1" s="510"/>
      <c r="D1" s="510"/>
      <c r="E1" s="510"/>
      <c r="F1" s="510"/>
      <c r="G1" s="510"/>
      <c r="H1" s="510"/>
      <c r="I1" s="510"/>
      <c r="J1" s="510"/>
      <c r="K1" s="510"/>
      <c r="L1" s="510"/>
      <c r="M1" s="510"/>
      <c r="N1" s="510"/>
      <c r="O1" s="510"/>
      <c r="P1" s="510"/>
      <c r="Q1" s="510"/>
      <c r="R1" s="510"/>
      <c r="S1" s="510"/>
      <c r="T1" s="510"/>
      <c r="U1" s="510"/>
      <c r="V1" s="510"/>
      <c r="W1" s="510"/>
      <c r="X1" s="510"/>
      <c r="Y1" s="510"/>
      <c r="Z1" s="511"/>
      <c r="AA1" s="507"/>
    </row>
    <row r="2" spans="1:27" ht="15" customHeight="1" x14ac:dyDescent="0.25">
      <c r="A2" s="505"/>
      <c r="B2" s="512"/>
      <c r="C2" s="512"/>
      <c r="D2" s="512"/>
      <c r="E2" s="512"/>
      <c r="F2" s="512"/>
      <c r="G2" s="512"/>
      <c r="H2" s="512"/>
      <c r="I2" s="512"/>
      <c r="J2" s="512"/>
      <c r="K2" s="512"/>
      <c r="L2" s="512"/>
      <c r="M2" s="512"/>
      <c r="N2" s="512"/>
      <c r="O2" s="512"/>
      <c r="P2" s="512"/>
      <c r="Q2" s="512"/>
      <c r="R2" s="512"/>
      <c r="S2" s="512"/>
      <c r="T2" s="512"/>
      <c r="U2" s="512"/>
      <c r="V2" s="512"/>
      <c r="W2" s="512"/>
      <c r="X2" s="512"/>
      <c r="Y2" s="512"/>
      <c r="Z2" s="513"/>
      <c r="AA2" s="507"/>
    </row>
    <row r="3" spans="1:27" ht="15.75" customHeight="1" x14ac:dyDescent="0.25">
      <c r="A3" s="505"/>
      <c r="B3" s="512"/>
      <c r="C3" s="512"/>
      <c r="D3" s="512"/>
      <c r="E3" s="512"/>
      <c r="F3" s="512"/>
      <c r="G3" s="512"/>
      <c r="H3" s="512"/>
      <c r="I3" s="512"/>
      <c r="J3" s="512"/>
      <c r="K3" s="512"/>
      <c r="L3" s="512"/>
      <c r="M3" s="512"/>
      <c r="N3" s="512"/>
      <c r="O3" s="512"/>
      <c r="P3" s="512"/>
      <c r="Q3" s="512"/>
      <c r="R3" s="512"/>
      <c r="S3" s="512"/>
      <c r="T3" s="512"/>
      <c r="U3" s="512"/>
      <c r="V3" s="512"/>
      <c r="W3" s="512"/>
      <c r="X3" s="512"/>
      <c r="Y3" s="512"/>
      <c r="Z3" s="513"/>
      <c r="AA3" s="507"/>
    </row>
    <row r="4" spans="1:27" ht="15.75" customHeight="1" x14ac:dyDescent="0.25">
      <c r="A4" s="505"/>
      <c r="B4" s="512"/>
      <c r="C4" s="512"/>
      <c r="D4" s="512"/>
      <c r="E4" s="512"/>
      <c r="F4" s="512"/>
      <c r="G4" s="512"/>
      <c r="H4" s="512"/>
      <c r="I4" s="512"/>
      <c r="J4" s="512"/>
      <c r="K4" s="512"/>
      <c r="L4" s="512"/>
      <c r="M4" s="512"/>
      <c r="N4" s="512"/>
      <c r="O4" s="512"/>
      <c r="P4" s="512"/>
      <c r="Q4" s="512"/>
      <c r="R4" s="512"/>
      <c r="S4" s="512"/>
      <c r="T4" s="512"/>
      <c r="U4" s="512"/>
      <c r="V4" s="512"/>
      <c r="W4" s="512"/>
      <c r="X4" s="512"/>
      <c r="Y4" s="512"/>
      <c r="Z4" s="513"/>
      <c r="AA4" s="507"/>
    </row>
    <row r="5" spans="1:27" ht="15.75" customHeight="1" x14ac:dyDescent="0.25">
      <c r="A5" s="505"/>
      <c r="B5" s="512"/>
      <c r="C5" s="512"/>
      <c r="D5" s="512"/>
      <c r="E5" s="512"/>
      <c r="F5" s="512"/>
      <c r="G5" s="512"/>
      <c r="H5" s="512"/>
      <c r="I5" s="512"/>
      <c r="J5" s="512"/>
      <c r="K5" s="512"/>
      <c r="L5" s="512"/>
      <c r="M5" s="512"/>
      <c r="N5" s="512"/>
      <c r="O5" s="512"/>
      <c r="P5" s="512"/>
      <c r="Q5" s="512"/>
      <c r="R5" s="512"/>
      <c r="S5" s="512"/>
      <c r="T5" s="512"/>
      <c r="U5" s="512"/>
      <c r="V5" s="512"/>
      <c r="W5" s="512"/>
      <c r="X5" s="512"/>
      <c r="Y5" s="512"/>
      <c r="Z5" s="513"/>
      <c r="AA5" s="507"/>
    </row>
    <row r="6" spans="1:27" ht="15.75" customHeight="1" x14ac:dyDescent="0.25">
      <c r="A6" s="505"/>
      <c r="B6" s="512"/>
      <c r="C6" s="512"/>
      <c r="D6" s="512"/>
      <c r="E6" s="512"/>
      <c r="F6" s="512"/>
      <c r="G6" s="512"/>
      <c r="H6" s="512"/>
      <c r="I6" s="512"/>
      <c r="J6" s="512"/>
      <c r="K6" s="512"/>
      <c r="L6" s="512"/>
      <c r="M6" s="512"/>
      <c r="N6" s="512"/>
      <c r="O6" s="512"/>
      <c r="P6" s="512"/>
      <c r="Q6" s="512"/>
      <c r="R6" s="512"/>
      <c r="S6" s="512"/>
      <c r="T6" s="512"/>
      <c r="U6" s="512"/>
      <c r="V6" s="512"/>
      <c r="W6" s="512"/>
      <c r="X6" s="512"/>
      <c r="Y6" s="512"/>
      <c r="Z6" s="513"/>
      <c r="AA6" s="507"/>
    </row>
    <row r="7" spans="1:27" ht="15.75" customHeight="1" x14ac:dyDescent="0.25">
      <c r="A7" s="505"/>
      <c r="B7" s="512"/>
      <c r="C7" s="512"/>
      <c r="D7" s="512"/>
      <c r="E7" s="512"/>
      <c r="F7" s="512"/>
      <c r="G7" s="512"/>
      <c r="H7" s="512"/>
      <c r="I7" s="512"/>
      <c r="J7" s="512"/>
      <c r="K7" s="512"/>
      <c r="L7" s="512"/>
      <c r="M7" s="512"/>
      <c r="N7" s="512"/>
      <c r="O7" s="512"/>
      <c r="P7" s="512"/>
      <c r="Q7" s="512"/>
      <c r="R7" s="512"/>
      <c r="S7" s="512"/>
      <c r="T7" s="512"/>
      <c r="U7" s="512"/>
      <c r="V7" s="512"/>
      <c r="W7" s="512"/>
      <c r="X7" s="512"/>
      <c r="Y7" s="512"/>
      <c r="Z7" s="513"/>
      <c r="AA7" s="507"/>
    </row>
    <row r="8" spans="1:27" ht="15.75" customHeight="1" x14ac:dyDescent="0.25">
      <c r="A8" s="505"/>
      <c r="B8" s="512"/>
      <c r="C8" s="512"/>
      <c r="D8" s="512"/>
      <c r="E8" s="512"/>
      <c r="F8" s="512"/>
      <c r="G8" s="512"/>
      <c r="H8" s="512"/>
      <c r="I8" s="512"/>
      <c r="J8" s="512"/>
      <c r="K8" s="512"/>
      <c r="L8" s="512"/>
      <c r="M8" s="512"/>
      <c r="N8" s="512"/>
      <c r="O8" s="512"/>
      <c r="P8" s="512"/>
      <c r="Q8" s="512"/>
      <c r="R8" s="512"/>
      <c r="S8" s="512"/>
      <c r="T8" s="512"/>
      <c r="U8" s="512"/>
      <c r="V8" s="512"/>
      <c r="W8" s="512"/>
      <c r="X8" s="512"/>
      <c r="Y8" s="512"/>
      <c r="Z8" s="513"/>
      <c r="AA8" s="507"/>
    </row>
    <row r="9" spans="1:27" ht="15.75" customHeight="1" x14ac:dyDescent="0.25">
      <c r="A9" s="505"/>
      <c r="B9" s="512"/>
      <c r="C9" s="512"/>
      <c r="D9" s="512"/>
      <c r="E9" s="512"/>
      <c r="F9" s="512"/>
      <c r="G9" s="512"/>
      <c r="H9" s="512"/>
      <c r="I9" s="512"/>
      <c r="J9" s="512"/>
      <c r="K9" s="512"/>
      <c r="L9" s="512"/>
      <c r="M9" s="512"/>
      <c r="N9" s="512"/>
      <c r="O9" s="512"/>
      <c r="P9" s="512"/>
      <c r="Q9" s="512"/>
      <c r="R9" s="512"/>
      <c r="S9" s="512"/>
      <c r="T9" s="512"/>
      <c r="U9" s="512"/>
      <c r="V9" s="512"/>
      <c r="W9" s="512"/>
      <c r="X9" s="512"/>
      <c r="Y9" s="512"/>
      <c r="Z9" s="513"/>
      <c r="AA9" s="507"/>
    </row>
    <row r="10" spans="1:27" ht="12" customHeight="1" x14ac:dyDescent="0.25">
      <c r="A10" s="506"/>
      <c r="B10" s="508"/>
      <c r="C10" s="508"/>
      <c r="D10" s="508"/>
      <c r="E10" s="508"/>
      <c r="F10" s="508"/>
      <c r="G10" s="508"/>
      <c r="H10" s="508"/>
      <c r="I10" s="508"/>
      <c r="J10" s="508"/>
      <c r="K10" s="508"/>
      <c r="L10" s="508"/>
      <c r="M10" s="508"/>
      <c r="N10" s="508"/>
      <c r="O10" s="508"/>
      <c r="P10" s="508"/>
      <c r="Q10" s="508"/>
      <c r="R10" s="508"/>
      <c r="S10" s="508"/>
      <c r="T10" s="508"/>
      <c r="U10" s="508"/>
      <c r="V10" s="508"/>
      <c r="W10" s="508"/>
      <c r="X10" s="508"/>
      <c r="Y10" s="508"/>
      <c r="Z10" s="514"/>
      <c r="AA10" s="507"/>
    </row>
    <row r="11" spans="1:27" ht="15.75" customHeight="1" x14ac:dyDescent="0.25">
      <c r="A11" s="515" t="s">
        <v>88</v>
      </c>
      <c r="B11" s="516"/>
      <c r="C11" s="516"/>
      <c r="D11" s="516"/>
      <c r="E11" s="516"/>
      <c r="F11" s="516"/>
      <c r="G11" s="516"/>
      <c r="H11" s="516"/>
      <c r="I11" s="516"/>
      <c r="J11" s="516"/>
      <c r="K11" s="516"/>
      <c r="L11" s="516"/>
      <c r="M11" s="516"/>
      <c r="N11" s="516"/>
      <c r="O11" s="516"/>
      <c r="P11" s="516"/>
      <c r="Q11" s="516"/>
      <c r="R11" s="516"/>
      <c r="S11" s="516"/>
      <c r="T11" s="516"/>
      <c r="U11" s="516"/>
      <c r="V11" s="516"/>
      <c r="W11" s="516"/>
      <c r="X11" s="516"/>
      <c r="Y11" s="516"/>
      <c r="Z11" s="517"/>
      <c r="AA11" s="507"/>
    </row>
    <row r="12" spans="1:27" ht="15.75" customHeight="1" x14ac:dyDescent="0.25">
      <c r="A12" s="518"/>
      <c r="B12" s="519"/>
      <c r="C12" s="519"/>
      <c r="D12" s="519"/>
      <c r="E12" s="519"/>
      <c r="F12" s="519"/>
      <c r="G12" s="519"/>
      <c r="H12" s="519"/>
      <c r="I12" s="519"/>
      <c r="J12" s="519"/>
      <c r="K12" s="519"/>
      <c r="L12" s="519"/>
      <c r="M12" s="519"/>
      <c r="N12" s="519"/>
      <c r="O12" s="519"/>
      <c r="P12" s="519"/>
      <c r="Q12" s="519"/>
      <c r="R12" s="519"/>
      <c r="S12" s="519"/>
      <c r="T12" s="519"/>
      <c r="U12" s="519"/>
      <c r="V12" s="519"/>
      <c r="W12" s="519"/>
      <c r="X12" s="519"/>
      <c r="Y12" s="519"/>
      <c r="Z12" s="520"/>
      <c r="AA12" s="507"/>
    </row>
    <row r="13" spans="1:27" ht="15.75" customHeight="1" x14ac:dyDescent="0.25">
      <c r="A13" s="279" t="s">
        <v>141</v>
      </c>
      <c r="B13" s="439"/>
      <c r="C13" s="439"/>
      <c r="D13" s="439"/>
      <c r="E13" s="439"/>
      <c r="F13" s="439"/>
      <c r="G13" s="439"/>
      <c r="H13" s="439"/>
      <c r="I13" s="439"/>
      <c r="J13" s="439"/>
      <c r="K13" s="439"/>
      <c r="L13" s="439"/>
      <c r="M13" s="439"/>
      <c r="N13" s="439"/>
      <c r="O13" s="439"/>
      <c r="P13" s="439"/>
      <c r="Q13" s="439"/>
      <c r="R13" s="439"/>
      <c r="S13" s="439"/>
      <c r="T13" s="439"/>
      <c r="U13" s="439"/>
      <c r="V13" s="439"/>
      <c r="W13" s="439"/>
      <c r="X13" s="439"/>
      <c r="Y13" s="439"/>
      <c r="Z13" s="294"/>
      <c r="AA13" s="507"/>
    </row>
    <row r="14" spans="1:27" ht="15.75" customHeight="1" x14ac:dyDescent="0.25">
      <c r="A14" s="300" t="str">
        <f>'Club Administration'!A12</f>
        <v>School Name</v>
      </c>
      <c r="B14" s="524"/>
      <c r="C14" s="524"/>
      <c r="D14" s="524"/>
      <c r="E14" s="524"/>
      <c r="F14" s="524"/>
      <c r="G14" s="524"/>
      <c r="H14" s="524"/>
      <c r="I14" s="524"/>
      <c r="J14" s="524"/>
      <c r="K14" s="524"/>
      <c r="L14" s="524"/>
      <c r="M14" s="524"/>
      <c r="N14" s="524"/>
      <c r="O14" s="524"/>
      <c r="P14" s="524"/>
      <c r="Q14" s="524"/>
      <c r="R14" s="524"/>
      <c r="S14" s="524"/>
      <c r="T14" s="524"/>
      <c r="U14" s="524"/>
      <c r="V14" s="524"/>
      <c r="W14" s="524"/>
      <c r="X14" s="524"/>
      <c r="Y14" s="524"/>
      <c r="Z14" s="525"/>
      <c r="AA14" s="507"/>
    </row>
    <row r="15" spans="1:27" ht="15.75" customHeight="1" x14ac:dyDescent="0.25">
      <c r="A15" s="526"/>
      <c r="B15" s="527"/>
      <c r="C15" s="527"/>
      <c r="D15" s="527"/>
      <c r="E15" s="527"/>
      <c r="F15" s="527"/>
      <c r="G15" s="527"/>
      <c r="H15" s="527"/>
      <c r="I15" s="527"/>
      <c r="J15" s="527"/>
      <c r="K15" s="527"/>
      <c r="L15" s="527"/>
      <c r="M15" s="527"/>
      <c r="N15" s="527"/>
      <c r="O15" s="527"/>
      <c r="P15" s="527"/>
      <c r="Q15" s="527"/>
      <c r="R15" s="527"/>
      <c r="S15" s="527"/>
      <c r="T15" s="527"/>
      <c r="U15" s="527"/>
      <c r="V15" s="527"/>
      <c r="W15" s="527"/>
      <c r="X15" s="527"/>
      <c r="Y15" s="527"/>
      <c r="Z15" s="528"/>
      <c r="AA15" s="507"/>
    </row>
    <row r="16" spans="1:27" ht="15.75" customHeight="1" x14ac:dyDescent="0.25">
      <c r="A16" s="306" t="str">
        <f>'Club Administration'!A14</f>
        <v>Select Division</v>
      </c>
      <c r="B16" s="493"/>
      <c r="C16" s="493"/>
      <c r="D16" s="493"/>
      <c r="E16" s="493"/>
      <c r="F16" s="493"/>
      <c r="G16" s="493"/>
      <c r="H16" s="493"/>
      <c r="I16" s="493"/>
      <c r="J16" s="493"/>
      <c r="K16" s="493"/>
      <c r="L16" s="493"/>
      <c r="M16" s="493"/>
      <c r="N16" s="493"/>
      <c r="O16" s="493"/>
      <c r="P16" s="493"/>
      <c r="Q16" s="493"/>
      <c r="R16" s="493"/>
      <c r="S16" s="493"/>
      <c r="T16" s="493"/>
      <c r="U16" s="493"/>
      <c r="V16" s="493"/>
      <c r="W16" s="493"/>
      <c r="X16" s="493"/>
      <c r="Y16" s="493"/>
      <c r="Z16" s="494"/>
      <c r="AA16" s="507"/>
    </row>
    <row r="17" spans="1:27" ht="15.75" customHeight="1" x14ac:dyDescent="0.25">
      <c r="A17" s="495"/>
      <c r="B17" s="496"/>
      <c r="C17" s="496"/>
      <c r="D17" s="496"/>
      <c r="E17" s="496"/>
      <c r="F17" s="496"/>
      <c r="G17" s="496"/>
      <c r="H17" s="496"/>
      <c r="I17" s="496"/>
      <c r="J17" s="496"/>
      <c r="K17" s="496"/>
      <c r="L17" s="496"/>
      <c r="M17" s="496"/>
      <c r="N17" s="496"/>
      <c r="O17" s="496"/>
      <c r="P17" s="496"/>
      <c r="Q17" s="496"/>
      <c r="R17" s="496"/>
      <c r="S17" s="496"/>
      <c r="T17" s="496"/>
      <c r="U17" s="496"/>
      <c r="V17" s="496"/>
      <c r="W17" s="496"/>
      <c r="X17" s="496"/>
      <c r="Y17" s="496"/>
      <c r="Z17" s="497"/>
      <c r="AA17" s="507"/>
    </row>
    <row r="18" spans="1:27" ht="15.75" customHeight="1" x14ac:dyDescent="0.25">
      <c r="A18" s="465" t="s">
        <v>142</v>
      </c>
      <c r="B18" s="522"/>
      <c r="C18" s="522"/>
      <c r="D18" s="522"/>
      <c r="E18" s="522"/>
      <c r="F18" s="522"/>
      <c r="G18" s="522"/>
      <c r="H18" s="522"/>
      <c r="I18" s="522"/>
      <c r="J18" s="522"/>
      <c r="K18" s="522"/>
      <c r="L18" s="522"/>
      <c r="M18" s="522"/>
      <c r="N18" s="522"/>
      <c r="O18" s="522"/>
      <c r="P18" s="522"/>
      <c r="Q18" s="522"/>
      <c r="R18" s="522"/>
      <c r="S18" s="522"/>
      <c r="T18" s="522"/>
      <c r="U18" s="522"/>
      <c r="V18" s="522"/>
      <c r="W18" s="522"/>
      <c r="X18" s="522"/>
      <c r="Y18" s="522"/>
      <c r="Z18" s="52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529"/>
      <c r="Z19" s="530"/>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Totals'!F19</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459"/>
      <c r="C43" s="459"/>
      <c r="D43" s="459"/>
      <c r="E43" s="459"/>
      <c r="F43" s="459"/>
      <c r="G43" s="459"/>
      <c r="H43" s="459"/>
      <c r="I43" s="459"/>
      <c r="J43" s="459"/>
      <c r="K43" s="459"/>
      <c r="L43" s="459"/>
      <c r="M43" s="459"/>
      <c r="N43" s="459"/>
      <c r="O43" s="459"/>
      <c r="P43" s="459"/>
      <c r="Q43" s="459"/>
      <c r="R43" s="459"/>
      <c r="S43" s="459"/>
      <c r="T43" s="459"/>
      <c r="U43" s="459"/>
      <c r="V43" s="459"/>
      <c r="W43" s="459"/>
      <c r="X43" s="459"/>
      <c r="Y43" s="459"/>
      <c r="Z43" s="460"/>
      <c r="AA43" s="507"/>
    </row>
    <row r="44" spans="1:27" ht="15.75" customHeight="1" x14ac:dyDescent="0.25">
      <c r="A44" s="461"/>
      <c r="B44" s="462"/>
      <c r="C44" s="462"/>
      <c r="D44" s="462"/>
      <c r="E44" s="462"/>
      <c r="F44" s="462"/>
      <c r="G44" s="462"/>
      <c r="H44" s="462"/>
      <c r="I44" s="462"/>
      <c r="J44" s="462"/>
      <c r="K44" s="462"/>
      <c r="L44" s="462"/>
      <c r="M44" s="462"/>
      <c r="N44" s="462"/>
      <c r="O44" s="462"/>
      <c r="P44" s="462"/>
      <c r="Q44" s="462"/>
      <c r="R44" s="462"/>
      <c r="S44" s="462"/>
      <c r="T44" s="462"/>
      <c r="U44" s="462"/>
      <c r="V44" s="462"/>
      <c r="W44" s="462"/>
      <c r="X44" s="462"/>
      <c r="Y44" s="462"/>
      <c r="Z44" s="463"/>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467"/>
      <c r="C46" s="467"/>
      <c r="D46" s="467"/>
      <c r="E46" s="467"/>
      <c r="F46" s="467"/>
      <c r="G46" s="467"/>
      <c r="H46" s="467"/>
      <c r="I46" s="467"/>
      <c r="J46" s="467"/>
      <c r="K46" s="467"/>
      <c r="L46" s="467"/>
      <c r="M46" s="467"/>
      <c r="N46" s="467"/>
      <c r="O46" s="467"/>
      <c r="P46" s="467"/>
      <c r="Q46" s="468"/>
      <c r="R46" s="466" t="s">
        <v>176</v>
      </c>
      <c r="S46" s="139"/>
      <c r="T46" s="139"/>
      <c r="U46" s="139"/>
      <c r="V46" s="139"/>
      <c r="W46" s="139"/>
      <c r="X46" s="139"/>
      <c r="Y46" s="139"/>
      <c r="Z46" s="271"/>
      <c r="AA46" s="507"/>
    </row>
    <row r="47" spans="1:27" ht="15.75" customHeight="1" x14ac:dyDescent="0.25">
      <c r="A47" s="469"/>
      <c r="B47" s="470"/>
      <c r="C47" s="470"/>
      <c r="D47" s="470"/>
      <c r="E47" s="470"/>
      <c r="F47" s="470"/>
      <c r="G47" s="470"/>
      <c r="H47" s="470"/>
      <c r="I47" s="470"/>
      <c r="J47" s="470"/>
      <c r="K47" s="470"/>
      <c r="L47" s="470"/>
      <c r="M47" s="470"/>
      <c r="N47" s="470"/>
      <c r="O47" s="470"/>
      <c r="P47" s="470"/>
      <c r="Q47" s="471"/>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467"/>
      <c r="C54" s="467"/>
      <c r="D54" s="467"/>
      <c r="E54" s="467"/>
      <c r="F54" s="467"/>
      <c r="G54" s="467"/>
      <c r="H54" s="467"/>
      <c r="I54" s="467"/>
      <c r="J54" s="467"/>
      <c r="K54" s="467"/>
      <c r="L54" s="467"/>
      <c r="M54" s="467"/>
      <c r="N54" s="467"/>
      <c r="O54" s="467"/>
      <c r="P54" s="467"/>
      <c r="Q54" s="467"/>
      <c r="R54" s="467"/>
      <c r="S54" s="467"/>
      <c r="T54" s="467"/>
      <c r="U54" s="467"/>
      <c r="V54" s="467"/>
      <c r="W54" s="467"/>
      <c r="X54" s="467"/>
      <c r="Y54" s="467"/>
      <c r="Z54" s="468"/>
      <c r="AA54" s="507"/>
    </row>
    <row r="55" spans="1:27" ht="15.75" customHeight="1" x14ac:dyDescent="0.25">
      <c r="A55" s="469"/>
      <c r="B55" s="470"/>
      <c r="C55" s="470"/>
      <c r="D55" s="470"/>
      <c r="E55" s="470"/>
      <c r="F55" s="470"/>
      <c r="G55" s="470"/>
      <c r="H55" s="470"/>
      <c r="I55" s="470"/>
      <c r="J55" s="470"/>
      <c r="K55" s="470"/>
      <c r="L55" s="470"/>
      <c r="M55" s="470"/>
      <c r="N55" s="470"/>
      <c r="O55" s="470"/>
      <c r="P55" s="470"/>
      <c r="Q55" s="470"/>
      <c r="R55" s="470"/>
      <c r="S55" s="470"/>
      <c r="T55" s="470"/>
      <c r="U55" s="470"/>
      <c r="V55" s="470"/>
      <c r="W55" s="470"/>
      <c r="X55" s="470"/>
      <c r="Y55" s="470"/>
      <c r="Z55" s="471"/>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 customHeight="1" x14ac:dyDescent="0.25">
      <c r="A70" s="540"/>
      <c r="B70" s="273"/>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4"/>
      <c r="AA70" s="507"/>
    </row>
    <row r="71" spans="1:27" ht="1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 customHeight="1" x14ac:dyDescent="0.25">
      <c r="A75" s="50" t="s">
        <v>189</v>
      </c>
      <c r="B75" s="75">
        <f>E98</f>
        <v>0</v>
      </c>
      <c r="C75" s="75">
        <f>H98</f>
        <v>0</v>
      </c>
      <c r="D75" s="75">
        <f>L98</f>
        <v>0</v>
      </c>
      <c r="E75" s="75">
        <f>R98</f>
        <v>0</v>
      </c>
      <c r="F75" s="75">
        <f>J110</f>
        <v>0</v>
      </c>
      <c r="G75" s="74">
        <f>SUM(G138:G339)</f>
        <v>0</v>
      </c>
      <c r="H75" s="74">
        <f>SUM(H138:H339)</f>
        <v>0</v>
      </c>
      <c r="I75" s="74">
        <f>SUM(I138:I339)</f>
        <v>0</v>
      </c>
      <c r="J75" s="73">
        <f t="shared" ref="J75:AA75" si="0">COUNTIF(J138:J340,"x")</f>
        <v>0</v>
      </c>
      <c r="K75" s="73">
        <f t="shared" si="0"/>
        <v>0</v>
      </c>
      <c r="L75" s="73">
        <f t="shared" si="0"/>
        <v>0</v>
      </c>
      <c r="M75" s="73">
        <f t="shared" si="0"/>
        <v>0</v>
      </c>
      <c r="N75" s="73">
        <f t="shared" si="0"/>
        <v>0</v>
      </c>
      <c r="O75" s="73">
        <f t="shared" si="0"/>
        <v>0</v>
      </c>
      <c r="P75" s="73">
        <f t="shared" si="0"/>
        <v>0</v>
      </c>
      <c r="Q75" s="73">
        <f t="shared" si="0"/>
        <v>0</v>
      </c>
      <c r="R75" s="73">
        <f t="shared" si="0"/>
        <v>0</v>
      </c>
      <c r="S75" s="73">
        <f t="shared" si="0"/>
        <v>0</v>
      </c>
      <c r="T75" s="73">
        <f t="shared" si="0"/>
        <v>0</v>
      </c>
      <c r="U75" s="73">
        <f t="shared" si="0"/>
        <v>0</v>
      </c>
      <c r="V75" s="73">
        <f t="shared" si="0"/>
        <v>0</v>
      </c>
      <c r="W75" s="73">
        <f t="shared" si="0"/>
        <v>0</v>
      </c>
      <c r="X75" s="73">
        <f t="shared" si="0"/>
        <v>0</v>
      </c>
      <c r="Y75" s="73">
        <f t="shared" si="0"/>
        <v>0</v>
      </c>
      <c r="Z75" s="73">
        <f t="shared" si="0"/>
        <v>0</v>
      </c>
      <c r="AA75" s="73">
        <f t="shared" si="0"/>
        <v>0</v>
      </c>
    </row>
    <row r="76" spans="1:27" ht="15" customHeight="1" x14ac:dyDescent="0.25">
      <c r="A76" s="51" t="s">
        <v>319</v>
      </c>
      <c r="B76" s="76">
        <f>B75</f>
        <v>0</v>
      </c>
      <c r="C76" s="76">
        <f>C75</f>
        <v>0</v>
      </c>
      <c r="D76" s="76">
        <f>D75</f>
        <v>0</v>
      </c>
      <c r="E76" s="76">
        <f>E75</f>
        <v>0</v>
      </c>
      <c r="F76" s="76">
        <f t="shared" ref="F76:I76" si="1">F75</f>
        <v>0</v>
      </c>
      <c r="G76" s="77">
        <f t="shared" si="1"/>
        <v>0</v>
      </c>
      <c r="H76" s="77">
        <f t="shared" si="1"/>
        <v>0</v>
      </c>
      <c r="I76" s="77">
        <f t="shared" si="1"/>
        <v>0</v>
      </c>
      <c r="J76" s="78">
        <f t="shared" ref="J76:AA76" si="2">J75</f>
        <v>0</v>
      </c>
      <c r="K76" s="78">
        <f t="shared" si="2"/>
        <v>0</v>
      </c>
      <c r="L76" s="78">
        <f t="shared" si="2"/>
        <v>0</v>
      </c>
      <c r="M76" s="78">
        <f t="shared" si="2"/>
        <v>0</v>
      </c>
      <c r="N76" s="78">
        <f t="shared" si="2"/>
        <v>0</v>
      </c>
      <c r="O76" s="78">
        <f t="shared" si="2"/>
        <v>0</v>
      </c>
      <c r="P76" s="78">
        <f t="shared" si="2"/>
        <v>0</v>
      </c>
      <c r="Q76" s="78">
        <f t="shared" si="2"/>
        <v>0</v>
      </c>
      <c r="R76" s="78">
        <f t="shared" si="2"/>
        <v>0</v>
      </c>
      <c r="S76" s="78">
        <f t="shared" si="2"/>
        <v>0</v>
      </c>
      <c r="T76" s="78">
        <f t="shared" si="2"/>
        <v>0</v>
      </c>
      <c r="U76" s="78">
        <f t="shared" si="2"/>
        <v>0</v>
      </c>
      <c r="V76" s="78">
        <f t="shared" si="2"/>
        <v>0</v>
      </c>
      <c r="W76" s="78">
        <f t="shared" si="2"/>
        <v>0</v>
      </c>
      <c r="X76" s="78">
        <f t="shared" si="2"/>
        <v>0</v>
      </c>
      <c r="Y76" s="78">
        <f t="shared" si="2"/>
        <v>0</v>
      </c>
      <c r="Z76" s="78">
        <f t="shared" si="2"/>
        <v>0</v>
      </c>
      <c r="AA76" s="78">
        <f t="shared" si="2"/>
        <v>0</v>
      </c>
    </row>
    <row r="77" spans="1:27" ht="1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194</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7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7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7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18"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75" customHeight="1" x14ac:dyDescent="0.25">
      <c r="A87" s="36" t="s">
        <v>199</v>
      </c>
      <c r="B87" s="269" t="s">
        <v>200</v>
      </c>
      <c r="C87" s="280"/>
      <c r="D87" s="263"/>
      <c r="E87" s="269" t="s">
        <v>344</v>
      </c>
      <c r="F87" s="280"/>
      <c r="G87" s="263"/>
      <c r="H87" s="544" t="s">
        <v>365</v>
      </c>
      <c r="I87" s="545"/>
      <c r="J87" s="545"/>
      <c r="K87" s="546"/>
      <c r="L87" s="501" t="s">
        <v>201</v>
      </c>
      <c r="M87" s="537"/>
      <c r="N87" s="537"/>
      <c r="O87" s="537"/>
      <c r="P87" s="537"/>
      <c r="Q87" s="538"/>
      <c r="R87" s="501" t="s">
        <v>343</v>
      </c>
      <c r="S87" s="502"/>
      <c r="T87" s="502"/>
      <c r="U87" s="502"/>
      <c r="V87" s="502"/>
      <c r="W87" s="503"/>
      <c r="X87" s="269" t="s">
        <v>128</v>
      </c>
      <c r="Y87" s="280"/>
      <c r="Z87" s="263"/>
      <c r="AA87" s="505"/>
    </row>
    <row r="88" spans="1:27" ht="15.75" customHeight="1" x14ac:dyDescent="0.25">
      <c r="A88" s="52"/>
      <c r="B88" s="446"/>
      <c r="C88" s="280"/>
      <c r="D88" s="263"/>
      <c r="E88" s="279"/>
      <c r="F88" s="280"/>
      <c r="G88" s="263"/>
      <c r="H88" s="448"/>
      <c r="I88" s="449"/>
      <c r="J88" s="449"/>
      <c r="K88" s="450"/>
      <c r="L88" s="531"/>
      <c r="M88" s="532"/>
      <c r="N88" s="532"/>
      <c r="O88" s="532"/>
      <c r="P88" s="532"/>
      <c r="Q88" s="533"/>
      <c r="R88" s="531"/>
      <c r="S88" s="532"/>
      <c r="T88" s="532"/>
      <c r="U88" s="532"/>
      <c r="V88" s="532"/>
      <c r="W88" s="533"/>
      <c r="X88" s="313">
        <f>SUM(B88:Q88)</f>
        <v>0</v>
      </c>
      <c r="Y88" s="310"/>
      <c r="Z88" s="314"/>
      <c r="AA88" s="505"/>
    </row>
    <row r="89" spans="1:27" ht="15.75" customHeight="1" x14ac:dyDescent="0.25">
      <c r="A89" s="41"/>
      <c r="B89" s="267"/>
      <c r="C89" s="280"/>
      <c r="D89" s="263"/>
      <c r="E89" s="267"/>
      <c r="F89" s="280"/>
      <c r="G89" s="263"/>
      <c r="H89" s="451"/>
      <c r="I89" s="452"/>
      <c r="J89" s="452"/>
      <c r="K89" s="453"/>
      <c r="L89" s="451"/>
      <c r="M89" s="452"/>
      <c r="N89" s="452"/>
      <c r="O89" s="452"/>
      <c r="P89" s="452"/>
      <c r="Q89" s="453"/>
      <c r="R89" s="451"/>
      <c r="S89" s="452"/>
      <c r="T89" s="452"/>
      <c r="U89" s="452"/>
      <c r="V89" s="452"/>
      <c r="W89" s="453"/>
      <c r="X89" s="313">
        <f t="shared" ref="X89:X97" si="3">SUM(B89:Q89)</f>
        <v>0</v>
      </c>
      <c r="Y89" s="444"/>
      <c r="Z89" s="445"/>
      <c r="AA89" s="505"/>
    </row>
    <row r="90" spans="1:27" ht="15" customHeight="1" x14ac:dyDescent="0.25">
      <c r="A90" s="52"/>
      <c r="B90" s="446"/>
      <c r="C90" s="280"/>
      <c r="D90" s="263"/>
      <c r="E90" s="279"/>
      <c r="F90" s="280"/>
      <c r="G90" s="263"/>
      <c r="H90" s="448"/>
      <c r="I90" s="449"/>
      <c r="J90" s="449"/>
      <c r="K90" s="450"/>
      <c r="L90" s="448"/>
      <c r="M90" s="449"/>
      <c r="N90" s="449"/>
      <c r="O90" s="449"/>
      <c r="P90" s="449"/>
      <c r="Q90" s="450"/>
      <c r="R90" s="448"/>
      <c r="S90" s="449"/>
      <c r="T90" s="449"/>
      <c r="U90" s="449"/>
      <c r="V90" s="449"/>
      <c r="W90" s="450"/>
      <c r="X90" s="313">
        <f t="shared" si="3"/>
        <v>0</v>
      </c>
      <c r="Y90" s="444"/>
      <c r="Z90" s="445"/>
      <c r="AA90" s="505"/>
    </row>
    <row r="91" spans="1:27" ht="15" customHeight="1" x14ac:dyDescent="0.25">
      <c r="A91" s="53"/>
      <c r="B91" s="447"/>
      <c r="C91" s="280"/>
      <c r="D91" s="263"/>
      <c r="E91" s="267"/>
      <c r="F91" s="280"/>
      <c r="G91" s="263"/>
      <c r="H91" s="451"/>
      <c r="I91" s="452"/>
      <c r="J91" s="452"/>
      <c r="K91" s="453"/>
      <c r="L91" s="451"/>
      <c r="M91" s="452"/>
      <c r="N91" s="452"/>
      <c r="O91" s="452"/>
      <c r="P91" s="452"/>
      <c r="Q91" s="453"/>
      <c r="R91" s="451"/>
      <c r="S91" s="452"/>
      <c r="T91" s="452"/>
      <c r="U91" s="452"/>
      <c r="V91" s="452"/>
      <c r="W91" s="453"/>
      <c r="X91" s="313">
        <f t="shared" si="3"/>
        <v>0</v>
      </c>
      <c r="Y91" s="444"/>
      <c r="Z91" s="445"/>
      <c r="AA91" s="505"/>
    </row>
    <row r="92" spans="1:27" ht="18" customHeight="1" x14ac:dyDescent="0.25">
      <c r="A92" s="52"/>
      <c r="B92" s="446"/>
      <c r="C92" s="280"/>
      <c r="D92" s="263"/>
      <c r="E92" s="279"/>
      <c r="F92" s="280"/>
      <c r="G92" s="263"/>
      <c r="H92" s="448"/>
      <c r="I92" s="449"/>
      <c r="J92" s="449"/>
      <c r="K92" s="450"/>
      <c r="L92" s="448"/>
      <c r="M92" s="449"/>
      <c r="N92" s="449"/>
      <c r="O92" s="449"/>
      <c r="P92" s="449"/>
      <c r="Q92" s="450"/>
      <c r="R92" s="448"/>
      <c r="S92" s="449"/>
      <c r="T92" s="449"/>
      <c r="U92" s="449"/>
      <c r="V92" s="449"/>
      <c r="W92" s="450"/>
      <c r="X92" s="313">
        <f t="shared" si="3"/>
        <v>0</v>
      </c>
      <c r="Y92" s="444"/>
      <c r="Z92" s="445"/>
      <c r="AA92" s="505"/>
    </row>
    <row r="93" spans="1:27" ht="18" customHeight="1" x14ac:dyDescent="0.25">
      <c r="A93" s="53"/>
      <c r="B93" s="447"/>
      <c r="C93" s="280"/>
      <c r="D93" s="263"/>
      <c r="E93" s="267"/>
      <c r="F93" s="280"/>
      <c r="G93" s="263"/>
      <c r="H93" s="451"/>
      <c r="I93" s="452"/>
      <c r="J93" s="452"/>
      <c r="K93" s="453"/>
      <c r="L93" s="451"/>
      <c r="M93" s="452"/>
      <c r="N93" s="452"/>
      <c r="O93" s="452"/>
      <c r="P93" s="452"/>
      <c r="Q93" s="453"/>
      <c r="R93" s="451"/>
      <c r="S93" s="452"/>
      <c r="T93" s="452"/>
      <c r="U93" s="452"/>
      <c r="V93" s="452"/>
      <c r="W93" s="453"/>
      <c r="X93" s="313">
        <f t="shared" si="3"/>
        <v>0</v>
      </c>
      <c r="Y93" s="444"/>
      <c r="Z93" s="445"/>
      <c r="AA93" s="505"/>
    </row>
    <row r="94" spans="1:27" ht="18" customHeight="1" x14ac:dyDescent="0.25">
      <c r="A94" s="52"/>
      <c r="B94" s="446"/>
      <c r="C94" s="280"/>
      <c r="D94" s="263"/>
      <c r="E94" s="279"/>
      <c r="F94" s="280"/>
      <c r="G94" s="263"/>
      <c r="H94" s="448"/>
      <c r="I94" s="449"/>
      <c r="J94" s="449"/>
      <c r="K94" s="450"/>
      <c r="L94" s="448"/>
      <c r="M94" s="449"/>
      <c r="N94" s="449"/>
      <c r="O94" s="449"/>
      <c r="P94" s="449"/>
      <c r="Q94" s="450"/>
      <c r="R94" s="448"/>
      <c r="S94" s="449"/>
      <c r="T94" s="449"/>
      <c r="U94" s="449"/>
      <c r="V94" s="449"/>
      <c r="W94" s="450"/>
      <c r="X94" s="313">
        <f t="shared" si="3"/>
        <v>0</v>
      </c>
      <c r="Y94" s="444"/>
      <c r="Z94" s="445"/>
      <c r="AA94" s="505"/>
    </row>
    <row r="95" spans="1:27" ht="15.75" customHeight="1" x14ac:dyDescent="0.25">
      <c r="A95" s="53"/>
      <c r="B95" s="447"/>
      <c r="C95" s="280"/>
      <c r="D95" s="263"/>
      <c r="E95" s="267"/>
      <c r="F95" s="280"/>
      <c r="G95" s="263"/>
      <c r="H95" s="451"/>
      <c r="I95" s="452"/>
      <c r="J95" s="452"/>
      <c r="K95" s="453"/>
      <c r="L95" s="451"/>
      <c r="M95" s="452"/>
      <c r="N95" s="452"/>
      <c r="O95" s="452"/>
      <c r="P95" s="452"/>
      <c r="Q95" s="453"/>
      <c r="R95" s="451"/>
      <c r="S95" s="452"/>
      <c r="T95" s="452"/>
      <c r="U95" s="452"/>
      <c r="V95" s="452"/>
      <c r="W95" s="453"/>
      <c r="X95" s="313">
        <f t="shared" si="3"/>
        <v>0</v>
      </c>
      <c r="Y95" s="444"/>
      <c r="Z95" s="445"/>
      <c r="AA95" s="505"/>
    </row>
    <row r="96" spans="1:27" ht="15.75" customHeight="1" x14ac:dyDescent="0.25">
      <c r="A96" s="52"/>
      <c r="B96" s="446"/>
      <c r="C96" s="280"/>
      <c r="D96" s="263"/>
      <c r="E96" s="279"/>
      <c r="F96" s="280"/>
      <c r="G96" s="263"/>
      <c r="H96" s="448"/>
      <c r="I96" s="449"/>
      <c r="J96" s="449"/>
      <c r="K96" s="450"/>
      <c r="L96" s="448"/>
      <c r="M96" s="449"/>
      <c r="N96" s="449"/>
      <c r="O96" s="449"/>
      <c r="P96" s="449"/>
      <c r="Q96" s="450"/>
      <c r="R96" s="448"/>
      <c r="S96" s="449"/>
      <c r="T96" s="449"/>
      <c r="U96" s="449"/>
      <c r="V96" s="449"/>
      <c r="W96" s="450"/>
      <c r="X96" s="313">
        <f t="shared" si="3"/>
        <v>0</v>
      </c>
      <c r="Y96" s="444"/>
      <c r="Z96" s="445"/>
      <c r="AA96" s="505"/>
    </row>
    <row r="97" spans="1:27" ht="15.75" customHeight="1" x14ac:dyDescent="0.25">
      <c r="A97" s="53"/>
      <c r="B97" s="447"/>
      <c r="C97" s="280"/>
      <c r="D97" s="263"/>
      <c r="E97" s="267"/>
      <c r="F97" s="280"/>
      <c r="G97" s="263"/>
      <c r="H97" s="451"/>
      <c r="I97" s="452"/>
      <c r="J97" s="452"/>
      <c r="K97" s="453"/>
      <c r="L97" s="451"/>
      <c r="M97" s="452"/>
      <c r="N97" s="452"/>
      <c r="O97" s="452"/>
      <c r="P97" s="452"/>
      <c r="Q97" s="453"/>
      <c r="R97" s="451"/>
      <c r="S97" s="452"/>
      <c r="T97" s="452"/>
      <c r="U97" s="452"/>
      <c r="V97" s="452"/>
      <c r="W97" s="453"/>
      <c r="X97" s="313">
        <f t="shared" si="3"/>
        <v>0</v>
      </c>
      <c r="Y97" s="444"/>
      <c r="Z97" s="445"/>
      <c r="AA97" s="505"/>
    </row>
    <row r="98" spans="1:27" ht="15.75" customHeight="1" x14ac:dyDescent="0.25">
      <c r="A98" s="316" t="s">
        <v>202</v>
      </c>
      <c r="B98" s="280"/>
      <c r="C98" s="280"/>
      <c r="D98" s="280"/>
      <c r="E98" s="478">
        <f>SUM(E88:G97)</f>
        <v>0</v>
      </c>
      <c r="F98" s="310"/>
      <c r="G98" s="314"/>
      <c r="H98" s="313">
        <f>SUM(H88:K97)</f>
        <v>0</v>
      </c>
      <c r="I98" s="444"/>
      <c r="J98" s="444"/>
      <c r="K98" s="445"/>
      <c r="L98" s="313">
        <f>SUM(L88:Q97)</f>
        <v>0</v>
      </c>
      <c r="M98" s="444"/>
      <c r="N98" s="444"/>
      <c r="O98" s="444"/>
      <c r="P98" s="444"/>
      <c r="Q98" s="445"/>
      <c r="R98" s="313">
        <f>SUM(R88:W97)</f>
        <v>0</v>
      </c>
      <c r="S98" s="444"/>
      <c r="T98" s="444"/>
      <c r="U98" s="444"/>
      <c r="V98" s="444"/>
      <c r="W98" s="445"/>
      <c r="X98" s="313">
        <f>SUM(E98:Q98)</f>
        <v>0</v>
      </c>
      <c r="Y98" s="310"/>
      <c r="Z98" s="314"/>
      <c r="AA98" s="505"/>
    </row>
    <row r="99" spans="1:27" ht="15.75" customHeight="1" x14ac:dyDescent="0.25">
      <c r="A99" s="316" t="s">
        <v>354</v>
      </c>
      <c r="B99" s="280"/>
      <c r="C99" s="280"/>
      <c r="D99" s="280"/>
      <c r="E99" s="477">
        <f>E98</f>
        <v>0</v>
      </c>
      <c r="F99" s="310"/>
      <c r="G99" s="314"/>
      <c r="H99" s="317">
        <f>H98</f>
        <v>0</v>
      </c>
      <c r="I99" s="472"/>
      <c r="J99" s="472"/>
      <c r="K99" s="473"/>
      <c r="L99" s="317">
        <f>L98</f>
        <v>0</v>
      </c>
      <c r="M99" s="472"/>
      <c r="N99" s="472"/>
      <c r="O99" s="472"/>
      <c r="P99" s="472"/>
      <c r="Q99" s="473"/>
      <c r="R99" s="317">
        <f>R98</f>
        <v>0</v>
      </c>
      <c r="S99" s="472"/>
      <c r="T99" s="472"/>
      <c r="U99" s="472"/>
      <c r="V99" s="472"/>
      <c r="W99" s="473"/>
      <c r="X99" s="313">
        <f>SUM(E99:Q99)</f>
        <v>0</v>
      </c>
      <c r="Y99" s="310"/>
      <c r="Z99" s="314"/>
      <c r="AA99" s="505"/>
    </row>
    <row r="100" spans="1:27" ht="15.75"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23.2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5.7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5.7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8"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27"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5.7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 customHeight="1" x14ac:dyDescent="0.25">
      <c r="A138" s="480"/>
      <c r="B138" s="263"/>
      <c r="C138" s="281"/>
      <c r="D138" s="482"/>
      <c r="E138" s="483"/>
      <c r="F138" s="54"/>
      <c r="G138" s="55"/>
      <c r="H138" s="56"/>
      <c r="I138" s="57"/>
      <c r="J138" s="58"/>
      <c r="K138" s="58"/>
      <c r="L138" s="58"/>
      <c r="M138" s="58"/>
      <c r="N138" s="58"/>
      <c r="O138" s="58"/>
      <c r="P138" s="59"/>
      <c r="Q138" s="60"/>
      <c r="R138" s="61"/>
      <c r="S138" s="61"/>
      <c r="T138" s="61"/>
      <c r="U138" s="61"/>
      <c r="V138" s="61"/>
      <c r="W138" s="61"/>
      <c r="X138" s="61"/>
      <c r="Y138" s="61"/>
      <c r="Z138" s="61"/>
      <c r="AA138" s="61"/>
    </row>
    <row r="139" spans="1:27" ht="1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21" customHeight="1" x14ac:dyDescent="0.25"/>
    <row r="247" ht="21" customHeight="1" x14ac:dyDescent="0.25"/>
    <row r="248" ht="21" customHeight="1" x14ac:dyDescent="0.25"/>
    <row r="249" ht="21" customHeight="1" x14ac:dyDescent="0.25"/>
    <row r="250" ht="21" customHeight="1" x14ac:dyDescent="0.25"/>
    <row r="251" ht="21" customHeight="1" x14ac:dyDescent="0.25"/>
    <row r="252" ht="21" customHeight="1" x14ac:dyDescent="0.25"/>
    <row r="253" ht="21" customHeight="1" x14ac:dyDescent="0.25"/>
    <row r="254" ht="21" customHeight="1" x14ac:dyDescent="0.25"/>
    <row r="255" ht="21" customHeight="1" x14ac:dyDescent="0.25"/>
    <row r="256" ht="21" customHeight="1" x14ac:dyDescent="0.25"/>
    <row r="257" ht="21" customHeight="1" x14ac:dyDescent="0.25"/>
    <row r="258" ht="21" customHeight="1" x14ac:dyDescent="0.25"/>
    <row r="259" ht="21" customHeight="1" x14ac:dyDescent="0.25"/>
    <row r="260" ht="21" customHeight="1" x14ac:dyDescent="0.25"/>
    <row r="261" ht="21" customHeight="1" x14ac:dyDescent="0.25"/>
    <row r="262" ht="21" customHeight="1" x14ac:dyDescent="0.25"/>
    <row r="263" ht="21" customHeight="1" x14ac:dyDescent="0.25"/>
    <row r="264" ht="21" customHeight="1" x14ac:dyDescent="0.25"/>
    <row r="265" ht="21" customHeight="1" x14ac:dyDescent="0.25"/>
    <row r="266" ht="21" customHeight="1" x14ac:dyDescent="0.25"/>
    <row r="267" ht="21" customHeight="1" x14ac:dyDescent="0.25"/>
    <row r="268" ht="21" customHeight="1" x14ac:dyDescent="0.25"/>
    <row r="269" ht="21" customHeight="1" x14ac:dyDescent="0.25"/>
    <row r="270" ht="21" customHeight="1" x14ac:dyDescent="0.25"/>
    <row r="271" ht="21" customHeight="1" x14ac:dyDescent="0.25"/>
    <row r="272" ht="21" customHeight="1" x14ac:dyDescent="0.25"/>
    <row r="273" ht="21" customHeight="1" x14ac:dyDescent="0.25"/>
    <row r="274" ht="21" customHeight="1" x14ac:dyDescent="0.25"/>
    <row r="275" ht="21" customHeight="1" x14ac:dyDescent="0.25"/>
    <row r="276" ht="21" customHeight="1" x14ac:dyDescent="0.25"/>
    <row r="277" ht="21" customHeight="1" x14ac:dyDescent="0.25"/>
    <row r="278" ht="21" customHeight="1" x14ac:dyDescent="0.25"/>
    <row r="279" ht="21" customHeight="1" x14ac:dyDescent="0.25"/>
    <row r="280" ht="21" customHeight="1" x14ac:dyDescent="0.25"/>
    <row r="281" ht="21" customHeight="1" x14ac:dyDescent="0.25"/>
    <row r="282" ht="21" customHeight="1" x14ac:dyDescent="0.25"/>
    <row r="283" ht="21" customHeight="1" x14ac:dyDescent="0.25"/>
    <row r="284" ht="21" customHeight="1" x14ac:dyDescent="0.25"/>
    <row r="285" ht="21" customHeight="1" x14ac:dyDescent="0.25"/>
    <row r="286" ht="21" customHeight="1" x14ac:dyDescent="0.25"/>
    <row r="287" ht="21" customHeight="1" x14ac:dyDescent="0.25"/>
    <row r="288" ht="21" customHeight="1" x14ac:dyDescent="0.25"/>
    <row r="289" ht="21" customHeight="1" x14ac:dyDescent="0.25"/>
    <row r="290" ht="21" customHeight="1" x14ac:dyDescent="0.25"/>
    <row r="291" ht="21" customHeight="1" x14ac:dyDescent="0.25"/>
    <row r="292" ht="21" customHeight="1" x14ac:dyDescent="0.25"/>
    <row r="293" ht="21" customHeight="1" x14ac:dyDescent="0.25"/>
    <row r="294" ht="21" customHeight="1" x14ac:dyDescent="0.25"/>
    <row r="295" ht="21" customHeight="1" x14ac:dyDescent="0.25"/>
    <row r="296" ht="21" customHeight="1" x14ac:dyDescent="0.25"/>
    <row r="297" ht="21" customHeight="1" x14ac:dyDescent="0.25"/>
    <row r="298" ht="21" customHeight="1" x14ac:dyDescent="0.25"/>
    <row r="299" ht="21" customHeight="1" x14ac:dyDescent="0.25"/>
    <row r="300" ht="21" customHeight="1" x14ac:dyDescent="0.25"/>
    <row r="301" ht="21" customHeight="1" x14ac:dyDescent="0.25"/>
    <row r="302" ht="21" customHeight="1" x14ac:dyDescent="0.25"/>
    <row r="303" ht="21" customHeight="1" x14ac:dyDescent="0.25"/>
    <row r="304" ht="21" customHeight="1" x14ac:dyDescent="0.25"/>
    <row r="305" ht="21" customHeight="1" x14ac:dyDescent="0.25"/>
    <row r="306" ht="21" customHeight="1" x14ac:dyDescent="0.25"/>
    <row r="307" ht="21" customHeight="1" x14ac:dyDescent="0.25"/>
    <row r="308" ht="21" customHeight="1" x14ac:dyDescent="0.25"/>
    <row r="309" ht="21" customHeight="1" x14ac:dyDescent="0.25"/>
    <row r="310" ht="21" customHeight="1" x14ac:dyDescent="0.25"/>
    <row r="311" ht="21" customHeight="1" x14ac:dyDescent="0.25"/>
    <row r="312" ht="21" customHeight="1" x14ac:dyDescent="0.25"/>
    <row r="313" ht="21" customHeight="1" x14ac:dyDescent="0.25"/>
    <row r="314" ht="21" customHeight="1" x14ac:dyDescent="0.25"/>
    <row r="315" ht="21" customHeight="1" x14ac:dyDescent="0.25"/>
    <row r="316" ht="21" customHeight="1" x14ac:dyDescent="0.25"/>
    <row r="317" ht="21" customHeight="1" x14ac:dyDescent="0.25"/>
    <row r="318" ht="21" customHeight="1" x14ac:dyDescent="0.25"/>
    <row r="319" ht="21" customHeight="1" x14ac:dyDescent="0.25"/>
    <row r="320" ht="21" customHeight="1" x14ac:dyDescent="0.25"/>
    <row r="321" ht="21" customHeight="1" x14ac:dyDescent="0.25"/>
    <row r="322" ht="21" customHeight="1" x14ac:dyDescent="0.25"/>
    <row r="323" ht="21" customHeight="1" x14ac:dyDescent="0.25"/>
    <row r="324" ht="21" customHeight="1" x14ac:dyDescent="0.25"/>
    <row r="325" ht="21" customHeight="1" x14ac:dyDescent="0.25"/>
    <row r="326" ht="21" customHeight="1" x14ac:dyDescent="0.25"/>
    <row r="327" ht="21" customHeight="1" x14ac:dyDescent="0.25"/>
    <row r="328" ht="21" customHeight="1" x14ac:dyDescent="0.25"/>
    <row r="329" ht="21" customHeight="1" x14ac:dyDescent="0.25"/>
    <row r="330" ht="21" customHeight="1" x14ac:dyDescent="0.25"/>
    <row r="331" ht="21" customHeight="1" x14ac:dyDescent="0.25"/>
    <row r="332" ht="21" customHeight="1" x14ac:dyDescent="0.25"/>
    <row r="333" ht="21" customHeight="1" x14ac:dyDescent="0.25"/>
    <row r="334" ht="21" customHeight="1" x14ac:dyDescent="0.25"/>
    <row r="335" ht="21" customHeight="1" x14ac:dyDescent="0.25"/>
    <row r="336" ht="21" customHeight="1" x14ac:dyDescent="0.25"/>
    <row r="337" ht="21" customHeight="1" x14ac:dyDescent="0.25"/>
    <row r="338" ht="21" customHeight="1" x14ac:dyDescent="0.25"/>
    <row r="339" ht="21" customHeight="1" x14ac:dyDescent="0.25"/>
    <row r="340" ht="21" customHeight="1" x14ac:dyDescent="0.25"/>
    <row r="341" ht="21" customHeight="1" x14ac:dyDescent="0.25"/>
    <row r="342" ht="21" customHeight="1" x14ac:dyDescent="0.25"/>
    <row r="343" ht="21" customHeight="1" x14ac:dyDescent="0.25"/>
    <row r="344" ht="21" customHeight="1" x14ac:dyDescent="0.25"/>
    <row r="345" ht="21" customHeight="1" x14ac:dyDescent="0.25"/>
    <row r="346" ht="21" customHeight="1" x14ac:dyDescent="0.25"/>
    <row r="347" ht="21" customHeight="1" x14ac:dyDescent="0.25"/>
    <row r="348" ht="21" customHeight="1" x14ac:dyDescent="0.25"/>
    <row r="349" ht="21" customHeight="1" x14ac:dyDescent="0.25"/>
    <row r="350" ht="21" customHeight="1" x14ac:dyDescent="0.25"/>
    <row r="351" ht="21" customHeight="1" x14ac:dyDescent="0.25"/>
    <row r="352" ht="21" customHeight="1" x14ac:dyDescent="0.25"/>
    <row r="353" ht="21" customHeight="1" x14ac:dyDescent="0.25"/>
    <row r="354" ht="21" customHeight="1" x14ac:dyDescent="0.25"/>
    <row r="355" ht="21" customHeight="1" x14ac:dyDescent="0.25"/>
    <row r="356" ht="21" customHeight="1" x14ac:dyDescent="0.25"/>
    <row r="357" ht="21" customHeight="1" x14ac:dyDescent="0.25"/>
    <row r="358" ht="21" customHeight="1" x14ac:dyDescent="0.25"/>
    <row r="359" ht="21" customHeight="1" x14ac:dyDescent="0.25"/>
    <row r="360" ht="21" customHeight="1" x14ac:dyDescent="0.25"/>
    <row r="361" ht="21" customHeight="1" x14ac:dyDescent="0.25"/>
    <row r="362" ht="21" customHeight="1" x14ac:dyDescent="0.25"/>
    <row r="363" ht="21" customHeight="1" x14ac:dyDescent="0.25"/>
    <row r="364" ht="21" customHeight="1" x14ac:dyDescent="0.25"/>
    <row r="365" ht="21" customHeight="1" x14ac:dyDescent="0.25"/>
    <row r="366" ht="21" customHeight="1" x14ac:dyDescent="0.25"/>
    <row r="367" ht="21" customHeight="1" x14ac:dyDescent="0.25"/>
    <row r="368" ht="21" customHeight="1" x14ac:dyDescent="0.25"/>
    <row r="369" ht="21" customHeight="1" x14ac:dyDescent="0.25"/>
    <row r="370" ht="21" customHeight="1" x14ac:dyDescent="0.25"/>
    <row r="371" ht="21" customHeight="1" x14ac:dyDescent="0.25"/>
    <row r="372" ht="21" customHeight="1" x14ac:dyDescent="0.25"/>
    <row r="373" ht="21" customHeight="1" x14ac:dyDescent="0.25"/>
    <row r="374" ht="21" customHeight="1" x14ac:dyDescent="0.25"/>
    <row r="375" ht="21" customHeight="1" x14ac:dyDescent="0.25"/>
    <row r="376" ht="21" customHeight="1" x14ac:dyDescent="0.25"/>
    <row r="377" ht="21" customHeight="1" x14ac:dyDescent="0.25"/>
    <row r="378" ht="21" customHeight="1" x14ac:dyDescent="0.25"/>
    <row r="379" ht="21" customHeight="1" x14ac:dyDescent="0.25"/>
    <row r="380" ht="21" customHeight="1" x14ac:dyDescent="0.25"/>
    <row r="381" ht="21" customHeight="1" x14ac:dyDescent="0.25"/>
    <row r="382" ht="21" customHeight="1" x14ac:dyDescent="0.25"/>
    <row r="383" ht="21" customHeight="1" x14ac:dyDescent="0.25"/>
    <row r="384" ht="21" customHeight="1" x14ac:dyDescent="0.25"/>
    <row r="385" ht="21" customHeight="1" x14ac:dyDescent="0.25"/>
    <row r="386" ht="21" customHeight="1" x14ac:dyDescent="0.25"/>
    <row r="387" ht="21" customHeight="1" x14ac:dyDescent="0.25"/>
    <row r="388" ht="21" customHeight="1" x14ac:dyDescent="0.25"/>
    <row r="389" ht="21" customHeight="1" x14ac:dyDescent="0.25"/>
    <row r="390" ht="21" customHeight="1" x14ac:dyDescent="0.25"/>
    <row r="391" ht="21" customHeight="1" x14ac:dyDescent="0.25"/>
    <row r="392" ht="21" customHeight="1" x14ac:dyDescent="0.25"/>
    <row r="393" ht="21" customHeight="1" x14ac:dyDescent="0.25"/>
    <row r="394" ht="21" customHeight="1" x14ac:dyDescent="0.25"/>
    <row r="395" ht="21" customHeight="1" x14ac:dyDescent="0.25"/>
    <row r="396" ht="21" customHeight="1" x14ac:dyDescent="0.25"/>
    <row r="397" ht="21" customHeight="1" x14ac:dyDescent="0.25"/>
    <row r="398" ht="21" customHeight="1" x14ac:dyDescent="0.25"/>
    <row r="399" ht="21" customHeight="1" x14ac:dyDescent="0.25"/>
    <row r="400" ht="21" customHeight="1" x14ac:dyDescent="0.25"/>
    <row r="401" ht="21" customHeight="1" x14ac:dyDescent="0.25"/>
    <row r="402" ht="21" customHeight="1" x14ac:dyDescent="0.25"/>
    <row r="403" ht="21" customHeight="1" x14ac:dyDescent="0.25"/>
    <row r="404" ht="21" customHeight="1" x14ac:dyDescent="0.25"/>
    <row r="405" ht="21" customHeight="1" x14ac:dyDescent="0.25"/>
    <row r="406" ht="21" customHeight="1" x14ac:dyDescent="0.25"/>
    <row r="407" ht="21" customHeight="1" x14ac:dyDescent="0.25"/>
    <row r="408" ht="21" customHeight="1" x14ac:dyDescent="0.25"/>
    <row r="409" ht="21" customHeight="1" x14ac:dyDescent="0.25"/>
    <row r="410" ht="21" customHeight="1" x14ac:dyDescent="0.25"/>
    <row r="411" ht="21" customHeight="1" x14ac:dyDescent="0.25"/>
    <row r="412" ht="21" customHeight="1" x14ac:dyDescent="0.25"/>
    <row r="413" ht="21" customHeight="1" x14ac:dyDescent="0.25"/>
    <row r="414" ht="21" customHeight="1" x14ac:dyDescent="0.25"/>
    <row r="415" ht="21" customHeight="1" x14ac:dyDescent="0.25"/>
    <row r="416" ht="21" customHeight="1" x14ac:dyDescent="0.25"/>
    <row r="417" ht="21" customHeight="1" x14ac:dyDescent="0.25"/>
    <row r="418" ht="21" customHeight="1" x14ac:dyDescent="0.25"/>
    <row r="419" ht="21" customHeight="1" x14ac:dyDescent="0.25"/>
    <row r="420" ht="21" customHeight="1" x14ac:dyDescent="0.25"/>
    <row r="421" ht="21" customHeight="1" x14ac:dyDescent="0.25"/>
    <row r="422" ht="21" customHeight="1" x14ac:dyDescent="0.25"/>
    <row r="423" ht="21" customHeight="1" x14ac:dyDescent="0.25"/>
    <row r="424" ht="21" customHeight="1" x14ac:dyDescent="0.25"/>
    <row r="425" ht="21" customHeight="1" x14ac:dyDescent="0.25"/>
    <row r="426" ht="21" customHeight="1" x14ac:dyDescent="0.25"/>
    <row r="427" ht="21" customHeight="1" x14ac:dyDescent="0.25"/>
    <row r="428" ht="21" customHeight="1" x14ac:dyDescent="0.25"/>
    <row r="429" ht="21" customHeight="1" x14ac:dyDescent="0.25"/>
    <row r="430" ht="21" customHeight="1" x14ac:dyDescent="0.25"/>
    <row r="431" ht="21" customHeight="1" x14ac:dyDescent="0.25"/>
    <row r="432" ht="21" customHeight="1" x14ac:dyDescent="0.25"/>
    <row r="433" ht="21" customHeight="1" x14ac:dyDescent="0.25"/>
    <row r="434" ht="21" customHeight="1" x14ac:dyDescent="0.25"/>
    <row r="435" ht="21" customHeight="1" x14ac:dyDescent="0.25"/>
    <row r="436" ht="21" customHeight="1" x14ac:dyDescent="0.25"/>
    <row r="437" ht="21" customHeight="1" x14ac:dyDescent="0.25"/>
    <row r="438" ht="21" customHeight="1" x14ac:dyDescent="0.25"/>
    <row r="439" ht="21" customHeight="1" x14ac:dyDescent="0.25"/>
    <row r="440" ht="21" customHeight="1" x14ac:dyDescent="0.25"/>
    <row r="441" ht="21" customHeight="1" x14ac:dyDescent="0.25"/>
    <row r="442" ht="21" customHeight="1" x14ac:dyDescent="0.25"/>
    <row r="443" ht="21" customHeight="1" x14ac:dyDescent="0.25"/>
    <row r="444" ht="21" customHeight="1" x14ac:dyDescent="0.25"/>
    <row r="445" ht="21" customHeight="1" x14ac:dyDescent="0.25"/>
    <row r="446" ht="21" customHeight="1" x14ac:dyDescent="0.25"/>
    <row r="447" ht="21" customHeight="1" x14ac:dyDescent="0.25"/>
    <row r="448" ht="21" customHeight="1" x14ac:dyDescent="0.25"/>
    <row r="449" ht="21" customHeight="1" x14ac:dyDescent="0.25"/>
    <row r="450" ht="21" customHeight="1" x14ac:dyDescent="0.25"/>
    <row r="451" ht="21" customHeight="1" x14ac:dyDescent="0.25"/>
    <row r="452" ht="21" customHeight="1" x14ac:dyDescent="0.25"/>
    <row r="453" ht="21" customHeight="1" x14ac:dyDescent="0.25"/>
    <row r="454" ht="21" customHeight="1" x14ac:dyDescent="0.25"/>
    <row r="455" ht="21" customHeight="1" x14ac:dyDescent="0.25"/>
    <row r="456" ht="21" customHeight="1" x14ac:dyDescent="0.25"/>
    <row r="457" ht="21" customHeight="1" x14ac:dyDescent="0.25"/>
    <row r="458" ht="21" customHeight="1" x14ac:dyDescent="0.25"/>
    <row r="459" ht="21" customHeight="1" x14ac:dyDescent="0.25"/>
    <row r="460" ht="21" customHeight="1" x14ac:dyDescent="0.25"/>
    <row r="461" ht="21" customHeight="1" x14ac:dyDescent="0.25"/>
    <row r="462" ht="21" customHeight="1" x14ac:dyDescent="0.25"/>
    <row r="463" ht="21" customHeight="1" x14ac:dyDescent="0.25"/>
    <row r="464" ht="21" customHeight="1" x14ac:dyDescent="0.25"/>
    <row r="465" ht="21" customHeight="1" x14ac:dyDescent="0.25"/>
    <row r="466" ht="21" customHeight="1" x14ac:dyDescent="0.25"/>
    <row r="467" ht="21" customHeight="1" x14ac:dyDescent="0.25"/>
    <row r="468" ht="21" customHeight="1" x14ac:dyDescent="0.25"/>
    <row r="469" ht="21" customHeight="1" x14ac:dyDescent="0.25"/>
    <row r="470" ht="21" customHeight="1" x14ac:dyDescent="0.25"/>
    <row r="471" ht="21" customHeight="1" x14ac:dyDescent="0.25"/>
    <row r="472" ht="21" customHeight="1" x14ac:dyDescent="0.25"/>
    <row r="473" ht="21" customHeight="1" x14ac:dyDescent="0.25"/>
    <row r="474" ht="21" customHeight="1" x14ac:dyDescent="0.25"/>
    <row r="475" ht="21" customHeight="1" x14ac:dyDescent="0.25"/>
    <row r="476" ht="21" customHeight="1" x14ac:dyDescent="0.25"/>
    <row r="477" ht="21" customHeight="1" x14ac:dyDescent="0.25"/>
    <row r="478" ht="21" customHeight="1" x14ac:dyDescent="0.25"/>
    <row r="479" ht="21" customHeight="1" x14ac:dyDescent="0.25"/>
    <row r="480" ht="21" customHeight="1" x14ac:dyDescent="0.25"/>
    <row r="481" ht="21" customHeight="1" x14ac:dyDescent="0.25"/>
    <row r="482" ht="21" customHeight="1" x14ac:dyDescent="0.25"/>
    <row r="483" ht="21" customHeight="1" x14ac:dyDescent="0.25"/>
    <row r="484" ht="21" customHeight="1" x14ac:dyDescent="0.25"/>
    <row r="485" ht="21" customHeight="1" x14ac:dyDescent="0.25"/>
    <row r="486" ht="21" customHeight="1" x14ac:dyDescent="0.25"/>
    <row r="487" ht="21" customHeight="1" x14ac:dyDescent="0.25"/>
    <row r="488" ht="21" customHeight="1" x14ac:dyDescent="0.25"/>
    <row r="489" ht="21" customHeight="1" x14ac:dyDescent="0.25"/>
    <row r="490" ht="21" customHeight="1" x14ac:dyDescent="0.25"/>
    <row r="491" ht="21" customHeight="1" x14ac:dyDescent="0.25"/>
    <row r="492" ht="21" customHeight="1" x14ac:dyDescent="0.25"/>
    <row r="493" ht="21" customHeight="1" x14ac:dyDescent="0.25"/>
    <row r="494" ht="21" customHeight="1" x14ac:dyDescent="0.25"/>
    <row r="495" ht="21" customHeight="1" x14ac:dyDescent="0.25"/>
    <row r="496" ht="21" customHeight="1" x14ac:dyDescent="0.25"/>
    <row r="497" ht="21" customHeight="1" x14ac:dyDescent="0.25"/>
    <row r="498" ht="21" customHeight="1" x14ac:dyDescent="0.25"/>
    <row r="499" ht="21" customHeight="1" x14ac:dyDescent="0.25"/>
    <row r="500" ht="21" customHeight="1" x14ac:dyDescent="0.25"/>
    <row r="501" ht="21" customHeight="1" x14ac:dyDescent="0.25"/>
    <row r="502" ht="21" customHeight="1" x14ac:dyDescent="0.25"/>
    <row r="503" ht="21" customHeight="1" x14ac:dyDescent="0.25"/>
    <row r="504" ht="21" customHeight="1" x14ac:dyDescent="0.25"/>
    <row r="505" ht="21" customHeight="1" x14ac:dyDescent="0.25"/>
    <row r="506" ht="21" customHeight="1" x14ac:dyDescent="0.25"/>
    <row r="507" ht="21" customHeight="1" x14ac:dyDescent="0.25"/>
    <row r="508" ht="21" customHeight="1" x14ac:dyDescent="0.25"/>
    <row r="509" ht="21" customHeight="1" x14ac:dyDescent="0.25"/>
    <row r="510" ht="21" customHeight="1" x14ac:dyDescent="0.25"/>
    <row r="511" ht="21" customHeight="1" x14ac:dyDescent="0.25"/>
    <row r="512" ht="21" customHeight="1" x14ac:dyDescent="0.25"/>
    <row r="513" ht="21" customHeight="1" x14ac:dyDescent="0.25"/>
    <row r="514" ht="21" customHeight="1" x14ac:dyDescent="0.25"/>
    <row r="515" ht="21" customHeight="1" x14ac:dyDescent="0.25"/>
    <row r="516" ht="21" customHeight="1" x14ac:dyDescent="0.25"/>
    <row r="517" ht="21" customHeight="1" x14ac:dyDescent="0.25"/>
    <row r="518" ht="21" customHeight="1" x14ac:dyDescent="0.25"/>
    <row r="519" ht="21" customHeight="1" x14ac:dyDescent="0.25"/>
    <row r="520" ht="21" customHeight="1" x14ac:dyDescent="0.25"/>
    <row r="521" ht="21" customHeight="1" x14ac:dyDescent="0.25"/>
    <row r="522" ht="21" customHeight="1" x14ac:dyDescent="0.25"/>
    <row r="523" ht="21" customHeight="1" x14ac:dyDescent="0.25"/>
    <row r="524" ht="21" customHeight="1" x14ac:dyDescent="0.25"/>
    <row r="525" ht="21" customHeight="1" x14ac:dyDescent="0.25"/>
    <row r="526" ht="21" customHeight="1" x14ac:dyDescent="0.25"/>
    <row r="527" ht="21" customHeight="1" x14ac:dyDescent="0.25"/>
    <row r="528" ht="21" customHeight="1" x14ac:dyDescent="0.25"/>
    <row r="529" ht="21" customHeight="1" x14ac:dyDescent="0.25"/>
    <row r="530" ht="21" customHeight="1" x14ac:dyDescent="0.25"/>
    <row r="531" ht="21" customHeight="1" x14ac:dyDescent="0.25"/>
    <row r="532" ht="21" customHeight="1" x14ac:dyDescent="0.25"/>
    <row r="533" ht="21" customHeight="1" x14ac:dyDescent="0.25"/>
    <row r="534" ht="21" customHeight="1" x14ac:dyDescent="0.25"/>
    <row r="535" ht="21" customHeight="1" x14ac:dyDescent="0.25"/>
    <row r="536" ht="21" customHeight="1" x14ac:dyDescent="0.25"/>
    <row r="537" ht="21" customHeight="1" x14ac:dyDescent="0.25"/>
    <row r="538" ht="21" customHeight="1" x14ac:dyDescent="0.25"/>
    <row r="539" ht="21" customHeight="1" x14ac:dyDescent="0.25"/>
    <row r="540" ht="21" customHeight="1" x14ac:dyDescent="0.25"/>
    <row r="541" ht="21" customHeight="1" x14ac:dyDescent="0.25"/>
    <row r="542" ht="21" customHeight="1" x14ac:dyDescent="0.25"/>
    <row r="543" ht="21" customHeight="1" x14ac:dyDescent="0.25"/>
    <row r="544" ht="21" customHeight="1" x14ac:dyDescent="0.25"/>
    <row r="545" ht="21" customHeight="1" x14ac:dyDescent="0.25"/>
    <row r="546" ht="21" customHeight="1" x14ac:dyDescent="0.25"/>
    <row r="547" ht="21" customHeight="1" x14ac:dyDescent="0.25"/>
    <row r="548" ht="21" customHeight="1" x14ac:dyDescent="0.25"/>
    <row r="549" ht="21" customHeight="1" x14ac:dyDescent="0.25"/>
    <row r="550" ht="21" customHeight="1" x14ac:dyDescent="0.25"/>
    <row r="551" ht="21" customHeight="1" x14ac:dyDescent="0.25"/>
    <row r="552" ht="21" customHeight="1" x14ac:dyDescent="0.25"/>
    <row r="553" ht="21" customHeight="1" x14ac:dyDescent="0.25"/>
    <row r="554" ht="21" customHeight="1" x14ac:dyDescent="0.25"/>
    <row r="555" ht="21" customHeight="1" x14ac:dyDescent="0.25"/>
    <row r="556" ht="21" customHeight="1" x14ac:dyDescent="0.25"/>
    <row r="557" ht="21" customHeight="1" x14ac:dyDescent="0.25"/>
    <row r="558" ht="21" customHeight="1" x14ac:dyDescent="0.25"/>
    <row r="559" ht="21" customHeight="1" x14ac:dyDescent="0.25"/>
    <row r="560" ht="21" customHeight="1" x14ac:dyDescent="0.25"/>
    <row r="561" ht="21" customHeight="1" x14ac:dyDescent="0.25"/>
    <row r="562" ht="21" customHeight="1" x14ac:dyDescent="0.25"/>
    <row r="563" ht="21" customHeight="1" x14ac:dyDescent="0.25"/>
    <row r="564" ht="21" customHeight="1" x14ac:dyDescent="0.25"/>
    <row r="565" ht="21" customHeight="1" x14ac:dyDescent="0.25"/>
    <row r="566" ht="21" customHeight="1" x14ac:dyDescent="0.25"/>
    <row r="567" ht="21" customHeight="1" x14ac:dyDescent="0.25"/>
    <row r="568" ht="21" customHeight="1" x14ac:dyDescent="0.25"/>
    <row r="569" ht="21" customHeight="1" x14ac:dyDescent="0.25"/>
    <row r="570" ht="21" customHeight="1" x14ac:dyDescent="0.25"/>
    <row r="571" ht="21" customHeight="1" x14ac:dyDescent="0.25"/>
    <row r="572" ht="21" customHeight="1" x14ac:dyDescent="0.25"/>
    <row r="573" ht="21" customHeight="1" x14ac:dyDescent="0.25"/>
    <row r="574" ht="21" customHeight="1" x14ac:dyDescent="0.25"/>
    <row r="575" ht="21" customHeight="1" x14ac:dyDescent="0.25"/>
    <row r="576" ht="21" customHeight="1" x14ac:dyDescent="0.25"/>
    <row r="577" ht="21" customHeight="1" x14ac:dyDescent="0.25"/>
    <row r="578" ht="21" customHeight="1" x14ac:dyDescent="0.25"/>
    <row r="579" ht="21" customHeight="1" x14ac:dyDescent="0.25"/>
    <row r="580" ht="21" customHeight="1" x14ac:dyDescent="0.25"/>
    <row r="581" ht="21" customHeight="1" x14ac:dyDescent="0.25"/>
    <row r="582" ht="21" customHeight="1" x14ac:dyDescent="0.25"/>
    <row r="583" ht="21" customHeight="1" x14ac:dyDescent="0.25"/>
    <row r="584" ht="21" customHeight="1" x14ac:dyDescent="0.25"/>
    <row r="585" ht="21" customHeight="1" x14ac:dyDescent="0.25"/>
    <row r="586" ht="21" customHeight="1" x14ac:dyDescent="0.25"/>
    <row r="587" ht="21" customHeight="1" x14ac:dyDescent="0.25"/>
    <row r="588" ht="21" customHeight="1" x14ac:dyDescent="0.25"/>
    <row r="589" ht="21" customHeight="1" x14ac:dyDescent="0.25"/>
    <row r="590" ht="21" customHeight="1" x14ac:dyDescent="0.25"/>
    <row r="591" ht="21" customHeight="1" x14ac:dyDescent="0.25"/>
    <row r="592" ht="21" customHeight="1" x14ac:dyDescent="0.25"/>
    <row r="593" ht="21" customHeight="1" x14ac:dyDescent="0.25"/>
    <row r="594" ht="21" customHeight="1" x14ac:dyDescent="0.25"/>
    <row r="595" ht="21" customHeight="1" x14ac:dyDescent="0.25"/>
    <row r="596" ht="21" customHeight="1" x14ac:dyDescent="0.25"/>
    <row r="597" ht="21" customHeight="1" x14ac:dyDescent="0.25"/>
    <row r="598" ht="21" customHeight="1" x14ac:dyDescent="0.25"/>
    <row r="599" ht="21" customHeight="1" x14ac:dyDescent="0.25"/>
    <row r="600" ht="21" customHeight="1" x14ac:dyDescent="0.25"/>
    <row r="601" ht="21" customHeight="1" x14ac:dyDescent="0.25"/>
    <row r="602" ht="21" customHeight="1" x14ac:dyDescent="0.25"/>
    <row r="603" ht="21" customHeight="1" x14ac:dyDescent="0.25"/>
    <row r="604" ht="21" customHeight="1" x14ac:dyDescent="0.25"/>
    <row r="605" ht="21" customHeight="1" x14ac:dyDescent="0.25"/>
    <row r="606" ht="21" customHeight="1" x14ac:dyDescent="0.25"/>
    <row r="607" ht="21" customHeight="1" x14ac:dyDescent="0.25"/>
    <row r="608" ht="21" customHeight="1" x14ac:dyDescent="0.25"/>
    <row r="609" ht="21" customHeight="1" x14ac:dyDescent="0.25"/>
    <row r="610" ht="21" customHeight="1" x14ac:dyDescent="0.25"/>
    <row r="611" ht="21" customHeight="1" x14ac:dyDescent="0.25"/>
    <row r="612" ht="21" customHeight="1" x14ac:dyDescent="0.25"/>
    <row r="613" ht="21" customHeight="1" x14ac:dyDescent="0.25"/>
    <row r="614" ht="21" customHeight="1" x14ac:dyDescent="0.25"/>
    <row r="615" ht="21" customHeight="1" x14ac:dyDescent="0.25"/>
    <row r="616" ht="21" customHeight="1" x14ac:dyDescent="0.25"/>
    <row r="617" ht="21" customHeight="1" x14ac:dyDescent="0.25"/>
    <row r="618" ht="21" customHeight="1" x14ac:dyDescent="0.25"/>
    <row r="619" ht="21" customHeight="1" x14ac:dyDescent="0.25"/>
    <row r="620" ht="21" customHeight="1" x14ac:dyDescent="0.25"/>
    <row r="621" ht="21" customHeight="1" x14ac:dyDescent="0.25"/>
    <row r="622" ht="21" customHeight="1" x14ac:dyDescent="0.25"/>
    <row r="623" ht="21" customHeight="1" x14ac:dyDescent="0.25"/>
    <row r="624" ht="21" customHeight="1" x14ac:dyDescent="0.25"/>
    <row r="625" ht="21" customHeight="1" x14ac:dyDescent="0.25"/>
    <row r="626" ht="21" customHeight="1" x14ac:dyDescent="0.25"/>
    <row r="627" ht="21" customHeight="1" x14ac:dyDescent="0.25"/>
    <row r="628" ht="21" customHeight="1" x14ac:dyDescent="0.25"/>
    <row r="629" ht="21" customHeight="1" x14ac:dyDescent="0.25"/>
    <row r="630" ht="21" customHeight="1" x14ac:dyDescent="0.25"/>
    <row r="631" ht="21" customHeight="1" x14ac:dyDescent="0.25"/>
    <row r="632" ht="21" customHeight="1" x14ac:dyDescent="0.25"/>
    <row r="633" ht="21" customHeight="1" x14ac:dyDescent="0.25"/>
    <row r="634" ht="21" customHeight="1" x14ac:dyDescent="0.25"/>
    <row r="635" ht="21" customHeight="1" x14ac:dyDescent="0.25"/>
    <row r="636" ht="21" customHeight="1" x14ac:dyDescent="0.25"/>
    <row r="637" ht="21" customHeight="1" x14ac:dyDescent="0.25"/>
    <row r="638" ht="21" customHeight="1" x14ac:dyDescent="0.25"/>
    <row r="639" ht="21" customHeight="1" x14ac:dyDescent="0.25"/>
    <row r="640" ht="21" customHeight="1" x14ac:dyDescent="0.25"/>
    <row r="641" ht="21" customHeight="1" x14ac:dyDescent="0.25"/>
    <row r="642" ht="21" customHeight="1" x14ac:dyDescent="0.25"/>
    <row r="643" ht="21" customHeight="1" x14ac:dyDescent="0.25"/>
    <row r="644" ht="21" customHeight="1" x14ac:dyDescent="0.25"/>
    <row r="645" ht="21" customHeight="1" x14ac:dyDescent="0.25"/>
    <row r="646" ht="21" customHeight="1" x14ac:dyDescent="0.25"/>
    <row r="647" ht="21" customHeight="1" x14ac:dyDescent="0.25"/>
    <row r="648" ht="21" customHeight="1" x14ac:dyDescent="0.25"/>
    <row r="649" ht="21" customHeight="1" x14ac:dyDescent="0.25"/>
    <row r="650" ht="21" customHeight="1" x14ac:dyDescent="0.25"/>
    <row r="651" ht="21" customHeight="1" x14ac:dyDescent="0.25"/>
    <row r="652" ht="21" customHeight="1" x14ac:dyDescent="0.25"/>
    <row r="653" ht="21" customHeight="1" x14ac:dyDescent="0.25"/>
    <row r="654" ht="21" customHeight="1" x14ac:dyDescent="0.25"/>
    <row r="655" ht="21" customHeight="1" x14ac:dyDescent="0.25"/>
    <row r="656" ht="21" customHeight="1" x14ac:dyDescent="0.25"/>
    <row r="657" ht="21" customHeight="1" x14ac:dyDescent="0.25"/>
    <row r="658" ht="21" customHeight="1" x14ac:dyDescent="0.25"/>
    <row r="659" ht="21" customHeight="1" x14ac:dyDescent="0.25"/>
    <row r="660" ht="21" customHeight="1" x14ac:dyDescent="0.25"/>
    <row r="661" ht="21" customHeight="1" x14ac:dyDescent="0.25"/>
    <row r="662" ht="21" customHeight="1" x14ac:dyDescent="0.25"/>
    <row r="663" ht="21" customHeight="1" x14ac:dyDescent="0.25"/>
    <row r="664" ht="21" customHeight="1" x14ac:dyDescent="0.25"/>
    <row r="665" ht="21" customHeight="1" x14ac:dyDescent="0.25"/>
    <row r="666" ht="21" customHeight="1" x14ac:dyDescent="0.25"/>
    <row r="667" ht="21" customHeight="1" x14ac:dyDescent="0.25"/>
    <row r="668" ht="21" customHeight="1" x14ac:dyDescent="0.25"/>
    <row r="669" ht="21" customHeight="1" x14ac:dyDescent="0.25"/>
    <row r="670" ht="21" customHeight="1" x14ac:dyDescent="0.25"/>
    <row r="671" ht="21" customHeight="1" x14ac:dyDescent="0.25"/>
    <row r="672" ht="21" customHeight="1" x14ac:dyDescent="0.25"/>
    <row r="673" ht="21" customHeight="1" x14ac:dyDescent="0.25"/>
    <row r="674" ht="21" customHeight="1" x14ac:dyDescent="0.25"/>
    <row r="675" ht="21" customHeight="1" x14ac:dyDescent="0.25"/>
    <row r="676" ht="21" customHeight="1" x14ac:dyDescent="0.25"/>
    <row r="677" ht="21" customHeight="1" x14ac:dyDescent="0.25"/>
    <row r="678" ht="21" customHeight="1" x14ac:dyDescent="0.25"/>
    <row r="679" ht="21" customHeight="1" x14ac:dyDescent="0.25"/>
    <row r="680" ht="21" customHeight="1" x14ac:dyDescent="0.25"/>
    <row r="681" ht="21" customHeight="1" x14ac:dyDescent="0.25"/>
    <row r="682" ht="21" customHeight="1" x14ac:dyDescent="0.25"/>
    <row r="683" ht="21" customHeight="1" x14ac:dyDescent="0.25"/>
    <row r="684" ht="21" customHeight="1" x14ac:dyDescent="0.25"/>
    <row r="685" ht="21" customHeight="1" x14ac:dyDescent="0.25"/>
    <row r="686" ht="21" customHeight="1" x14ac:dyDescent="0.25"/>
    <row r="687" ht="21" customHeight="1" x14ac:dyDescent="0.25"/>
    <row r="688" ht="21" customHeight="1" x14ac:dyDescent="0.25"/>
    <row r="689" ht="21" customHeight="1" x14ac:dyDescent="0.25"/>
    <row r="690" ht="21" customHeight="1" x14ac:dyDescent="0.25"/>
    <row r="691" ht="21" customHeight="1" x14ac:dyDescent="0.25"/>
    <row r="692" ht="21" customHeight="1" x14ac:dyDescent="0.25"/>
    <row r="693" ht="21" customHeight="1" x14ac:dyDescent="0.25"/>
    <row r="694" ht="21" customHeight="1" x14ac:dyDescent="0.25"/>
    <row r="695" ht="21" customHeight="1" x14ac:dyDescent="0.25"/>
    <row r="696" ht="21" customHeight="1" x14ac:dyDescent="0.25"/>
    <row r="697" ht="21" customHeight="1" x14ac:dyDescent="0.25"/>
    <row r="698" ht="21" customHeight="1" x14ac:dyDescent="0.25"/>
    <row r="699" ht="21" customHeight="1" x14ac:dyDescent="0.25"/>
    <row r="700" ht="21" customHeight="1" x14ac:dyDescent="0.25"/>
    <row r="701" ht="21" customHeight="1" x14ac:dyDescent="0.25"/>
    <row r="702" ht="21" customHeight="1" x14ac:dyDescent="0.25"/>
    <row r="703" ht="21" customHeight="1" x14ac:dyDescent="0.25"/>
    <row r="704" ht="21" customHeight="1" x14ac:dyDescent="0.25"/>
    <row r="705" ht="21" customHeight="1" x14ac:dyDescent="0.25"/>
    <row r="706" ht="21" customHeight="1" x14ac:dyDescent="0.25"/>
    <row r="707" ht="21" customHeight="1" x14ac:dyDescent="0.25"/>
    <row r="708" ht="21" customHeight="1" x14ac:dyDescent="0.25"/>
    <row r="709" ht="21" customHeight="1" x14ac:dyDescent="0.25"/>
    <row r="710" ht="21" customHeight="1" x14ac:dyDescent="0.25"/>
    <row r="711" ht="21" customHeight="1" x14ac:dyDescent="0.25"/>
    <row r="712" ht="21" customHeight="1" x14ac:dyDescent="0.25"/>
    <row r="713" ht="21" customHeight="1" x14ac:dyDescent="0.25"/>
    <row r="714" ht="21" customHeight="1" x14ac:dyDescent="0.25"/>
    <row r="715" ht="21" customHeight="1" x14ac:dyDescent="0.25"/>
    <row r="716" ht="21" customHeight="1" x14ac:dyDescent="0.25"/>
    <row r="717" ht="21" customHeight="1" x14ac:dyDescent="0.25"/>
    <row r="718" ht="21" customHeight="1" x14ac:dyDescent="0.25"/>
    <row r="719" ht="21" customHeight="1" x14ac:dyDescent="0.25"/>
    <row r="720" ht="21" customHeight="1" x14ac:dyDescent="0.25"/>
    <row r="721" ht="21" customHeight="1" x14ac:dyDescent="0.25"/>
    <row r="722" ht="21" customHeight="1" x14ac:dyDescent="0.25"/>
    <row r="723" ht="21" customHeight="1" x14ac:dyDescent="0.25"/>
    <row r="724" ht="21" customHeight="1" x14ac:dyDescent="0.25"/>
    <row r="725" ht="21" customHeight="1" x14ac:dyDescent="0.25"/>
    <row r="726" ht="21" customHeight="1" x14ac:dyDescent="0.25"/>
    <row r="727" ht="21" customHeight="1" x14ac:dyDescent="0.25"/>
    <row r="728" ht="21" customHeight="1" x14ac:dyDescent="0.25"/>
    <row r="729" ht="21" customHeight="1" x14ac:dyDescent="0.25"/>
    <row r="730" ht="21" customHeight="1" x14ac:dyDescent="0.25"/>
    <row r="731" ht="21" customHeight="1" x14ac:dyDescent="0.25"/>
    <row r="732" ht="21" customHeight="1" x14ac:dyDescent="0.25"/>
    <row r="733" ht="21" customHeight="1" x14ac:dyDescent="0.25"/>
    <row r="734" ht="21" customHeight="1" x14ac:dyDescent="0.25"/>
    <row r="735" ht="21" customHeight="1" x14ac:dyDescent="0.25"/>
    <row r="736" ht="21" customHeight="1" x14ac:dyDescent="0.25"/>
    <row r="737" ht="21" customHeight="1" x14ac:dyDescent="0.25"/>
    <row r="738" ht="21" customHeight="1" x14ac:dyDescent="0.25"/>
    <row r="739" ht="21" customHeight="1" x14ac:dyDescent="0.25"/>
    <row r="740" ht="21" customHeight="1" x14ac:dyDescent="0.25"/>
    <row r="741" ht="21" customHeight="1" x14ac:dyDescent="0.25"/>
    <row r="742" ht="21" customHeight="1" x14ac:dyDescent="0.25"/>
    <row r="743" ht="21" customHeight="1" x14ac:dyDescent="0.25"/>
    <row r="744" ht="21" customHeight="1" x14ac:dyDescent="0.25"/>
    <row r="745" ht="21" customHeight="1" x14ac:dyDescent="0.25"/>
    <row r="746" ht="21" customHeight="1" x14ac:dyDescent="0.25"/>
    <row r="747" ht="21" customHeight="1" x14ac:dyDescent="0.25"/>
    <row r="748" ht="21" customHeight="1" x14ac:dyDescent="0.25"/>
    <row r="749" ht="21" customHeight="1" x14ac:dyDescent="0.25"/>
    <row r="750" ht="21" customHeight="1" x14ac:dyDescent="0.25"/>
    <row r="751" ht="21" customHeight="1" x14ac:dyDescent="0.25"/>
    <row r="752" ht="21" customHeight="1" x14ac:dyDescent="0.25"/>
    <row r="753" ht="21" customHeight="1" x14ac:dyDescent="0.25"/>
    <row r="754" ht="21" customHeight="1" x14ac:dyDescent="0.25"/>
    <row r="755" ht="21" customHeight="1" x14ac:dyDescent="0.25"/>
    <row r="756" ht="21" customHeight="1" x14ac:dyDescent="0.25"/>
    <row r="757" ht="21" customHeight="1" x14ac:dyDescent="0.25"/>
    <row r="758" ht="21" customHeight="1" x14ac:dyDescent="0.25"/>
    <row r="759" ht="21" customHeight="1" x14ac:dyDescent="0.25"/>
    <row r="760" ht="21" customHeight="1" x14ac:dyDescent="0.25"/>
    <row r="761" ht="21" customHeight="1" x14ac:dyDescent="0.25"/>
    <row r="762" ht="21" customHeight="1" x14ac:dyDescent="0.25"/>
    <row r="763" ht="21" customHeight="1" x14ac:dyDescent="0.25"/>
    <row r="764" ht="21" customHeight="1" x14ac:dyDescent="0.25"/>
    <row r="765" ht="21" customHeight="1" x14ac:dyDescent="0.25"/>
    <row r="766" ht="21" customHeight="1" x14ac:dyDescent="0.25"/>
    <row r="767" ht="21" customHeight="1" x14ac:dyDescent="0.25"/>
    <row r="768" ht="21" customHeight="1" x14ac:dyDescent="0.25"/>
    <row r="769" ht="21" customHeight="1" x14ac:dyDescent="0.25"/>
    <row r="770" ht="21" customHeight="1" x14ac:dyDescent="0.25"/>
    <row r="771" ht="21" customHeight="1" x14ac:dyDescent="0.25"/>
    <row r="772" ht="21" customHeight="1" x14ac:dyDescent="0.25"/>
    <row r="773" ht="21" customHeight="1" x14ac:dyDescent="0.25"/>
    <row r="774" ht="21" customHeight="1" x14ac:dyDescent="0.25"/>
    <row r="775" ht="21" customHeight="1" x14ac:dyDescent="0.25"/>
    <row r="776" ht="21" customHeight="1" x14ac:dyDescent="0.25"/>
    <row r="777" ht="21" customHeight="1" x14ac:dyDescent="0.25"/>
    <row r="778" ht="21" customHeight="1" x14ac:dyDescent="0.25"/>
    <row r="779" ht="21" customHeight="1" x14ac:dyDescent="0.25"/>
    <row r="780" ht="21" customHeight="1" x14ac:dyDescent="0.25"/>
    <row r="781" ht="21" customHeight="1" x14ac:dyDescent="0.25"/>
    <row r="782" ht="21" customHeight="1" x14ac:dyDescent="0.25"/>
    <row r="783" ht="21" customHeight="1" x14ac:dyDescent="0.25"/>
    <row r="784" ht="21" customHeight="1" x14ac:dyDescent="0.25"/>
    <row r="785" ht="21" customHeight="1" x14ac:dyDescent="0.25"/>
    <row r="786" ht="21" customHeight="1" x14ac:dyDescent="0.25"/>
    <row r="787" ht="21" customHeight="1" x14ac:dyDescent="0.25"/>
    <row r="788" ht="21" customHeight="1" x14ac:dyDescent="0.25"/>
    <row r="789" ht="21" customHeight="1" x14ac:dyDescent="0.25"/>
    <row r="790" ht="21" customHeight="1" x14ac:dyDescent="0.25"/>
    <row r="791" ht="21" customHeight="1" x14ac:dyDescent="0.25"/>
    <row r="792" ht="21" customHeight="1" x14ac:dyDescent="0.25"/>
    <row r="793" ht="21" customHeight="1" x14ac:dyDescent="0.25"/>
    <row r="794" ht="21" customHeight="1" x14ac:dyDescent="0.25"/>
    <row r="795" ht="21" customHeight="1" x14ac:dyDescent="0.25"/>
    <row r="796" ht="21" customHeight="1" x14ac:dyDescent="0.25"/>
    <row r="797" ht="21" customHeight="1" x14ac:dyDescent="0.25"/>
    <row r="798" ht="21" customHeight="1" x14ac:dyDescent="0.25"/>
    <row r="799" ht="21" customHeight="1" x14ac:dyDescent="0.25"/>
    <row r="800" ht="21" customHeight="1" x14ac:dyDescent="0.25"/>
    <row r="801" ht="21" customHeight="1" x14ac:dyDescent="0.25"/>
    <row r="802" ht="21" customHeight="1" x14ac:dyDescent="0.25"/>
    <row r="803" ht="21" customHeight="1" x14ac:dyDescent="0.25"/>
    <row r="804" ht="21" customHeight="1" x14ac:dyDescent="0.25"/>
    <row r="805" ht="21" customHeight="1" x14ac:dyDescent="0.25"/>
    <row r="806" ht="21" customHeight="1" x14ac:dyDescent="0.25"/>
    <row r="807" ht="21" customHeight="1" x14ac:dyDescent="0.25"/>
    <row r="808" ht="21" customHeight="1" x14ac:dyDescent="0.25"/>
    <row r="809" ht="21" customHeight="1" x14ac:dyDescent="0.25"/>
    <row r="810" ht="21" customHeight="1" x14ac:dyDescent="0.25"/>
    <row r="811" ht="21" customHeight="1" x14ac:dyDescent="0.25"/>
    <row r="812" ht="21" customHeight="1" x14ac:dyDescent="0.25"/>
    <row r="813" ht="21" customHeight="1" x14ac:dyDescent="0.25"/>
    <row r="814" ht="21" customHeight="1" x14ac:dyDescent="0.25"/>
    <row r="815" ht="21" customHeight="1" x14ac:dyDescent="0.25"/>
    <row r="816" ht="21" customHeight="1" x14ac:dyDescent="0.25"/>
    <row r="817" ht="21" customHeight="1" x14ac:dyDescent="0.25"/>
    <row r="818" ht="21" customHeight="1" x14ac:dyDescent="0.25"/>
    <row r="819" ht="21" customHeight="1" x14ac:dyDescent="0.25"/>
    <row r="820" ht="21" customHeight="1" x14ac:dyDescent="0.25"/>
    <row r="821" ht="21" customHeight="1" x14ac:dyDescent="0.25"/>
    <row r="822" ht="21" customHeight="1" x14ac:dyDescent="0.25"/>
    <row r="823" ht="21" customHeight="1" x14ac:dyDescent="0.25"/>
    <row r="824" ht="21" customHeight="1" x14ac:dyDescent="0.25"/>
    <row r="825" ht="21" customHeight="1" x14ac:dyDescent="0.25"/>
    <row r="826" ht="21" customHeight="1" x14ac:dyDescent="0.25"/>
    <row r="827" ht="21" customHeight="1" x14ac:dyDescent="0.25"/>
    <row r="828" ht="21" customHeight="1" x14ac:dyDescent="0.25"/>
    <row r="829" ht="21" customHeight="1" x14ac:dyDescent="0.25"/>
    <row r="830" ht="21" customHeight="1" x14ac:dyDescent="0.25"/>
    <row r="831" ht="21" customHeight="1" x14ac:dyDescent="0.25"/>
    <row r="832" ht="21" customHeight="1" x14ac:dyDescent="0.25"/>
    <row r="833" ht="21" customHeight="1" x14ac:dyDescent="0.25"/>
    <row r="834" ht="21" customHeight="1" x14ac:dyDescent="0.25"/>
    <row r="835" ht="21" customHeight="1" x14ac:dyDescent="0.25"/>
    <row r="836" ht="21" customHeight="1" x14ac:dyDescent="0.25"/>
    <row r="837" ht="21" customHeight="1" x14ac:dyDescent="0.25"/>
    <row r="838" ht="21" customHeight="1" x14ac:dyDescent="0.25"/>
    <row r="839" ht="21" customHeight="1" x14ac:dyDescent="0.25"/>
    <row r="840" ht="21" customHeight="1" x14ac:dyDescent="0.25"/>
    <row r="841" ht="21" customHeight="1" x14ac:dyDescent="0.25"/>
    <row r="842" ht="21" customHeight="1" x14ac:dyDescent="0.25"/>
    <row r="843" ht="21" customHeight="1" x14ac:dyDescent="0.25"/>
    <row r="844" ht="21" customHeight="1" x14ac:dyDescent="0.25"/>
    <row r="845" ht="21" customHeight="1" x14ac:dyDescent="0.25"/>
    <row r="846" ht="21" customHeight="1" x14ac:dyDescent="0.25"/>
    <row r="847" ht="21" customHeight="1" x14ac:dyDescent="0.25"/>
    <row r="848" ht="21" customHeight="1" x14ac:dyDescent="0.25"/>
    <row r="849" ht="21" customHeight="1" x14ac:dyDescent="0.25"/>
    <row r="850" ht="21" customHeight="1" x14ac:dyDescent="0.25"/>
    <row r="851" ht="21" customHeight="1" x14ac:dyDescent="0.25"/>
    <row r="852" ht="21" customHeight="1" x14ac:dyDescent="0.25"/>
    <row r="853" ht="21" customHeight="1" x14ac:dyDescent="0.25"/>
    <row r="854" ht="21" customHeight="1" x14ac:dyDescent="0.25"/>
    <row r="855" ht="21" customHeight="1" x14ac:dyDescent="0.25"/>
    <row r="856" ht="21" customHeight="1" x14ac:dyDescent="0.25"/>
    <row r="857" ht="21" customHeight="1" x14ac:dyDescent="0.25"/>
    <row r="858" ht="21" customHeight="1" x14ac:dyDescent="0.25"/>
    <row r="859" ht="21" customHeight="1" x14ac:dyDescent="0.25"/>
    <row r="860" ht="21" customHeight="1" x14ac:dyDescent="0.25"/>
    <row r="861" ht="21" customHeight="1" x14ac:dyDescent="0.25"/>
    <row r="862" ht="21" customHeight="1" x14ac:dyDescent="0.25"/>
    <row r="863" ht="21" customHeight="1" x14ac:dyDescent="0.25"/>
    <row r="864" ht="21" customHeight="1" x14ac:dyDescent="0.25"/>
    <row r="865" ht="21" customHeight="1" x14ac:dyDescent="0.25"/>
    <row r="866" ht="21" customHeight="1" x14ac:dyDescent="0.25"/>
    <row r="867" ht="21" customHeight="1" x14ac:dyDescent="0.25"/>
    <row r="868" ht="21" customHeight="1" x14ac:dyDescent="0.25"/>
    <row r="869" ht="21" customHeight="1" x14ac:dyDescent="0.25"/>
    <row r="870" ht="21" customHeight="1" x14ac:dyDescent="0.25"/>
    <row r="871" ht="21" customHeight="1" x14ac:dyDescent="0.25"/>
    <row r="872" ht="21" customHeight="1" x14ac:dyDescent="0.25"/>
    <row r="873" ht="21" customHeight="1" x14ac:dyDescent="0.25"/>
    <row r="874" ht="21" customHeight="1" x14ac:dyDescent="0.25"/>
    <row r="875" ht="21" customHeight="1" x14ac:dyDescent="0.25"/>
    <row r="876" ht="21" customHeight="1" x14ac:dyDescent="0.25"/>
    <row r="877" ht="21" customHeight="1" x14ac:dyDescent="0.25"/>
    <row r="878" ht="21" customHeight="1" x14ac:dyDescent="0.25"/>
    <row r="879" ht="21" customHeight="1" x14ac:dyDescent="0.25"/>
    <row r="880" ht="21" customHeight="1" x14ac:dyDescent="0.25"/>
    <row r="881" ht="21" customHeight="1" x14ac:dyDescent="0.25"/>
    <row r="882" ht="21" customHeight="1" x14ac:dyDescent="0.25"/>
    <row r="883" ht="21" customHeight="1" x14ac:dyDescent="0.25"/>
    <row r="884" ht="21" customHeight="1" x14ac:dyDescent="0.25"/>
    <row r="885" ht="21" customHeight="1" x14ac:dyDescent="0.25"/>
    <row r="886" ht="21" customHeight="1" x14ac:dyDescent="0.25"/>
    <row r="887" ht="21" customHeight="1" x14ac:dyDescent="0.25"/>
    <row r="888" ht="21" customHeight="1" x14ac:dyDescent="0.25"/>
    <row r="889" ht="21" customHeight="1" x14ac:dyDescent="0.25"/>
    <row r="890" ht="21" customHeight="1" x14ac:dyDescent="0.25"/>
    <row r="891" ht="21" customHeight="1" x14ac:dyDescent="0.25"/>
    <row r="892" ht="21" customHeight="1" x14ac:dyDescent="0.25"/>
    <row r="893" ht="21" customHeight="1" x14ac:dyDescent="0.25"/>
    <row r="894" ht="21" customHeight="1" x14ac:dyDescent="0.25"/>
    <row r="895" ht="21" customHeight="1" x14ac:dyDescent="0.25"/>
    <row r="896" ht="21" customHeight="1" x14ac:dyDescent="0.25"/>
    <row r="897" ht="21" customHeight="1" x14ac:dyDescent="0.25"/>
    <row r="898" ht="21" customHeight="1" x14ac:dyDescent="0.25"/>
    <row r="899" ht="21" customHeight="1" x14ac:dyDescent="0.25"/>
    <row r="900" ht="21" customHeight="1" x14ac:dyDescent="0.25"/>
    <row r="901" ht="21" customHeight="1" x14ac:dyDescent="0.25"/>
    <row r="902" ht="21" customHeight="1" x14ac:dyDescent="0.25"/>
    <row r="903" ht="21" customHeight="1" x14ac:dyDescent="0.25"/>
    <row r="904" ht="21" customHeight="1" x14ac:dyDescent="0.25"/>
    <row r="905" ht="21" customHeight="1" x14ac:dyDescent="0.25"/>
    <row r="906" ht="21" customHeight="1" x14ac:dyDescent="0.25"/>
    <row r="907" ht="21" customHeight="1" x14ac:dyDescent="0.25"/>
    <row r="908" ht="21" customHeight="1" x14ac:dyDescent="0.25"/>
    <row r="909" ht="21" customHeight="1" x14ac:dyDescent="0.25"/>
    <row r="910" ht="21" customHeight="1" x14ac:dyDescent="0.25"/>
    <row r="911" ht="21" customHeight="1" x14ac:dyDescent="0.25"/>
    <row r="912" ht="21" customHeight="1" x14ac:dyDescent="0.25"/>
    <row r="913" ht="21" customHeight="1" x14ac:dyDescent="0.25"/>
    <row r="914" ht="21" customHeight="1" x14ac:dyDescent="0.25"/>
    <row r="915" ht="21" customHeight="1" x14ac:dyDescent="0.25"/>
    <row r="916" ht="21" customHeight="1" x14ac:dyDescent="0.25"/>
    <row r="917" ht="21" customHeight="1" x14ac:dyDescent="0.25"/>
    <row r="918" ht="21" customHeight="1" x14ac:dyDescent="0.25"/>
    <row r="919" ht="21" customHeight="1" x14ac:dyDescent="0.25"/>
    <row r="920" ht="21" customHeight="1" x14ac:dyDescent="0.25"/>
    <row r="921" ht="21" customHeight="1" x14ac:dyDescent="0.25"/>
    <row r="922" ht="21" customHeight="1" x14ac:dyDescent="0.25"/>
    <row r="923" ht="21" customHeight="1" x14ac:dyDescent="0.25"/>
    <row r="924" ht="21" customHeight="1" x14ac:dyDescent="0.25"/>
    <row r="925" ht="21" customHeight="1" x14ac:dyDescent="0.25"/>
    <row r="926" ht="21" customHeight="1" x14ac:dyDescent="0.25"/>
    <row r="927" ht="21" customHeight="1" x14ac:dyDescent="0.25"/>
    <row r="928" ht="21" customHeight="1" x14ac:dyDescent="0.25"/>
    <row r="929" ht="21" customHeight="1" x14ac:dyDescent="0.25"/>
    <row r="930" ht="21" customHeight="1" x14ac:dyDescent="0.25"/>
    <row r="931" ht="21" customHeight="1" x14ac:dyDescent="0.25"/>
    <row r="932" ht="21" customHeight="1" x14ac:dyDescent="0.25"/>
    <row r="933" ht="21" customHeight="1" x14ac:dyDescent="0.25"/>
    <row r="934" ht="21" customHeight="1" x14ac:dyDescent="0.25"/>
    <row r="935" ht="21" customHeight="1" x14ac:dyDescent="0.25"/>
    <row r="936" ht="21" customHeight="1" x14ac:dyDescent="0.25"/>
    <row r="937" ht="21" customHeight="1" x14ac:dyDescent="0.25"/>
    <row r="938" ht="21" customHeight="1" x14ac:dyDescent="0.25"/>
    <row r="939" ht="21" customHeight="1" x14ac:dyDescent="0.25"/>
    <row r="940" ht="21" customHeight="1" x14ac:dyDescent="0.25"/>
    <row r="941" ht="21" customHeight="1" x14ac:dyDescent="0.25"/>
    <row r="942" ht="21" customHeight="1" x14ac:dyDescent="0.25"/>
    <row r="943" ht="21" customHeight="1" x14ac:dyDescent="0.25"/>
    <row r="944" ht="21" customHeight="1" x14ac:dyDescent="0.25"/>
    <row r="945" ht="21" customHeight="1" x14ac:dyDescent="0.25"/>
    <row r="946" ht="21" customHeight="1" x14ac:dyDescent="0.25"/>
    <row r="947" ht="21" customHeight="1" x14ac:dyDescent="0.25"/>
    <row r="948" ht="21" customHeight="1" x14ac:dyDescent="0.25"/>
    <row r="949" ht="21" customHeight="1" x14ac:dyDescent="0.25"/>
    <row r="950" ht="21" customHeight="1" x14ac:dyDescent="0.25"/>
    <row r="951" ht="21" customHeight="1" x14ac:dyDescent="0.25"/>
    <row r="952" ht="21" customHeight="1" x14ac:dyDescent="0.25"/>
    <row r="953" ht="21" customHeight="1" x14ac:dyDescent="0.25"/>
    <row r="954" ht="21" customHeight="1" x14ac:dyDescent="0.25"/>
    <row r="955" ht="21" customHeight="1" x14ac:dyDescent="0.25"/>
    <row r="956" ht="21" customHeight="1" x14ac:dyDescent="0.25"/>
    <row r="957" ht="21" customHeight="1" x14ac:dyDescent="0.25"/>
    <row r="958" ht="21" customHeight="1" x14ac:dyDescent="0.25"/>
    <row r="959" ht="21" customHeight="1" x14ac:dyDescent="0.25"/>
    <row r="960" ht="21" customHeight="1" x14ac:dyDescent="0.25"/>
    <row r="961" ht="21" customHeight="1" x14ac:dyDescent="0.25"/>
    <row r="962" ht="21" customHeight="1" x14ac:dyDescent="0.25"/>
    <row r="963" ht="21" customHeight="1" x14ac:dyDescent="0.25"/>
    <row r="964" ht="21" customHeight="1" x14ac:dyDescent="0.25"/>
    <row r="965" ht="21" customHeight="1" x14ac:dyDescent="0.25"/>
    <row r="966" ht="21" customHeight="1" x14ac:dyDescent="0.25"/>
    <row r="967" ht="21" customHeight="1" x14ac:dyDescent="0.25"/>
    <row r="968" ht="21" customHeight="1" x14ac:dyDescent="0.25"/>
    <row r="969" ht="21" customHeight="1" x14ac:dyDescent="0.25"/>
    <row r="970" ht="21" customHeight="1" x14ac:dyDescent="0.25"/>
    <row r="971" ht="21" customHeight="1" x14ac:dyDescent="0.25"/>
    <row r="972" ht="21" customHeight="1" x14ac:dyDescent="0.25"/>
    <row r="973" ht="21" customHeight="1" x14ac:dyDescent="0.25"/>
    <row r="974" ht="21" customHeight="1" x14ac:dyDescent="0.25"/>
    <row r="975" ht="21" customHeight="1" x14ac:dyDescent="0.25"/>
    <row r="976" ht="21" customHeight="1" x14ac:dyDescent="0.25"/>
    <row r="977" ht="21" customHeight="1" x14ac:dyDescent="0.25"/>
  </sheetData>
  <mergeCells count="475">
    <mergeCell ref="X51:Z51"/>
    <mergeCell ref="A53:Z53"/>
    <mergeCell ref="A54:Z55"/>
    <mergeCell ref="A71:Z72"/>
    <mergeCell ref="X24:Z24"/>
    <mergeCell ref="B24:E24"/>
    <mergeCell ref="H89:K89"/>
    <mergeCell ref="B73:F73"/>
    <mergeCell ref="G73:I73"/>
    <mergeCell ref="J73:Z73"/>
    <mergeCell ref="H87:K87"/>
    <mergeCell ref="E87:G87"/>
    <mergeCell ref="B88:D88"/>
    <mergeCell ref="B89:D89"/>
    <mergeCell ref="E89:G89"/>
    <mergeCell ref="J33:R33"/>
    <mergeCell ref="J32:X32"/>
    <mergeCell ref="S33:X33"/>
    <mergeCell ref="S34:X34"/>
    <mergeCell ref="J35:R35"/>
    <mergeCell ref="I32:I36"/>
    <mergeCell ref="J36:R36"/>
    <mergeCell ref="A20:Z20"/>
    <mergeCell ref="A23:Z23"/>
    <mergeCell ref="A62:Z63"/>
    <mergeCell ref="A82:Z83"/>
    <mergeCell ref="A84:Z84"/>
    <mergeCell ref="I78:L79"/>
    <mergeCell ref="M80:R80"/>
    <mergeCell ref="S80:V80"/>
    <mergeCell ref="A70:Z70"/>
    <mergeCell ref="A29:C29"/>
    <mergeCell ref="A30:C30"/>
    <mergeCell ref="A31:C31"/>
    <mergeCell ref="R48:W48"/>
    <mergeCell ref="X48:Z48"/>
    <mergeCell ref="X49:Z49"/>
    <mergeCell ref="X50:Z50"/>
    <mergeCell ref="A48:Q52"/>
    <mergeCell ref="R49:W49"/>
    <mergeCell ref="R50:W50"/>
    <mergeCell ref="R51:W51"/>
    <mergeCell ref="R52:W52"/>
    <mergeCell ref="X52:Z52"/>
    <mergeCell ref="A37:H37"/>
    <mergeCell ref="A38:C38"/>
    <mergeCell ref="X19:Z19"/>
    <mergeCell ref="I27:Z31"/>
    <mergeCell ref="H94:K94"/>
    <mergeCell ref="A26:Z26"/>
    <mergeCell ref="R88:W88"/>
    <mergeCell ref="R89:W89"/>
    <mergeCell ref="R90:W90"/>
    <mergeCell ref="A61:Z61"/>
    <mergeCell ref="R99:W99"/>
    <mergeCell ref="L95:Q95"/>
    <mergeCell ref="B92:D92"/>
    <mergeCell ref="E94:G94"/>
    <mergeCell ref="E95:G95"/>
    <mergeCell ref="A80:D80"/>
    <mergeCell ref="A78:D79"/>
    <mergeCell ref="E78:F79"/>
    <mergeCell ref="G78:H79"/>
    <mergeCell ref="S78:V79"/>
    <mergeCell ref="W78:Z79"/>
    <mergeCell ref="A81:Z81"/>
    <mergeCell ref="L87:Q87"/>
    <mergeCell ref="L88:Q88"/>
    <mergeCell ref="E88:G88"/>
    <mergeCell ref="X88:Z88"/>
    <mergeCell ref="AA136:AA137"/>
    <mergeCell ref="AA77:AA135"/>
    <mergeCell ref="AA1:AA73"/>
    <mergeCell ref="J118:Z118"/>
    <mergeCell ref="J119:Z119"/>
    <mergeCell ref="J120:Z120"/>
    <mergeCell ref="J121:Z121"/>
    <mergeCell ref="A1:Z10"/>
    <mergeCell ref="A11:Z12"/>
    <mergeCell ref="A28:C28"/>
    <mergeCell ref="A27:H27"/>
    <mergeCell ref="A25:Z25"/>
    <mergeCell ref="A13:Z13"/>
    <mergeCell ref="J24:T24"/>
    <mergeCell ref="G24:I24"/>
    <mergeCell ref="A18:Z18"/>
    <mergeCell ref="U24:W24"/>
    <mergeCell ref="S35:X35"/>
    <mergeCell ref="Y32:Z36"/>
    <mergeCell ref="J127:Z127"/>
    <mergeCell ref="J125:Z125"/>
    <mergeCell ref="J126:Z126"/>
    <mergeCell ref="J124:Z124"/>
    <mergeCell ref="A14:Z15"/>
    <mergeCell ref="A16:Z17"/>
    <mergeCell ref="J19:T19"/>
    <mergeCell ref="B19:E19"/>
    <mergeCell ref="G19:I19"/>
    <mergeCell ref="U19:W19"/>
    <mergeCell ref="A21:Z22"/>
    <mergeCell ref="A104:B104"/>
    <mergeCell ref="J105:Z105"/>
    <mergeCell ref="A105:B105"/>
    <mergeCell ref="B95:D95"/>
    <mergeCell ref="H88:K88"/>
    <mergeCell ref="L89:Q89"/>
    <mergeCell ref="A77:Z77"/>
    <mergeCell ref="E80:F80"/>
    <mergeCell ref="G80:H80"/>
    <mergeCell ref="I80:L80"/>
    <mergeCell ref="W80:Z80"/>
    <mergeCell ref="M78:R79"/>
    <mergeCell ref="R87:W87"/>
    <mergeCell ref="A67:W69"/>
    <mergeCell ref="X67:Z69"/>
    <mergeCell ref="A34:C34"/>
    <mergeCell ref="J34:R34"/>
    <mergeCell ref="L93:Q93"/>
    <mergeCell ref="C164:E164"/>
    <mergeCell ref="C154:E154"/>
    <mergeCell ref="C148:E148"/>
    <mergeCell ref="C151:E151"/>
    <mergeCell ref="C152:E152"/>
    <mergeCell ref="C153:E153"/>
    <mergeCell ref="C155:E155"/>
    <mergeCell ref="C162:E162"/>
    <mergeCell ref="A158:B158"/>
    <mergeCell ref="C161:E161"/>
    <mergeCell ref="C163:E163"/>
    <mergeCell ref="C157:E157"/>
    <mergeCell ref="C158:E158"/>
    <mergeCell ref="C159:E159"/>
    <mergeCell ref="A167:B167"/>
    <mergeCell ref="A163:B163"/>
    <mergeCell ref="A164:B164"/>
    <mergeCell ref="A149:B149"/>
    <mergeCell ref="A150:B150"/>
    <mergeCell ref="A157:B157"/>
    <mergeCell ref="A156:B156"/>
    <mergeCell ref="A161:B161"/>
    <mergeCell ref="A162:B162"/>
    <mergeCell ref="A165:B165"/>
    <mergeCell ref="A166:B166"/>
    <mergeCell ref="A155:B155"/>
    <mergeCell ref="A151:B151"/>
    <mergeCell ref="A152:B152"/>
    <mergeCell ref="A153:B153"/>
    <mergeCell ref="A154:B154"/>
    <mergeCell ref="A213:B213"/>
    <mergeCell ref="C213:E213"/>
    <mergeCell ref="A174:B174"/>
    <mergeCell ref="A175:B175"/>
    <mergeCell ref="C192:E192"/>
    <mergeCell ref="A197:B197"/>
    <mergeCell ref="A198:B198"/>
    <mergeCell ref="A201:B201"/>
    <mergeCell ref="C193:E193"/>
    <mergeCell ref="A212:B212"/>
    <mergeCell ref="A209:B209"/>
    <mergeCell ref="A210:B210"/>
    <mergeCell ref="A211:B211"/>
    <mergeCell ref="A204:B204"/>
    <mergeCell ref="C205:E205"/>
    <mergeCell ref="C206:E206"/>
    <mergeCell ref="C212:E212"/>
    <mergeCell ref="A196:B196"/>
    <mergeCell ref="C185:E185"/>
    <mergeCell ref="C174:E174"/>
    <mergeCell ref="C177:E177"/>
    <mergeCell ref="A177:B177"/>
    <mergeCell ref="C197:E197"/>
    <mergeCell ref="C208:E208"/>
    <mergeCell ref="J128:Z128"/>
    <mergeCell ref="U136:U137"/>
    <mergeCell ref="L136:L137"/>
    <mergeCell ref="M136:M137"/>
    <mergeCell ref="A129:Z129"/>
    <mergeCell ref="A130:Z131"/>
    <mergeCell ref="N136:N137"/>
    <mergeCell ref="F136:F137"/>
    <mergeCell ref="G136:G137"/>
    <mergeCell ref="H136:H137"/>
    <mergeCell ref="I136:I137"/>
    <mergeCell ref="J136:J137"/>
    <mergeCell ref="C136:E137"/>
    <mergeCell ref="P136:P137"/>
    <mergeCell ref="Q136:Q137"/>
    <mergeCell ref="R136:R137"/>
    <mergeCell ref="T136:T137"/>
    <mergeCell ref="A128:I128"/>
    <mergeCell ref="K136:K137"/>
    <mergeCell ref="O136:O137"/>
    <mergeCell ref="A132:Z135"/>
    <mergeCell ref="S136:S137"/>
    <mergeCell ref="C223:E223"/>
    <mergeCell ref="C224:E224"/>
    <mergeCell ref="C229:E229"/>
    <mergeCell ref="C230:E230"/>
    <mergeCell ref="C214:E214"/>
    <mergeCell ref="C217:E217"/>
    <mergeCell ref="C215:E215"/>
    <mergeCell ref="C216:E216"/>
    <mergeCell ref="C218:E218"/>
    <mergeCell ref="C225:E225"/>
    <mergeCell ref="C226:E226"/>
    <mergeCell ref="C227:E227"/>
    <mergeCell ref="C228:E228"/>
    <mergeCell ref="C220:E220"/>
    <mergeCell ref="C221:E221"/>
    <mergeCell ref="C222:E222"/>
    <mergeCell ref="C219:E219"/>
    <mergeCell ref="A205:B205"/>
    <mergeCell ref="A206:B206"/>
    <mergeCell ref="C169:E169"/>
    <mergeCell ref="C178:E178"/>
    <mergeCell ref="C179:E179"/>
    <mergeCell ref="C175:E175"/>
    <mergeCell ref="A173:B173"/>
    <mergeCell ref="A170:B170"/>
    <mergeCell ref="A171:B171"/>
    <mergeCell ref="C172:E172"/>
    <mergeCell ref="A172:B172"/>
    <mergeCell ref="C173:E173"/>
    <mergeCell ref="A179:B179"/>
    <mergeCell ref="C188:E188"/>
    <mergeCell ref="A178:B178"/>
    <mergeCell ref="C198:E198"/>
    <mergeCell ref="A186:B186"/>
    <mergeCell ref="A216:B216"/>
    <mergeCell ref="A202:B202"/>
    <mergeCell ref="A203:B203"/>
    <mergeCell ref="A183:B183"/>
    <mergeCell ref="A180:B180"/>
    <mergeCell ref="A181:B181"/>
    <mergeCell ref="A168:B168"/>
    <mergeCell ref="A169:B169"/>
    <mergeCell ref="C231:E231"/>
    <mergeCell ref="A222:B222"/>
    <mergeCell ref="A223:B223"/>
    <mergeCell ref="A224:B224"/>
    <mergeCell ref="A226:B226"/>
    <mergeCell ref="A227:B227"/>
    <mergeCell ref="A228:B228"/>
    <mergeCell ref="A225:B225"/>
    <mergeCell ref="A207:B207"/>
    <mergeCell ref="A208:B208"/>
    <mergeCell ref="A214:B214"/>
    <mergeCell ref="A217:B217"/>
    <mergeCell ref="A215:B215"/>
    <mergeCell ref="A218:B218"/>
    <mergeCell ref="A219:B219"/>
    <mergeCell ref="A220:B220"/>
    <mergeCell ref="C232:E232"/>
    <mergeCell ref="C236:E236"/>
    <mergeCell ref="C234:E234"/>
    <mergeCell ref="C237:E237"/>
    <mergeCell ref="C233:E233"/>
    <mergeCell ref="A229:B229"/>
    <mergeCell ref="A230:B230"/>
    <mergeCell ref="A232:B232"/>
    <mergeCell ref="A233:B233"/>
    <mergeCell ref="A236:B236"/>
    <mergeCell ref="A234:B234"/>
    <mergeCell ref="A237:B237"/>
    <mergeCell ref="A235:B235"/>
    <mergeCell ref="C235:E235"/>
    <mergeCell ref="A231:B231"/>
    <mergeCell ref="A221:B221"/>
    <mergeCell ref="C182:E182"/>
    <mergeCell ref="C187:E187"/>
    <mergeCell ref="C194:E194"/>
    <mergeCell ref="C195:E195"/>
    <mergeCell ref="A195:B195"/>
    <mergeCell ref="A194:B194"/>
    <mergeCell ref="A192:B192"/>
    <mergeCell ref="A190:B190"/>
    <mergeCell ref="A193:B193"/>
    <mergeCell ref="A182:B182"/>
    <mergeCell ref="C183:E183"/>
    <mergeCell ref="A187:B187"/>
    <mergeCell ref="C190:E190"/>
    <mergeCell ref="C191:E191"/>
    <mergeCell ref="A199:B199"/>
    <mergeCell ref="A200:B200"/>
    <mergeCell ref="C184:E184"/>
    <mergeCell ref="A188:B188"/>
    <mergeCell ref="A189:B189"/>
    <mergeCell ref="A184:B184"/>
    <mergeCell ref="A185:B185"/>
    <mergeCell ref="A191:B191"/>
    <mergeCell ref="C189:E189"/>
    <mergeCell ref="C165:E165"/>
    <mergeCell ref="C166:E166"/>
    <mergeCell ref="C210:E210"/>
    <mergeCell ref="C211:E211"/>
    <mergeCell ref="C207:E207"/>
    <mergeCell ref="C202:E202"/>
    <mergeCell ref="C203:E203"/>
    <mergeCell ref="C204:E204"/>
    <mergeCell ref="C200:E200"/>
    <mergeCell ref="C201:E201"/>
    <mergeCell ref="C209:E209"/>
    <mergeCell ref="C170:E170"/>
    <mergeCell ref="C171:E171"/>
    <mergeCell ref="C186:E186"/>
    <mergeCell ref="C176:E176"/>
    <mergeCell ref="C180:E180"/>
    <mergeCell ref="C181:E181"/>
    <mergeCell ref="C167:E167"/>
    <mergeCell ref="C199:E199"/>
    <mergeCell ref="C196:E196"/>
    <mergeCell ref="C168:E168"/>
    <mergeCell ref="A138:B138"/>
    <mergeCell ref="A136:B137"/>
    <mergeCell ref="A146:B146"/>
    <mergeCell ref="A145:B145"/>
    <mergeCell ref="C138:E138"/>
    <mergeCell ref="C107:E107"/>
    <mergeCell ref="A123:B123"/>
    <mergeCell ref="A124:B124"/>
    <mergeCell ref="A176:B176"/>
    <mergeCell ref="C160:E160"/>
    <mergeCell ref="A159:B159"/>
    <mergeCell ref="A160:B160"/>
    <mergeCell ref="C156:E156"/>
    <mergeCell ref="A126:B126"/>
    <mergeCell ref="A127:I127"/>
    <mergeCell ref="A148:B148"/>
    <mergeCell ref="C145:E145"/>
    <mergeCell ref="C149:E149"/>
    <mergeCell ref="C150:E150"/>
    <mergeCell ref="C116:I116"/>
    <mergeCell ref="A110:I110"/>
    <mergeCell ref="A111:I111"/>
    <mergeCell ref="A112:Z112"/>
    <mergeCell ref="J117:Z117"/>
    <mergeCell ref="A139:B139"/>
    <mergeCell ref="C146:E146"/>
    <mergeCell ref="A147:B147"/>
    <mergeCell ref="C147:E147"/>
    <mergeCell ref="C140:E140"/>
    <mergeCell ref="C139:E139"/>
    <mergeCell ref="A140:B140"/>
    <mergeCell ref="A143:B143"/>
    <mergeCell ref="C143:E143"/>
    <mergeCell ref="A144:B144"/>
    <mergeCell ref="C144:E144"/>
    <mergeCell ref="A141:B141"/>
    <mergeCell ref="C141:E141"/>
    <mergeCell ref="A142:B142"/>
    <mergeCell ref="C142:E142"/>
    <mergeCell ref="C126:I126"/>
    <mergeCell ref="J123:Z123"/>
    <mergeCell ref="R94:W94"/>
    <mergeCell ref="R95:W95"/>
    <mergeCell ref="L97:Q97"/>
    <mergeCell ref="J104:Z104"/>
    <mergeCell ref="E99:G99"/>
    <mergeCell ref="X98:Z98"/>
    <mergeCell ref="F104:I104"/>
    <mergeCell ref="H98:K98"/>
    <mergeCell ref="H99:K99"/>
    <mergeCell ref="E98:G98"/>
    <mergeCell ref="F108:I108"/>
    <mergeCell ref="X99:Z99"/>
    <mergeCell ref="C105:E105"/>
    <mergeCell ref="J107:Z107"/>
    <mergeCell ref="A114:Z115"/>
    <mergeCell ref="J116:Z116"/>
    <mergeCell ref="C117:I117"/>
    <mergeCell ref="F107:I107"/>
    <mergeCell ref="R98:W98"/>
    <mergeCell ref="J122:Z122"/>
    <mergeCell ref="J110:Z110"/>
    <mergeCell ref="J111:Z111"/>
    <mergeCell ref="A125:B125"/>
    <mergeCell ref="C123:I123"/>
    <mergeCell ref="A120:B120"/>
    <mergeCell ref="A119:B119"/>
    <mergeCell ref="A117:B117"/>
    <mergeCell ref="A121:B121"/>
    <mergeCell ref="A122:B122"/>
    <mergeCell ref="C122:I122"/>
    <mergeCell ref="A113:Z113"/>
    <mergeCell ref="C118:I118"/>
    <mergeCell ref="C120:I120"/>
    <mergeCell ref="C121:I121"/>
    <mergeCell ref="A118:B118"/>
    <mergeCell ref="C124:I124"/>
    <mergeCell ref="C119:I119"/>
    <mergeCell ref="A116:B116"/>
    <mergeCell ref="X97:Z97"/>
    <mergeCell ref="A41:C41"/>
    <mergeCell ref="I37:Z41"/>
    <mergeCell ref="A36:C36"/>
    <mergeCell ref="A33:C33"/>
    <mergeCell ref="A42:Z42"/>
    <mergeCell ref="A39:C39"/>
    <mergeCell ref="A64:Z66"/>
    <mergeCell ref="S36:X36"/>
    <mergeCell ref="A35:C35"/>
    <mergeCell ref="X90:Z90"/>
    <mergeCell ref="R96:W96"/>
    <mergeCell ref="L90:Q90"/>
    <mergeCell ref="H90:K90"/>
    <mergeCell ref="H91:K91"/>
    <mergeCell ref="E90:G90"/>
    <mergeCell ref="L91:Q91"/>
    <mergeCell ref="X95:Z95"/>
    <mergeCell ref="H95:K95"/>
    <mergeCell ref="R91:W91"/>
    <mergeCell ref="R92:W92"/>
    <mergeCell ref="X87:Z87"/>
    <mergeCell ref="A85:Z86"/>
    <mergeCell ref="B87:D87"/>
    <mergeCell ref="E97:G97"/>
    <mergeCell ref="E96:G96"/>
    <mergeCell ref="L92:Q92"/>
    <mergeCell ref="H92:K92"/>
    <mergeCell ref="H93:K93"/>
    <mergeCell ref="L94:Q94"/>
    <mergeCell ref="A32:C32"/>
    <mergeCell ref="B94:D94"/>
    <mergeCell ref="R97:W97"/>
    <mergeCell ref="B97:D97"/>
    <mergeCell ref="B90:D90"/>
    <mergeCell ref="H96:K96"/>
    <mergeCell ref="C109:E109"/>
    <mergeCell ref="F109:I109"/>
    <mergeCell ref="J109:Z109"/>
    <mergeCell ref="A40:C40"/>
    <mergeCell ref="A43:Z44"/>
    <mergeCell ref="V136:V137"/>
    <mergeCell ref="W136:W137"/>
    <mergeCell ref="Z136:Z137"/>
    <mergeCell ref="X136:X137"/>
    <mergeCell ref="Y136:Y137"/>
    <mergeCell ref="C125:I125"/>
    <mergeCell ref="X94:Z94"/>
    <mergeCell ref="A56:Z60"/>
    <mergeCell ref="A45:Z45"/>
    <mergeCell ref="A46:Q47"/>
    <mergeCell ref="R46:Z47"/>
    <mergeCell ref="X91:Z91"/>
    <mergeCell ref="X89:Z89"/>
    <mergeCell ref="A109:B109"/>
    <mergeCell ref="A106:B106"/>
    <mergeCell ref="H97:K97"/>
    <mergeCell ref="L99:Q99"/>
    <mergeCell ref="C106:E106"/>
    <mergeCell ref="F105:I105"/>
    <mergeCell ref="L98:Q98"/>
    <mergeCell ref="A102:Z103"/>
    <mergeCell ref="A100:Z100"/>
    <mergeCell ref="A101:Z101"/>
    <mergeCell ref="A98:D98"/>
    <mergeCell ref="A99:D99"/>
    <mergeCell ref="A107:B107"/>
    <mergeCell ref="A108:B108"/>
    <mergeCell ref="C108:E108"/>
    <mergeCell ref="J106:Z106"/>
    <mergeCell ref="J108:Z108"/>
    <mergeCell ref="F106:I106"/>
    <mergeCell ref="C104:E104"/>
    <mergeCell ref="X93:Z93"/>
    <mergeCell ref="X92:Z92"/>
    <mergeCell ref="B96:D96"/>
    <mergeCell ref="B91:D91"/>
    <mergeCell ref="E91:G91"/>
    <mergeCell ref="E92:G92"/>
    <mergeCell ref="E93:G93"/>
    <mergeCell ref="B93:D93"/>
    <mergeCell ref="L96:Q96"/>
    <mergeCell ref="R93:W93"/>
    <mergeCell ref="X96:Z96"/>
  </mergeCells>
  <dataValidations count="3">
    <dataValidation type="list" allowBlank="1" showErrorMessage="1" sqref="F19 S34 D34:H35" xr:uid="{00000000-0002-0000-0700-000000000000}">
      <formula1>"Yes,No"</formula1>
    </dataValidation>
    <dataValidation type="list" allowBlank="1" showErrorMessage="1" sqref="X48:X52" xr:uid="{00000000-0002-0000-0700-000001000000}">
      <formula1>"Yes/No?,Yes,No"</formula1>
    </dataValidation>
    <dataValidation type="list" allowBlank="1" showInputMessage="1" showErrorMessage="1" sqref="X67:Z69" xr:uid="{EF6341DF-2985-FD4E-AEA8-874477C221B6}">
      <formula1>"Yes, No"</formula1>
    </dataValidation>
  </dataValidations>
  <pageMargins left="0.7" right="0.7" top="0.75" bottom="0.75" header="0.3" footer="0.3"/>
  <pageSetup scale="16" orientation="portrait" horizontalDpi="1200" verticalDpi="1200" r:id="rId1"/>
  <colBreaks count="1" manualBreakCount="1">
    <brk id="26" max="1048575" man="1"/>
  </col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C885FF"/>
  </sheetPr>
  <dimension ref="A1:AA978"/>
  <sheetViews>
    <sheetView view="pageBreakPreview" topLeftCell="A67" zoomScale="88" zoomScaleNormal="100" zoomScaleSheetLayoutView="100" workbookViewId="0">
      <selection activeCell="X88" sqref="X88:Z99"/>
    </sheetView>
  </sheetViews>
  <sheetFormatPr defaultColWidth="13.5" defaultRowHeight="15" customHeight="1" x14ac:dyDescent="0.25"/>
  <cols>
    <col min="1" max="9" width="11"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550" t="s">
        <v>89</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Totals'!F20</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467"/>
      <c r="C54" s="467"/>
      <c r="D54" s="467"/>
      <c r="E54" s="467"/>
      <c r="F54" s="467"/>
      <c r="G54" s="467"/>
      <c r="H54" s="467"/>
      <c r="I54" s="467"/>
      <c r="J54" s="467"/>
      <c r="K54" s="467"/>
      <c r="L54" s="467"/>
      <c r="M54" s="467"/>
      <c r="N54" s="467"/>
      <c r="O54" s="467"/>
      <c r="P54" s="467"/>
      <c r="Q54" s="467"/>
      <c r="R54" s="467"/>
      <c r="S54" s="467"/>
      <c r="T54" s="467"/>
      <c r="U54" s="467"/>
      <c r="V54" s="467"/>
      <c r="W54" s="467"/>
      <c r="X54" s="467"/>
      <c r="Y54" s="467"/>
      <c r="Z54" s="468"/>
      <c r="AA54" s="507"/>
    </row>
    <row r="55" spans="1:27" ht="15.75" customHeight="1" x14ac:dyDescent="0.25">
      <c r="A55" s="469"/>
      <c r="B55" s="470"/>
      <c r="C55" s="470"/>
      <c r="D55" s="470"/>
      <c r="E55" s="470"/>
      <c r="F55" s="470"/>
      <c r="G55" s="470"/>
      <c r="H55" s="470"/>
      <c r="I55" s="470"/>
      <c r="J55" s="470"/>
      <c r="K55" s="470"/>
      <c r="L55" s="470"/>
      <c r="M55" s="470"/>
      <c r="N55" s="470"/>
      <c r="O55" s="470"/>
      <c r="P55" s="470"/>
      <c r="Q55" s="470"/>
      <c r="R55" s="470"/>
      <c r="S55" s="470"/>
      <c r="T55" s="470"/>
      <c r="U55" s="470"/>
      <c r="V55" s="470"/>
      <c r="W55" s="470"/>
      <c r="X55" s="470"/>
      <c r="Y55" s="470"/>
      <c r="Z55" s="471"/>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 customHeight="1" x14ac:dyDescent="0.25">
      <c r="A75" s="50" t="s">
        <v>218</v>
      </c>
      <c r="B75" s="75">
        <f>E98</f>
        <v>0</v>
      </c>
      <c r="C75" s="75">
        <f>H98</f>
        <v>0</v>
      </c>
      <c r="D75" s="75">
        <f>L98</f>
        <v>0</v>
      </c>
      <c r="E75" s="75">
        <f>R98</f>
        <v>0</v>
      </c>
      <c r="F75" s="75">
        <f>J110</f>
        <v>0</v>
      </c>
      <c r="G75" s="74">
        <f>SUM(G138:G340)</f>
        <v>0</v>
      </c>
      <c r="H75" s="74">
        <f>SUM(H138:H340)</f>
        <v>0</v>
      </c>
      <c r="I75" s="74">
        <f>SUM(I138:I340)</f>
        <v>0</v>
      </c>
      <c r="J75" s="73">
        <f t="shared" ref="J75:AA75" si="0">COUNTIF(J138:J340,"x")</f>
        <v>0</v>
      </c>
      <c r="K75" s="73">
        <f t="shared" si="0"/>
        <v>0</v>
      </c>
      <c r="L75" s="73">
        <f t="shared" si="0"/>
        <v>0</v>
      </c>
      <c r="M75" s="73">
        <f t="shared" si="0"/>
        <v>0</v>
      </c>
      <c r="N75" s="73">
        <f t="shared" si="0"/>
        <v>0</v>
      </c>
      <c r="O75" s="73">
        <f t="shared" si="0"/>
        <v>0</v>
      </c>
      <c r="P75" s="73">
        <f t="shared" si="0"/>
        <v>0</v>
      </c>
      <c r="Q75" s="73">
        <f t="shared" si="0"/>
        <v>0</v>
      </c>
      <c r="R75" s="73">
        <f t="shared" si="0"/>
        <v>0</v>
      </c>
      <c r="S75" s="73">
        <f t="shared" si="0"/>
        <v>0</v>
      </c>
      <c r="T75" s="73">
        <f t="shared" si="0"/>
        <v>0</v>
      </c>
      <c r="U75" s="73">
        <f t="shared" si="0"/>
        <v>0</v>
      </c>
      <c r="V75" s="73">
        <f t="shared" si="0"/>
        <v>0</v>
      </c>
      <c r="W75" s="73">
        <f t="shared" si="0"/>
        <v>0</v>
      </c>
      <c r="X75" s="73">
        <f t="shared" si="0"/>
        <v>0</v>
      </c>
      <c r="Y75" s="73">
        <f t="shared" si="0"/>
        <v>0</v>
      </c>
      <c r="Z75" s="73">
        <f t="shared" si="0"/>
        <v>0</v>
      </c>
      <c r="AA75" s="73">
        <f t="shared" si="0"/>
        <v>0</v>
      </c>
    </row>
    <row r="76" spans="1:27" ht="15" customHeight="1" x14ac:dyDescent="0.25">
      <c r="A76" s="51" t="s">
        <v>319</v>
      </c>
      <c r="B76" s="76">
        <f>B75+March!B76</f>
        <v>0</v>
      </c>
      <c r="C76" s="76">
        <f>C75+March!C76</f>
        <v>0</v>
      </c>
      <c r="D76" s="76">
        <f>D75+March!D76</f>
        <v>0</v>
      </c>
      <c r="E76" s="76">
        <f>E75+March!E76</f>
        <v>0</v>
      </c>
      <c r="F76" s="76">
        <f>F75+March!F76</f>
        <v>0</v>
      </c>
      <c r="G76" s="77">
        <f>G75+March!G76</f>
        <v>0</v>
      </c>
      <c r="H76" s="77">
        <f>H75+March!H76</f>
        <v>0</v>
      </c>
      <c r="I76" s="77">
        <f>I75+March!I76</f>
        <v>0</v>
      </c>
      <c r="J76" s="78">
        <f>J75+March!J76</f>
        <v>0</v>
      </c>
      <c r="K76" s="78">
        <f>K75+March!K76</f>
        <v>0</v>
      </c>
      <c r="L76" s="78">
        <f>L75+March!L76</f>
        <v>0</v>
      </c>
      <c r="M76" s="78">
        <f>M75+March!M76</f>
        <v>0</v>
      </c>
      <c r="N76" s="78">
        <f>N75+March!N76</f>
        <v>0</v>
      </c>
      <c r="O76" s="78">
        <f>O75+March!O76</f>
        <v>0</v>
      </c>
      <c r="P76" s="78">
        <f>P75+March!P76</f>
        <v>0</v>
      </c>
      <c r="Q76" s="78">
        <f>Q75+March!Q76</f>
        <v>0</v>
      </c>
      <c r="R76" s="78">
        <f>R75+March!R76</f>
        <v>0</v>
      </c>
      <c r="S76" s="78">
        <f>S75+March!S76</f>
        <v>0</v>
      </c>
      <c r="T76" s="78">
        <f>T75+March!T76</f>
        <v>0</v>
      </c>
      <c r="U76" s="78">
        <f>U75+March!U76</f>
        <v>0</v>
      </c>
      <c r="V76" s="78">
        <f>V75+March!V76</f>
        <v>0</v>
      </c>
      <c r="W76" s="78">
        <f>W75+March!W76</f>
        <v>0</v>
      </c>
      <c r="X76" s="78">
        <f>X75+March!X76</f>
        <v>0</v>
      </c>
      <c r="Y76" s="78">
        <f>Y75+March!Y76</f>
        <v>0</v>
      </c>
      <c r="Z76" s="78">
        <f>Z75+March!Z76</f>
        <v>0</v>
      </c>
      <c r="AA76" s="78">
        <f>AA75+March!AA76</f>
        <v>0</v>
      </c>
    </row>
    <row r="77" spans="1:27" ht="1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219</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7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7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7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18"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75" customHeight="1" x14ac:dyDescent="0.25">
      <c r="A87" s="36" t="s">
        <v>199</v>
      </c>
      <c r="B87" s="269" t="s">
        <v>200</v>
      </c>
      <c r="C87" s="280"/>
      <c r="D87" s="263"/>
      <c r="E87" s="269" t="s">
        <v>220</v>
      </c>
      <c r="F87" s="280"/>
      <c r="G87" s="263"/>
      <c r="H87" s="544" t="s">
        <v>365</v>
      </c>
      <c r="I87" s="545"/>
      <c r="J87" s="545"/>
      <c r="K87" s="546"/>
      <c r="L87" s="501" t="s">
        <v>221</v>
      </c>
      <c r="M87" s="280"/>
      <c r="N87" s="280"/>
      <c r="O87" s="280"/>
      <c r="P87" s="280"/>
      <c r="Q87" s="263"/>
      <c r="R87" s="501" t="s">
        <v>353</v>
      </c>
      <c r="S87" s="280"/>
      <c r="T87" s="280"/>
      <c r="U87" s="280"/>
      <c r="V87" s="280"/>
      <c r="W87" s="263"/>
      <c r="X87" s="269" t="s">
        <v>128</v>
      </c>
      <c r="Y87" s="280"/>
      <c r="Z87" s="263"/>
      <c r="AA87" s="505"/>
    </row>
    <row r="88" spans="1:27" ht="15.75" customHeight="1" x14ac:dyDescent="0.25">
      <c r="A88" s="52"/>
      <c r="B88" s="446"/>
      <c r="C88" s="548"/>
      <c r="D88" s="549"/>
      <c r="E88" s="279"/>
      <c r="F88" s="439"/>
      <c r="G88" s="294"/>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5.7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3">
        <f t="shared" ref="X89:X97" si="1">SUM(B89:Q89)</f>
        <v>0</v>
      </c>
      <c r="Y89" s="310"/>
      <c r="Z89" s="314"/>
      <c r="AA89" s="505"/>
    </row>
    <row r="90" spans="1:27" ht="1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1"/>
        <v>0</v>
      </c>
      <c r="Y90" s="310"/>
      <c r="Z90" s="314"/>
      <c r="AA90" s="505"/>
    </row>
    <row r="91" spans="1:27" ht="1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3">
        <f t="shared" si="1"/>
        <v>0</v>
      </c>
      <c r="Y91" s="310"/>
      <c r="Z91" s="314"/>
      <c r="AA91" s="505"/>
    </row>
    <row r="92" spans="1:27" ht="18"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1"/>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3">
        <f t="shared" si="1"/>
        <v>0</v>
      </c>
      <c r="Y93" s="310"/>
      <c r="Z93" s="314"/>
      <c r="AA93" s="505"/>
    </row>
    <row r="94" spans="1:27" ht="18"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1"/>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3">
        <f t="shared" si="1"/>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1"/>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3">
        <f t="shared" si="1"/>
        <v>0</v>
      </c>
      <c r="Y97" s="310"/>
      <c r="Z97" s="314"/>
      <c r="AA97" s="505"/>
    </row>
    <row r="98" spans="1:27" ht="15.7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75" customHeight="1" x14ac:dyDescent="0.25">
      <c r="A99" s="316" t="s">
        <v>354</v>
      </c>
      <c r="B99" s="280"/>
      <c r="C99" s="280"/>
      <c r="D99" s="280"/>
      <c r="E99" s="477">
        <f>E98+March!E99</f>
        <v>0</v>
      </c>
      <c r="F99" s="310"/>
      <c r="G99" s="314"/>
      <c r="H99" s="317">
        <f>H98+March!H99</f>
        <v>0</v>
      </c>
      <c r="I99" s="310"/>
      <c r="J99" s="310"/>
      <c r="K99" s="314"/>
      <c r="L99" s="317">
        <f>L98+March!L99</f>
        <v>0</v>
      </c>
      <c r="M99" s="310"/>
      <c r="N99" s="310"/>
      <c r="O99" s="310"/>
      <c r="P99" s="310"/>
      <c r="Q99" s="314"/>
      <c r="R99" s="317">
        <f>R98+March!R99</f>
        <v>0</v>
      </c>
      <c r="S99" s="310"/>
      <c r="T99" s="310"/>
      <c r="U99" s="310"/>
      <c r="V99" s="310"/>
      <c r="W99" s="314"/>
      <c r="X99" s="313">
        <f>SUM(E99:Q99)</f>
        <v>0</v>
      </c>
      <c r="Y99" s="310"/>
      <c r="Z99" s="314"/>
      <c r="AA99" s="505"/>
    </row>
    <row r="100" spans="1:27" ht="15.75"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5.7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5.7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J110+March!J111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5.7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8"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J127+March!J128</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38.1"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5.7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 customHeight="1" x14ac:dyDescent="0.25">
      <c r="A138" s="446"/>
      <c r="B138" s="549"/>
      <c r="C138" s="281"/>
      <c r="D138" s="482"/>
      <c r="E138" s="48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 customHeight="1" x14ac:dyDescent="0.25">
      <c r="A139" s="446"/>
      <c r="B139" s="549"/>
      <c r="C139" s="281"/>
      <c r="D139" s="482"/>
      <c r="E139" s="48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549"/>
      <c r="C140" s="281"/>
      <c r="D140" s="482"/>
      <c r="E140" s="48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549"/>
      <c r="C141" s="281"/>
      <c r="D141" s="482"/>
      <c r="E141" s="48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549"/>
      <c r="C142" s="281"/>
      <c r="D142" s="482"/>
      <c r="E142" s="48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 customHeight="1" x14ac:dyDescent="0.25">
      <c r="A143" s="446"/>
      <c r="B143" s="549"/>
      <c r="C143" s="281"/>
      <c r="D143" s="482"/>
      <c r="E143" s="48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549"/>
      <c r="C144" s="281"/>
      <c r="D144" s="482"/>
      <c r="E144" s="48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549"/>
      <c r="C145" s="281"/>
      <c r="D145" s="482"/>
      <c r="E145" s="48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549"/>
      <c r="C146" s="281"/>
      <c r="D146" s="482"/>
      <c r="E146" s="48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549"/>
      <c r="C147" s="281"/>
      <c r="D147" s="482"/>
      <c r="E147" s="48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549"/>
      <c r="C148" s="281"/>
      <c r="D148" s="482"/>
      <c r="E148" s="48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549"/>
      <c r="C149" s="281"/>
      <c r="D149" s="482"/>
      <c r="E149" s="48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549"/>
      <c r="C150" s="281"/>
      <c r="D150" s="482"/>
      <c r="E150" s="48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549"/>
      <c r="C151" s="281"/>
      <c r="D151" s="482"/>
      <c r="E151" s="48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549"/>
      <c r="C152" s="281"/>
      <c r="D152" s="482"/>
      <c r="E152" s="48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549"/>
      <c r="C153" s="281"/>
      <c r="D153" s="482"/>
      <c r="E153" s="48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549"/>
      <c r="C154" s="281"/>
      <c r="D154" s="482"/>
      <c r="E154" s="48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549"/>
      <c r="C155" s="281"/>
      <c r="D155" s="482"/>
      <c r="E155" s="48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549"/>
      <c r="C156" s="281"/>
      <c r="D156" s="482"/>
      <c r="E156" s="48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549"/>
      <c r="C157" s="281"/>
      <c r="D157" s="482"/>
      <c r="E157" s="48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549"/>
      <c r="C158" s="281"/>
      <c r="D158" s="482"/>
      <c r="E158" s="48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549"/>
      <c r="C159" s="281"/>
      <c r="D159" s="482"/>
      <c r="E159" s="48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549"/>
      <c r="C160" s="281"/>
      <c r="D160" s="482"/>
      <c r="E160" s="48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549"/>
      <c r="C161" s="281"/>
      <c r="D161" s="482"/>
      <c r="E161" s="48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549"/>
      <c r="C162" s="281"/>
      <c r="D162" s="482"/>
      <c r="E162" s="48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549"/>
      <c r="C163" s="281"/>
      <c r="D163" s="482"/>
      <c r="E163" s="48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549"/>
      <c r="C164" s="281"/>
      <c r="D164" s="482"/>
      <c r="E164" s="48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549"/>
      <c r="C165" s="281"/>
      <c r="D165" s="482"/>
      <c r="E165" s="48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549"/>
      <c r="C166" s="281"/>
      <c r="D166" s="482"/>
      <c r="E166" s="48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549"/>
      <c r="C167" s="281"/>
      <c r="D167" s="482"/>
      <c r="E167" s="48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549"/>
      <c r="C168" s="281"/>
      <c r="D168" s="482"/>
      <c r="E168" s="48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549"/>
      <c r="C169" s="281"/>
      <c r="D169" s="482"/>
      <c r="E169" s="48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549"/>
      <c r="C170" s="281"/>
      <c r="D170" s="482"/>
      <c r="E170" s="48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549"/>
      <c r="C171" s="281"/>
      <c r="D171" s="482"/>
      <c r="E171" s="48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549"/>
      <c r="C172" s="281"/>
      <c r="D172" s="482"/>
      <c r="E172" s="48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549"/>
      <c r="C173" s="281"/>
      <c r="D173" s="482"/>
      <c r="E173" s="48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549"/>
      <c r="C174" s="281"/>
      <c r="D174" s="482"/>
      <c r="E174" s="48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549"/>
      <c r="C175" s="281"/>
      <c r="D175" s="482"/>
      <c r="E175" s="48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549"/>
      <c r="C176" s="281"/>
      <c r="D176" s="482"/>
      <c r="E176" s="48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549"/>
      <c r="C177" s="281"/>
      <c r="D177" s="482"/>
      <c r="E177" s="48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549"/>
      <c r="C178" s="281"/>
      <c r="D178" s="482"/>
      <c r="E178" s="48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549"/>
      <c r="C179" s="281"/>
      <c r="D179" s="482"/>
      <c r="E179" s="48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549"/>
      <c r="C180" s="281"/>
      <c r="D180" s="482"/>
      <c r="E180" s="48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549"/>
      <c r="C181" s="281"/>
      <c r="D181" s="482"/>
      <c r="E181" s="48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549"/>
      <c r="C182" s="281"/>
      <c r="D182" s="482"/>
      <c r="E182" s="48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549"/>
      <c r="C183" s="281"/>
      <c r="D183" s="482"/>
      <c r="E183" s="48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549"/>
      <c r="C184" s="281"/>
      <c r="D184" s="482"/>
      <c r="E184" s="48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549"/>
      <c r="C185" s="281"/>
      <c r="D185" s="482"/>
      <c r="E185" s="48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549"/>
      <c r="C186" s="281"/>
      <c r="D186" s="482"/>
      <c r="E186" s="48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549"/>
      <c r="C187" s="281"/>
      <c r="D187" s="482"/>
      <c r="E187" s="48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549"/>
      <c r="C188" s="281"/>
      <c r="D188" s="482"/>
      <c r="E188" s="48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549"/>
      <c r="C189" s="281"/>
      <c r="D189" s="482"/>
      <c r="E189" s="48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549"/>
      <c r="C190" s="281"/>
      <c r="D190" s="482"/>
      <c r="E190" s="48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549"/>
      <c r="C191" s="281"/>
      <c r="D191" s="482"/>
      <c r="E191" s="48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549"/>
      <c r="C192" s="281"/>
      <c r="D192" s="482"/>
      <c r="E192" s="48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549"/>
      <c r="C193" s="281"/>
      <c r="D193" s="482"/>
      <c r="E193" s="48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549"/>
      <c r="C194" s="281"/>
      <c r="D194" s="482"/>
      <c r="E194" s="48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21" customHeight="1" x14ac:dyDescent="0.25"/>
    <row r="247" ht="21" customHeight="1" x14ac:dyDescent="0.25"/>
    <row r="248" ht="21" customHeight="1" x14ac:dyDescent="0.25"/>
    <row r="249" ht="21" customHeight="1" x14ac:dyDescent="0.25"/>
    <row r="250" ht="21" customHeight="1" x14ac:dyDescent="0.25"/>
    <row r="251" ht="21" customHeight="1" x14ac:dyDescent="0.25"/>
    <row r="252" ht="21" customHeight="1" x14ac:dyDescent="0.25"/>
    <row r="253" ht="21" customHeight="1" x14ac:dyDescent="0.25"/>
    <row r="254" ht="21" customHeight="1" x14ac:dyDescent="0.25"/>
    <row r="255" ht="21" customHeight="1" x14ac:dyDescent="0.25"/>
    <row r="256" ht="21" customHeight="1" x14ac:dyDescent="0.25"/>
    <row r="257" ht="21" customHeight="1" x14ac:dyDescent="0.25"/>
    <row r="258" ht="21" customHeight="1" x14ac:dyDescent="0.25"/>
    <row r="259" ht="21" customHeight="1" x14ac:dyDescent="0.25"/>
    <row r="260" ht="21" customHeight="1" x14ac:dyDescent="0.25"/>
    <row r="261" ht="21" customHeight="1" x14ac:dyDescent="0.25"/>
    <row r="262" ht="21" customHeight="1" x14ac:dyDescent="0.25"/>
    <row r="263" ht="21" customHeight="1" x14ac:dyDescent="0.25"/>
    <row r="264" ht="21" customHeight="1" x14ac:dyDescent="0.25"/>
    <row r="265" ht="21" customHeight="1" x14ac:dyDescent="0.25"/>
    <row r="266" ht="21" customHeight="1" x14ac:dyDescent="0.25"/>
    <row r="267" ht="21" customHeight="1" x14ac:dyDescent="0.25"/>
    <row r="268" ht="21" customHeight="1" x14ac:dyDescent="0.25"/>
    <row r="269" ht="21" customHeight="1" x14ac:dyDescent="0.25"/>
    <row r="270" ht="21" customHeight="1" x14ac:dyDescent="0.25"/>
    <row r="271" ht="21" customHeight="1" x14ac:dyDescent="0.25"/>
    <row r="272" ht="21" customHeight="1" x14ac:dyDescent="0.25"/>
    <row r="273" ht="21" customHeight="1" x14ac:dyDescent="0.25"/>
    <row r="274" ht="21" customHeight="1" x14ac:dyDescent="0.25"/>
    <row r="275" ht="21" customHeight="1" x14ac:dyDescent="0.25"/>
    <row r="276" ht="21" customHeight="1" x14ac:dyDescent="0.25"/>
    <row r="277" ht="21" customHeight="1" x14ac:dyDescent="0.25"/>
    <row r="278" ht="21" customHeight="1" x14ac:dyDescent="0.25"/>
    <row r="279" ht="21" customHeight="1" x14ac:dyDescent="0.25"/>
    <row r="280" ht="21" customHeight="1" x14ac:dyDescent="0.25"/>
    <row r="281" ht="21" customHeight="1" x14ac:dyDescent="0.25"/>
    <row r="282" ht="21" customHeight="1" x14ac:dyDescent="0.25"/>
    <row r="283" ht="21" customHeight="1" x14ac:dyDescent="0.25"/>
    <row r="284" ht="21" customHeight="1" x14ac:dyDescent="0.25"/>
    <row r="285" ht="21" customHeight="1" x14ac:dyDescent="0.25"/>
    <row r="286" ht="21" customHeight="1" x14ac:dyDescent="0.25"/>
    <row r="287" ht="21" customHeight="1" x14ac:dyDescent="0.25"/>
    <row r="288" ht="21" customHeight="1" x14ac:dyDescent="0.25"/>
    <row r="289" ht="21" customHeight="1" x14ac:dyDescent="0.25"/>
    <row r="290" ht="21" customHeight="1" x14ac:dyDescent="0.25"/>
    <row r="291" ht="21" customHeight="1" x14ac:dyDescent="0.25"/>
    <row r="292" ht="21" customHeight="1" x14ac:dyDescent="0.25"/>
    <row r="293" ht="21" customHeight="1" x14ac:dyDescent="0.25"/>
    <row r="294" ht="21" customHeight="1" x14ac:dyDescent="0.25"/>
    <row r="295" ht="21" customHeight="1" x14ac:dyDescent="0.25"/>
    <row r="296" ht="21" customHeight="1" x14ac:dyDescent="0.25"/>
    <row r="297" ht="21" customHeight="1" x14ac:dyDescent="0.25"/>
    <row r="298" ht="21" customHeight="1" x14ac:dyDescent="0.25"/>
    <row r="299" ht="21" customHeight="1" x14ac:dyDescent="0.25"/>
    <row r="300" ht="21" customHeight="1" x14ac:dyDescent="0.25"/>
    <row r="301" ht="21" customHeight="1" x14ac:dyDescent="0.25"/>
    <row r="302" ht="21" customHeight="1" x14ac:dyDescent="0.25"/>
    <row r="303" ht="21" customHeight="1" x14ac:dyDescent="0.25"/>
    <row r="304" ht="21" customHeight="1" x14ac:dyDescent="0.25"/>
    <row r="305" ht="21" customHeight="1" x14ac:dyDescent="0.25"/>
    <row r="306" ht="21" customHeight="1" x14ac:dyDescent="0.25"/>
    <row r="307" ht="21" customHeight="1" x14ac:dyDescent="0.25"/>
    <row r="308" ht="21" customHeight="1" x14ac:dyDescent="0.25"/>
    <row r="309" ht="21" customHeight="1" x14ac:dyDescent="0.25"/>
    <row r="310" ht="21" customHeight="1" x14ac:dyDescent="0.25"/>
    <row r="311" ht="21" customHeight="1" x14ac:dyDescent="0.25"/>
    <row r="312" ht="21" customHeight="1" x14ac:dyDescent="0.25"/>
    <row r="313" ht="21" customHeight="1" x14ac:dyDescent="0.25"/>
    <row r="314" ht="21" customHeight="1" x14ac:dyDescent="0.25"/>
    <row r="315" ht="21" customHeight="1" x14ac:dyDescent="0.25"/>
    <row r="316" ht="21" customHeight="1" x14ac:dyDescent="0.25"/>
    <row r="317" ht="21" customHeight="1" x14ac:dyDescent="0.25"/>
    <row r="318" ht="21" customHeight="1" x14ac:dyDescent="0.25"/>
    <row r="319" ht="21" customHeight="1" x14ac:dyDescent="0.25"/>
    <row r="320" ht="21" customHeight="1" x14ac:dyDescent="0.25"/>
    <row r="321" ht="21" customHeight="1" x14ac:dyDescent="0.25"/>
    <row r="322" ht="21" customHeight="1" x14ac:dyDescent="0.25"/>
    <row r="323" ht="21" customHeight="1" x14ac:dyDescent="0.25"/>
    <row r="324" ht="21" customHeight="1" x14ac:dyDescent="0.25"/>
    <row r="325" ht="21" customHeight="1" x14ac:dyDescent="0.25"/>
    <row r="326" ht="21" customHeight="1" x14ac:dyDescent="0.25"/>
    <row r="327" ht="21" customHeight="1" x14ac:dyDescent="0.25"/>
    <row r="328" ht="21" customHeight="1" x14ac:dyDescent="0.25"/>
    <row r="329" ht="21" customHeight="1" x14ac:dyDescent="0.25"/>
    <row r="330" ht="21" customHeight="1" x14ac:dyDescent="0.25"/>
    <row r="331" ht="21" customHeight="1" x14ac:dyDescent="0.25"/>
    <row r="332" ht="21" customHeight="1" x14ac:dyDescent="0.25"/>
    <row r="333" ht="21" customHeight="1" x14ac:dyDescent="0.25"/>
    <row r="334" ht="21" customHeight="1" x14ac:dyDescent="0.25"/>
    <row r="335" ht="21" customHeight="1" x14ac:dyDescent="0.25"/>
    <row r="336" ht="21" customHeight="1" x14ac:dyDescent="0.25"/>
    <row r="337" ht="21" customHeight="1" x14ac:dyDescent="0.25"/>
    <row r="338" ht="21" customHeight="1" x14ac:dyDescent="0.25"/>
    <row r="339" ht="21" customHeight="1" x14ac:dyDescent="0.25"/>
    <row r="340" ht="21" customHeight="1" x14ac:dyDescent="0.25"/>
    <row r="341" ht="21" customHeight="1" x14ac:dyDescent="0.25"/>
    <row r="342" ht="21" customHeight="1" x14ac:dyDescent="0.25"/>
    <row r="343" ht="21" customHeight="1" x14ac:dyDescent="0.25"/>
    <row r="344" ht="21" customHeight="1" x14ac:dyDescent="0.25"/>
    <row r="345" ht="21" customHeight="1" x14ac:dyDescent="0.25"/>
    <row r="346" ht="21" customHeight="1" x14ac:dyDescent="0.25"/>
    <row r="347" ht="21" customHeight="1" x14ac:dyDescent="0.25"/>
    <row r="348" ht="21" customHeight="1" x14ac:dyDescent="0.25"/>
    <row r="349" ht="21" customHeight="1" x14ac:dyDescent="0.25"/>
    <row r="350" ht="21" customHeight="1" x14ac:dyDescent="0.25"/>
    <row r="351" ht="21" customHeight="1" x14ac:dyDescent="0.25"/>
    <row r="352" ht="21" customHeight="1" x14ac:dyDescent="0.25"/>
    <row r="353" ht="21" customHeight="1" x14ac:dyDescent="0.25"/>
    <row r="354" ht="21" customHeight="1" x14ac:dyDescent="0.25"/>
    <row r="355" ht="21" customHeight="1" x14ac:dyDescent="0.25"/>
    <row r="356" ht="21" customHeight="1" x14ac:dyDescent="0.25"/>
    <row r="357" ht="21" customHeight="1" x14ac:dyDescent="0.25"/>
    <row r="358" ht="21" customHeight="1" x14ac:dyDescent="0.25"/>
    <row r="359" ht="21" customHeight="1" x14ac:dyDescent="0.25"/>
    <row r="360" ht="21" customHeight="1" x14ac:dyDescent="0.25"/>
    <row r="361" ht="21" customHeight="1" x14ac:dyDescent="0.25"/>
    <row r="362" ht="21" customHeight="1" x14ac:dyDescent="0.25"/>
    <row r="363" ht="21" customHeight="1" x14ac:dyDescent="0.25"/>
    <row r="364" ht="21" customHeight="1" x14ac:dyDescent="0.25"/>
    <row r="365" ht="21" customHeight="1" x14ac:dyDescent="0.25"/>
    <row r="366" ht="21" customHeight="1" x14ac:dyDescent="0.25"/>
    <row r="367" ht="21" customHeight="1" x14ac:dyDescent="0.25"/>
    <row r="368" ht="21" customHeight="1" x14ac:dyDescent="0.25"/>
    <row r="369" ht="21" customHeight="1" x14ac:dyDescent="0.25"/>
    <row r="370" ht="21" customHeight="1" x14ac:dyDescent="0.25"/>
    <row r="371" ht="21" customHeight="1" x14ac:dyDescent="0.25"/>
    <row r="372" ht="21" customHeight="1" x14ac:dyDescent="0.25"/>
    <row r="373" ht="21" customHeight="1" x14ac:dyDescent="0.25"/>
    <row r="374" ht="21" customHeight="1" x14ac:dyDescent="0.25"/>
    <row r="375" ht="21" customHeight="1" x14ac:dyDescent="0.25"/>
    <row r="376" ht="21" customHeight="1" x14ac:dyDescent="0.25"/>
    <row r="377" ht="21" customHeight="1" x14ac:dyDescent="0.25"/>
    <row r="378" ht="21" customHeight="1" x14ac:dyDescent="0.25"/>
    <row r="379" ht="21" customHeight="1" x14ac:dyDescent="0.25"/>
    <row r="380" ht="21" customHeight="1" x14ac:dyDescent="0.25"/>
    <row r="381" ht="21" customHeight="1" x14ac:dyDescent="0.25"/>
    <row r="382" ht="21" customHeight="1" x14ac:dyDescent="0.25"/>
    <row r="383" ht="21" customHeight="1" x14ac:dyDescent="0.25"/>
    <row r="384" ht="21" customHeight="1" x14ac:dyDescent="0.25"/>
    <row r="385" ht="21" customHeight="1" x14ac:dyDescent="0.25"/>
    <row r="386" ht="21" customHeight="1" x14ac:dyDescent="0.25"/>
    <row r="387" ht="21" customHeight="1" x14ac:dyDescent="0.25"/>
    <row r="388" ht="21" customHeight="1" x14ac:dyDescent="0.25"/>
    <row r="389" ht="21" customHeight="1" x14ac:dyDescent="0.25"/>
    <row r="390" ht="21" customHeight="1" x14ac:dyDescent="0.25"/>
    <row r="391" ht="21" customHeight="1" x14ac:dyDescent="0.25"/>
    <row r="392" ht="21" customHeight="1" x14ac:dyDescent="0.25"/>
    <row r="393" ht="21" customHeight="1" x14ac:dyDescent="0.25"/>
    <row r="394" ht="21" customHeight="1" x14ac:dyDescent="0.25"/>
    <row r="395" ht="21" customHeight="1" x14ac:dyDescent="0.25"/>
    <row r="396" ht="21" customHeight="1" x14ac:dyDescent="0.25"/>
    <row r="397" ht="21" customHeight="1" x14ac:dyDescent="0.25"/>
    <row r="398" ht="21" customHeight="1" x14ac:dyDescent="0.25"/>
    <row r="399" ht="21" customHeight="1" x14ac:dyDescent="0.25"/>
    <row r="400" ht="21" customHeight="1" x14ac:dyDescent="0.25"/>
    <row r="401" ht="21" customHeight="1" x14ac:dyDescent="0.25"/>
    <row r="402" ht="21" customHeight="1" x14ac:dyDescent="0.25"/>
    <row r="403" ht="21" customHeight="1" x14ac:dyDescent="0.25"/>
    <row r="404" ht="21" customHeight="1" x14ac:dyDescent="0.25"/>
    <row r="405" ht="21" customHeight="1" x14ac:dyDescent="0.25"/>
    <row r="406" ht="21" customHeight="1" x14ac:dyDescent="0.25"/>
    <row r="407" ht="21" customHeight="1" x14ac:dyDescent="0.25"/>
    <row r="408" ht="21" customHeight="1" x14ac:dyDescent="0.25"/>
    <row r="409" ht="21" customHeight="1" x14ac:dyDescent="0.25"/>
    <row r="410" ht="21" customHeight="1" x14ac:dyDescent="0.25"/>
    <row r="411" ht="21" customHeight="1" x14ac:dyDescent="0.25"/>
    <row r="412" ht="21" customHeight="1" x14ac:dyDescent="0.25"/>
    <row r="413" ht="21" customHeight="1" x14ac:dyDescent="0.25"/>
    <row r="414" ht="21" customHeight="1" x14ac:dyDescent="0.25"/>
    <row r="415" ht="21" customHeight="1" x14ac:dyDescent="0.25"/>
    <row r="416" ht="21" customHeight="1" x14ac:dyDescent="0.25"/>
    <row r="417" ht="21" customHeight="1" x14ac:dyDescent="0.25"/>
    <row r="418" ht="21" customHeight="1" x14ac:dyDescent="0.25"/>
    <row r="419" ht="21" customHeight="1" x14ac:dyDescent="0.25"/>
    <row r="420" ht="21" customHeight="1" x14ac:dyDescent="0.25"/>
    <row r="421" ht="21" customHeight="1" x14ac:dyDescent="0.25"/>
    <row r="422" ht="21" customHeight="1" x14ac:dyDescent="0.25"/>
    <row r="423" ht="21" customHeight="1" x14ac:dyDescent="0.25"/>
    <row r="424" ht="21" customHeight="1" x14ac:dyDescent="0.25"/>
    <row r="425" ht="21" customHeight="1" x14ac:dyDescent="0.25"/>
    <row r="426" ht="21" customHeight="1" x14ac:dyDescent="0.25"/>
    <row r="427" ht="21" customHeight="1" x14ac:dyDescent="0.25"/>
    <row r="428" ht="21" customHeight="1" x14ac:dyDescent="0.25"/>
    <row r="429" ht="21" customHeight="1" x14ac:dyDescent="0.25"/>
    <row r="430" ht="21" customHeight="1" x14ac:dyDescent="0.25"/>
    <row r="431" ht="21" customHeight="1" x14ac:dyDescent="0.25"/>
    <row r="432" ht="21" customHeight="1" x14ac:dyDescent="0.25"/>
    <row r="433" ht="21" customHeight="1" x14ac:dyDescent="0.25"/>
    <row r="434" ht="21" customHeight="1" x14ac:dyDescent="0.25"/>
    <row r="435" ht="21" customHeight="1" x14ac:dyDescent="0.25"/>
    <row r="436" ht="21" customHeight="1" x14ac:dyDescent="0.25"/>
    <row r="437" ht="21" customHeight="1" x14ac:dyDescent="0.25"/>
    <row r="438" ht="21" customHeight="1" x14ac:dyDescent="0.25"/>
    <row r="439" ht="21" customHeight="1" x14ac:dyDescent="0.25"/>
    <row r="440" ht="21" customHeight="1" x14ac:dyDescent="0.25"/>
    <row r="441" ht="21" customHeight="1" x14ac:dyDescent="0.25"/>
    <row r="442" ht="21" customHeight="1" x14ac:dyDescent="0.25"/>
    <row r="443" ht="21" customHeight="1" x14ac:dyDescent="0.25"/>
    <row r="444" ht="21" customHeight="1" x14ac:dyDescent="0.25"/>
    <row r="445" ht="21" customHeight="1" x14ac:dyDescent="0.25"/>
    <row r="446" ht="21" customHeight="1" x14ac:dyDescent="0.25"/>
    <row r="447" ht="21" customHeight="1" x14ac:dyDescent="0.25"/>
    <row r="448" ht="21" customHeight="1" x14ac:dyDescent="0.25"/>
    <row r="449" ht="21" customHeight="1" x14ac:dyDescent="0.25"/>
    <row r="450" ht="21" customHeight="1" x14ac:dyDescent="0.25"/>
    <row r="451" ht="21" customHeight="1" x14ac:dyDescent="0.25"/>
    <row r="452" ht="21" customHeight="1" x14ac:dyDescent="0.25"/>
    <row r="453" ht="21" customHeight="1" x14ac:dyDescent="0.25"/>
    <row r="454" ht="21" customHeight="1" x14ac:dyDescent="0.25"/>
    <row r="455" ht="21" customHeight="1" x14ac:dyDescent="0.25"/>
    <row r="456" ht="21" customHeight="1" x14ac:dyDescent="0.25"/>
    <row r="457" ht="21" customHeight="1" x14ac:dyDescent="0.25"/>
    <row r="458" ht="21" customHeight="1" x14ac:dyDescent="0.25"/>
    <row r="459" ht="21" customHeight="1" x14ac:dyDescent="0.25"/>
    <row r="460" ht="21" customHeight="1" x14ac:dyDescent="0.25"/>
    <row r="461" ht="21" customHeight="1" x14ac:dyDescent="0.25"/>
    <row r="462" ht="21" customHeight="1" x14ac:dyDescent="0.25"/>
    <row r="463" ht="21" customHeight="1" x14ac:dyDescent="0.25"/>
    <row r="464" ht="21" customHeight="1" x14ac:dyDescent="0.25"/>
    <row r="465" ht="21" customHeight="1" x14ac:dyDescent="0.25"/>
    <row r="466" ht="21" customHeight="1" x14ac:dyDescent="0.25"/>
    <row r="467" ht="21" customHeight="1" x14ac:dyDescent="0.25"/>
    <row r="468" ht="21" customHeight="1" x14ac:dyDescent="0.25"/>
    <row r="469" ht="21" customHeight="1" x14ac:dyDescent="0.25"/>
    <row r="470" ht="21" customHeight="1" x14ac:dyDescent="0.25"/>
    <row r="471" ht="21" customHeight="1" x14ac:dyDescent="0.25"/>
    <row r="472" ht="21" customHeight="1" x14ac:dyDescent="0.25"/>
    <row r="473" ht="21" customHeight="1" x14ac:dyDescent="0.25"/>
    <row r="474" ht="21" customHeight="1" x14ac:dyDescent="0.25"/>
    <row r="475" ht="21" customHeight="1" x14ac:dyDescent="0.25"/>
    <row r="476" ht="21" customHeight="1" x14ac:dyDescent="0.25"/>
    <row r="477" ht="21" customHeight="1" x14ac:dyDescent="0.25"/>
    <row r="478" ht="21" customHeight="1" x14ac:dyDescent="0.25"/>
    <row r="479" ht="21" customHeight="1" x14ac:dyDescent="0.25"/>
    <row r="480" ht="21" customHeight="1" x14ac:dyDescent="0.25"/>
    <row r="481" ht="21" customHeight="1" x14ac:dyDescent="0.25"/>
    <row r="482" ht="21" customHeight="1" x14ac:dyDescent="0.25"/>
    <row r="483" ht="21" customHeight="1" x14ac:dyDescent="0.25"/>
    <row r="484" ht="21" customHeight="1" x14ac:dyDescent="0.25"/>
    <row r="485" ht="21" customHeight="1" x14ac:dyDescent="0.25"/>
    <row r="486" ht="21" customHeight="1" x14ac:dyDescent="0.25"/>
    <row r="487" ht="21" customHeight="1" x14ac:dyDescent="0.25"/>
    <row r="488" ht="21" customHeight="1" x14ac:dyDescent="0.25"/>
    <row r="489" ht="21" customHeight="1" x14ac:dyDescent="0.25"/>
    <row r="490" ht="21" customHeight="1" x14ac:dyDescent="0.25"/>
    <row r="491" ht="21" customHeight="1" x14ac:dyDescent="0.25"/>
    <row r="492" ht="21" customHeight="1" x14ac:dyDescent="0.25"/>
    <row r="493" ht="21" customHeight="1" x14ac:dyDescent="0.25"/>
    <row r="494" ht="21" customHeight="1" x14ac:dyDescent="0.25"/>
    <row r="495" ht="21" customHeight="1" x14ac:dyDescent="0.25"/>
    <row r="496" ht="21" customHeight="1" x14ac:dyDescent="0.25"/>
    <row r="497" ht="21" customHeight="1" x14ac:dyDescent="0.25"/>
    <row r="498" ht="21" customHeight="1" x14ac:dyDescent="0.25"/>
    <row r="499" ht="21" customHeight="1" x14ac:dyDescent="0.25"/>
    <row r="500" ht="21" customHeight="1" x14ac:dyDescent="0.25"/>
    <row r="501" ht="21" customHeight="1" x14ac:dyDescent="0.25"/>
    <row r="502" ht="21" customHeight="1" x14ac:dyDescent="0.25"/>
    <row r="503" ht="21" customHeight="1" x14ac:dyDescent="0.25"/>
    <row r="504" ht="21" customHeight="1" x14ac:dyDescent="0.25"/>
    <row r="505" ht="21" customHeight="1" x14ac:dyDescent="0.25"/>
    <row r="506" ht="21" customHeight="1" x14ac:dyDescent="0.25"/>
    <row r="507" ht="21" customHeight="1" x14ac:dyDescent="0.25"/>
    <row r="508" ht="21" customHeight="1" x14ac:dyDescent="0.25"/>
    <row r="509" ht="21" customHeight="1" x14ac:dyDescent="0.25"/>
    <row r="510" ht="21" customHeight="1" x14ac:dyDescent="0.25"/>
    <row r="511" ht="21" customHeight="1" x14ac:dyDescent="0.25"/>
    <row r="512" ht="21" customHeight="1" x14ac:dyDescent="0.25"/>
    <row r="513" ht="21" customHeight="1" x14ac:dyDescent="0.25"/>
    <row r="514" ht="21" customHeight="1" x14ac:dyDescent="0.25"/>
    <row r="515" ht="21" customHeight="1" x14ac:dyDescent="0.25"/>
    <row r="516" ht="21" customHeight="1" x14ac:dyDescent="0.25"/>
    <row r="517" ht="21" customHeight="1" x14ac:dyDescent="0.25"/>
    <row r="518" ht="21" customHeight="1" x14ac:dyDescent="0.25"/>
    <row r="519" ht="21" customHeight="1" x14ac:dyDescent="0.25"/>
    <row r="520" ht="21" customHeight="1" x14ac:dyDescent="0.25"/>
    <row r="521" ht="21" customHeight="1" x14ac:dyDescent="0.25"/>
    <row r="522" ht="21" customHeight="1" x14ac:dyDescent="0.25"/>
    <row r="523" ht="21" customHeight="1" x14ac:dyDescent="0.25"/>
    <row r="524" ht="21" customHeight="1" x14ac:dyDescent="0.25"/>
    <row r="525" ht="21" customHeight="1" x14ac:dyDescent="0.25"/>
    <row r="526" ht="21" customHeight="1" x14ac:dyDescent="0.25"/>
    <row r="527" ht="21" customHeight="1" x14ac:dyDescent="0.25"/>
    <row r="528" ht="21" customHeight="1" x14ac:dyDescent="0.25"/>
    <row r="529" ht="21" customHeight="1" x14ac:dyDescent="0.25"/>
    <row r="530" ht="21" customHeight="1" x14ac:dyDescent="0.25"/>
    <row r="531" ht="21" customHeight="1" x14ac:dyDescent="0.25"/>
    <row r="532" ht="21" customHeight="1" x14ac:dyDescent="0.25"/>
    <row r="533" ht="21" customHeight="1" x14ac:dyDescent="0.25"/>
    <row r="534" ht="21" customHeight="1" x14ac:dyDescent="0.25"/>
    <row r="535" ht="21" customHeight="1" x14ac:dyDescent="0.25"/>
    <row r="536" ht="21" customHeight="1" x14ac:dyDescent="0.25"/>
    <row r="537" ht="21" customHeight="1" x14ac:dyDescent="0.25"/>
    <row r="538" ht="21" customHeight="1" x14ac:dyDescent="0.25"/>
    <row r="539" ht="21" customHeight="1" x14ac:dyDescent="0.25"/>
    <row r="540" ht="21" customHeight="1" x14ac:dyDescent="0.25"/>
    <row r="541" ht="21" customHeight="1" x14ac:dyDescent="0.25"/>
    <row r="542" ht="21" customHeight="1" x14ac:dyDescent="0.25"/>
    <row r="543" ht="21" customHeight="1" x14ac:dyDescent="0.25"/>
    <row r="544" ht="21" customHeight="1" x14ac:dyDescent="0.25"/>
    <row r="545" ht="21" customHeight="1" x14ac:dyDescent="0.25"/>
    <row r="546" ht="21" customHeight="1" x14ac:dyDescent="0.25"/>
    <row r="547" ht="21" customHeight="1" x14ac:dyDescent="0.25"/>
    <row r="548" ht="21" customHeight="1" x14ac:dyDescent="0.25"/>
    <row r="549" ht="21" customHeight="1" x14ac:dyDescent="0.25"/>
    <row r="550" ht="21" customHeight="1" x14ac:dyDescent="0.25"/>
    <row r="551" ht="21" customHeight="1" x14ac:dyDescent="0.25"/>
    <row r="552" ht="21" customHeight="1" x14ac:dyDescent="0.25"/>
    <row r="553" ht="21" customHeight="1" x14ac:dyDescent="0.25"/>
    <row r="554" ht="21" customHeight="1" x14ac:dyDescent="0.25"/>
    <row r="555" ht="21" customHeight="1" x14ac:dyDescent="0.25"/>
    <row r="556" ht="21" customHeight="1" x14ac:dyDescent="0.25"/>
    <row r="557" ht="21" customHeight="1" x14ac:dyDescent="0.25"/>
    <row r="558" ht="21" customHeight="1" x14ac:dyDescent="0.25"/>
    <row r="559" ht="21" customHeight="1" x14ac:dyDescent="0.25"/>
    <row r="560" ht="21" customHeight="1" x14ac:dyDescent="0.25"/>
    <row r="561" ht="21" customHeight="1" x14ac:dyDescent="0.25"/>
    <row r="562" ht="21" customHeight="1" x14ac:dyDescent="0.25"/>
    <row r="563" ht="21" customHeight="1" x14ac:dyDescent="0.25"/>
    <row r="564" ht="21" customHeight="1" x14ac:dyDescent="0.25"/>
    <row r="565" ht="21" customHeight="1" x14ac:dyDescent="0.25"/>
    <row r="566" ht="21" customHeight="1" x14ac:dyDescent="0.25"/>
    <row r="567" ht="21" customHeight="1" x14ac:dyDescent="0.25"/>
    <row r="568" ht="21" customHeight="1" x14ac:dyDescent="0.25"/>
    <row r="569" ht="21" customHeight="1" x14ac:dyDescent="0.25"/>
    <row r="570" ht="21" customHeight="1" x14ac:dyDescent="0.25"/>
    <row r="571" ht="21" customHeight="1" x14ac:dyDescent="0.25"/>
    <row r="572" ht="21" customHeight="1" x14ac:dyDescent="0.25"/>
    <row r="573" ht="21" customHeight="1" x14ac:dyDescent="0.25"/>
    <row r="574" ht="21" customHeight="1" x14ac:dyDescent="0.25"/>
    <row r="575" ht="21" customHeight="1" x14ac:dyDescent="0.25"/>
    <row r="576" ht="21" customHeight="1" x14ac:dyDescent="0.25"/>
    <row r="577" ht="21" customHeight="1" x14ac:dyDescent="0.25"/>
    <row r="578" ht="21" customHeight="1" x14ac:dyDescent="0.25"/>
    <row r="579" ht="21" customHeight="1" x14ac:dyDescent="0.25"/>
    <row r="580" ht="21" customHeight="1" x14ac:dyDescent="0.25"/>
    <row r="581" ht="21" customHeight="1" x14ac:dyDescent="0.25"/>
    <row r="582" ht="21" customHeight="1" x14ac:dyDescent="0.25"/>
    <row r="583" ht="21" customHeight="1" x14ac:dyDescent="0.25"/>
    <row r="584" ht="21" customHeight="1" x14ac:dyDescent="0.25"/>
    <row r="585" ht="21" customHeight="1" x14ac:dyDescent="0.25"/>
    <row r="586" ht="21" customHeight="1" x14ac:dyDescent="0.25"/>
    <row r="587" ht="21" customHeight="1" x14ac:dyDescent="0.25"/>
    <row r="588" ht="21" customHeight="1" x14ac:dyDescent="0.25"/>
    <row r="589" ht="21" customHeight="1" x14ac:dyDescent="0.25"/>
    <row r="590" ht="21" customHeight="1" x14ac:dyDescent="0.25"/>
    <row r="591" ht="21" customHeight="1" x14ac:dyDescent="0.25"/>
    <row r="592" ht="21" customHeight="1" x14ac:dyDescent="0.25"/>
    <row r="593" ht="21" customHeight="1" x14ac:dyDescent="0.25"/>
    <row r="594" ht="21" customHeight="1" x14ac:dyDescent="0.25"/>
    <row r="595" ht="21" customHeight="1" x14ac:dyDescent="0.25"/>
    <row r="596" ht="21" customHeight="1" x14ac:dyDescent="0.25"/>
    <row r="597" ht="21" customHeight="1" x14ac:dyDescent="0.25"/>
    <row r="598" ht="21" customHeight="1" x14ac:dyDescent="0.25"/>
    <row r="599" ht="21" customHeight="1" x14ac:dyDescent="0.25"/>
    <row r="600" ht="21" customHeight="1" x14ac:dyDescent="0.25"/>
    <row r="601" ht="21" customHeight="1" x14ac:dyDescent="0.25"/>
    <row r="602" ht="21" customHeight="1" x14ac:dyDescent="0.25"/>
    <row r="603" ht="21" customHeight="1" x14ac:dyDescent="0.25"/>
    <row r="604" ht="21" customHeight="1" x14ac:dyDescent="0.25"/>
    <row r="605" ht="21" customHeight="1" x14ac:dyDescent="0.25"/>
    <row r="606" ht="21" customHeight="1" x14ac:dyDescent="0.25"/>
    <row r="607" ht="21" customHeight="1" x14ac:dyDescent="0.25"/>
    <row r="608" ht="21" customHeight="1" x14ac:dyDescent="0.25"/>
    <row r="609" ht="21" customHeight="1" x14ac:dyDescent="0.25"/>
    <row r="610" ht="21" customHeight="1" x14ac:dyDescent="0.25"/>
    <row r="611" ht="21" customHeight="1" x14ac:dyDescent="0.25"/>
    <row r="612" ht="21" customHeight="1" x14ac:dyDescent="0.25"/>
    <row r="613" ht="21" customHeight="1" x14ac:dyDescent="0.25"/>
    <row r="614" ht="21" customHeight="1" x14ac:dyDescent="0.25"/>
    <row r="615" ht="21" customHeight="1" x14ac:dyDescent="0.25"/>
    <row r="616" ht="21" customHeight="1" x14ac:dyDescent="0.25"/>
    <row r="617" ht="21" customHeight="1" x14ac:dyDescent="0.25"/>
    <row r="618" ht="21" customHeight="1" x14ac:dyDescent="0.25"/>
    <row r="619" ht="21" customHeight="1" x14ac:dyDescent="0.25"/>
    <row r="620" ht="21" customHeight="1" x14ac:dyDescent="0.25"/>
    <row r="621" ht="21" customHeight="1" x14ac:dyDescent="0.25"/>
    <row r="622" ht="21" customHeight="1" x14ac:dyDescent="0.25"/>
    <row r="623" ht="21" customHeight="1" x14ac:dyDescent="0.25"/>
    <row r="624" ht="21" customHeight="1" x14ac:dyDescent="0.25"/>
    <row r="625" ht="21" customHeight="1" x14ac:dyDescent="0.25"/>
    <row r="626" ht="21" customHeight="1" x14ac:dyDescent="0.25"/>
    <row r="627" ht="21" customHeight="1" x14ac:dyDescent="0.25"/>
    <row r="628" ht="21" customHeight="1" x14ac:dyDescent="0.25"/>
    <row r="629" ht="21" customHeight="1" x14ac:dyDescent="0.25"/>
    <row r="630" ht="21" customHeight="1" x14ac:dyDescent="0.25"/>
    <row r="631" ht="21" customHeight="1" x14ac:dyDescent="0.25"/>
    <row r="632" ht="21" customHeight="1" x14ac:dyDescent="0.25"/>
    <row r="633" ht="21" customHeight="1" x14ac:dyDescent="0.25"/>
    <row r="634" ht="21" customHeight="1" x14ac:dyDescent="0.25"/>
    <row r="635" ht="21" customHeight="1" x14ac:dyDescent="0.25"/>
    <row r="636" ht="21" customHeight="1" x14ac:dyDescent="0.25"/>
    <row r="637" ht="21" customHeight="1" x14ac:dyDescent="0.25"/>
    <row r="638" ht="21" customHeight="1" x14ac:dyDescent="0.25"/>
    <row r="639" ht="21" customHeight="1" x14ac:dyDescent="0.25"/>
    <row r="640" ht="21" customHeight="1" x14ac:dyDescent="0.25"/>
    <row r="641" ht="21" customHeight="1" x14ac:dyDescent="0.25"/>
    <row r="642" ht="21" customHeight="1" x14ac:dyDescent="0.25"/>
    <row r="643" ht="21" customHeight="1" x14ac:dyDescent="0.25"/>
    <row r="644" ht="21" customHeight="1" x14ac:dyDescent="0.25"/>
    <row r="645" ht="21" customHeight="1" x14ac:dyDescent="0.25"/>
    <row r="646" ht="21" customHeight="1" x14ac:dyDescent="0.25"/>
    <row r="647" ht="21" customHeight="1" x14ac:dyDescent="0.25"/>
    <row r="648" ht="21" customHeight="1" x14ac:dyDescent="0.25"/>
    <row r="649" ht="21" customHeight="1" x14ac:dyDescent="0.25"/>
    <row r="650" ht="21" customHeight="1" x14ac:dyDescent="0.25"/>
    <row r="651" ht="21" customHeight="1" x14ac:dyDescent="0.25"/>
    <row r="652" ht="21" customHeight="1" x14ac:dyDescent="0.25"/>
    <row r="653" ht="21" customHeight="1" x14ac:dyDescent="0.25"/>
    <row r="654" ht="21" customHeight="1" x14ac:dyDescent="0.25"/>
    <row r="655" ht="21" customHeight="1" x14ac:dyDescent="0.25"/>
    <row r="656" ht="21" customHeight="1" x14ac:dyDescent="0.25"/>
    <row r="657" ht="21" customHeight="1" x14ac:dyDescent="0.25"/>
    <row r="658" ht="21" customHeight="1" x14ac:dyDescent="0.25"/>
    <row r="659" ht="21" customHeight="1" x14ac:dyDescent="0.25"/>
    <row r="660" ht="21" customHeight="1" x14ac:dyDescent="0.25"/>
    <row r="661" ht="21" customHeight="1" x14ac:dyDescent="0.25"/>
    <row r="662" ht="21" customHeight="1" x14ac:dyDescent="0.25"/>
    <row r="663" ht="21" customHeight="1" x14ac:dyDescent="0.25"/>
    <row r="664" ht="21" customHeight="1" x14ac:dyDescent="0.25"/>
    <row r="665" ht="21" customHeight="1" x14ac:dyDescent="0.25"/>
    <row r="666" ht="21" customHeight="1" x14ac:dyDescent="0.25"/>
    <row r="667" ht="21" customHeight="1" x14ac:dyDescent="0.25"/>
    <row r="668" ht="21" customHeight="1" x14ac:dyDescent="0.25"/>
    <row r="669" ht="21" customHeight="1" x14ac:dyDescent="0.25"/>
    <row r="670" ht="21" customHeight="1" x14ac:dyDescent="0.25"/>
    <row r="671" ht="21" customHeight="1" x14ac:dyDescent="0.25"/>
    <row r="672" ht="21" customHeight="1" x14ac:dyDescent="0.25"/>
    <row r="673" ht="21" customHeight="1" x14ac:dyDescent="0.25"/>
    <row r="674" ht="21" customHeight="1" x14ac:dyDescent="0.25"/>
    <row r="675" ht="21" customHeight="1" x14ac:dyDescent="0.25"/>
    <row r="676" ht="21" customHeight="1" x14ac:dyDescent="0.25"/>
    <row r="677" ht="21" customHeight="1" x14ac:dyDescent="0.25"/>
    <row r="678" ht="21" customHeight="1" x14ac:dyDescent="0.25"/>
    <row r="679" ht="21" customHeight="1" x14ac:dyDescent="0.25"/>
    <row r="680" ht="21" customHeight="1" x14ac:dyDescent="0.25"/>
    <row r="681" ht="21" customHeight="1" x14ac:dyDescent="0.25"/>
    <row r="682" ht="21" customHeight="1" x14ac:dyDescent="0.25"/>
    <row r="683" ht="21" customHeight="1" x14ac:dyDescent="0.25"/>
    <row r="684" ht="21" customHeight="1" x14ac:dyDescent="0.25"/>
    <row r="685" ht="21" customHeight="1" x14ac:dyDescent="0.25"/>
    <row r="686" ht="21" customHeight="1" x14ac:dyDescent="0.25"/>
    <row r="687" ht="21" customHeight="1" x14ac:dyDescent="0.25"/>
    <row r="688" ht="21" customHeight="1" x14ac:dyDescent="0.25"/>
    <row r="689" ht="21" customHeight="1" x14ac:dyDescent="0.25"/>
    <row r="690" ht="21" customHeight="1" x14ac:dyDescent="0.25"/>
    <row r="691" ht="21" customHeight="1" x14ac:dyDescent="0.25"/>
    <row r="692" ht="21" customHeight="1" x14ac:dyDescent="0.25"/>
    <row r="693" ht="21" customHeight="1" x14ac:dyDescent="0.25"/>
    <row r="694" ht="21" customHeight="1" x14ac:dyDescent="0.25"/>
    <row r="695" ht="21" customHeight="1" x14ac:dyDescent="0.25"/>
    <row r="696" ht="21" customHeight="1" x14ac:dyDescent="0.25"/>
    <row r="697" ht="21" customHeight="1" x14ac:dyDescent="0.25"/>
    <row r="698" ht="21" customHeight="1" x14ac:dyDescent="0.25"/>
    <row r="699" ht="21" customHeight="1" x14ac:dyDescent="0.25"/>
    <row r="700" ht="21" customHeight="1" x14ac:dyDescent="0.25"/>
    <row r="701" ht="21" customHeight="1" x14ac:dyDescent="0.25"/>
    <row r="702" ht="21" customHeight="1" x14ac:dyDescent="0.25"/>
    <row r="703" ht="21" customHeight="1" x14ac:dyDescent="0.25"/>
    <row r="704" ht="21" customHeight="1" x14ac:dyDescent="0.25"/>
    <row r="705" ht="21" customHeight="1" x14ac:dyDescent="0.25"/>
    <row r="706" ht="21" customHeight="1" x14ac:dyDescent="0.25"/>
    <row r="707" ht="21" customHeight="1" x14ac:dyDescent="0.25"/>
    <row r="708" ht="21" customHeight="1" x14ac:dyDescent="0.25"/>
    <row r="709" ht="21" customHeight="1" x14ac:dyDescent="0.25"/>
    <row r="710" ht="21" customHeight="1" x14ac:dyDescent="0.25"/>
    <row r="711" ht="21" customHeight="1" x14ac:dyDescent="0.25"/>
    <row r="712" ht="21" customHeight="1" x14ac:dyDescent="0.25"/>
    <row r="713" ht="21" customHeight="1" x14ac:dyDescent="0.25"/>
    <row r="714" ht="21" customHeight="1" x14ac:dyDescent="0.25"/>
    <row r="715" ht="21" customHeight="1" x14ac:dyDescent="0.25"/>
    <row r="716" ht="21" customHeight="1" x14ac:dyDescent="0.25"/>
    <row r="717" ht="21" customHeight="1" x14ac:dyDescent="0.25"/>
    <row r="718" ht="21" customHeight="1" x14ac:dyDescent="0.25"/>
    <row r="719" ht="21" customHeight="1" x14ac:dyDescent="0.25"/>
    <row r="720" ht="21" customHeight="1" x14ac:dyDescent="0.25"/>
    <row r="721" ht="21" customHeight="1" x14ac:dyDescent="0.25"/>
    <row r="722" ht="21" customHeight="1" x14ac:dyDescent="0.25"/>
    <row r="723" ht="21" customHeight="1" x14ac:dyDescent="0.25"/>
    <row r="724" ht="21" customHeight="1" x14ac:dyDescent="0.25"/>
    <row r="725" ht="21" customHeight="1" x14ac:dyDescent="0.25"/>
    <row r="726" ht="21" customHeight="1" x14ac:dyDescent="0.25"/>
    <row r="727" ht="21" customHeight="1" x14ac:dyDescent="0.25"/>
    <row r="728" ht="21" customHeight="1" x14ac:dyDescent="0.25"/>
    <row r="729" ht="21" customHeight="1" x14ac:dyDescent="0.25"/>
    <row r="730" ht="21" customHeight="1" x14ac:dyDescent="0.25"/>
    <row r="731" ht="21" customHeight="1" x14ac:dyDescent="0.25"/>
    <row r="732" ht="21" customHeight="1" x14ac:dyDescent="0.25"/>
    <row r="733" ht="21" customHeight="1" x14ac:dyDescent="0.25"/>
    <row r="734" ht="21" customHeight="1" x14ac:dyDescent="0.25"/>
    <row r="735" ht="21" customHeight="1" x14ac:dyDescent="0.25"/>
    <row r="736" ht="21" customHeight="1" x14ac:dyDescent="0.25"/>
    <row r="737" ht="21" customHeight="1" x14ac:dyDescent="0.25"/>
    <row r="738" ht="21" customHeight="1" x14ac:dyDescent="0.25"/>
    <row r="739" ht="21" customHeight="1" x14ac:dyDescent="0.25"/>
    <row r="740" ht="21" customHeight="1" x14ac:dyDescent="0.25"/>
    <row r="741" ht="21" customHeight="1" x14ac:dyDescent="0.25"/>
    <row r="742" ht="21" customHeight="1" x14ac:dyDescent="0.25"/>
    <row r="743" ht="21" customHeight="1" x14ac:dyDescent="0.25"/>
    <row r="744" ht="21" customHeight="1" x14ac:dyDescent="0.25"/>
    <row r="745" ht="21" customHeight="1" x14ac:dyDescent="0.25"/>
    <row r="746" ht="21" customHeight="1" x14ac:dyDescent="0.25"/>
    <row r="747" ht="21" customHeight="1" x14ac:dyDescent="0.25"/>
    <row r="748" ht="21" customHeight="1" x14ac:dyDescent="0.25"/>
    <row r="749" ht="21" customHeight="1" x14ac:dyDescent="0.25"/>
    <row r="750" ht="21" customHeight="1" x14ac:dyDescent="0.25"/>
    <row r="751" ht="21" customHeight="1" x14ac:dyDescent="0.25"/>
    <row r="752" ht="21" customHeight="1" x14ac:dyDescent="0.25"/>
    <row r="753" ht="21" customHeight="1" x14ac:dyDescent="0.25"/>
    <row r="754" ht="21" customHeight="1" x14ac:dyDescent="0.25"/>
    <row r="755" ht="21" customHeight="1" x14ac:dyDescent="0.25"/>
    <row r="756" ht="21" customHeight="1" x14ac:dyDescent="0.25"/>
    <row r="757" ht="21" customHeight="1" x14ac:dyDescent="0.25"/>
    <row r="758" ht="21" customHeight="1" x14ac:dyDescent="0.25"/>
    <row r="759" ht="21" customHeight="1" x14ac:dyDescent="0.25"/>
    <row r="760" ht="21" customHeight="1" x14ac:dyDescent="0.25"/>
    <row r="761" ht="21" customHeight="1" x14ac:dyDescent="0.25"/>
    <row r="762" ht="21" customHeight="1" x14ac:dyDescent="0.25"/>
    <row r="763" ht="21" customHeight="1" x14ac:dyDescent="0.25"/>
    <row r="764" ht="21" customHeight="1" x14ac:dyDescent="0.25"/>
    <row r="765" ht="21" customHeight="1" x14ac:dyDescent="0.25"/>
    <row r="766" ht="21" customHeight="1" x14ac:dyDescent="0.25"/>
    <row r="767" ht="21" customHeight="1" x14ac:dyDescent="0.25"/>
    <row r="768" ht="21" customHeight="1" x14ac:dyDescent="0.25"/>
    <row r="769" ht="21" customHeight="1" x14ac:dyDescent="0.25"/>
    <row r="770" ht="21" customHeight="1" x14ac:dyDescent="0.25"/>
    <row r="771" ht="21" customHeight="1" x14ac:dyDescent="0.25"/>
    <row r="772" ht="21" customHeight="1" x14ac:dyDescent="0.25"/>
    <row r="773" ht="21" customHeight="1" x14ac:dyDescent="0.25"/>
    <row r="774" ht="21" customHeight="1" x14ac:dyDescent="0.25"/>
    <row r="775" ht="21" customHeight="1" x14ac:dyDescent="0.25"/>
    <row r="776" ht="21" customHeight="1" x14ac:dyDescent="0.25"/>
    <row r="777" ht="21" customHeight="1" x14ac:dyDescent="0.25"/>
    <row r="778" ht="21" customHeight="1" x14ac:dyDescent="0.25"/>
    <row r="779" ht="21" customHeight="1" x14ac:dyDescent="0.25"/>
    <row r="780" ht="21" customHeight="1" x14ac:dyDescent="0.25"/>
    <row r="781" ht="21" customHeight="1" x14ac:dyDescent="0.25"/>
    <row r="782" ht="21" customHeight="1" x14ac:dyDescent="0.25"/>
    <row r="783" ht="21" customHeight="1" x14ac:dyDescent="0.25"/>
    <row r="784" ht="21" customHeight="1" x14ac:dyDescent="0.25"/>
    <row r="785" ht="21" customHeight="1" x14ac:dyDescent="0.25"/>
    <row r="786" ht="21" customHeight="1" x14ac:dyDescent="0.25"/>
    <row r="787" ht="21" customHeight="1" x14ac:dyDescent="0.25"/>
    <row r="788" ht="21" customHeight="1" x14ac:dyDescent="0.25"/>
    <row r="789" ht="21" customHeight="1" x14ac:dyDescent="0.25"/>
    <row r="790" ht="21" customHeight="1" x14ac:dyDescent="0.25"/>
    <row r="791" ht="21" customHeight="1" x14ac:dyDescent="0.25"/>
    <row r="792" ht="21" customHeight="1" x14ac:dyDescent="0.25"/>
    <row r="793" ht="21" customHeight="1" x14ac:dyDescent="0.25"/>
    <row r="794" ht="21" customHeight="1" x14ac:dyDescent="0.25"/>
    <row r="795" ht="21" customHeight="1" x14ac:dyDescent="0.25"/>
    <row r="796" ht="21" customHeight="1" x14ac:dyDescent="0.25"/>
    <row r="797" ht="21" customHeight="1" x14ac:dyDescent="0.25"/>
    <row r="798" ht="21" customHeight="1" x14ac:dyDescent="0.25"/>
    <row r="799" ht="21" customHeight="1" x14ac:dyDescent="0.25"/>
    <row r="800" ht="21" customHeight="1" x14ac:dyDescent="0.25"/>
    <row r="801" ht="21" customHeight="1" x14ac:dyDescent="0.25"/>
    <row r="802" ht="21" customHeight="1" x14ac:dyDescent="0.25"/>
    <row r="803" ht="21" customHeight="1" x14ac:dyDescent="0.25"/>
    <row r="804" ht="21" customHeight="1" x14ac:dyDescent="0.25"/>
    <row r="805" ht="21" customHeight="1" x14ac:dyDescent="0.25"/>
    <row r="806" ht="21" customHeight="1" x14ac:dyDescent="0.25"/>
    <row r="807" ht="21" customHeight="1" x14ac:dyDescent="0.25"/>
    <row r="808" ht="21" customHeight="1" x14ac:dyDescent="0.25"/>
    <row r="809" ht="21" customHeight="1" x14ac:dyDescent="0.25"/>
    <row r="810" ht="21" customHeight="1" x14ac:dyDescent="0.25"/>
    <row r="811" ht="21" customHeight="1" x14ac:dyDescent="0.25"/>
    <row r="812" ht="21" customHeight="1" x14ac:dyDescent="0.25"/>
    <row r="813" ht="21" customHeight="1" x14ac:dyDescent="0.25"/>
    <row r="814" ht="21" customHeight="1" x14ac:dyDescent="0.25"/>
    <row r="815" ht="21" customHeight="1" x14ac:dyDescent="0.25"/>
    <row r="816" ht="21" customHeight="1" x14ac:dyDescent="0.25"/>
    <row r="817" ht="21" customHeight="1" x14ac:dyDescent="0.25"/>
    <row r="818" ht="21" customHeight="1" x14ac:dyDescent="0.25"/>
    <row r="819" ht="21" customHeight="1" x14ac:dyDescent="0.25"/>
    <row r="820" ht="21" customHeight="1" x14ac:dyDescent="0.25"/>
    <row r="821" ht="21" customHeight="1" x14ac:dyDescent="0.25"/>
    <row r="822" ht="21" customHeight="1" x14ac:dyDescent="0.25"/>
    <row r="823" ht="21" customHeight="1" x14ac:dyDescent="0.25"/>
    <row r="824" ht="21" customHeight="1" x14ac:dyDescent="0.25"/>
    <row r="825" ht="21" customHeight="1" x14ac:dyDescent="0.25"/>
    <row r="826" ht="21" customHeight="1" x14ac:dyDescent="0.25"/>
    <row r="827" ht="21" customHeight="1" x14ac:dyDescent="0.25"/>
    <row r="828" ht="21" customHeight="1" x14ac:dyDescent="0.25"/>
    <row r="829" ht="21" customHeight="1" x14ac:dyDescent="0.25"/>
    <row r="830" ht="21" customHeight="1" x14ac:dyDescent="0.25"/>
    <row r="831" ht="21" customHeight="1" x14ac:dyDescent="0.25"/>
    <row r="832" ht="21" customHeight="1" x14ac:dyDescent="0.25"/>
    <row r="833" ht="21" customHeight="1" x14ac:dyDescent="0.25"/>
    <row r="834" ht="21" customHeight="1" x14ac:dyDescent="0.25"/>
    <row r="835" ht="21" customHeight="1" x14ac:dyDescent="0.25"/>
    <row r="836" ht="21" customHeight="1" x14ac:dyDescent="0.25"/>
    <row r="837" ht="21" customHeight="1" x14ac:dyDescent="0.25"/>
    <row r="838" ht="21" customHeight="1" x14ac:dyDescent="0.25"/>
    <row r="839" ht="21" customHeight="1" x14ac:dyDescent="0.25"/>
    <row r="840" ht="21" customHeight="1" x14ac:dyDescent="0.25"/>
    <row r="841" ht="21" customHeight="1" x14ac:dyDescent="0.25"/>
    <row r="842" ht="21" customHeight="1" x14ac:dyDescent="0.25"/>
    <row r="843" ht="21" customHeight="1" x14ac:dyDescent="0.25"/>
    <row r="844" ht="21" customHeight="1" x14ac:dyDescent="0.25"/>
    <row r="845" ht="21" customHeight="1" x14ac:dyDescent="0.25"/>
    <row r="846" ht="21" customHeight="1" x14ac:dyDescent="0.25"/>
    <row r="847" ht="21" customHeight="1" x14ac:dyDescent="0.25"/>
    <row r="848" ht="21" customHeight="1" x14ac:dyDescent="0.25"/>
    <row r="849" ht="21" customHeight="1" x14ac:dyDescent="0.25"/>
    <row r="850" ht="21" customHeight="1" x14ac:dyDescent="0.25"/>
    <row r="851" ht="21" customHeight="1" x14ac:dyDescent="0.25"/>
    <row r="852" ht="21" customHeight="1" x14ac:dyDescent="0.25"/>
    <row r="853" ht="21" customHeight="1" x14ac:dyDescent="0.25"/>
    <row r="854" ht="21" customHeight="1" x14ac:dyDescent="0.25"/>
    <row r="855" ht="21" customHeight="1" x14ac:dyDescent="0.25"/>
    <row r="856" ht="21" customHeight="1" x14ac:dyDescent="0.25"/>
    <row r="857" ht="21" customHeight="1" x14ac:dyDescent="0.25"/>
    <row r="858" ht="21" customHeight="1" x14ac:dyDescent="0.25"/>
    <row r="859" ht="21" customHeight="1" x14ac:dyDescent="0.25"/>
    <row r="860" ht="21" customHeight="1" x14ac:dyDescent="0.25"/>
    <row r="861" ht="21" customHeight="1" x14ac:dyDescent="0.25"/>
    <row r="862" ht="21" customHeight="1" x14ac:dyDescent="0.25"/>
    <row r="863" ht="21" customHeight="1" x14ac:dyDescent="0.25"/>
    <row r="864" ht="21" customHeight="1" x14ac:dyDescent="0.25"/>
    <row r="865" ht="21" customHeight="1" x14ac:dyDescent="0.25"/>
    <row r="866" ht="21" customHeight="1" x14ac:dyDescent="0.25"/>
    <row r="867" ht="21" customHeight="1" x14ac:dyDescent="0.25"/>
    <row r="868" ht="21" customHeight="1" x14ac:dyDescent="0.25"/>
    <row r="869" ht="21" customHeight="1" x14ac:dyDescent="0.25"/>
    <row r="870" ht="21" customHeight="1" x14ac:dyDescent="0.25"/>
    <row r="871" ht="21" customHeight="1" x14ac:dyDescent="0.25"/>
    <row r="872" ht="21" customHeight="1" x14ac:dyDescent="0.25"/>
    <row r="873" ht="21" customHeight="1" x14ac:dyDescent="0.25"/>
    <row r="874" ht="21" customHeight="1" x14ac:dyDescent="0.25"/>
    <row r="875" ht="21" customHeight="1" x14ac:dyDescent="0.25"/>
    <row r="876" ht="21" customHeight="1" x14ac:dyDescent="0.25"/>
    <row r="877" ht="21" customHeight="1" x14ac:dyDescent="0.25"/>
    <row r="878" ht="21" customHeight="1" x14ac:dyDescent="0.25"/>
    <row r="879" ht="21" customHeight="1" x14ac:dyDescent="0.25"/>
    <row r="880" ht="21" customHeight="1" x14ac:dyDescent="0.25"/>
    <row r="881" ht="21" customHeight="1" x14ac:dyDescent="0.25"/>
    <row r="882" ht="21" customHeight="1" x14ac:dyDescent="0.25"/>
    <row r="883" ht="21" customHeight="1" x14ac:dyDescent="0.25"/>
    <row r="884" ht="21" customHeight="1" x14ac:dyDescent="0.25"/>
    <row r="885" ht="21" customHeight="1" x14ac:dyDescent="0.25"/>
    <row r="886" ht="21" customHeight="1" x14ac:dyDescent="0.25"/>
    <row r="887" ht="21" customHeight="1" x14ac:dyDescent="0.25"/>
    <row r="888" ht="21" customHeight="1" x14ac:dyDescent="0.25"/>
    <row r="889" ht="21" customHeight="1" x14ac:dyDescent="0.25"/>
    <row r="890" ht="21" customHeight="1" x14ac:dyDescent="0.25"/>
    <row r="891" ht="21" customHeight="1" x14ac:dyDescent="0.25"/>
    <row r="892" ht="21" customHeight="1" x14ac:dyDescent="0.25"/>
    <row r="893" ht="21" customHeight="1" x14ac:dyDescent="0.25"/>
    <row r="894" ht="21" customHeight="1" x14ac:dyDescent="0.25"/>
    <row r="895" ht="21" customHeight="1" x14ac:dyDescent="0.25"/>
    <row r="896" ht="21" customHeight="1" x14ac:dyDescent="0.25"/>
    <row r="897" ht="21" customHeight="1" x14ac:dyDescent="0.25"/>
    <row r="898" ht="21" customHeight="1" x14ac:dyDescent="0.25"/>
    <row r="899" ht="21" customHeight="1" x14ac:dyDescent="0.25"/>
    <row r="900" ht="21" customHeight="1" x14ac:dyDescent="0.25"/>
    <row r="901" ht="21" customHeight="1" x14ac:dyDescent="0.25"/>
    <row r="902" ht="21" customHeight="1" x14ac:dyDescent="0.25"/>
    <row r="903" ht="21" customHeight="1" x14ac:dyDescent="0.25"/>
    <row r="904" ht="21" customHeight="1" x14ac:dyDescent="0.25"/>
    <row r="905" ht="21" customHeight="1" x14ac:dyDescent="0.25"/>
    <row r="906" ht="21" customHeight="1" x14ac:dyDescent="0.25"/>
    <row r="907" ht="21" customHeight="1" x14ac:dyDescent="0.25"/>
    <row r="908" ht="21" customHeight="1" x14ac:dyDescent="0.25"/>
    <row r="909" ht="21" customHeight="1" x14ac:dyDescent="0.25"/>
    <row r="910" ht="21" customHeight="1" x14ac:dyDescent="0.25"/>
    <row r="911" ht="21" customHeight="1" x14ac:dyDescent="0.25"/>
    <row r="912" ht="21" customHeight="1" x14ac:dyDescent="0.25"/>
    <row r="913" ht="21" customHeight="1" x14ac:dyDescent="0.25"/>
    <row r="914" ht="21" customHeight="1" x14ac:dyDescent="0.25"/>
    <row r="915" ht="21" customHeight="1" x14ac:dyDescent="0.25"/>
    <row r="916" ht="21" customHeight="1" x14ac:dyDescent="0.25"/>
    <row r="917" ht="21" customHeight="1" x14ac:dyDescent="0.25"/>
    <row r="918" ht="21" customHeight="1" x14ac:dyDescent="0.25"/>
    <row r="919" ht="21" customHeight="1" x14ac:dyDescent="0.25"/>
    <row r="920" ht="21" customHeight="1" x14ac:dyDescent="0.25"/>
    <row r="921" ht="21" customHeight="1" x14ac:dyDescent="0.25"/>
    <row r="922" ht="21" customHeight="1" x14ac:dyDescent="0.25"/>
    <row r="923" ht="21" customHeight="1" x14ac:dyDescent="0.25"/>
    <row r="924" ht="21" customHeight="1" x14ac:dyDescent="0.25"/>
    <row r="925" ht="21" customHeight="1" x14ac:dyDescent="0.25"/>
    <row r="926" ht="21" customHeight="1" x14ac:dyDescent="0.25"/>
    <row r="927" ht="21" customHeight="1" x14ac:dyDescent="0.25"/>
    <row r="928" ht="21" customHeight="1" x14ac:dyDescent="0.25"/>
    <row r="929" ht="21" customHeight="1" x14ac:dyDescent="0.25"/>
    <row r="930" ht="21" customHeight="1" x14ac:dyDescent="0.25"/>
    <row r="931" ht="21" customHeight="1" x14ac:dyDescent="0.25"/>
    <row r="932" ht="21" customHeight="1" x14ac:dyDescent="0.25"/>
    <row r="933" ht="21" customHeight="1" x14ac:dyDescent="0.25"/>
    <row r="934" ht="21" customHeight="1" x14ac:dyDescent="0.25"/>
    <row r="935" ht="21" customHeight="1" x14ac:dyDescent="0.25"/>
    <row r="936" ht="21" customHeight="1" x14ac:dyDescent="0.25"/>
    <row r="937" ht="21" customHeight="1" x14ac:dyDescent="0.25"/>
    <row r="938" ht="21" customHeight="1" x14ac:dyDescent="0.25"/>
    <row r="939" ht="21" customHeight="1" x14ac:dyDescent="0.25"/>
    <row r="940" ht="21" customHeight="1" x14ac:dyDescent="0.25"/>
    <row r="941" ht="21" customHeight="1" x14ac:dyDescent="0.25"/>
    <row r="942" ht="21" customHeight="1" x14ac:dyDescent="0.25"/>
    <row r="943" ht="21" customHeight="1" x14ac:dyDescent="0.25"/>
    <row r="944" ht="21" customHeight="1" x14ac:dyDescent="0.25"/>
    <row r="945" ht="21" customHeight="1" x14ac:dyDescent="0.25"/>
    <row r="946" ht="21" customHeight="1" x14ac:dyDescent="0.25"/>
    <row r="947" ht="21" customHeight="1" x14ac:dyDescent="0.25"/>
    <row r="948" ht="21" customHeight="1" x14ac:dyDescent="0.25"/>
    <row r="949" ht="21" customHeight="1" x14ac:dyDescent="0.25"/>
    <row r="950" ht="21" customHeight="1" x14ac:dyDescent="0.25"/>
    <row r="951" ht="21" customHeight="1" x14ac:dyDescent="0.25"/>
    <row r="952" ht="21" customHeight="1" x14ac:dyDescent="0.25"/>
    <row r="953" ht="21" customHeight="1" x14ac:dyDescent="0.25"/>
    <row r="954" ht="21" customHeight="1" x14ac:dyDescent="0.25"/>
    <row r="955" ht="21" customHeight="1" x14ac:dyDescent="0.25"/>
    <row r="956" ht="21" customHeight="1" x14ac:dyDescent="0.25"/>
    <row r="957" ht="21" customHeight="1" x14ac:dyDescent="0.25"/>
    <row r="958" ht="21" customHeight="1" x14ac:dyDescent="0.25"/>
    <row r="959" ht="21" customHeight="1" x14ac:dyDescent="0.25"/>
    <row r="960" ht="21" customHeight="1" x14ac:dyDescent="0.25"/>
    <row r="961" ht="21" customHeight="1" x14ac:dyDescent="0.25"/>
    <row r="962" ht="21" customHeight="1" x14ac:dyDescent="0.25"/>
    <row r="963" ht="21" customHeight="1" x14ac:dyDescent="0.25"/>
    <row r="964" ht="21" customHeight="1" x14ac:dyDescent="0.25"/>
    <row r="965" ht="21" customHeight="1" x14ac:dyDescent="0.25"/>
    <row r="966" ht="21" customHeight="1" x14ac:dyDescent="0.25"/>
    <row r="967" ht="21" customHeight="1" x14ac:dyDescent="0.25"/>
    <row r="968" ht="21" customHeight="1" x14ac:dyDescent="0.25"/>
    <row r="969" ht="21" customHeight="1" x14ac:dyDescent="0.25"/>
    <row r="970" ht="21" customHeight="1" x14ac:dyDescent="0.25"/>
    <row r="971" ht="21" customHeight="1" x14ac:dyDescent="0.25"/>
    <row r="972" ht="21" customHeight="1" x14ac:dyDescent="0.25"/>
    <row r="973" ht="21" customHeight="1" x14ac:dyDescent="0.25"/>
    <row r="974" ht="21" customHeight="1" x14ac:dyDescent="0.25"/>
    <row r="975" ht="21" customHeight="1" x14ac:dyDescent="0.25"/>
    <row r="976" ht="21" customHeight="1" x14ac:dyDescent="0.25"/>
    <row r="977" ht="21" customHeight="1" x14ac:dyDescent="0.25"/>
    <row r="978" ht="21" customHeight="1" x14ac:dyDescent="0.25"/>
  </sheetData>
  <mergeCells count="475">
    <mergeCell ref="R98:W98"/>
    <mergeCell ref="R99:W99"/>
    <mergeCell ref="R89:W89"/>
    <mergeCell ref="R90:W90"/>
    <mergeCell ref="R91:W91"/>
    <mergeCell ref="R92:W92"/>
    <mergeCell ref="R93:W93"/>
    <mergeCell ref="R94:W94"/>
    <mergeCell ref="R95:W95"/>
    <mergeCell ref="R96:W96"/>
    <mergeCell ref="R97:W97"/>
    <mergeCell ref="AA136:AA137"/>
    <mergeCell ref="AA77:AA135"/>
    <mergeCell ref="AA1:AA73"/>
    <mergeCell ref="A231:B231"/>
    <mergeCell ref="C231:E231"/>
    <mergeCell ref="A232:B232"/>
    <mergeCell ref="C232:E232"/>
    <mergeCell ref="A235:B235"/>
    <mergeCell ref="C235:E235"/>
    <mergeCell ref="A221:B221"/>
    <mergeCell ref="C221:E221"/>
    <mergeCell ref="A222:B222"/>
    <mergeCell ref="C222:E222"/>
    <mergeCell ref="A223:B223"/>
    <mergeCell ref="C223:E223"/>
    <mergeCell ref="A224:B224"/>
    <mergeCell ref="C224:E224"/>
    <mergeCell ref="A225:B225"/>
    <mergeCell ref="C225:E225"/>
    <mergeCell ref="A216:B216"/>
    <mergeCell ref="C216:E216"/>
    <mergeCell ref="A217:B217"/>
    <mergeCell ref="C217:E217"/>
    <mergeCell ref="A218:B218"/>
    <mergeCell ref="A236:B236"/>
    <mergeCell ref="C236:E236"/>
    <mergeCell ref="A237:B237"/>
    <mergeCell ref="C237:E237"/>
    <mergeCell ref="A233:B233"/>
    <mergeCell ref="C233:E233"/>
    <mergeCell ref="A234:B234"/>
    <mergeCell ref="C234:E234"/>
    <mergeCell ref="A226:B226"/>
    <mergeCell ref="C226:E226"/>
    <mergeCell ref="A227:B227"/>
    <mergeCell ref="C227:E227"/>
    <mergeCell ref="A228:B228"/>
    <mergeCell ref="C228:E228"/>
    <mergeCell ref="A229:B229"/>
    <mergeCell ref="C229:E229"/>
    <mergeCell ref="A230:B230"/>
    <mergeCell ref="C230:E230"/>
    <mergeCell ref="C218:E218"/>
    <mergeCell ref="A219:B219"/>
    <mergeCell ref="C219:E219"/>
    <mergeCell ref="A220:B220"/>
    <mergeCell ref="C220:E220"/>
    <mergeCell ref="A211:B211"/>
    <mergeCell ref="C211:E211"/>
    <mergeCell ref="A212:B212"/>
    <mergeCell ref="C212:E212"/>
    <mergeCell ref="A213:B213"/>
    <mergeCell ref="C213:E213"/>
    <mergeCell ref="A214:B214"/>
    <mergeCell ref="C214:E214"/>
    <mergeCell ref="A215:B215"/>
    <mergeCell ref="C215:E215"/>
    <mergeCell ref="A206:B206"/>
    <mergeCell ref="C206:E206"/>
    <mergeCell ref="A207:B207"/>
    <mergeCell ref="C207:E207"/>
    <mergeCell ref="A208:B208"/>
    <mergeCell ref="C208:E208"/>
    <mergeCell ref="A209:B209"/>
    <mergeCell ref="C209:E209"/>
    <mergeCell ref="A210:B210"/>
    <mergeCell ref="C210:E210"/>
    <mergeCell ref="A201:B201"/>
    <mergeCell ref="C201:E201"/>
    <mergeCell ref="A202:B202"/>
    <mergeCell ref="C202:E202"/>
    <mergeCell ref="A203:B203"/>
    <mergeCell ref="C203:E203"/>
    <mergeCell ref="A204:B204"/>
    <mergeCell ref="C204:E204"/>
    <mergeCell ref="A205:B205"/>
    <mergeCell ref="C205:E205"/>
    <mergeCell ref="A196:B196"/>
    <mergeCell ref="C196:E196"/>
    <mergeCell ref="A197:B197"/>
    <mergeCell ref="C197:E197"/>
    <mergeCell ref="A198:B198"/>
    <mergeCell ref="C198:E198"/>
    <mergeCell ref="A199:B199"/>
    <mergeCell ref="C199:E199"/>
    <mergeCell ref="A200:B200"/>
    <mergeCell ref="C200:E200"/>
    <mergeCell ref="A191:B191"/>
    <mergeCell ref="C191:E191"/>
    <mergeCell ref="A192:B192"/>
    <mergeCell ref="C192:E192"/>
    <mergeCell ref="A193:B193"/>
    <mergeCell ref="C193:E193"/>
    <mergeCell ref="A194:B194"/>
    <mergeCell ref="C194:E194"/>
    <mergeCell ref="A195:B195"/>
    <mergeCell ref="C195:E195"/>
    <mergeCell ref="A186:B186"/>
    <mergeCell ref="C186:E186"/>
    <mergeCell ref="A187:B187"/>
    <mergeCell ref="C187:E187"/>
    <mergeCell ref="A188:B188"/>
    <mergeCell ref="C188:E188"/>
    <mergeCell ref="A189:B189"/>
    <mergeCell ref="C189:E189"/>
    <mergeCell ref="A190:B190"/>
    <mergeCell ref="C190:E190"/>
    <mergeCell ref="A181:B181"/>
    <mergeCell ref="C181:E181"/>
    <mergeCell ref="A182:B182"/>
    <mergeCell ref="C182:E182"/>
    <mergeCell ref="A183:B183"/>
    <mergeCell ref="C183:E183"/>
    <mergeCell ref="A184:B184"/>
    <mergeCell ref="C184:E184"/>
    <mergeCell ref="A185:B185"/>
    <mergeCell ref="C185:E185"/>
    <mergeCell ref="A176:B176"/>
    <mergeCell ref="C176:E176"/>
    <mergeCell ref="A177:B177"/>
    <mergeCell ref="C177:E177"/>
    <mergeCell ref="A178:B178"/>
    <mergeCell ref="C178:E178"/>
    <mergeCell ref="A179:B179"/>
    <mergeCell ref="C179:E179"/>
    <mergeCell ref="A180:B180"/>
    <mergeCell ref="C180:E180"/>
    <mergeCell ref="A171:B171"/>
    <mergeCell ref="C171:E171"/>
    <mergeCell ref="A172:B172"/>
    <mergeCell ref="C172:E172"/>
    <mergeCell ref="A173:B173"/>
    <mergeCell ref="C173:E173"/>
    <mergeCell ref="A174:B174"/>
    <mergeCell ref="C174:E174"/>
    <mergeCell ref="A175:B175"/>
    <mergeCell ref="C175:E175"/>
    <mergeCell ref="A166:B166"/>
    <mergeCell ref="C166:E166"/>
    <mergeCell ref="A167:B167"/>
    <mergeCell ref="C167:E167"/>
    <mergeCell ref="A168:B168"/>
    <mergeCell ref="C168:E168"/>
    <mergeCell ref="A169:B169"/>
    <mergeCell ref="C169:E169"/>
    <mergeCell ref="A170:B170"/>
    <mergeCell ref="C170:E170"/>
    <mergeCell ref="A161:B161"/>
    <mergeCell ref="C161:E161"/>
    <mergeCell ref="A162:B162"/>
    <mergeCell ref="C162:E162"/>
    <mergeCell ref="A163:B163"/>
    <mergeCell ref="C163:E163"/>
    <mergeCell ref="A164:B164"/>
    <mergeCell ref="C164:E164"/>
    <mergeCell ref="A165:B165"/>
    <mergeCell ref="C165:E165"/>
    <mergeCell ref="A156:B156"/>
    <mergeCell ref="C156:E156"/>
    <mergeCell ref="A157:B157"/>
    <mergeCell ref="C157:E157"/>
    <mergeCell ref="A158:B158"/>
    <mergeCell ref="C158:E158"/>
    <mergeCell ref="A159:B159"/>
    <mergeCell ref="C159:E159"/>
    <mergeCell ref="A160:B160"/>
    <mergeCell ref="C160:E160"/>
    <mergeCell ref="A151:B151"/>
    <mergeCell ref="C151:E151"/>
    <mergeCell ref="A152:B152"/>
    <mergeCell ref="C152:E152"/>
    <mergeCell ref="A153:B153"/>
    <mergeCell ref="C153:E153"/>
    <mergeCell ref="A154:B154"/>
    <mergeCell ref="C154:E154"/>
    <mergeCell ref="A155:B155"/>
    <mergeCell ref="C155:E155"/>
    <mergeCell ref="A146:B146"/>
    <mergeCell ref="C146:E146"/>
    <mergeCell ref="A147:B147"/>
    <mergeCell ref="C147:E147"/>
    <mergeCell ref="A148:B148"/>
    <mergeCell ref="C148:E148"/>
    <mergeCell ref="A149:B149"/>
    <mergeCell ref="C149:E149"/>
    <mergeCell ref="A150:B150"/>
    <mergeCell ref="C150:E150"/>
    <mergeCell ref="A141:B141"/>
    <mergeCell ref="C141:E141"/>
    <mergeCell ref="A142:B142"/>
    <mergeCell ref="C142:E142"/>
    <mergeCell ref="A143:B143"/>
    <mergeCell ref="C143:E143"/>
    <mergeCell ref="A144:B144"/>
    <mergeCell ref="C144:E144"/>
    <mergeCell ref="A145:B145"/>
    <mergeCell ref="C145:E145"/>
    <mergeCell ref="A140:B140"/>
    <mergeCell ref="C139:E139"/>
    <mergeCell ref="C140:E140"/>
    <mergeCell ref="C138:E138"/>
    <mergeCell ref="L136:L137"/>
    <mergeCell ref="M136:M137"/>
    <mergeCell ref="N136:N137"/>
    <mergeCell ref="K136:K137"/>
    <mergeCell ref="R136:R137"/>
    <mergeCell ref="Q136:Q137"/>
    <mergeCell ref="O136:O137"/>
    <mergeCell ref="P136:P137"/>
    <mergeCell ref="G136:G137"/>
    <mergeCell ref="H136:H137"/>
    <mergeCell ref="A136:B137"/>
    <mergeCell ref="A138:B138"/>
    <mergeCell ref="A139:B139"/>
    <mergeCell ref="Y136:Y137"/>
    <mergeCell ref="J127:Z127"/>
    <mergeCell ref="J128:Z128"/>
    <mergeCell ref="A129:Z129"/>
    <mergeCell ref="A130:Z131"/>
    <mergeCell ref="U136:U137"/>
    <mergeCell ref="V136:V137"/>
    <mergeCell ref="S136:S137"/>
    <mergeCell ref="C136:E137"/>
    <mergeCell ref="A112:Z112"/>
    <mergeCell ref="A113:Z113"/>
    <mergeCell ref="A100:Z100"/>
    <mergeCell ref="J111:Z111"/>
    <mergeCell ref="J125:Z125"/>
    <mergeCell ref="J126:Z126"/>
    <mergeCell ref="C117:I117"/>
    <mergeCell ref="J117:Z117"/>
    <mergeCell ref="C121:I121"/>
    <mergeCell ref="C122:I122"/>
    <mergeCell ref="J116:Z116"/>
    <mergeCell ref="A117:B117"/>
    <mergeCell ref="F108:I108"/>
    <mergeCell ref="J108:Z108"/>
    <mergeCell ref="C109:E109"/>
    <mergeCell ref="F109:I109"/>
    <mergeCell ref="J109:Z109"/>
    <mergeCell ref="J110:Z110"/>
    <mergeCell ref="A107:B107"/>
    <mergeCell ref="C107:E107"/>
    <mergeCell ref="F107:I107"/>
    <mergeCell ref="J107:Z107"/>
    <mergeCell ref="C118:I118"/>
    <mergeCell ref="A119:B119"/>
    <mergeCell ref="C108:E108"/>
    <mergeCell ref="H98:K98"/>
    <mergeCell ref="H99:K99"/>
    <mergeCell ref="E98:G98"/>
    <mergeCell ref="I37:Z41"/>
    <mergeCell ref="L95:Q95"/>
    <mergeCell ref="H96:K96"/>
    <mergeCell ref="L96:Q96"/>
    <mergeCell ref="H97:K97"/>
    <mergeCell ref="X96:Z96"/>
    <mergeCell ref="X97:Z97"/>
    <mergeCell ref="L97:Q97"/>
    <mergeCell ref="X95:Z95"/>
    <mergeCell ref="X92:Z92"/>
    <mergeCell ref="S78:V79"/>
    <mergeCell ref="W80:Z80"/>
    <mergeCell ref="H87:K87"/>
    <mergeCell ref="X91:Z91"/>
    <mergeCell ref="X90:Z90"/>
    <mergeCell ref="X99:Z99"/>
    <mergeCell ref="R50:W50"/>
    <mergeCell ref="H91:K91"/>
    <mergeCell ref="H92:K92"/>
    <mergeCell ref="R46:Z47"/>
    <mergeCell ref="A106:B106"/>
    <mergeCell ref="A105:B105"/>
    <mergeCell ref="E99:G99"/>
    <mergeCell ref="B73:F73"/>
    <mergeCell ref="G73:I73"/>
    <mergeCell ref="I78:L79"/>
    <mergeCell ref="I80:L80"/>
    <mergeCell ref="A78:D79"/>
    <mergeCell ref="A80:D80"/>
    <mergeCell ref="J106:Z106"/>
    <mergeCell ref="A102:Z103"/>
    <mergeCell ref="C105:E105"/>
    <mergeCell ref="F105:I105"/>
    <mergeCell ref="C106:E106"/>
    <mergeCell ref="F106:I106"/>
    <mergeCell ref="J105:Z105"/>
    <mergeCell ref="J104:Z104"/>
    <mergeCell ref="A98:D98"/>
    <mergeCell ref="A104:B104"/>
    <mergeCell ref="A99:D99"/>
    <mergeCell ref="C104:E104"/>
    <mergeCell ref="F104:I104"/>
    <mergeCell ref="B91:D91"/>
    <mergeCell ref="L98:Q98"/>
    <mergeCell ref="A114:Z115"/>
    <mergeCell ref="A116:B116"/>
    <mergeCell ref="C116:I116"/>
    <mergeCell ref="A126:B126"/>
    <mergeCell ref="C126:I126"/>
    <mergeCell ref="Z136:Z137"/>
    <mergeCell ref="X136:X137"/>
    <mergeCell ref="A127:I127"/>
    <mergeCell ref="A128:I128"/>
    <mergeCell ref="A132:Z135"/>
    <mergeCell ref="I136:I137"/>
    <mergeCell ref="W136:W137"/>
    <mergeCell ref="J118:Z118"/>
    <mergeCell ref="J119:Z119"/>
    <mergeCell ref="F136:F137"/>
    <mergeCell ref="J136:J137"/>
    <mergeCell ref="A125:B125"/>
    <mergeCell ref="C125:I125"/>
    <mergeCell ref="A122:B122"/>
    <mergeCell ref="C123:I123"/>
    <mergeCell ref="C119:I119"/>
    <mergeCell ref="A120:B120"/>
    <mergeCell ref="A121:B121"/>
    <mergeCell ref="T136:T137"/>
    <mergeCell ref="I32:I36"/>
    <mergeCell ref="J36:R36"/>
    <mergeCell ref="A18:Z18"/>
    <mergeCell ref="A1:Z10"/>
    <mergeCell ref="A11:Z12"/>
    <mergeCell ref="A13:Z13"/>
    <mergeCell ref="A14:Z15"/>
    <mergeCell ref="A16:Z17"/>
    <mergeCell ref="J124:Z124"/>
    <mergeCell ref="J120:Z120"/>
    <mergeCell ref="J121:Z121"/>
    <mergeCell ref="J122:Z122"/>
    <mergeCell ref="C124:I124"/>
    <mergeCell ref="A109:B109"/>
    <mergeCell ref="A108:B108"/>
    <mergeCell ref="A110:I110"/>
    <mergeCell ref="A111:I111"/>
    <mergeCell ref="L99:Q99"/>
    <mergeCell ref="A101:Z101"/>
    <mergeCell ref="J123:Z123"/>
    <mergeCell ref="A123:B123"/>
    <mergeCell ref="A124:B124"/>
    <mergeCell ref="C120:I120"/>
    <mergeCell ref="A118:B118"/>
    <mergeCell ref="A35:C35"/>
    <mergeCell ref="A36:C36"/>
    <mergeCell ref="A38:C38"/>
    <mergeCell ref="A39:C39"/>
    <mergeCell ref="B19:E19"/>
    <mergeCell ref="G19:I19"/>
    <mergeCell ref="B24:E24"/>
    <mergeCell ref="G24:I24"/>
    <mergeCell ref="S35:X35"/>
    <mergeCell ref="S36:X36"/>
    <mergeCell ref="U19:W19"/>
    <mergeCell ref="X19:Z19"/>
    <mergeCell ref="A32:C32"/>
    <mergeCell ref="J32:X32"/>
    <mergeCell ref="J33:R33"/>
    <mergeCell ref="J34:R34"/>
    <mergeCell ref="S34:X34"/>
    <mergeCell ref="J35:R35"/>
    <mergeCell ref="S33:X33"/>
    <mergeCell ref="A31:C31"/>
    <mergeCell ref="A33:C33"/>
    <mergeCell ref="A34:C34"/>
    <mergeCell ref="A37:H37"/>
    <mergeCell ref="Y32:Z36"/>
    <mergeCell ref="J19:T19"/>
    <mergeCell ref="A20:Z20"/>
    <mergeCell ref="A23:Z23"/>
    <mergeCell ref="A21:Z22"/>
    <mergeCell ref="U24:W24"/>
    <mergeCell ref="X24:Z24"/>
    <mergeCell ref="J24:T24"/>
    <mergeCell ref="A26:Z26"/>
    <mergeCell ref="A25:Z25"/>
    <mergeCell ref="A30:C30"/>
    <mergeCell ref="A27:H27"/>
    <mergeCell ref="A28:C28"/>
    <mergeCell ref="A29:C29"/>
    <mergeCell ref="I27:Z31"/>
    <mergeCell ref="B89:D89"/>
    <mergeCell ref="H88:K88"/>
    <mergeCell ref="H89:K89"/>
    <mergeCell ref="E89:G89"/>
    <mergeCell ref="A64:Z66"/>
    <mergeCell ref="A67:W69"/>
    <mergeCell ref="X67:Z69"/>
    <mergeCell ref="A40:C40"/>
    <mergeCell ref="A41:C41"/>
    <mergeCell ref="A42:Z42"/>
    <mergeCell ref="A46:Q47"/>
    <mergeCell ref="A48:Q52"/>
    <mergeCell ref="L89:Q89"/>
    <mergeCell ref="X50:Z50"/>
    <mergeCell ref="R51:W51"/>
    <mergeCell ref="R52:W52"/>
    <mergeCell ref="X51:Z51"/>
    <mergeCell ref="X52:Z52"/>
    <mergeCell ref="R49:W49"/>
    <mergeCell ref="A70:Z70"/>
    <mergeCell ref="A71:Z72"/>
    <mergeCell ref="J73:Z73"/>
    <mergeCell ref="M80:R80"/>
    <mergeCell ref="S80:V80"/>
    <mergeCell ref="A77:Z77"/>
    <mergeCell ref="A81:Z81"/>
    <mergeCell ref="A82:Z83"/>
    <mergeCell ref="A84:Z84"/>
    <mergeCell ref="A85:Z86"/>
    <mergeCell ref="W78:Z79"/>
    <mergeCell ref="X88:Z88"/>
    <mergeCell ref="X87:Z87"/>
    <mergeCell ref="M78:R79"/>
    <mergeCell ref="G78:H79"/>
    <mergeCell ref="E78:F79"/>
    <mergeCell ref="E80:F80"/>
    <mergeCell ref="G80:H80"/>
    <mergeCell ref="R87:W87"/>
    <mergeCell ref="R88:W88"/>
    <mergeCell ref="X93:Z93"/>
    <mergeCell ref="X94:Z94"/>
    <mergeCell ref="X98:Z98"/>
    <mergeCell ref="A43:Z44"/>
    <mergeCell ref="A45:Z45"/>
    <mergeCell ref="A54:Z55"/>
    <mergeCell ref="A53:Z53"/>
    <mergeCell ref="A56:Z60"/>
    <mergeCell ref="A61:Z61"/>
    <mergeCell ref="A62:Z63"/>
    <mergeCell ref="R48:W48"/>
    <mergeCell ref="X48:Z48"/>
    <mergeCell ref="H93:K93"/>
    <mergeCell ref="L93:Q93"/>
    <mergeCell ref="B87:D87"/>
    <mergeCell ref="B88:D88"/>
    <mergeCell ref="E87:G87"/>
    <mergeCell ref="E88:G88"/>
    <mergeCell ref="L88:Q88"/>
    <mergeCell ref="X89:Z89"/>
    <mergeCell ref="L87:Q87"/>
    <mergeCell ref="B95:D95"/>
    <mergeCell ref="E95:G95"/>
    <mergeCell ref="X49:Z49"/>
    <mergeCell ref="H95:K95"/>
    <mergeCell ref="H94:K94"/>
    <mergeCell ref="L94:Q94"/>
    <mergeCell ref="B96:D96"/>
    <mergeCell ref="B97:D97"/>
    <mergeCell ref="E96:G96"/>
    <mergeCell ref="E97:G97"/>
    <mergeCell ref="B90:D90"/>
    <mergeCell ref="E90:G90"/>
    <mergeCell ref="B94:D94"/>
    <mergeCell ref="E94:G94"/>
    <mergeCell ref="L90:Q90"/>
    <mergeCell ref="B92:D92"/>
    <mergeCell ref="B93:D93"/>
    <mergeCell ref="E92:G92"/>
    <mergeCell ref="E93:G93"/>
    <mergeCell ref="E91:G91"/>
    <mergeCell ref="L92:Q92"/>
    <mergeCell ref="H90:K90"/>
    <mergeCell ref="L91:Q91"/>
  </mergeCells>
  <dataValidations count="3">
    <dataValidation type="list" allowBlank="1" showErrorMessage="1" sqref="F19 S34 D34:H35" xr:uid="{00000000-0002-0000-0800-000000000000}">
      <formula1>"Yes,No"</formula1>
    </dataValidation>
    <dataValidation type="list" allowBlank="1" showErrorMessage="1" sqref="X48:X52" xr:uid="{00000000-0002-0000-0800-000001000000}">
      <formula1>"Yes/No?,Yes,No"</formula1>
    </dataValidation>
    <dataValidation type="list" allowBlank="1" showInputMessage="1" showErrorMessage="1" sqref="X67:Z69" xr:uid="{CEF0D343-2FD3-B94C-A1E2-45E47EF6E548}">
      <formula1>"Yes, No"</formula1>
    </dataValidation>
  </dataValidations>
  <pageMargins left="0.7" right="0.7" top="0.75" bottom="0.75" header="0.3" footer="0.3"/>
  <pageSetup scale="16" orientation="portrait" horizontalDpi="1200" verticalDpi="120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FFFF"/>
  </sheetPr>
  <dimension ref="A1:AA978"/>
  <sheetViews>
    <sheetView view="pageBreakPreview" topLeftCell="A73" zoomScale="92" zoomScaleNormal="100" zoomScaleSheetLayoutView="100" workbookViewId="0">
      <selection activeCell="X97" sqref="X97:Z97"/>
    </sheetView>
  </sheetViews>
  <sheetFormatPr defaultColWidth="13.5" defaultRowHeight="15" customHeight="1" x14ac:dyDescent="0.25"/>
  <cols>
    <col min="1" max="9" width="11"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551" t="s">
        <v>90</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Totals'!F21</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 customHeight="1" x14ac:dyDescent="0.25">
      <c r="A75" s="50" t="s">
        <v>222</v>
      </c>
      <c r="B75" s="75">
        <f>E98</f>
        <v>0</v>
      </c>
      <c r="C75" s="75">
        <f>H98</f>
        <v>0</v>
      </c>
      <c r="D75" s="75">
        <f>L98</f>
        <v>0</v>
      </c>
      <c r="E75" s="75">
        <f>R98</f>
        <v>0</v>
      </c>
      <c r="F75" s="75">
        <f>J110</f>
        <v>0</v>
      </c>
      <c r="G75" s="74">
        <f>SUM(G138:G340)</f>
        <v>0</v>
      </c>
      <c r="H75" s="74">
        <f>SUM(H138:H340)</f>
        <v>0</v>
      </c>
      <c r="I75" s="74">
        <f>SUM(I138:I340)</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 customHeight="1" x14ac:dyDescent="0.25">
      <c r="A76" s="51" t="s">
        <v>319</v>
      </c>
      <c r="B76" s="76">
        <f>B75+April!B76</f>
        <v>0</v>
      </c>
      <c r="C76" s="76">
        <f>C75+April!C76</f>
        <v>0</v>
      </c>
      <c r="D76" s="76">
        <f>D75+April!D76</f>
        <v>0</v>
      </c>
      <c r="E76" s="76">
        <f>E75+April!E76</f>
        <v>0</v>
      </c>
      <c r="F76" s="76">
        <f>F75+April!F76</f>
        <v>0</v>
      </c>
      <c r="G76" s="77">
        <f>G75+April!G76</f>
        <v>0</v>
      </c>
      <c r="H76" s="77">
        <f>H75+April!H76</f>
        <v>0</v>
      </c>
      <c r="I76" s="77">
        <f>I75+April!I76</f>
        <v>0</v>
      </c>
      <c r="J76" s="78">
        <f>J75+April!J76</f>
        <v>0</v>
      </c>
      <c r="K76" s="78">
        <f>K75+April!K76</f>
        <v>0</v>
      </c>
      <c r="L76" s="78">
        <f>L75+April!L76</f>
        <v>0</v>
      </c>
      <c r="M76" s="78">
        <f>M75+April!M76</f>
        <v>0</v>
      </c>
      <c r="N76" s="78">
        <f>N75+April!N76</f>
        <v>0</v>
      </c>
      <c r="O76" s="78">
        <f>O75+April!O76</f>
        <v>0</v>
      </c>
      <c r="P76" s="78">
        <f>P75+April!P76</f>
        <v>0</v>
      </c>
      <c r="Q76" s="78">
        <f>Q75+April!Q76</f>
        <v>0</v>
      </c>
      <c r="R76" s="78">
        <f>R75+April!R76</f>
        <v>0</v>
      </c>
      <c r="S76" s="78">
        <f>S75+April!S76</f>
        <v>0</v>
      </c>
      <c r="T76" s="78">
        <f>T75+April!T76</f>
        <v>0</v>
      </c>
      <c r="U76" s="78">
        <f>U75+April!U76</f>
        <v>0</v>
      </c>
      <c r="V76" s="78">
        <f>V75+April!V76</f>
        <v>0</v>
      </c>
      <c r="W76" s="78">
        <f>W75+April!X76</f>
        <v>0</v>
      </c>
      <c r="X76" s="78">
        <f>X75+April!X76</f>
        <v>0</v>
      </c>
      <c r="Y76" s="78">
        <f>Y75+April!Y76</f>
        <v>0</v>
      </c>
      <c r="Z76" s="78">
        <f>Z75+April!Z76</f>
        <v>0</v>
      </c>
      <c r="AA76" s="78">
        <f>AA75+April!AA76</f>
        <v>0</v>
      </c>
    </row>
    <row r="77" spans="1:27" ht="1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223</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7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7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7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18"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75" customHeight="1" x14ac:dyDescent="0.25">
      <c r="A87" s="36" t="s">
        <v>199</v>
      </c>
      <c r="B87" s="269" t="s">
        <v>200</v>
      </c>
      <c r="C87" s="280"/>
      <c r="D87" s="263"/>
      <c r="E87" s="269" t="s">
        <v>224</v>
      </c>
      <c r="F87" s="280"/>
      <c r="G87" s="263"/>
      <c r="H87" s="544" t="s">
        <v>365</v>
      </c>
      <c r="I87" s="545"/>
      <c r="J87" s="545"/>
      <c r="K87" s="546"/>
      <c r="L87" s="501" t="s">
        <v>225</v>
      </c>
      <c r="M87" s="280"/>
      <c r="N87" s="280"/>
      <c r="O87" s="280"/>
      <c r="P87" s="280"/>
      <c r="Q87" s="263"/>
      <c r="R87" s="501" t="s">
        <v>353</v>
      </c>
      <c r="S87" s="280"/>
      <c r="T87" s="280"/>
      <c r="U87" s="280"/>
      <c r="V87" s="280"/>
      <c r="W87" s="263"/>
      <c r="X87" s="269" t="s">
        <v>128</v>
      </c>
      <c r="Y87" s="280"/>
      <c r="Z87" s="263"/>
      <c r="AA87" s="505"/>
    </row>
    <row r="88" spans="1:27" ht="15.7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5.7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8"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8"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7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75" customHeight="1" x14ac:dyDescent="0.25">
      <c r="A99" s="316" t="s">
        <v>354</v>
      </c>
      <c r="B99" s="280"/>
      <c r="C99" s="280"/>
      <c r="D99" s="280"/>
      <c r="E99" s="477">
        <f>E98+April!E99</f>
        <v>0</v>
      </c>
      <c r="F99" s="310"/>
      <c r="G99" s="314"/>
      <c r="H99" s="317">
        <f>H98+April!H99</f>
        <v>0</v>
      </c>
      <c r="I99" s="310"/>
      <c r="J99" s="310"/>
      <c r="K99" s="314"/>
      <c r="L99" s="317">
        <f>L98+April!L99</f>
        <v>0</v>
      </c>
      <c r="M99" s="310"/>
      <c r="N99" s="310"/>
      <c r="O99" s="310"/>
      <c r="P99" s="310"/>
      <c r="Q99" s="314"/>
      <c r="R99" s="317">
        <f>R98+April!R99</f>
        <v>0</v>
      </c>
      <c r="S99" s="310"/>
      <c r="T99" s="310"/>
      <c r="U99" s="310"/>
      <c r="V99" s="310"/>
      <c r="W99" s="314"/>
      <c r="X99" s="317">
        <f>SUM(E99:Q99)</f>
        <v>0</v>
      </c>
      <c r="Y99" s="310"/>
      <c r="Z99" s="314"/>
      <c r="AA99" s="505"/>
    </row>
    <row r="100" spans="1:27" ht="15.75"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5.7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5.7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J110+April!J111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5.7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8"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J127+April!J128</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32.1"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5.7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 customHeight="1" x14ac:dyDescent="0.25">
      <c r="A138" s="446"/>
      <c r="B138" s="263"/>
      <c r="C138" s="281"/>
      <c r="D138" s="280"/>
      <c r="E138" s="26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x14ac:dyDescent="0.25"/>
    <row r="247" ht="15.75" x14ac:dyDescent="0.25"/>
    <row r="248" ht="15.75" x14ac:dyDescent="0.25"/>
    <row r="249" ht="15.75" x14ac:dyDescent="0.25"/>
    <row r="250" ht="15.75" x14ac:dyDescent="0.25"/>
    <row r="251" ht="15.75" x14ac:dyDescent="0.25"/>
    <row r="252" ht="15.75" x14ac:dyDescent="0.25"/>
    <row r="253" ht="15.75" x14ac:dyDescent="0.25"/>
    <row r="254" ht="15.75" x14ac:dyDescent="0.25"/>
    <row r="255" ht="15.75" x14ac:dyDescent="0.25"/>
    <row r="256" ht="15.75" x14ac:dyDescent="0.25"/>
    <row r="257" ht="15.75" x14ac:dyDescent="0.25"/>
    <row r="258" ht="15.75" x14ac:dyDescent="0.25"/>
    <row r="259" ht="15.75" x14ac:dyDescent="0.25"/>
    <row r="260" ht="15.75" x14ac:dyDescent="0.25"/>
    <row r="261" ht="15.75" x14ac:dyDescent="0.25"/>
    <row r="262" ht="15.75" x14ac:dyDescent="0.25"/>
    <row r="263" ht="15.75" x14ac:dyDescent="0.25"/>
    <row r="264" ht="15.75" x14ac:dyDescent="0.25"/>
    <row r="265" ht="15.75" x14ac:dyDescent="0.25"/>
    <row r="266" ht="15.75" x14ac:dyDescent="0.25"/>
    <row r="267" ht="15.75" x14ac:dyDescent="0.25"/>
    <row r="268" ht="15.75" x14ac:dyDescent="0.25"/>
    <row r="269" ht="15.75" x14ac:dyDescent="0.25"/>
    <row r="270" ht="15.75" x14ac:dyDescent="0.25"/>
    <row r="271" ht="15.75" x14ac:dyDescent="0.25"/>
    <row r="272" ht="15.75" x14ac:dyDescent="0.25"/>
    <row r="273" ht="15.75" x14ac:dyDescent="0.25"/>
    <row r="274" ht="15.75" x14ac:dyDescent="0.25"/>
    <row r="275" ht="15.75" x14ac:dyDescent="0.25"/>
    <row r="276" ht="15.75" x14ac:dyDescent="0.25"/>
    <row r="277" ht="15.75" x14ac:dyDescent="0.25"/>
    <row r="278" ht="15.75" x14ac:dyDescent="0.25"/>
    <row r="279" ht="15.75" x14ac:dyDescent="0.25"/>
    <row r="280" ht="15.75" x14ac:dyDescent="0.25"/>
    <row r="281" ht="15.75" x14ac:dyDescent="0.25"/>
    <row r="282" ht="15.75" x14ac:dyDescent="0.25"/>
    <row r="283" ht="15.75" x14ac:dyDescent="0.25"/>
    <row r="284" ht="15.75" x14ac:dyDescent="0.25"/>
    <row r="285" ht="15.75" x14ac:dyDescent="0.25"/>
    <row r="286" ht="15.75" x14ac:dyDescent="0.25"/>
    <row r="287" ht="15.75" x14ac:dyDescent="0.25"/>
    <row r="288" ht="15.75" x14ac:dyDescent="0.25"/>
    <row r="289" ht="15.75" x14ac:dyDescent="0.25"/>
    <row r="290" ht="15.75" x14ac:dyDescent="0.25"/>
    <row r="291" ht="15.75" x14ac:dyDescent="0.25"/>
    <row r="292" ht="15.75" x14ac:dyDescent="0.25"/>
    <row r="293" ht="15.75" x14ac:dyDescent="0.25"/>
    <row r="294" ht="15.75" x14ac:dyDescent="0.25"/>
    <row r="295" ht="15.75" x14ac:dyDescent="0.25"/>
    <row r="296" ht="15.75" x14ac:dyDescent="0.25"/>
    <row r="297" ht="15.75" x14ac:dyDescent="0.25"/>
    <row r="298" ht="15.75" x14ac:dyDescent="0.25"/>
    <row r="299" ht="15.75" x14ac:dyDescent="0.25"/>
    <row r="300" ht="15.75" x14ac:dyDescent="0.25"/>
    <row r="301" ht="15.75" x14ac:dyDescent="0.25"/>
    <row r="302" ht="15.75" x14ac:dyDescent="0.25"/>
    <row r="303" ht="15.75" x14ac:dyDescent="0.25"/>
    <row r="304" ht="15.75" x14ac:dyDescent="0.25"/>
    <row r="305" ht="15.75" x14ac:dyDescent="0.25"/>
    <row r="306" ht="15.75" x14ac:dyDescent="0.25"/>
    <row r="307" ht="15.75" x14ac:dyDescent="0.25"/>
    <row r="308" ht="15.75" x14ac:dyDescent="0.25"/>
    <row r="309" ht="15.75" x14ac:dyDescent="0.25"/>
    <row r="310" ht="15.75" x14ac:dyDescent="0.25"/>
    <row r="311" ht="15.75" x14ac:dyDescent="0.25"/>
    <row r="312" ht="15.75" x14ac:dyDescent="0.25"/>
    <row r="313" ht="15.75" x14ac:dyDescent="0.25"/>
    <row r="314" ht="15.75" x14ac:dyDescent="0.25"/>
    <row r="315" ht="15.75" x14ac:dyDescent="0.25"/>
    <row r="316" ht="15.75" x14ac:dyDescent="0.25"/>
    <row r="317" ht="15.75" x14ac:dyDescent="0.25"/>
    <row r="318" ht="15.75" x14ac:dyDescent="0.25"/>
    <row r="319" ht="15.75" x14ac:dyDescent="0.25"/>
    <row r="320" ht="15.75" x14ac:dyDescent="0.25"/>
    <row r="321" ht="15.75" x14ac:dyDescent="0.25"/>
    <row r="322" ht="15.75" x14ac:dyDescent="0.25"/>
    <row r="323" ht="15.75" x14ac:dyDescent="0.25"/>
    <row r="324" ht="15.75" x14ac:dyDescent="0.25"/>
    <row r="325" ht="15.75" x14ac:dyDescent="0.25"/>
    <row r="326" ht="15.75" x14ac:dyDescent="0.25"/>
    <row r="327" ht="15.75" x14ac:dyDescent="0.25"/>
    <row r="328" ht="15.75" x14ac:dyDescent="0.25"/>
    <row r="329" ht="15.75" x14ac:dyDescent="0.25"/>
    <row r="330" ht="15.75" x14ac:dyDescent="0.25"/>
    <row r="331" ht="15.75" x14ac:dyDescent="0.25"/>
    <row r="332" ht="15.75" x14ac:dyDescent="0.25"/>
    <row r="333" ht="15.75" x14ac:dyDescent="0.25"/>
    <row r="334" ht="15.75" x14ac:dyDescent="0.25"/>
    <row r="335" ht="15.75" x14ac:dyDescent="0.25"/>
    <row r="336" ht="15.75" x14ac:dyDescent="0.25"/>
    <row r="337" ht="15.75" x14ac:dyDescent="0.25"/>
    <row r="338" ht="15.75" x14ac:dyDescent="0.25"/>
    <row r="339" ht="15.75" x14ac:dyDescent="0.25"/>
    <row r="340" ht="15.75" x14ac:dyDescent="0.25"/>
    <row r="341" ht="15.75" x14ac:dyDescent="0.25"/>
    <row r="342" ht="15.75" x14ac:dyDescent="0.25"/>
    <row r="343" ht="15.75" x14ac:dyDescent="0.25"/>
    <row r="344" ht="15.75" x14ac:dyDescent="0.25"/>
    <row r="345" ht="15.75" x14ac:dyDescent="0.25"/>
    <row r="346" ht="15.75" x14ac:dyDescent="0.25"/>
    <row r="347" ht="15.75" x14ac:dyDescent="0.25"/>
    <row r="348" ht="15.75" x14ac:dyDescent="0.25"/>
    <row r="349" ht="15.75" x14ac:dyDescent="0.25"/>
    <row r="350" ht="15.75" x14ac:dyDescent="0.25"/>
    <row r="351" ht="15.75" x14ac:dyDescent="0.25"/>
    <row r="352" ht="15.75" x14ac:dyDescent="0.25"/>
    <row r="353" ht="15.75" x14ac:dyDescent="0.25"/>
    <row r="354" ht="15.75" x14ac:dyDescent="0.25"/>
    <row r="355" ht="15.75" x14ac:dyDescent="0.25"/>
    <row r="356" ht="15.75" x14ac:dyDescent="0.25"/>
    <row r="357" ht="15.75" x14ac:dyDescent="0.25"/>
    <row r="358" ht="15.75" x14ac:dyDescent="0.25"/>
    <row r="359" ht="15.75" x14ac:dyDescent="0.25"/>
    <row r="360" ht="15.75" x14ac:dyDescent="0.25"/>
    <row r="361" ht="15.75" x14ac:dyDescent="0.25"/>
    <row r="362" ht="15.75" x14ac:dyDescent="0.25"/>
    <row r="363" ht="15.75" x14ac:dyDescent="0.25"/>
    <row r="364" ht="15.75" x14ac:dyDescent="0.25"/>
    <row r="365" ht="15.75" x14ac:dyDescent="0.25"/>
    <row r="366" ht="15.75" x14ac:dyDescent="0.25"/>
    <row r="367" ht="15.75" x14ac:dyDescent="0.25"/>
    <row r="368" ht="15.75" x14ac:dyDescent="0.25"/>
    <row r="369" ht="15.75" x14ac:dyDescent="0.25"/>
    <row r="370" ht="15.75" x14ac:dyDescent="0.25"/>
    <row r="371" ht="15.75" x14ac:dyDescent="0.25"/>
    <row r="372" ht="15.75" x14ac:dyDescent="0.25"/>
    <row r="373" ht="15.75" x14ac:dyDescent="0.25"/>
    <row r="374" ht="15.75" x14ac:dyDescent="0.25"/>
    <row r="375" ht="15.75" x14ac:dyDescent="0.25"/>
    <row r="376" ht="15.75" x14ac:dyDescent="0.25"/>
    <row r="377" ht="15.75" x14ac:dyDescent="0.25"/>
    <row r="378" ht="15.75" x14ac:dyDescent="0.25"/>
    <row r="379" ht="15.75" x14ac:dyDescent="0.25"/>
    <row r="380" ht="15.75" x14ac:dyDescent="0.25"/>
    <row r="381" ht="15.75" x14ac:dyDescent="0.25"/>
    <row r="382" ht="15.75" x14ac:dyDescent="0.25"/>
    <row r="383" ht="15.75" x14ac:dyDescent="0.25"/>
    <row r="384" ht="15.75" x14ac:dyDescent="0.25"/>
    <row r="385" ht="15.75" x14ac:dyDescent="0.25"/>
    <row r="386" ht="15.75" x14ac:dyDescent="0.25"/>
    <row r="387" ht="15.75" x14ac:dyDescent="0.25"/>
    <row r="388" ht="15.75" x14ac:dyDescent="0.25"/>
    <row r="389" ht="15.75" x14ac:dyDescent="0.25"/>
    <row r="390" ht="15.75" x14ac:dyDescent="0.25"/>
    <row r="391" ht="15.75" x14ac:dyDescent="0.25"/>
    <row r="392" ht="15.75" x14ac:dyDescent="0.25"/>
    <row r="393" ht="15.75" x14ac:dyDescent="0.25"/>
    <row r="394" ht="15.75" x14ac:dyDescent="0.25"/>
    <row r="395" ht="15.75" x14ac:dyDescent="0.25"/>
    <row r="396" ht="15.75" x14ac:dyDescent="0.25"/>
    <row r="397" ht="15.75" x14ac:dyDescent="0.25"/>
    <row r="398" ht="15.75" x14ac:dyDescent="0.25"/>
    <row r="399" ht="15.75" x14ac:dyDescent="0.25"/>
    <row r="400" ht="15.75" x14ac:dyDescent="0.25"/>
    <row r="401" ht="15.75" x14ac:dyDescent="0.25"/>
    <row r="402" ht="15.75" x14ac:dyDescent="0.25"/>
    <row r="403" ht="15.75" x14ac:dyDescent="0.25"/>
    <row r="404" ht="15.75" x14ac:dyDescent="0.25"/>
    <row r="405" ht="15.75" x14ac:dyDescent="0.25"/>
    <row r="406" ht="15.75" x14ac:dyDescent="0.25"/>
    <row r="407" ht="15.75" x14ac:dyDescent="0.25"/>
    <row r="408" ht="15.75" x14ac:dyDescent="0.25"/>
    <row r="409" ht="15.75" x14ac:dyDescent="0.25"/>
    <row r="410" ht="15.75" x14ac:dyDescent="0.25"/>
    <row r="411" ht="15.75" x14ac:dyDescent="0.25"/>
    <row r="412" ht="15.75" x14ac:dyDescent="0.25"/>
    <row r="413" ht="15.75" x14ac:dyDescent="0.25"/>
    <row r="414" ht="15.75" x14ac:dyDescent="0.25"/>
    <row r="415" ht="15.75" x14ac:dyDescent="0.25"/>
    <row r="416" ht="15.75" x14ac:dyDescent="0.25"/>
    <row r="417" ht="15.75" x14ac:dyDescent="0.25"/>
    <row r="418" ht="15.75" x14ac:dyDescent="0.25"/>
    <row r="419" ht="15.75" x14ac:dyDescent="0.25"/>
    <row r="420" ht="15.75" x14ac:dyDescent="0.25"/>
    <row r="421" ht="15.75" x14ac:dyDescent="0.25"/>
    <row r="422" ht="15.75" x14ac:dyDescent="0.25"/>
    <row r="423" ht="15.75" x14ac:dyDescent="0.25"/>
    <row r="424" ht="15.75" x14ac:dyDescent="0.25"/>
    <row r="425" ht="15.75" x14ac:dyDescent="0.25"/>
    <row r="426" ht="15.75" x14ac:dyDescent="0.25"/>
    <row r="427" ht="15.75" x14ac:dyDescent="0.25"/>
    <row r="428" ht="15.75" x14ac:dyDescent="0.25"/>
    <row r="429" ht="15.75" x14ac:dyDescent="0.25"/>
    <row r="430" ht="15.75" x14ac:dyDescent="0.25"/>
    <row r="431" ht="15.75" x14ac:dyDescent="0.25"/>
    <row r="432" ht="15.75" x14ac:dyDescent="0.25"/>
    <row r="433" ht="15.75" x14ac:dyDescent="0.25"/>
    <row r="434" ht="15.75" x14ac:dyDescent="0.25"/>
    <row r="435" ht="15.75" x14ac:dyDescent="0.25"/>
    <row r="436" ht="15.75" x14ac:dyDescent="0.25"/>
    <row r="437" ht="15.75" x14ac:dyDescent="0.25"/>
    <row r="438" ht="15.75" x14ac:dyDescent="0.25"/>
    <row r="439" ht="15.75" x14ac:dyDescent="0.25"/>
    <row r="440" ht="15.75" x14ac:dyDescent="0.25"/>
    <row r="441" ht="15.75" x14ac:dyDescent="0.25"/>
    <row r="442" ht="15.75" x14ac:dyDescent="0.25"/>
    <row r="443" ht="15.75" x14ac:dyDescent="0.25"/>
    <row r="444" ht="15.75" x14ac:dyDescent="0.25"/>
    <row r="445" ht="15.75" x14ac:dyDescent="0.25"/>
    <row r="446" ht="15.75" x14ac:dyDescent="0.25"/>
    <row r="447" ht="15.75" x14ac:dyDescent="0.25"/>
    <row r="448" ht="15.75" x14ac:dyDescent="0.25"/>
    <row r="449" ht="15.75" x14ac:dyDescent="0.25"/>
    <row r="450" ht="15.75" x14ac:dyDescent="0.25"/>
    <row r="451" ht="15.75" x14ac:dyDescent="0.25"/>
    <row r="452" ht="15.75" x14ac:dyDescent="0.25"/>
    <row r="453" ht="15.75" x14ac:dyDescent="0.25"/>
    <row r="454" ht="15.75" x14ac:dyDescent="0.25"/>
    <row r="455" ht="15.75" x14ac:dyDescent="0.25"/>
    <row r="456" ht="15.75" x14ac:dyDescent="0.25"/>
    <row r="457" ht="15.75" x14ac:dyDescent="0.25"/>
    <row r="458" ht="15.75" x14ac:dyDescent="0.25"/>
    <row r="459" ht="15.75" x14ac:dyDescent="0.25"/>
    <row r="460" ht="15.75" x14ac:dyDescent="0.25"/>
    <row r="461" ht="15.75" x14ac:dyDescent="0.25"/>
    <row r="462" ht="15.75" x14ac:dyDescent="0.25"/>
    <row r="463" ht="15.75" x14ac:dyDescent="0.25"/>
    <row r="464" ht="15.75" x14ac:dyDescent="0.25"/>
    <row r="465" ht="15.75" x14ac:dyDescent="0.25"/>
    <row r="466" ht="15.75" x14ac:dyDescent="0.25"/>
    <row r="467" ht="15.75" x14ac:dyDescent="0.25"/>
    <row r="468" ht="15.75" x14ac:dyDescent="0.25"/>
    <row r="469" ht="15.75" x14ac:dyDescent="0.25"/>
    <row r="470" ht="15.75" x14ac:dyDescent="0.25"/>
    <row r="471" ht="15.75" x14ac:dyDescent="0.25"/>
    <row r="472" ht="15.75" x14ac:dyDescent="0.25"/>
    <row r="473" ht="15.75" x14ac:dyDescent="0.25"/>
    <row r="474" ht="15.75" x14ac:dyDescent="0.25"/>
    <row r="475" ht="15.75" x14ac:dyDescent="0.25"/>
    <row r="476" ht="15.75" x14ac:dyDescent="0.25"/>
    <row r="477" ht="15.75" x14ac:dyDescent="0.25"/>
    <row r="478" ht="15.75" x14ac:dyDescent="0.25"/>
    <row r="479" ht="15.75" x14ac:dyDescent="0.25"/>
    <row r="480" ht="15.75" x14ac:dyDescent="0.25"/>
    <row r="481" ht="15.75" x14ac:dyDescent="0.25"/>
    <row r="482" ht="15.75" x14ac:dyDescent="0.25"/>
    <row r="483" ht="15.75" x14ac:dyDescent="0.25"/>
    <row r="484" ht="15.75" x14ac:dyDescent="0.25"/>
    <row r="485" ht="15.75" x14ac:dyDescent="0.25"/>
    <row r="486" ht="15.75" x14ac:dyDescent="0.25"/>
    <row r="487" ht="15.75" x14ac:dyDescent="0.25"/>
    <row r="488" ht="15.75" x14ac:dyDescent="0.25"/>
    <row r="489" ht="15.75" x14ac:dyDescent="0.25"/>
    <row r="490" ht="15.75" x14ac:dyDescent="0.25"/>
    <row r="491" ht="15.75" x14ac:dyDescent="0.25"/>
    <row r="492" ht="15.75" x14ac:dyDescent="0.25"/>
    <row r="493" ht="15.75" x14ac:dyDescent="0.25"/>
    <row r="494" ht="15.75" x14ac:dyDescent="0.25"/>
    <row r="495" ht="15.75" x14ac:dyDescent="0.25"/>
    <row r="496" ht="15.75" x14ac:dyDescent="0.25"/>
    <row r="497" ht="15.75" x14ac:dyDescent="0.25"/>
    <row r="498" ht="15.75" x14ac:dyDescent="0.25"/>
    <row r="499" ht="15.75" x14ac:dyDescent="0.25"/>
    <row r="500" ht="15.75" x14ac:dyDescent="0.25"/>
    <row r="501" ht="15.75" x14ac:dyDescent="0.25"/>
    <row r="502" ht="15.75" x14ac:dyDescent="0.25"/>
    <row r="503" ht="15.75" x14ac:dyDescent="0.25"/>
    <row r="504" ht="15.75" x14ac:dyDescent="0.25"/>
    <row r="505" ht="15.75" x14ac:dyDescent="0.25"/>
    <row r="506" ht="15.75" x14ac:dyDescent="0.25"/>
    <row r="507" ht="15.75" x14ac:dyDescent="0.25"/>
    <row r="508" ht="15.75" x14ac:dyDescent="0.25"/>
    <row r="509" ht="15.75" x14ac:dyDescent="0.25"/>
    <row r="510" ht="15.75" x14ac:dyDescent="0.25"/>
    <row r="511" ht="15.75" x14ac:dyDescent="0.25"/>
    <row r="512" ht="15.75" x14ac:dyDescent="0.25"/>
    <row r="513" ht="15.75" x14ac:dyDescent="0.25"/>
    <row r="514" ht="15.75" x14ac:dyDescent="0.25"/>
    <row r="515" ht="15.75" x14ac:dyDescent="0.25"/>
    <row r="516" ht="15.75" x14ac:dyDescent="0.25"/>
    <row r="517" ht="15.75" x14ac:dyDescent="0.25"/>
    <row r="518" ht="15.75" x14ac:dyDescent="0.25"/>
    <row r="519" ht="15.75" x14ac:dyDescent="0.25"/>
    <row r="520" ht="15.75" x14ac:dyDescent="0.25"/>
    <row r="521" ht="15.75" x14ac:dyDescent="0.25"/>
    <row r="522" ht="15.75" x14ac:dyDescent="0.25"/>
    <row r="523" ht="15.75" x14ac:dyDescent="0.25"/>
    <row r="524" ht="15.75" x14ac:dyDescent="0.25"/>
    <row r="525" ht="15.75" x14ac:dyDescent="0.25"/>
    <row r="526" ht="15.75" x14ac:dyDescent="0.25"/>
    <row r="527" ht="15.75" x14ac:dyDescent="0.25"/>
    <row r="528" ht="15.75" x14ac:dyDescent="0.25"/>
    <row r="529" ht="15.75" x14ac:dyDescent="0.25"/>
    <row r="530" ht="15.75" x14ac:dyDescent="0.25"/>
    <row r="531" ht="15.75" x14ac:dyDescent="0.25"/>
    <row r="532" ht="15.75" x14ac:dyDescent="0.25"/>
    <row r="533" ht="15.75" x14ac:dyDescent="0.25"/>
    <row r="534" ht="15.75" x14ac:dyDescent="0.25"/>
    <row r="535" ht="15.75" x14ac:dyDescent="0.25"/>
    <row r="536" ht="15.75" x14ac:dyDescent="0.25"/>
    <row r="537" ht="15.75" x14ac:dyDescent="0.25"/>
    <row r="538" ht="15.75" x14ac:dyDescent="0.25"/>
    <row r="539" ht="15.75" x14ac:dyDescent="0.25"/>
    <row r="540" ht="15.75" x14ac:dyDescent="0.25"/>
    <row r="541" ht="15.75" x14ac:dyDescent="0.25"/>
    <row r="542" ht="15.75" x14ac:dyDescent="0.25"/>
    <row r="543" ht="15.75" x14ac:dyDescent="0.25"/>
    <row r="544" ht="15.75" x14ac:dyDescent="0.25"/>
    <row r="545" ht="15.75" x14ac:dyDescent="0.25"/>
    <row r="546" ht="15.75" x14ac:dyDescent="0.25"/>
    <row r="547" ht="15.75" x14ac:dyDescent="0.25"/>
    <row r="548" ht="15.75" x14ac:dyDescent="0.25"/>
    <row r="549" ht="15.75" x14ac:dyDescent="0.25"/>
    <row r="550" ht="15.75" x14ac:dyDescent="0.25"/>
    <row r="551" ht="15.75" x14ac:dyDescent="0.25"/>
    <row r="552" ht="15.75" x14ac:dyDescent="0.25"/>
    <row r="553" ht="15.75" x14ac:dyDescent="0.25"/>
    <row r="554" ht="15.75" x14ac:dyDescent="0.25"/>
    <row r="555" ht="15.75" x14ac:dyDescent="0.25"/>
    <row r="556" ht="15.75" x14ac:dyDescent="0.25"/>
    <row r="557" ht="15.75" x14ac:dyDescent="0.25"/>
    <row r="558" ht="15.75" x14ac:dyDescent="0.25"/>
    <row r="559" ht="15.75" x14ac:dyDescent="0.25"/>
    <row r="560" ht="15.75" x14ac:dyDescent="0.25"/>
    <row r="561" ht="15.75" x14ac:dyDescent="0.25"/>
    <row r="562" ht="15.75" x14ac:dyDescent="0.25"/>
    <row r="563" ht="15.75" x14ac:dyDescent="0.25"/>
    <row r="564" ht="15.75" x14ac:dyDescent="0.25"/>
    <row r="565" ht="15.75" x14ac:dyDescent="0.25"/>
    <row r="566" ht="15.75" x14ac:dyDescent="0.25"/>
    <row r="567" ht="15.75" x14ac:dyDescent="0.25"/>
    <row r="568" ht="15.75" x14ac:dyDescent="0.25"/>
    <row r="569" ht="15.75" x14ac:dyDescent="0.25"/>
    <row r="570" ht="15.75" x14ac:dyDescent="0.25"/>
    <row r="571" ht="15.75" x14ac:dyDescent="0.25"/>
    <row r="572" ht="15.75" x14ac:dyDescent="0.25"/>
    <row r="573" ht="15.75" x14ac:dyDescent="0.25"/>
    <row r="574" ht="15.75" x14ac:dyDescent="0.25"/>
    <row r="575" ht="15.75" x14ac:dyDescent="0.25"/>
    <row r="576" ht="15.75" x14ac:dyDescent="0.25"/>
    <row r="577" ht="15.75" x14ac:dyDescent="0.25"/>
    <row r="578" ht="15.75" x14ac:dyDescent="0.25"/>
    <row r="579" ht="15.75" x14ac:dyDescent="0.25"/>
    <row r="580" ht="15.75" x14ac:dyDescent="0.25"/>
    <row r="581" ht="15.75" x14ac:dyDescent="0.25"/>
    <row r="582" ht="15.75" x14ac:dyDescent="0.25"/>
    <row r="583" ht="15.75" x14ac:dyDescent="0.25"/>
    <row r="584" ht="15.75" x14ac:dyDescent="0.25"/>
    <row r="585" ht="15.75" x14ac:dyDescent="0.25"/>
    <row r="586" ht="15.75" x14ac:dyDescent="0.25"/>
    <row r="587" ht="15.75" x14ac:dyDescent="0.25"/>
    <row r="588" ht="15.75" x14ac:dyDescent="0.25"/>
    <row r="589" ht="15.75" x14ac:dyDescent="0.25"/>
    <row r="590" ht="15.75" x14ac:dyDescent="0.25"/>
    <row r="591" ht="15.75" x14ac:dyDescent="0.25"/>
    <row r="592" ht="15.75" x14ac:dyDescent="0.25"/>
    <row r="593" ht="15.75" x14ac:dyDescent="0.25"/>
    <row r="594" ht="15.75" x14ac:dyDescent="0.25"/>
    <row r="595" ht="15.75" x14ac:dyDescent="0.25"/>
    <row r="596" ht="15.75" x14ac:dyDescent="0.25"/>
    <row r="597" ht="15.75" x14ac:dyDescent="0.25"/>
    <row r="598" ht="15.75" x14ac:dyDescent="0.25"/>
    <row r="599" ht="15.75" x14ac:dyDescent="0.25"/>
    <row r="600" ht="15.75" x14ac:dyDescent="0.25"/>
    <row r="601" ht="15.75" x14ac:dyDescent="0.25"/>
    <row r="602" ht="15.75" x14ac:dyDescent="0.25"/>
    <row r="603" ht="15.75" x14ac:dyDescent="0.25"/>
    <row r="604" ht="15.75" x14ac:dyDescent="0.25"/>
    <row r="605" ht="15.75" x14ac:dyDescent="0.25"/>
    <row r="606" ht="15.75" x14ac:dyDescent="0.25"/>
    <row r="607" ht="15.75" x14ac:dyDescent="0.25"/>
    <row r="608" ht="15.75" x14ac:dyDescent="0.25"/>
    <row r="609" ht="15.75" x14ac:dyDescent="0.25"/>
    <row r="610" ht="15.75" x14ac:dyDescent="0.25"/>
    <row r="611" ht="15.75" x14ac:dyDescent="0.25"/>
    <row r="612" ht="15.75" x14ac:dyDescent="0.25"/>
    <row r="613" ht="15.75" x14ac:dyDescent="0.25"/>
    <row r="614" ht="15.75" x14ac:dyDescent="0.25"/>
    <row r="615" ht="15.75" x14ac:dyDescent="0.25"/>
    <row r="616" ht="15.75" x14ac:dyDescent="0.25"/>
    <row r="617" ht="15.75" x14ac:dyDescent="0.25"/>
    <row r="618" ht="15.75" x14ac:dyDescent="0.25"/>
    <row r="619" ht="15.75" x14ac:dyDescent="0.25"/>
    <row r="620" ht="15.75" x14ac:dyDescent="0.25"/>
    <row r="621" ht="15.75" x14ac:dyDescent="0.25"/>
    <row r="622" ht="15.75" x14ac:dyDescent="0.25"/>
    <row r="623" ht="15.75" x14ac:dyDescent="0.25"/>
    <row r="624" ht="15.75" x14ac:dyDescent="0.25"/>
    <row r="625" ht="15.75" x14ac:dyDescent="0.25"/>
    <row r="626" ht="15.75" x14ac:dyDescent="0.25"/>
    <row r="627" ht="15.75" x14ac:dyDescent="0.25"/>
    <row r="628" ht="15.75" x14ac:dyDescent="0.25"/>
    <row r="629" ht="15.75" x14ac:dyDescent="0.25"/>
    <row r="630" ht="15.75" x14ac:dyDescent="0.25"/>
    <row r="631" ht="15.75" x14ac:dyDescent="0.25"/>
    <row r="632" ht="15.75" x14ac:dyDescent="0.25"/>
    <row r="633" ht="15.75" x14ac:dyDescent="0.25"/>
    <row r="634" ht="15.75" x14ac:dyDescent="0.25"/>
    <row r="635" ht="15.75" x14ac:dyDescent="0.25"/>
    <row r="636" ht="15.75" x14ac:dyDescent="0.25"/>
    <row r="637" ht="15.75" x14ac:dyDescent="0.25"/>
    <row r="638" ht="15.75" x14ac:dyDescent="0.25"/>
    <row r="639" ht="15.75" x14ac:dyDescent="0.25"/>
    <row r="640" ht="15.75" x14ac:dyDescent="0.25"/>
    <row r="641" ht="15.75" x14ac:dyDescent="0.25"/>
    <row r="642" ht="15.75" x14ac:dyDescent="0.25"/>
    <row r="643" ht="15.75" x14ac:dyDescent="0.25"/>
    <row r="644" ht="15.75" x14ac:dyDescent="0.25"/>
    <row r="645" ht="15.75" x14ac:dyDescent="0.25"/>
    <row r="646" ht="15.75" x14ac:dyDescent="0.25"/>
    <row r="647" ht="15.75" x14ac:dyDescent="0.25"/>
    <row r="648" ht="15.75" x14ac:dyDescent="0.25"/>
    <row r="649" ht="15.75" x14ac:dyDescent="0.25"/>
    <row r="650" ht="15.75" x14ac:dyDescent="0.25"/>
    <row r="651" ht="15.75" x14ac:dyDescent="0.25"/>
    <row r="652" ht="15.75" x14ac:dyDescent="0.25"/>
    <row r="653" ht="15.75" x14ac:dyDescent="0.25"/>
    <row r="654" ht="15.75" x14ac:dyDescent="0.25"/>
    <row r="655" ht="15.75" x14ac:dyDescent="0.25"/>
    <row r="656" ht="15.75" x14ac:dyDescent="0.25"/>
    <row r="657" ht="15.75" x14ac:dyDescent="0.25"/>
    <row r="658" ht="15.75" x14ac:dyDescent="0.25"/>
    <row r="659" ht="15.75" x14ac:dyDescent="0.25"/>
    <row r="660" ht="15.75" x14ac:dyDescent="0.25"/>
    <row r="661" ht="15.75" x14ac:dyDescent="0.25"/>
    <row r="662" ht="15.75" x14ac:dyDescent="0.25"/>
    <row r="663" ht="15.75" x14ac:dyDescent="0.25"/>
    <row r="664" ht="15.75" x14ac:dyDescent="0.25"/>
    <row r="665" ht="15.75" x14ac:dyDescent="0.25"/>
    <row r="666" ht="15.75" x14ac:dyDescent="0.25"/>
    <row r="667" ht="15.75" x14ac:dyDescent="0.25"/>
    <row r="668" ht="15.75" x14ac:dyDescent="0.25"/>
    <row r="669" ht="15.75" x14ac:dyDescent="0.25"/>
    <row r="670" ht="15.75" x14ac:dyDescent="0.25"/>
    <row r="671" ht="15.75" x14ac:dyDescent="0.25"/>
    <row r="672" ht="15.75" x14ac:dyDescent="0.25"/>
    <row r="673" ht="15.75" x14ac:dyDescent="0.25"/>
    <row r="674" ht="15.75" x14ac:dyDescent="0.25"/>
    <row r="675" ht="15.75" x14ac:dyDescent="0.25"/>
    <row r="676" ht="15.75" x14ac:dyDescent="0.25"/>
    <row r="677" ht="15.75" x14ac:dyDescent="0.25"/>
    <row r="678" ht="15.75" x14ac:dyDescent="0.25"/>
    <row r="679" ht="15.75" x14ac:dyDescent="0.25"/>
    <row r="680" ht="15.75" x14ac:dyDescent="0.25"/>
    <row r="681" ht="15.75" x14ac:dyDescent="0.25"/>
    <row r="682" ht="15.75" x14ac:dyDescent="0.25"/>
    <row r="683" ht="15.75" x14ac:dyDescent="0.25"/>
    <row r="684" ht="15.75" x14ac:dyDescent="0.25"/>
    <row r="685" ht="15.75" x14ac:dyDescent="0.25"/>
    <row r="686" ht="15.75" x14ac:dyDescent="0.25"/>
    <row r="687" ht="15.75" x14ac:dyDescent="0.25"/>
    <row r="688" ht="15.75" x14ac:dyDescent="0.25"/>
    <row r="689" ht="15.75" x14ac:dyDescent="0.25"/>
    <row r="690" ht="15.75" x14ac:dyDescent="0.25"/>
    <row r="691" ht="15.75" x14ac:dyDescent="0.25"/>
    <row r="692" ht="15.75" x14ac:dyDescent="0.25"/>
    <row r="693" ht="15.75" x14ac:dyDescent="0.25"/>
    <row r="694" ht="15.75" x14ac:dyDescent="0.25"/>
    <row r="695" ht="15.75" x14ac:dyDescent="0.25"/>
    <row r="696" ht="15.75" x14ac:dyDescent="0.25"/>
    <row r="697" ht="15.75" x14ac:dyDescent="0.25"/>
    <row r="698" ht="15.75" x14ac:dyDescent="0.25"/>
    <row r="699" ht="15.75" x14ac:dyDescent="0.25"/>
    <row r="700" ht="15.75" x14ac:dyDescent="0.25"/>
    <row r="701" ht="15.75" x14ac:dyDescent="0.25"/>
    <row r="702" ht="15.75" x14ac:dyDescent="0.25"/>
    <row r="703" ht="15.75" x14ac:dyDescent="0.25"/>
    <row r="704" ht="15.75" x14ac:dyDescent="0.25"/>
    <row r="705" ht="15.75" x14ac:dyDescent="0.25"/>
    <row r="706" ht="15.75" x14ac:dyDescent="0.25"/>
    <row r="707" ht="15.75" x14ac:dyDescent="0.25"/>
    <row r="708" ht="15.75" x14ac:dyDescent="0.25"/>
    <row r="709" ht="15.75" x14ac:dyDescent="0.25"/>
    <row r="710" ht="15.75" x14ac:dyDescent="0.25"/>
    <row r="711" ht="15.75" x14ac:dyDescent="0.25"/>
    <row r="712" ht="15.75" x14ac:dyDescent="0.25"/>
    <row r="713" ht="15.75" x14ac:dyDescent="0.25"/>
    <row r="714" ht="15.75" x14ac:dyDescent="0.25"/>
    <row r="715" ht="15.75" x14ac:dyDescent="0.25"/>
    <row r="716" ht="15.75" x14ac:dyDescent="0.25"/>
    <row r="717" ht="15.75" x14ac:dyDescent="0.25"/>
    <row r="718" ht="15.75" x14ac:dyDescent="0.25"/>
    <row r="719" ht="15.75" x14ac:dyDescent="0.25"/>
    <row r="720" ht="15.75" x14ac:dyDescent="0.25"/>
    <row r="721" ht="15.75" x14ac:dyDescent="0.25"/>
    <row r="722" ht="15.75" x14ac:dyDescent="0.25"/>
    <row r="723" ht="15.75" x14ac:dyDescent="0.25"/>
    <row r="724" ht="15.75" x14ac:dyDescent="0.25"/>
    <row r="725" ht="15.75" x14ac:dyDescent="0.25"/>
    <row r="726" ht="15.75" x14ac:dyDescent="0.25"/>
    <row r="727" ht="15.75" x14ac:dyDescent="0.25"/>
    <row r="728" ht="15.75" x14ac:dyDescent="0.25"/>
    <row r="729" ht="15.75" x14ac:dyDescent="0.25"/>
    <row r="730" ht="15.75" x14ac:dyDescent="0.25"/>
    <row r="731" ht="15.75" x14ac:dyDescent="0.25"/>
    <row r="732" ht="15.75" x14ac:dyDescent="0.25"/>
    <row r="733" ht="15.75" x14ac:dyDescent="0.25"/>
    <row r="734" ht="15.75" x14ac:dyDescent="0.25"/>
    <row r="735" ht="15.75" x14ac:dyDescent="0.25"/>
    <row r="736" ht="15.75" x14ac:dyDescent="0.25"/>
    <row r="737" ht="15.75" x14ac:dyDescent="0.25"/>
    <row r="738" ht="15.75" x14ac:dyDescent="0.25"/>
    <row r="739" ht="15.75" x14ac:dyDescent="0.25"/>
    <row r="740" ht="15.75" x14ac:dyDescent="0.25"/>
    <row r="741" ht="15.75" x14ac:dyDescent="0.25"/>
    <row r="742" ht="15.75" x14ac:dyDescent="0.25"/>
    <row r="743" ht="15.75" x14ac:dyDescent="0.25"/>
    <row r="744" ht="15.75" x14ac:dyDescent="0.25"/>
    <row r="745" ht="15.75" x14ac:dyDescent="0.25"/>
    <row r="746" ht="15.75" x14ac:dyDescent="0.25"/>
    <row r="747" ht="15.75" x14ac:dyDescent="0.25"/>
    <row r="748" ht="15.75" x14ac:dyDescent="0.25"/>
    <row r="749" ht="15.75" x14ac:dyDescent="0.25"/>
    <row r="750" ht="15.75" x14ac:dyDescent="0.25"/>
    <row r="751" ht="15.75" x14ac:dyDescent="0.25"/>
    <row r="752" ht="15.75" x14ac:dyDescent="0.25"/>
    <row r="753" ht="15.75" x14ac:dyDescent="0.25"/>
    <row r="754" ht="15.75" x14ac:dyDescent="0.25"/>
    <row r="755" ht="15.75" x14ac:dyDescent="0.25"/>
    <row r="756" ht="15.75" x14ac:dyDescent="0.25"/>
    <row r="757" ht="15.75" x14ac:dyDescent="0.25"/>
    <row r="758" ht="15.75" x14ac:dyDescent="0.25"/>
    <row r="759" ht="15.75" x14ac:dyDescent="0.25"/>
    <row r="760" ht="15.75" x14ac:dyDescent="0.25"/>
    <row r="761" ht="15.75" x14ac:dyDescent="0.25"/>
    <row r="762" ht="15.75" x14ac:dyDescent="0.25"/>
    <row r="763" ht="15.75" x14ac:dyDescent="0.25"/>
    <row r="764" ht="15.75" x14ac:dyDescent="0.25"/>
    <row r="765" ht="15.75" x14ac:dyDescent="0.25"/>
    <row r="766" ht="15.75" x14ac:dyDescent="0.25"/>
    <row r="767" ht="15.75" x14ac:dyDescent="0.25"/>
    <row r="768" ht="15.75" x14ac:dyDescent="0.25"/>
    <row r="769" ht="15.75" x14ac:dyDescent="0.25"/>
    <row r="770" ht="15.75" x14ac:dyDescent="0.25"/>
    <row r="771" ht="15.75" x14ac:dyDescent="0.25"/>
    <row r="772" ht="15.75" x14ac:dyDescent="0.25"/>
    <row r="773" ht="15.75" x14ac:dyDescent="0.25"/>
    <row r="774" ht="15.75" x14ac:dyDescent="0.25"/>
    <row r="775" ht="15.75" x14ac:dyDescent="0.25"/>
    <row r="776" ht="15.75" x14ac:dyDescent="0.25"/>
    <row r="777" ht="15.75" x14ac:dyDescent="0.25"/>
    <row r="778" ht="15.75" x14ac:dyDescent="0.25"/>
    <row r="779" ht="15.75" x14ac:dyDescent="0.25"/>
    <row r="780" ht="15.75" x14ac:dyDescent="0.25"/>
    <row r="781" ht="15.75" x14ac:dyDescent="0.25"/>
    <row r="782" ht="15.75" x14ac:dyDescent="0.25"/>
    <row r="783" ht="15.75" x14ac:dyDescent="0.25"/>
    <row r="784" ht="15.75" x14ac:dyDescent="0.25"/>
    <row r="785" ht="15.75" x14ac:dyDescent="0.25"/>
    <row r="786" ht="15.75" x14ac:dyDescent="0.25"/>
    <row r="787" ht="15.75" x14ac:dyDescent="0.25"/>
    <row r="788" ht="15.75" x14ac:dyDescent="0.25"/>
    <row r="789" ht="15.75" x14ac:dyDescent="0.25"/>
    <row r="790" ht="15.75" x14ac:dyDescent="0.25"/>
    <row r="791" ht="15.75" x14ac:dyDescent="0.25"/>
    <row r="792" ht="15.75" x14ac:dyDescent="0.25"/>
    <row r="793" ht="15.75" x14ac:dyDescent="0.25"/>
    <row r="794" ht="15.75" x14ac:dyDescent="0.25"/>
    <row r="795" ht="15.75" x14ac:dyDescent="0.25"/>
    <row r="796" ht="15.75" x14ac:dyDescent="0.25"/>
    <row r="797" ht="15.75" x14ac:dyDescent="0.25"/>
    <row r="798" ht="15.75" x14ac:dyDescent="0.25"/>
    <row r="799" ht="15.75" x14ac:dyDescent="0.25"/>
    <row r="800" ht="15.75" x14ac:dyDescent="0.25"/>
    <row r="801" ht="15.75" x14ac:dyDescent="0.25"/>
    <row r="802" ht="15.75" x14ac:dyDescent="0.25"/>
    <row r="803" ht="15.75" x14ac:dyDescent="0.25"/>
    <row r="804" ht="15.75" x14ac:dyDescent="0.25"/>
    <row r="805" ht="15.75" x14ac:dyDescent="0.25"/>
    <row r="806" ht="15.75" x14ac:dyDescent="0.25"/>
    <row r="807" ht="15.75" x14ac:dyDescent="0.25"/>
    <row r="808" ht="15.75" x14ac:dyDescent="0.25"/>
    <row r="809" ht="15.75" x14ac:dyDescent="0.25"/>
    <row r="810" ht="15.75" x14ac:dyDescent="0.25"/>
    <row r="811" ht="15.75" x14ac:dyDescent="0.25"/>
    <row r="812" ht="15.75" x14ac:dyDescent="0.25"/>
    <row r="813" ht="15.75" x14ac:dyDescent="0.25"/>
    <row r="814" ht="15.75" x14ac:dyDescent="0.25"/>
    <row r="815" ht="15.75" x14ac:dyDescent="0.25"/>
    <row r="816" ht="15.75" x14ac:dyDescent="0.25"/>
    <row r="817" ht="15.75" x14ac:dyDescent="0.25"/>
    <row r="818" ht="15.75" x14ac:dyDescent="0.25"/>
    <row r="819" ht="15.75" x14ac:dyDescent="0.25"/>
    <row r="820" ht="15.75" x14ac:dyDescent="0.25"/>
    <row r="821" ht="15.75" x14ac:dyDescent="0.25"/>
    <row r="822" ht="15.75" x14ac:dyDescent="0.25"/>
    <row r="823" ht="15.75" x14ac:dyDescent="0.25"/>
    <row r="824" ht="15.75" x14ac:dyDescent="0.25"/>
    <row r="825" ht="15.75" x14ac:dyDescent="0.25"/>
    <row r="826" ht="15.75" x14ac:dyDescent="0.25"/>
    <row r="827" ht="15.75" x14ac:dyDescent="0.25"/>
    <row r="828" ht="15.75" x14ac:dyDescent="0.25"/>
    <row r="829" ht="15.75" x14ac:dyDescent="0.25"/>
    <row r="830" ht="15.75" x14ac:dyDescent="0.25"/>
    <row r="831" ht="15.75" x14ac:dyDescent="0.25"/>
    <row r="832" ht="15.75" x14ac:dyDescent="0.25"/>
    <row r="833" ht="15.75" x14ac:dyDescent="0.25"/>
    <row r="834" ht="15.75" x14ac:dyDescent="0.25"/>
    <row r="835" ht="15.75" x14ac:dyDescent="0.25"/>
    <row r="836" ht="15.75" x14ac:dyDescent="0.25"/>
    <row r="837" ht="15.75" x14ac:dyDescent="0.25"/>
    <row r="838" ht="15.75" x14ac:dyDescent="0.25"/>
    <row r="839" ht="15.75" x14ac:dyDescent="0.25"/>
    <row r="840" ht="15.75" x14ac:dyDescent="0.25"/>
    <row r="841" ht="15.75" x14ac:dyDescent="0.25"/>
    <row r="842" ht="15.75" x14ac:dyDescent="0.25"/>
    <row r="843" ht="15.75" x14ac:dyDescent="0.25"/>
    <row r="844" ht="15.75" x14ac:dyDescent="0.25"/>
    <row r="845" ht="15.75" x14ac:dyDescent="0.25"/>
    <row r="846" ht="15.75" x14ac:dyDescent="0.25"/>
    <row r="847" ht="15.75" x14ac:dyDescent="0.25"/>
    <row r="848" ht="15.75" x14ac:dyDescent="0.25"/>
    <row r="849" ht="15.75" x14ac:dyDescent="0.25"/>
    <row r="850" ht="15.75" x14ac:dyDescent="0.25"/>
    <row r="851" ht="15.75" x14ac:dyDescent="0.25"/>
    <row r="852" ht="15.75" x14ac:dyDescent="0.25"/>
    <row r="853" ht="15.75" x14ac:dyDescent="0.25"/>
    <row r="854" ht="15.75" x14ac:dyDescent="0.25"/>
    <row r="855" ht="15.75" x14ac:dyDescent="0.25"/>
    <row r="856" ht="15.75" x14ac:dyDescent="0.25"/>
    <row r="857" ht="15.75" x14ac:dyDescent="0.25"/>
    <row r="858" ht="15.75" x14ac:dyDescent="0.25"/>
    <row r="859" ht="15.75" x14ac:dyDescent="0.25"/>
    <row r="860" ht="15.75" x14ac:dyDescent="0.25"/>
    <row r="861" ht="15.75" x14ac:dyDescent="0.25"/>
    <row r="862" ht="15.75" x14ac:dyDescent="0.25"/>
    <row r="863" ht="15.75" x14ac:dyDescent="0.25"/>
    <row r="864" ht="15.75" x14ac:dyDescent="0.25"/>
    <row r="865" ht="15.75" x14ac:dyDescent="0.25"/>
    <row r="866" ht="15.75" x14ac:dyDescent="0.25"/>
    <row r="867" ht="15.75" x14ac:dyDescent="0.25"/>
    <row r="868" ht="15.75" x14ac:dyDescent="0.25"/>
    <row r="869" ht="15.75" x14ac:dyDescent="0.25"/>
    <row r="870" ht="15.75" x14ac:dyDescent="0.25"/>
    <row r="871" ht="15.75" x14ac:dyDescent="0.25"/>
    <row r="872" ht="15.75" x14ac:dyDescent="0.25"/>
    <row r="873" ht="15.75" x14ac:dyDescent="0.25"/>
    <row r="874" ht="15.75" x14ac:dyDescent="0.25"/>
    <row r="875" ht="15.75" x14ac:dyDescent="0.25"/>
    <row r="876" ht="15.75" x14ac:dyDescent="0.25"/>
    <row r="877" ht="15.75" x14ac:dyDescent="0.25"/>
    <row r="878" ht="15.75" x14ac:dyDescent="0.25"/>
    <row r="879" ht="15.75" x14ac:dyDescent="0.25"/>
    <row r="880" ht="15.75" x14ac:dyDescent="0.25"/>
    <row r="881" ht="15.75" x14ac:dyDescent="0.25"/>
    <row r="882" ht="15.75" x14ac:dyDescent="0.25"/>
    <row r="883" ht="15.75" x14ac:dyDescent="0.25"/>
    <row r="884" ht="15.75" x14ac:dyDescent="0.25"/>
    <row r="885" ht="15.75" x14ac:dyDescent="0.25"/>
    <row r="886" ht="15.75" x14ac:dyDescent="0.25"/>
    <row r="887" ht="15.75" x14ac:dyDescent="0.25"/>
    <row r="888" ht="15.75" x14ac:dyDescent="0.25"/>
    <row r="889" ht="15.75" x14ac:dyDescent="0.25"/>
    <row r="890" ht="15.75" x14ac:dyDescent="0.25"/>
    <row r="891" ht="15.75" x14ac:dyDescent="0.25"/>
    <row r="892" ht="15.75" x14ac:dyDescent="0.25"/>
    <row r="893" ht="15.75" x14ac:dyDescent="0.25"/>
    <row r="894" ht="15.75" x14ac:dyDescent="0.25"/>
    <row r="895" ht="15.75" x14ac:dyDescent="0.25"/>
    <row r="896" ht="15.75" x14ac:dyDescent="0.25"/>
    <row r="897" ht="15.75" x14ac:dyDescent="0.25"/>
    <row r="898" ht="15.75" x14ac:dyDescent="0.25"/>
    <row r="899" ht="15.75" x14ac:dyDescent="0.25"/>
    <row r="900" ht="15.75" x14ac:dyDescent="0.25"/>
    <row r="901" ht="15.75" x14ac:dyDescent="0.25"/>
    <row r="902" ht="15.75" x14ac:dyDescent="0.25"/>
    <row r="903" ht="15.75" x14ac:dyDescent="0.25"/>
    <row r="904" ht="15.75" x14ac:dyDescent="0.25"/>
    <row r="905" ht="15.75" x14ac:dyDescent="0.25"/>
    <row r="906" ht="15.75" x14ac:dyDescent="0.25"/>
    <row r="907" ht="15.75" x14ac:dyDescent="0.25"/>
    <row r="908" ht="15.75" x14ac:dyDescent="0.25"/>
    <row r="909" ht="15.75" x14ac:dyDescent="0.25"/>
    <row r="910" ht="15.75" x14ac:dyDescent="0.25"/>
    <row r="911" ht="15.75" x14ac:dyDescent="0.25"/>
    <row r="912" ht="15.75" x14ac:dyDescent="0.25"/>
    <row r="913" ht="15.75" x14ac:dyDescent="0.25"/>
    <row r="914" ht="15.75" x14ac:dyDescent="0.25"/>
    <row r="915" ht="15.75" x14ac:dyDescent="0.25"/>
    <row r="916" ht="15.75" x14ac:dyDescent="0.25"/>
    <row r="917" ht="15.75" x14ac:dyDescent="0.25"/>
    <row r="918" ht="15.75" x14ac:dyDescent="0.25"/>
    <row r="919" ht="15.75" x14ac:dyDescent="0.25"/>
    <row r="920" ht="15.75" x14ac:dyDescent="0.25"/>
    <row r="921" ht="15.75" x14ac:dyDescent="0.25"/>
    <row r="922" ht="15.75" x14ac:dyDescent="0.25"/>
    <row r="923" ht="15.75" x14ac:dyDescent="0.25"/>
    <row r="924" ht="15.75" x14ac:dyDescent="0.25"/>
    <row r="925" ht="15.75" x14ac:dyDescent="0.25"/>
    <row r="926" ht="15.75" x14ac:dyDescent="0.25"/>
    <row r="927" ht="15.75" x14ac:dyDescent="0.25"/>
    <row r="928" ht="15.75" x14ac:dyDescent="0.25"/>
    <row r="929" ht="15.75" x14ac:dyDescent="0.25"/>
    <row r="930" ht="15.75" x14ac:dyDescent="0.25"/>
    <row r="931" ht="15.75" x14ac:dyDescent="0.25"/>
    <row r="932" ht="15.75" x14ac:dyDescent="0.25"/>
    <row r="933" ht="15.75" x14ac:dyDescent="0.25"/>
    <row r="934" ht="15.75" x14ac:dyDescent="0.25"/>
    <row r="935" ht="15.75" x14ac:dyDescent="0.25"/>
    <row r="936" ht="15.75" x14ac:dyDescent="0.25"/>
    <row r="937" ht="15.75" x14ac:dyDescent="0.25"/>
    <row r="938" ht="15.75" x14ac:dyDescent="0.25"/>
    <row r="939" ht="15.75" x14ac:dyDescent="0.25"/>
    <row r="940" ht="15.75" x14ac:dyDescent="0.25"/>
    <row r="941" ht="15.75" x14ac:dyDescent="0.25"/>
    <row r="942" ht="15.75" x14ac:dyDescent="0.25"/>
    <row r="943" ht="15.75" x14ac:dyDescent="0.25"/>
    <row r="944" ht="15.75" x14ac:dyDescent="0.25"/>
    <row r="945" ht="15.75" x14ac:dyDescent="0.25"/>
    <row r="946" ht="15.75" x14ac:dyDescent="0.25"/>
    <row r="947" ht="15.75" x14ac:dyDescent="0.25"/>
    <row r="948" ht="15.75" x14ac:dyDescent="0.25"/>
    <row r="949" ht="15.75" x14ac:dyDescent="0.25"/>
    <row r="950" ht="15.75" x14ac:dyDescent="0.25"/>
    <row r="951" ht="15.75" x14ac:dyDescent="0.25"/>
    <row r="952" ht="15.75" x14ac:dyDescent="0.25"/>
    <row r="953" ht="15.75" x14ac:dyDescent="0.25"/>
    <row r="954" ht="15.75" x14ac:dyDescent="0.25"/>
    <row r="955" ht="15.75" x14ac:dyDescent="0.25"/>
    <row r="956" ht="15.75" x14ac:dyDescent="0.25"/>
    <row r="957" ht="15.75" x14ac:dyDescent="0.25"/>
    <row r="958" ht="15.75" x14ac:dyDescent="0.25"/>
    <row r="959" ht="15.75" x14ac:dyDescent="0.25"/>
    <row r="960" ht="15.75" x14ac:dyDescent="0.25"/>
    <row r="961" ht="15.75" x14ac:dyDescent="0.25"/>
    <row r="962" ht="15.75" x14ac:dyDescent="0.25"/>
    <row r="963" ht="15.75" x14ac:dyDescent="0.25"/>
    <row r="964" ht="15.75" x14ac:dyDescent="0.25"/>
    <row r="965" ht="15.75" x14ac:dyDescent="0.25"/>
    <row r="966" ht="15.75" x14ac:dyDescent="0.25"/>
    <row r="967" ht="15.75" x14ac:dyDescent="0.25"/>
    <row r="968" ht="15.75" x14ac:dyDescent="0.25"/>
    <row r="969" ht="15.75" x14ac:dyDescent="0.25"/>
    <row r="970" ht="15.75" x14ac:dyDescent="0.25"/>
    <row r="971" ht="15.75" x14ac:dyDescent="0.25"/>
    <row r="972" ht="15.75" x14ac:dyDescent="0.25"/>
    <row r="973" ht="15.75" x14ac:dyDescent="0.25"/>
    <row r="974" ht="15.75" x14ac:dyDescent="0.25"/>
    <row r="975" ht="15.75" x14ac:dyDescent="0.25"/>
    <row r="976" ht="15.75" x14ac:dyDescent="0.25"/>
    <row r="977" ht="15.75" x14ac:dyDescent="0.25"/>
    <row r="978" ht="15.75" x14ac:dyDescent="0.25"/>
  </sheetData>
  <mergeCells count="475">
    <mergeCell ref="C229:E229"/>
    <mergeCell ref="A220:B220"/>
    <mergeCell ref="C220:E220"/>
    <mergeCell ref="A221:B221"/>
    <mergeCell ref="C221:E221"/>
    <mergeCell ref="A222:B222"/>
    <mergeCell ref="A237:B237"/>
    <mergeCell ref="C237:E237"/>
    <mergeCell ref="A230:B230"/>
    <mergeCell ref="C230:E230"/>
    <mergeCell ref="A231:B231"/>
    <mergeCell ref="C231:E231"/>
    <mergeCell ref="A232:B232"/>
    <mergeCell ref="C232:E232"/>
    <mergeCell ref="A233:B233"/>
    <mergeCell ref="C233:E233"/>
    <mergeCell ref="A236:B236"/>
    <mergeCell ref="C236:E236"/>
    <mergeCell ref="A225:B225"/>
    <mergeCell ref="C225:E225"/>
    <mergeCell ref="A226:B226"/>
    <mergeCell ref="C226:E226"/>
    <mergeCell ref="A223:B223"/>
    <mergeCell ref="C223:E223"/>
    <mergeCell ref="A218:B218"/>
    <mergeCell ref="C218:E218"/>
    <mergeCell ref="A219:B219"/>
    <mergeCell ref="C219:E219"/>
    <mergeCell ref="A199:B199"/>
    <mergeCell ref="C199:E199"/>
    <mergeCell ref="A200:B200"/>
    <mergeCell ref="C200:E200"/>
    <mergeCell ref="A229:B229"/>
    <mergeCell ref="C222:E222"/>
    <mergeCell ref="A211:B211"/>
    <mergeCell ref="C211:E211"/>
    <mergeCell ref="A224:B224"/>
    <mergeCell ref="C224:E224"/>
    <mergeCell ref="A227:B227"/>
    <mergeCell ref="C227:E227"/>
    <mergeCell ref="A228:B228"/>
    <mergeCell ref="C228:E228"/>
    <mergeCell ref="A212:B212"/>
    <mergeCell ref="C212:E212"/>
    <mergeCell ref="A213:B213"/>
    <mergeCell ref="C213:E213"/>
    <mergeCell ref="A214:B214"/>
    <mergeCell ref="C214:E214"/>
    <mergeCell ref="A215:B215"/>
    <mergeCell ref="C215:E215"/>
    <mergeCell ref="A216:B216"/>
    <mergeCell ref="C216:E216"/>
    <mergeCell ref="A217:B217"/>
    <mergeCell ref="C217:E217"/>
    <mergeCell ref="A203:B203"/>
    <mergeCell ref="C203:E203"/>
    <mergeCell ref="A207:B207"/>
    <mergeCell ref="C207:E207"/>
    <mergeCell ref="A208:B208"/>
    <mergeCell ref="C208:E208"/>
    <mergeCell ref="A209:B209"/>
    <mergeCell ref="C209:E209"/>
    <mergeCell ref="A210:B210"/>
    <mergeCell ref="C210:E210"/>
    <mergeCell ref="A204:B204"/>
    <mergeCell ref="C204:E204"/>
    <mergeCell ref="A205:B205"/>
    <mergeCell ref="C205:E205"/>
    <mergeCell ref="A206:B206"/>
    <mergeCell ref="C206:E206"/>
    <mergeCell ref="A201:B201"/>
    <mergeCell ref="C201:E201"/>
    <mergeCell ref="A202:B202"/>
    <mergeCell ref="C202:E202"/>
    <mergeCell ref="A189:B189"/>
    <mergeCell ref="C189:E189"/>
    <mergeCell ref="A190:B190"/>
    <mergeCell ref="C190:E190"/>
    <mergeCell ref="A191:B191"/>
    <mergeCell ref="C191:E191"/>
    <mergeCell ref="A192:B192"/>
    <mergeCell ref="C192:E192"/>
    <mergeCell ref="A193:B193"/>
    <mergeCell ref="C193:E193"/>
    <mergeCell ref="A194:B194"/>
    <mergeCell ref="C194:E194"/>
    <mergeCell ref="A195:B195"/>
    <mergeCell ref="C195:E195"/>
    <mergeCell ref="A196:B196"/>
    <mergeCell ref="C196:E196"/>
    <mergeCell ref="A197:B197"/>
    <mergeCell ref="C197:E197"/>
    <mergeCell ref="A198:B198"/>
    <mergeCell ref="C198:E198"/>
    <mergeCell ref="A184:B184"/>
    <mergeCell ref="C184:E184"/>
    <mergeCell ref="A185:B185"/>
    <mergeCell ref="C185:E185"/>
    <mergeCell ref="A186:B186"/>
    <mergeCell ref="C186:E186"/>
    <mergeCell ref="A187:B187"/>
    <mergeCell ref="C187:E187"/>
    <mergeCell ref="A188:B188"/>
    <mergeCell ref="C188:E188"/>
    <mergeCell ref="A179:B179"/>
    <mergeCell ref="C179:E179"/>
    <mergeCell ref="A180:B180"/>
    <mergeCell ref="C180:E180"/>
    <mergeCell ref="A181:B181"/>
    <mergeCell ref="C181:E181"/>
    <mergeCell ref="A182:B182"/>
    <mergeCell ref="C182:E182"/>
    <mergeCell ref="A183:B183"/>
    <mergeCell ref="C183:E183"/>
    <mergeCell ref="A174:B174"/>
    <mergeCell ref="C174:E174"/>
    <mergeCell ref="A175:B175"/>
    <mergeCell ref="C175:E175"/>
    <mergeCell ref="A176:B176"/>
    <mergeCell ref="C176:E176"/>
    <mergeCell ref="A177:B177"/>
    <mergeCell ref="C177:E177"/>
    <mergeCell ref="A178:B178"/>
    <mergeCell ref="C178:E178"/>
    <mergeCell ref="A169:B169"/>
    <mergeCell ref="C169:E169"/>
    <mergeCell ref="A170:B170"/>
    <mergeCell ref="C170:E170"/>
    <mergeCell ref="A171:B171"/>
    <mergeCell ref="C171:E171"/>
    <mergeCell ref="A172:B172"/>
    <mergeCell ref="C172:E172"/>
    <mergeCell ref="A173:B173"/>
    <mergeCell ref="C173:E173"/>
    <mergeCell ref="A164:B164"/>
    <mergeCell ref="C164:E164"/>
    <mergeCell ref="A165:B165"/>
    <mergeCell ref="C165:E165"/>
    <mergeCell ref="A166:B166"/>
    <mergeCell ref="C166:E166"/>
    <mergeCell ref="A167:B167"/>
    <mergeCell ref="C167:E167"/>
    <mergeCell ref="A168:B168"/>
    <mergeCell ref="C168:E168"/>
    <mergeCell ref="A159:B159"/>
    <mergeCell ref="C159:E159"/>
    <mergeCell ref="A160:B160"/>
    <mergeCell ref="C160:E160"/>
    <mergeCell ref="A161:B161"/>
    <mergeCell ref="C161:E161"/>
    <mergeCell ref="A162:B162"/>
    <mergeCell ref="C162:E162"/>
    <mergeCell ref="A163:B163"/>
    <mergeCell ref="C163:E163"/>
    <mergeCell ref="A154:B154"/>
    <mergeCell ref="C154:E154"/>
    <mergeCell ref="A155:B155"/>
    <mergeCell ref="C155:E155"/>
    <mergeCell ref="A156:B156"/>
    <mergeCell ref="C156:E156"/>
    <mergeCell ref="A157:B157"/>
    <mergeCell ref="C157:E157"/>
    <mergeCell ref="A158:B158"/>
    <mergeCell ref="C158:E158"/>
    <mergeCell ref="A149:B149"/>
    <mergeCell ref="C149:E149"/>
    <mergeCell ref="A150:B150"/>
    <mergeCell ref="C150:E150"/>
    <mergeCell ref="A151:B151"/>
    <mergeCell ref="C151:E151"/>
    <mergeCell ref="A152:B152"/>
    <mergeCell ref="C152:E152"/>
    <mergeCell ref="A153:B153"/>
    <mergeCell ref="C153:E153"/>
    <mergeCell ref="A138:B138"/>
    <mergeCell ref="A139:B139"/>
    <mergeCell ref="A140:B140"/>
    <mergeCell ref="C140:E140"/>
    <mergeCell ref="C138:E138"/>
    <mergeCell ref="C139:E139"/>
    <mergeCell ref="A147:B147"/>
    <mergeCell ref="C147:E147"/>
    <mergeCell ref="A148:B148"/>
    <mergeCell ref="C148:E148"/>
    <mergeCell ref="A145:B145"/>
    <mergeCell ref="C145:E145"/>
    <mergeCell ref="A146:B146"/>
    <mergeCell ref="C146:E146"/>
    <mergeCell ref="A141:B141"/>
    <mergeCell ref="C141:E141"/>
    <mergeCell ref="A142:B142"/>
    <mergeCell ref="C142:E142"/>
    <mergeCell ref="A143:B143"/>
    <mergeCell ref="C143:E143"/>
    <mergeCell ref="A144:B144"/>
    <mergeCell ref="C144:E144"/>
    <mergeCell ref="AA136:AA137"/>
    <mergeCell ref="Z136:Z137"/>
    <mergeCell ref="W136:W137"/>
    <mergeCell ref="Y136:Y137"/>
    <mergeCell ref="X136:X137"/>
    <mergeCell ref="R136:R137"/>
    <mergeCell ref="J136:J137"/>
    <mergeCell ref="K136:K137"/>
    <mergeCell ref="O136:O137"/>
    <mergeCell ref="M136:M137"/>
    <mergeCell ref="N136:N137"/>
    <mergeCell ref="U136:U137"/>
    <mergeCell ref="T136:T137"/>
    <mergeCell ref="J128:Z128"/>
    <mergeCell ref="S136:S137"/>
    <mergeCell ref="J121:Z121"/>
    <mergeCell ref="J126:Z126"/>
    <mergeCell ref="J127:Z127"/>
    <mergeCell ref="P136:P137"/>
    <mergeCell ref="Q136:Q137"/>
    <mergeCell ref="V136:V137"/>
    <mergeCell ref="A132:Z135"/>
    <mergeCell ref="A130:Z131"/>
    <mergeCell ref="A129:Z129"/>
    <mergeCell ref="G136:G137"/>
    <mergeCell ref="I136:I137"/>
    <mergeCell ref="H136:H137"/>
    <mergeCell ref="A136:B137"/>
    <mergeCell ref="C136:E137"/>
    <mergeCell ref="F136:F137"/>
    <mergeCell ref="L136:L137"/>
    <mergeCell ref="A128:I128"/>
    <mergeCell ref="A126:B126"/>
    <mergeCell ref="A122:B122"/>
    <mergeCell ref="C126:I126"/>
    <mergeCell ref="A127:I127"/>
    <mergeCell ref="A121:B121"/>
    <mergeCell ref="C125:I125"/>
    <mergeCell ref="A124:B124"/>
    <mergeCell ref="C124:I124"/>
    <mergeCell ref="A116:B116"/>
    <mergeCell ref="X67:Z69"/>
    <mergeCell ref="W78:Z79"/>
    <mergeCell ref="A77:Z77"/>
    <mergeCell ref="A78:D79"/>
    <mergeCell ref="X96:Z96"/>
    <mergeCell ref="X93:Z93"/>
    <mergeCell ref="M80:R80"/>
    <mergeCell ref="A81:Z81"/>
    <mergeCell ref="L99:Q99"/>
    <mergeCell ref="X99:Z99"/>
    <mergeCell ref="L97:Q97"/>
    <mergeCell ref="L98:Q98"/>
    <mergeCell ref="R87:W87"/>
    <mergeCell ref="R88:W88"/>
    <mergeCell ref="R89:W89"/>
    <mergeCell ref="R90:W90"/>
    <mergeCell ref="R91:W91"/>
    <mergeCell ref="R92:W92"/>
    <mergeCell ref="R93:W93"/>
    <mergeCell ref="R94:W94"/>
    <mergeCell ref="R95:W95"/>
    <mergeCell ref="E96:G96"/>
    <mergeCell ref="E97:G97"/>
    <mergeCell ref="X94:Z94"/>
    <mergeCell ref="X92:Z92"/>
    <mergeCell ref="X91:Z91"/>
    <mergeCell ref="X95:Z95"/>
    <mergeCell ref="X97:Z97"/>
    <mergeCell ref="E94:G94"/>
    <mergeCell ref="E95:G95"/>
    <mergeCell ref="H95:K95"/>
    <mergeCell ref="L91:Q91"/>
    <mergeCell ref="H96:K96"/>
    <mergeCell ref="L96:Q96"/>
    <mergeCell ref="A109:B109"/>
    <mergeCell ref="F109:I109"/>
    <mergeCell ref="C109:E109"/>
    <mergeCell ref="A104:B104"/>
    <mergeCell ref="C104:E104"/>
    <mergeCell ref="A113:Z113"/>
    <mergeCell ref="A112:Z112"/>
    <mergeCell ref="R96:W96"/>
    <mergeCell ref="R97:W97"/>
    <mergeCell ref="R98:W98"/>
    <mergeCell ref="R99:W99"/>
    <mergeCell ref="J105:Z105"/>
    <mergeCell ref="J104:Z104"/>
    <mergeCell ref="F104:I104"/>
    <mergeCell ref="F105:I105"/>
    <mergeCell ref="J107:Z107"/>
    <mergeCell ref="J106:Z106"/>
    <mergeCell ref="J108:Z108"/>
    <mergeCell ref="J109:Z109"/>
    <mergeCell ref="A105:B105"/>
    <mergeCell ref="F106:I106"/>
    <mergeCell ref="A111:I111"/>
    <mergeCell ref="A110:I110"/>
    <mergeCell ref="C107:E107"/>
    <mergeCell ref="A125:B125"/>
    <mergeCell ref="C119:I119"/>
    <mergeCell ref="C120:I120"/>
    <mergeCell ref="C122:I122"/>
    <mergeCell ref="C123:I123"/>
    <mergeCell ref="C118:I118"/>
    <mergeCell ref="C117:I117"/>
    <mergeCell ref="C121:I121"/>
    <mergeCell ref="A114:Z115"/>
    <mergeCell ref="C116:I116"/>
    <mergeCell ref="J125:Z125"/>
    <mergeCell ref="J122:Z122"/>
    <mergeCell ref="A118:B118"/>
    <mergeCell ref="A117:B117"/>
    <mergeCell ref="J117:Z117"/>
    <mergeCell ref="J118:Z118"/>
    <mergeCell ref="J124:Z124"/>
    <mergeCell ref="J123:Z123"/>
    <mergeCell ref="J119:Z119"/>
    <mergeCell ref="J120:Z120"/>
    <mergeCell ref="J116:Z116"/>
    <mergeCell ref="A119:B119"/>
    <mergeCell ref="A123:B123"/>
    <mergeCell ref="A120:B120"/>
    <mergeCell ref="F107:I107"/>
    <mergeCell ref="A107:B107"/>
    <mergeCell ref="A108:B108"/>
    <mergeCell ref="A106:B106"/>
    <mergeCell ref="C106:E106"/>
    <mergeCell ref="J34:R34"/>
    <mergeCell ref="A14:Z15"/>
    <mergeCell ref="G19:I19"/>
    <mergeCell ref="X19:Z19"/>
    <mergeCell ref="B94:D94"/>
    <mergeCell ref="L95:Q95"/>
    <mergeCell ref="H94:K94"/>
    <mergeCell ref="L94:Q94"/>
    <mergeCell ref="H91:K91"/>
    <mergeCell ref="E92:G92"/>
    <mergeCell ref="E91:G91"/>
    <mergeCell ref="L93:Q93"/>
    <mergeCell ref="E93:G93"/>
    <mergeCell ref="L92:Q92"/>
    <mergeCell ref="H92:K92"/>
    <mergeCell ref="B93:D93"/>
    <mergeCell ref="H93:K93"/>
    <mergeCell ref="B95:D95"/>
    <mergeCell ref="H87:K87"/>
    <mergeCell ref="S80:V80"/>
    <mergeCell ref="W80:Z80"/>
    <mergeCell ref="E88:G88"/>
    <mergeCell ref="G78:H79"/>
    <mergeCell ref="X87:Z87"/>
    <mergeCell ref="X88:Z88"/>
    <mergeCell ref="L89:Q89"/>
    <mergeCell ref="A80:D80"/>
    <mergeCell ref="R48:W48"/>
    <mergeCell ref="X89:Z89"/>
    <mergeCell ref="E89:G89"/>
    <mergeCell ref="H88:K88"/>
    <mergeCell ref="A40:C40"/>
    <mergeCell ref="A41:C41"/>
    <mergeCell ref="A42:Z42"/>
    <mergeCell ref="H90:K90"/>
    <mergeCell ref="A37:H37"/>
    <mergeCell ref="X48:Z48"/>
    <mergeCell ref="A43:Z44"/>
    <mergeCell ref="A45:Z45"/>
    <mergeCell ref="X51:Z51"/>
    <mergeCell ref="R51:W51"/>
    <mergeCell ref="A46:Q47"/>
    <mergeCell ref="L87:Q87"/>
    <mergeCell ref="L88:Q88"/>
    <mergeCell ref="I37:Z41"/>
    <mergeCell ref="R49:W49"/>
    <mergeCell ref="X49:Z49"/>
    <mergeCell ref="A38:C38"/>
    <mergeCell ref="I78:L79"/>
    <mergeCell ref="A64:Z66"/>
    <mergeCell ref="A67:W69"/>
    <mergeCell ref="R46:Z47"/>
    <mergeCell ref="A54:Z55"/>
    <mergeCell ref="A53:Z53"/>
    <mergeCell ref="X52:Z52"/>
    <mergeCell ref="A1:Z10"/>
    <mergeCell ref="A11:Z12"/>
    <mergeCell ref="A23:Z23"/>
    <mergeCell ref="J33:R33"/>
    <mergeCell ref="I27:Z31"/>
    <mergeCell ref="J32:X32"/>
    <mergeCell ref="S33:X33"/>
    <mergeCell ref="A33:C33"/>
    <mergeCell ref="Y32:Z36"/>
    <mergeCell ref="S35:X35"/>
    <mergeCell ref="J36:R36"/>
    <mergeCell ref="I32:I36"/>
    <mergeCell ref="A31:C31"/>
    <mergeCell ref="A32:C32"/>
    <mergeCell ref="A27:H27"/>
    <mergeCell ref="A28:C28"/>
    <mergeCell ref="A25:Z25"/>
    <mergeCell ref="A26:Z26"/>
    <mergeCell ref="A29:C29"/>
    <mergeCell ref="S34:X34"/>
    <mergeCell ref="J35:R35"/>
    <mergeCell ref="A13:Z13"/>
    <mergeCell ref="A34:C34"/>
    <mergeCell ref="S36:X36"/>
    <mergeCell ref="A36:C36"/>
    <mergeCell ref="F108:I108"/>
    <mergeCell ref="C105:E105"/>
    <mergeCell ref="A234:B234"/>
    <mergeCell ref="C234:E234"/>
    <mergeCell ref="U19:W19"/>
    <mergeCell ref="A21:Z22"/>
    <mergeCell ref="A18:Z18"/>
    <mergeCell ref="B24:E24"/>
    <mergeCell ref="G24:I24"/>
    <mergeCell ref="J24:T24"/>
    <mergeCell ref="U24:W24"/>
    <mergeCell ref="X24:Z24"/>
    <mergeCell ref="J19:T19"/>
    <mergeCell ref="H89:K89"/>
    <mergeCell ref="E87:G87"/>
    <mergeCell ref="B87:D87"/>
    <mergeCell ref="B88:D88"/>
    <mergeCell ref="B89:D89"/>
    <mergeCell ref="A39:C39"/>
    <mergeCell ref="A82:Z83"/>
    <mergeCell ref="A84:Z84"/>
    <mergeCell ref="R50:W50"/>
    <mergeCell ref="X50:Z50"/>
    <mergeCell ref="AA77:AA135"/>
    <mergeCell ref="AA1:AA73"/>
    <mergeCell ref="A235:B235"/>
    <mergeCell ref="C235:E235"/>
    <mergeCell ref="A56:Z60"/>
    <mergeCell ref="A61:Z61"/>
    <mergeCell ref="A62:Z63"/>
    <mergeCell ref="R52:W52"/>
    <mergeCell ref="E80:F80"/>
    <mergeCell ref="G80:H80"/>
    <mergeCell ref="M78:R79"/>
    <mergeCell ref="S78:V79"/>
    <mergeCell ref="E78:F79"/>
    <mergeCell ref="A70:Z70"/>
    <mergeCell ref="J73:Z73"/>
    <mergeCell ref="A71:Z72"/>
    <mergeCell ref="B73:F73"/>
    <mergeCell ref="G73:I73"/>
    <mergeCell ref="A20:Z20"/>
    <mergeCell ref="A30:C30"/>
    <mergeCell ref="A16:Z17"/>
    <mergeCell ref="B19:E19"/>
    <mergeCell ref="A35:C35"/>
    <mergeCell ref="A48:Q52"/>
    <mergeCell ref="B92:D92"/>
    <mergeCell ref="J111:Z111"/>
    <mergeCell ref="J110:Z110"/>
    <mergeCell ref="C108:E108"/>
    <mergeCell ref="A85:Z86"/>
    <mergeCell ref="I80:L80"/>
    <mergeCell ref="L90:Q90"/>
    <mergeCell ref="B91:D91"/>
    <mergeCell ref="B90:D90"/>
    <mergeCell ref="E90:G90"/>
    <mergeCell ref="A98:D98"/>
    <mergeCell ref="A99:D99"/>
    <mergeCell ref="A100:Z100"/>
    <mergeCell ref="A101:Z101"/>
    <mergeCell ref="A102:Z103"/>
    <mergeCell ref="B96:D96"/>
    <mergeCell ref="B97:D97"/>
    <mergeCell ref="E98:G98"/>
    <mergeCell ref="E99:G99"/>
    <mergeCell ref="X98:Z98"/>
    <mergeCell ref="H99:K99"/>
    <mergeCell ref="H97:K97"/>
    <mergeCell ref="H98:K98"/>
    <mergeCell ref="X90:Z90"/>
  </mergeCells>
  <dataValidations count="3">
    <dataValidation type="list" allowBlank="1" showErrorMessage="1" sqref="F19 S34 D34:H35" xr:uid="{00000000-0002-0000-0900-000000000000}">
      <formula1>"Yes,No"</formula1>
    </dataValidation>
    <dataValidation type="list" allowBlank="1" showErrorMessage="1" sqref="X48:X52" xr:uid="{00000000-0002-0000-0900-000001000000}">
      <formula1>"Yes/No?,Yes,No"</formula1>
    </dataValidation>
    <dataValidation type="list" allowBlank="1" showInputMessage="1" showErrorMessage="1" sqref="X67:Z69" xr:uid="{B70A2AA0-0421-B943-938D-1E9EB6CE3C8E}">
      <formula1>"Yes, No"</formula1>
    </dataValidation>
  </dataValidations>
  <pageMargins left="0.7" right="0.7" top="0.75" bottom="0.75" header="0.3" footer="0.3"/>
  <pageSetup scale="16" orientation="portrait" horizontalDpi="1200" verticalDpi="1200"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BBB59"/>
  </sheetPr>
  <dimension ref="A1:N58"/>
  <sheetViews>
    <sheetView view="pageBreakPreview" zoomScaleNormal="69" zoomScaleSheetLayoutView="100" workbookViewId="0">
      <selection activeCell="J17" sqref="J17"/>
    </sheetView>
  </sheetViews>
  <sheetFormatPr defaultColWidth="13.5" defaultRowHeight="15" customHeight="1" x14ac:dyDescent="0.25"/>
  <cols>
    <col min="1" max="26" width="11" customWidth="1"/>
  </cols>
  <sheetData>
    <row r="1" spans="1:14" ht="15.75" customHeight="1" x14ac:dyDescent="0.25">
      <c r="A1" s="291"/>
      <c r="B1" s="139"/>
      <c r="C1" s="139"/>
      <c r="D1" s="139"/>
      <c r="E1" s="139"/>
      <c r="F1" s="139"/>
      <c r="G1" s="139"/>
      <c r="H1" s="139"/>
      <c r="I1" s="139"/>
      <c r="J1" s="139"/>
      <c r="K1" s="139"/>
      <c r="L1" s="139"/>
      <c r="M1" s="139"/>
      <c r="N1" s="271"/>
    </row>
    <row r="2" spans="1:14" ht="15.75" customHeight="1" x14ac:dyDescent="0.25">
      <c r="A2" s="140"/>
      <c r="B2" s="143"/>
      <c r="C2" s="143"/>
      <c r="D2" s="143"/>
      <c r="E2" s="143"/>
      <c r="F2" s="143"/>
      <c r="G2" s="143"/>
      <c r="H2" s="143"/>
      <c r="I2" s="143"/>
      <c r="J2" s="143"/>
      <c r="K2" s="143"/>
      <c r="L2" s="143"/>
      <c r="M2" s="143"/>
      <c r="N2" s="283"/>
    </row>
    <row r="3" spans="1:14" ht="15.75" customHeight="1" x14ac:dyDescent="0.25">
      <c r="A3" s="140"/>
      <c r="B3" s="143"/>
      <c r="C3" s="143"/>
      <c r="D3" s="143"/>
      <c r="E3" s="143"/>
      <c r="F3" s="143"/>
      <c r="G3" s="143"/>
      <c r="H3" s="143"/>
      <c r="I3" s="143"/>
      <c r="J3" s="143"/>
      <c r="K3" s="143"/>
      <c r="L3" s="143"/>
      <c r="M3" s="143"/>
      <c r="N3" s="283"/>
    </row>
    <row r="4" spans="1:14" ht="15.75" customHeight="1" x14ac:dyDescent="0.25">
      <c r="A4" s="140"/>
      <c r="B4" s="143"/>
      <c r="C4" s="143"/>
      <c r="D4" s="143"/>
      <c r="E4" s="143"/>
      <c r="F4" s="143"/>
      <c r="G4" s="143"/>
      <c r="H4" s="143"/>
      <c r="I4" s="143"/>
      <c r="J4" s="143"/>
      <c r="K4" s="143"/>
      <c r="L4" s="143"/>
      <c r="M4" s="143"/>
      <c r="N4" s="283"/>
    </row>
    <row r="5" spans="1:14" ht="15.75" customHeight="1" x14ac:dyDescent="0.25">
      <c r="A5" s="140"/>
      <c r="B5" s="143"/>
      <c r="C5" s="143"/>
      <c r="D5" s="143"/>
      <c r="E5" s="143"/>
      <c r="F5" s="143"/>
      <c r="G5" s="143"/>
      <c r="H5" s="143"/>
      <c r="I5" s="143"/>
      <c r="J5" s="143"/>
      <c r="K5" s="143"/>
      <c r="L5" s="143"/>
      <c r="M5" s="143"/>
      <c r="N5" s="283"/>
    </row>
    <row r="6" spans="1:14" ht="15.75" customHeight="1" x14ac:dyDescent="0.25">
      <c r="A6" s="140"/>
      <c r="B6" s="143"/>
      <c r="C6" s="143"/>
      <c r="D6" s="143"/>
      <c r="E6" s="143"/>
      <c r="F6" s="143"/>
      <c r="G6" s="143"/>
      <c r="H6" s="143"/>
      <c r="I6" s="143"/>
      <c r="J6" s="143"/>
      <c r="K6" s="143"/>
      <c r="L6" s="143"/>
      <c r="M6" s="143"/>
      <c r="N6" s="283"/>
    </row>
    <row r="7" spans="1:14" ht="15.75" customHeight="1" x14ac:dyDescent="0.25">
      <c r="A7" s="140"/>
      <c r="B7" s="143"/>
      <c r="C7" s="143"/>
      <c r="D7" s="143"/>
      <c r="E7" s="143"/>
      <c r="F7" s="143"/>
      <c r="G7" s="143"/>
      <c r="H7" s="143"/>
      <c r="I7" s="143"/>
      <c r="J7" s="143"/>
      <c r="K7" s="143"/>
      <c r="L7" s="143"/>
      <c r="M7" s="143"/>
      <c r="N7" s="283"/>
    </row>
    <row r="8" spans="1:14" ht="15.75" customHeight="1" x14ac:dyDescent="0.25">
      <c r="A8" s="140"/>
      <c r="B8" s="143"/>
      <c r="C8" s="143"/>
      <c r="D8" s="143"/>
      <c r="E8" s="143"/>
      <c r="F8" s="143"/>
      <c r="G8" s="143"/>
      <c r="H8" s="143"/>
      <c r="I8" s="143"/>
      <c r="J8" s="143"/>
      <c r="K8" s="143"/>
      <c r="L8" s="143"/>
      <c r="M8" s="143"/>
      <c r="N8" s="283"/>
    </row>
    <row r="9" spans="1:14" ht="15.75" customHeight="1" x14ac:dyDescent="0.25">
      <c r="A9" s="140"/>
      <c r="B9" s="143"/>
      <c r="C9" s="143"/>
      <c r="D9" s="143"/>
      <c r="E9" s="143"/>
      <c r="F9" s="143"/>
      <c r="G9" s="143"/>
      <c r="H9" s="143"/>
      <c r="I9" s="143"/>
      <c r="J9" s="143"/>
      <c r="K9" s="143"/>
      <c r="L9" s="143"/>
      <c r="M9" s="143"/>
      <c r="N9" s="283"/>
    </row>
    <row r="10" spans="1:14" ht="10.5" customHeight="1" x14ac:dyDescent="0.25">
      <c r="A10" s="272"/>
      <c r="B10" s="273"/>
      <c r="C10" s="273"/>
      <c r="D10" s="273"/>
      <c r="E10" s="273"/>
      <c r="F10" s="273"/>
      <c r="G10" s="273"/>
      <c r="H10" s="273"/>
      <c r="I10" s="273"/>
      <c r="J10" s="273"/>
      <c r="K10" s="273"/>
      <c r="L10" s="273"/>
      <c r="M10" s="273"/>
      <c r="N10" s="274"/>
    </row>
    <row r="11" spans="1:14" ht="15.75" customHeight="1" x14ac:dyDescent="0.25">
      <c r="A11" s="560" t="s">
        <v>226</v>
      </c>
      <c r="B11" s="139"/>
      <c r="C11" s="139"/>
      <c r="D11" s="139"/>
      <c r="E11" s="139"/>
      <c r="F11" s="139"/>
      <c r="G11" s="139"/>
      <c r="H11" s="139"/>
      <c r="I11" s="139"/>
      <c r="J11" s="139"/>
      <c r="K11" s="139"/>
      <c r="L11" s="139"/>
      <c r="M11" s="139"/>
      <c r="N11" s="271"/>
    </row>
    <row r="12" spans="1:14" ht="15.75" customHeight="1" x14ac:dyDescent="0.25">
      <c r="A12" s="419" t="str">
        <f>'Club Administration'!A12</f>
        <v>School Name</v>
      </c>
      <c r="B12" s="301"/>
      <c r="C12" s="301"/>
      <c r="D12" s="301"/>
      <c r="E12" s="301"/>
      <c r="F12" s="301"/>
      <c r="G12" s="301"/>
      <c r="H12" s="301"/>
      <c r="I12" s="301"/>
      <c r="J12" s="301"/>
      <c r="K12" s="301"/>
      <c r="L12" s="301"/>
      <c r="M12" s="301"/>
      <c r="N12" s="302"/>
    </row>
    <row r="13" spans="1:14" ht="15.75" customHeight="1" x14ac:dyDescent="0.25">
      <c r="A13" s="303"/>
      <c r="B13" s="304"/>
      <c r="C13" s="304"/>
      <c r="D13" s="304"/>
      <c r="E13" s="304"/>
      <c r="F13" s="304"/>
      <c r="G13" s="304"/>
      <c r="H13" s="304"/>
      <c r="I13" s="304"/>
      <c r="J13" s="304"/>
      <c r="K13" s="304"/>
      <c r="L13" s="304"/>
      <c r="M13" s="304"/>
      <c r="N13" s="305"/>
    </row>
    <row r="14" spans="1:14" ht="15.75" customHeight="1" x14ac:dyDescent="0.25">
      <c r="A14" s="306" t="str">
        <f>'Club Administration'!A14</f>
        <v>Select Division</v>
      </c>
      <c r="B14" s="301"/>
      <c r="C14" s="301"/>
      <c r="D14" s="301"/>
      <c r="E14" s="301"/>
      <c r="F14" s="301"/>
      <c r="G14" s="301"/>
      <c r="H14" s="301"/>
      <c r="I14" s="301"/>
      <c r="J14" s="301"/>
      <c r="K14" s="301"/>
      <c r="L14" s="301"/>
      <c r="M14" s="301"/>
      <c r="N14" s="302"/>
    </row>
    <row r="15" spans="1:14" ht="15.75" customHeight="1" x14ac:dyDescent="0.25">
      <c r="A15" s="303"/>
      <c r="B15" s="304"/>
      <c r="C15" s="304"/>
      <c r="D15" s="304"/>
      <c r="E15" s="304"/>
      <c r="F15" s="304"/>
      <c r="G15" s="304"/>
      <c r="H15" s="304"/>
      <c r="I15" s="304"/>
      <c r="J15" s="304"/>
      <c r="K15" s="304"/>
      <c r="L15" s="304"/>
      <c r="M15" s="304"/>
      <c r="N15" s="305"/>
    </row>
    <row r="16" spans="1:14" ht="15.75" customHeight="1" x14ac:dyDescent="0.25">
      <c r="A16" s="269" t="s">
        <v>84</v>
      </c>
      <c r="B16" s="280"/>
      <c r="C16" s="263"/>
      <c r="D16" s="74">
        <f>May!G76</f>
        <v>0</v>
      </c>
      <c r="E16" s="36" t="s">
        <v>227</v>
      </c>
      <c r="F16" s="74">
        <f>'Club Goals'!D18</f>
        <v>0</v>
      </c>
      <c r="G16" s="36" t="s">
        <v>228</v>
      </c>
      <c r="H16" s="84">
        <f>MAX(0,F16-D16)</f>
        <v>0</v>
      </c>
      <c r="I16" s="36" t="s">
        <v>117</v>
      </c>
      <c r="J16" s="85">
        <f>May!E99</f>
        <v>0</v>
      </c>
      <c r="K16" s="36" t="s">
        <v>227</v>
      </c>
      <c r="L16" s="85">
        <f>'Club Goals'!H18</f>
        <v>0</v>
      </c>
      <c r="M16" s="36" t="s">
        <v>228</v>
      </c>
      <c r="N16" s="85">
        <f>MAX(0,L16-J16)</f>
        <v>0</v>
      </c>
    </row>
    <row r="17" spans="1:14" ht="15.75" customHeight="1" x14ac:dyDescent="0.3">
      <c r="A17" s="425" t="s">
        <v>149</v>
      </c>
      <c r="B17" s="280"/>
      <c r="C17" s="263"/>
      <c r="D17" s="73">
        <f>May!F24</f>
        <v>0</v>
      </c>
      <c r="E17" s="47" t="s">
        <v>227</v>
      </c>
      <c r="F17" s="73">
        <f>'Club Goals'!E36</f>
        <v>0</v>
      </c>
      <c r="G17" s="66" t="s">
        <v>228</v>
      </c>
      <c r="H17" s="109">
        <f>MAX(0,F17-D17)</f>
        <v>0</v>
      </c>
      <c r="I17" s="36" t="s">
        <v>364</v>
      </c>
      <c r="J17" s="85">
        <f>May!H99</f>
        <v>0</v>
      </c>
      <c r="K17" s="36" t="s">
        <v>227</v>
      </c>
      <c r="L17" s="87">
        <f>'Club Goals'!J18</f>
        <v>0</v>
      </c>
      <c r="M17" s="36" t="s">
        <v>228</v>
      </c>
      <c r="N17" s="85">
        <f t="shared" ref="N17:N18" si="0">MAX(0,L17-J17)</f>
        <v>0</v>
      </c>
    </row>
    <row r="18" spans="1:14" ht="15.75" customHeight="1" x14ac:dyDescent="0.3">
      <c r="A18" s="552" t="s">
        <v>140</v>
      </c>
      <c r="B18" s="139"/>
      <c r="C18" s="271"/>
      <c r="D18" s="78">
        <f>May!V76</f>
        <v>0</v>
      </c>
      <c r="E18" s="67" t="s">
        <v>227</v>
      </c>
      <c r="F18" s="78">
        <f>'Club Goals'!L36</f>
        <v>0</v>
      </c>
      <c r="G18" s="68" t="s">
        <v>228</v>
      </c>
      <c r="H18" s="110">
        <f>MAX(0,F18-D18)</f>
        <v>0</v>
      </c>
      <c r="I18" s="69" t="s">
        <v>131</v>
      </c>
      <c r="J18" s="86">
        <f>May!L99</f>
        <v>0</v>
      </c>
      <c r="K18" s="69" t="s">
        <v>227</v>
      </c>
      <c r="L18" s="88">
        <f>'Club Goals'!L18</f>
        <v>0</v>
      </c>
      <c r="M18" s="69" t="s">
        <v>228</v>
      </c>
      <c r="N18" s="85">
        <f t="shared" si="0"/>
        <v>0</v>
      </c>
    </row>
    <row r="19" spans="1:14" ht="15.75" customHeight="1" x14ac:dyDescent="0.25">
      <c r="A19" s="553"/>
      <c r="B19" s="116" t="s">
        <v>345</v>
      </c>
      <c r="C19" s="86">
        <f>May!R99</f>
        <v>0</v>
      </c>
      <c r="D19" s="116" t="s">
        <v>227</v>
      </c>
      <c r="E19" s="88">
        <f>'Club Goals'!N18</f>
        <v>0</v>
      </c>
      <c r="F19" s="116" t="s">
        <v>228</v>
      </c>
      <c r="G19" s="85">
        <f t="shared" ref="G19" si="1">MAX(0,E19-C19)</f>
        <v>0</v>
      </c>
      <c r="H19" s="564"/>
      <c r="I19" s="139"/>
      <c r="J19" s="139"/>
      <c r="K19" s="139"/>
      <c r="L19" s="139"/>
      <c r="M19" s="139"/>
      <c r="N19" s="271"/>
    </row>
    <row r="20" spans="1:14" ht="15.75" customHeight="1" x14ac:dyDescent="0.25">
      <c r="A20" s="554"/>
      <c r="B20" s="555"/>
      <c r="C20" s="555"/>
      <c r="D20" s="555"/>
      <c r="E20" s="555"/>
      <c r="F20" s="555"/>
      <c r="G20" s="556"/>
      <c r="H20" s="140"/>
      <c r="I20" s="143"/>
      <c r="J20" s="143"/>
      <c r="K20" s="143"/>
      <c r="L20" s="143"/>
      <c r="M20" s="143"/>
      <c r="N20" s="283"/>
    </row>
    <row r="21" spans="1:14" ht="15.75" customHeight="1" x14ac:dyDescent="0.25">
      <c r="A21" s="566" t="s">
        <v>229</v>
      </c>
      <c r="B21" s="280"/>
      <c r="C21" s="280"/>
      <c r="D21" s="280"/>
      <c r="E21" s="280"/>
      <c r="F21" s="280"/>
      <c r="G21" s="263"/>
      <c r="H21" s="140"/>
      <c r="I21" s="143"/>
      <c r="J21" s="143"/>
      <c r="K21" s="143"/>
      <c r="L21" s="143"/>
      <c r="M21" s="143"/>
      <c r="N21" s="283"/>
    </row>
    <row r="22" spans="1:14" ht="15.75" customHeight="1" x14ac:dyDescent="0.25">
      <c r="A22" s="327" t="s">
        <v>123</v>
      </c>
      <c r="B22" s="280"/>
      <c r="C22" s="280"/>
      <c r="D22" s="263"/>
      <c r="E22" s="327" t="s">
        <v>230</v>
      </c>
      <c r="F22" s="280"/>
      <c r="G22" s="263"/>
      <c r="H22" s="140"/>
      <c r="I22" s="143"/>
      <c r="J22" s="143"/>
      <c r="K22" s="143"/>
      <c r="L22" s="143"/>
      <c r="M22" s="143"/>
      <c r="N22" s="283"/>
    </row>
    <row r="23" spans="1:14" ht="15.75" customHeight="1" x14ac:dyDescent="0.25">
      <c r="A23" s="567" t="s">
        <v>88</v>
      </c>
      <c r="B23" s="280"/>
      <c r="C23" s="280"/>
      <c r="D23" s="263"/>
      <c r="E23" s="557">
        <f>March!G75</f>
        <v>0</v>
      </c>
      <c r="F23" s="280"/>
      <c r="G23" s="263"/>
      <c r="H23" s="140"/>
      <c r="I23" s="143"/>
      <c r="J23" s="143"/>
      <c r="K23" s="143"/>
      <c r="L23" s="143"/>
      <c r="M23" s="143"/>
      <c r="N23" s="283"/>
    </row>
    <row r="24" spans="1:14" ht="15.75" customHeight="1" x14ac:dyDescent="0.25">
      <c r="A24" s="568" t="s">
        <v>89</v>
      </c>
      <c r="B24" s="562"/>
      <c r="C24" s="562"/>
      <c r="D24" s="563"/>
      <c r="E24" s="561">
        <f>April!G75</f>
        <v>0</v>
      </c>
      <c r="F24" s="562"/>
      <c r="G24" s="563"/>
      <c r="H24" s="140"/>
      <c r="I24" s="143"/>
      <c r="J24" s="143"/>
      <c r="K24" s="143"/>
      <c r="L24" s="143"/>
      <c r="M24" s="143"/>
      <c r="N24" s="283"/>
    </row>
    <row r="25" spans="1:14" ht="15.75" customHeight="1" x14ac:dyDescent="0.25">
      <c r="A25" s="558" t="s">
        <v>90</v>
      </c>
      <c r="B25" s="280"/>
      <c r="C25" s="280"/>
      <c r="D25" s="263"/>
      <c r="E25" s="565">
        <f>May!G75</f>
        <v>0</v>
      </c>
      <c r="F25" s="280"/>
      <c r="G25" s="263"/>
      <c r="H25" s="140"/>
      <c r="I25" s="143"/>
      <c r="J25" s="143"/>
      <c r="K25" s="143"/>
      <c r="L25" s="143"/>
      <c r="M25" s="143"/>
      <c r="N25" s="283"/>
    </row>
    <row r="26" spans="1:14" ht="15.75" customHeight="1" x14ac:dyDescent="0.25">
      <c r="A26" s="559"/>
      <c r="B26" s="139"/>
      <c r="C26" s="139"/>
      <c r="D26" s="139"/>
      <c r="E26" s="139"/>
      <c r="F26" s="139"/>
      <c r="G26" s="271"/>
      <c r="H26" s="140"/>
      <c r="I26" s="143"/>
      <c r="J26" s="143"/>
      <c r="K26" s="143"/>
      <c r="L26" s="143"/>
      <c r="M26" s="143"/>
      <c r="N26" s="283"/>
    </row>
    <row r="27" spans="1:14" ht="15.75" customHeight="1" x14ac:dyDescent="0.25">
      <c r="A27" s="140"/>
      <c r="B27" s="143"/>
      <c r="C27" s="143"/>
      <c r="D27" s="143"/>
      <c r="E27" s="143"/>
      <c r="F27" s="143"/>
      <c r="G27" s="283"/>
      <c r="H27" s="140"/>
      <c r="I27" s="143"/>
      <c r="J27" s="143"/>
      <c r="K27" s="143"/>
      <c r="L27" s="143"/>
      <c r="M27" s="143"/>
      <c r="N27" s="283"/>
    </row>
    <row r="28" spans="1:14" ht="15.75" customHeight="1" x14ac:dyDescent="0.25">
      <c r="A28" s="272"/>
      <c r="B28" s="273"/>
      <c r="C28" s="273"/>
      <c r="D28" s="273"/>
      <c r="E28" s="273"/>
      <c r="F28" s="273"/>
      <c r="G28" s="274"/>
      <c r="H28" s="272"/>
      <c r="I28" s="273"/>
      <c r="J28" s="273"/>
      <c r="K28" s="273"/>
      <c r="L28" s="273"/>
      <c r="M28" s="273"/>
      <c r="N28" s="274"/>
    </row>
    <row r="29" spans="1:14" ht="15.75" customHeight="1" x14ac:dyDescent="0.25">
      <c r="A29" s="569" t="s">
        <v>231</v>
      </c>
      <c r="B29" s="273"/>
      <c r="C29" s="273"/>
      <c r="D29" s="273"/>
      <c r="E29" s="273"/>
      <c r="F29" s="273"/>
      <c r="G29" s="273"/>
      <c r="H29" s="273"/>
      <c r="I29" s="273"/>
      <c r="J29" s="273"/>
      <c r="K29" s="273"/>
      <c r="L29" s="273"/>
      <c r="M29" s="273"/>
      <c r="N29" s="274"/>
    </row>
    <row r="30" spans="1:14" ht="15.75" x14ac:dyDescent="0.25">
      <c r="A30" s="479" t="s">
        <v>177</v>
      </c>
      <c r="B30" s="139"/>
      <c r="C30" s="139"/>
      <c r="D30" s="139"/>
      <c r="E30" s="139"/>
      <c r="F30" s="139"/>
      <c r="G30" s="139"/>
      <c r="H30" s="139"/>
      <c r="I30" s="139"/>
      <c r="J30" s="139"/>
      <c r="K30" s="139"/>
      <c r="L30" s="139"/>
      <c r="M30" s="139"/>
      <c r="N30" s="271"/>
    </row>
    <row r="31" spans="1:14" ht="15.75" x14ac:dyDescent="0.25">
      <c r="A31" s="140"/>
      <c r="B31" s="143"/>
      <c r="C31" s="143"/>
      <c r="D31" s="143"/>
      <c r="E31" s="143"/>
      <c r="F31" s="143"/>
      <c r="G31" s="143"/>
      <c r="H31" s="143"/>
      <c r="I31" s="143"/>
      <c r="J31" s="143"/>
      <c r="K31" s="143"/>
      <c r="L31" s="143"/>
      <c r="M31" s="143"/>
      <c r="N31" s="283"/>
    </row>
    <row r="32" spans="1:14" ht="15.75" x14ac:dyDescent="0.25">
      <c r="A32" s="140"/>
      <c r="B32" s="143"/>
      <c r="C32" s="143"/>
      <c r="D32" s="143"/>
      <c r="E32" s="143"/>
      <c r="F32" s="143"/>
      <c r="G32" s="143"/>
      <c r="H32" s="143"/>
      <c r="I32" s="143"/>
      <c r="J32" s="143"/>
      <c r="K32" s="143"/>
      <c r="L32" s="143"/>
      <c r="M32" s="143"/>
      <c r="N32" s="283"/>
    </row>
    <row r="33" spans="1:14" ht="15.75" x14ac:dyDescent="0.25">
      <c r="A33" s="140"/>
      <c r="B33" s="143"/>
      <c r="C33" s="143"/>
      <c r="D33" s="143"/>
      <c r="E33" s="143"/>
      <c r="F33" s="143"/>
      <c r="G33" s="143"/>
      <c r="H33" s="143"/>
      <c r="I33" s="143"/>
      <c r="J33" s="143"/>
      <c r="K33" s="143"/>
      <c r="L33" s="143"/>
      <c r="M33" s="143"/>
      <c r="N33" s="283"/>
    </row>
    <row r="34" spans="1:14" ht="15.75" x14ac:dyDescent="0.25">
      <c r="A34" s="272"/>
      <c r="B34" s="273"/>
      <c r="C34" s="273"/>
      <c r="D34" s="273"/>
      <c r="E34" s="273"/>
      <c r="F34" s="273"/>
      <c r="G34" s="273"/>
      <c r="H34" s="273"/>
      <c r="I34" s="273"/>
      <c r="J34" s="273"/>
      <c r="K34" s="273"/>
      <c r="L34" s="273"/>
      <c r="M34" s="273"/>
      <c r="N34" s="274"/>
    </row>
    <row r="35" spans="1:14" s="112" customFormat="1" ht="15.75" customHeight="1" x14ac:dyDescent="0.25">
      <c r="A35" s="543" t="s">
        <v>320</v>
      </c>
      <c r="B35" s="280"/>
      <c r="C35" s="280"/>
      <c r="D35" s="280"/>
      <c r="E35" s="280"/>
      <c r="F35" s="280"/>
      <c r="G35" s="280"/>
      <c r="H35" s="280"/>
      <c r="I35" s="280"/>
      <c r="J35" s="280"/>
      <c r="K35" s="280"/>
      <c r="L35" s="280"/>
      <c r="M35" s="280"/>
      <c r="N35" s="263"/>
    </row>
    <row r="36" spans="1:14" s="112" customFormat="1" ht="15.75" x14ac:dyDescent="0.25">
      <c r="A36" s="479" t="s">
        <v>177</v>
      </c>
      <c r="B36" s="139"/>
      <c r="C36" s="139"/>
      <c r="D36" s="139"/>
      <c r="E36" s="139"/>
      <c r="F36" s="139"/>
      <c r="G36" s="139"/>
      <c r="H36" s="139"/>
      <c r="I36" s="139"/>
      <c r="J36" s="139"/>
      <c r="K36" s="139"/>
      <c r="L36" s="139"/>
      <c r="M36" s="139"/>
      <c r="N36" s="271"/>
    </row>
    <row r="37" spans="1:14" s="112" customFormat="1" ht="15.75" x14ac:dyDescent="0.25">
      <c r="A37" s="140"/>
      <c r="B37" s="143"/>
      <c r="C37" s="143"/>
      <c r="D37" s="143"/>
      <c r="E37" s="143"/>
      <c r="F37" s="143"/>
      <c r="G37" s="143"/>
      <c r="H37" s="143"/>
      <c r="I37" s="143"/>
      <c r="J37" s="143"/>
      <c r="K37" s="143"/>
      <c r="L37" s="143"/>
      <c r="M37" s="143"/>
      <c r="N37" s="283"/>
    </row>
    <row r="38" spans="1:14" s="112" customFormat="1" ht="15.75" x14ac:dyDescent="0.25">
      <c r="A38" s="140"/>
      <c r="B38" s="143"/>
      <c r="C38" s="143"/>
      <c r="D38" s="143"/>
      <c r="E38" s="143"/>
      <c r="F38" s="143"/>
      <c r="G38" s="143"/>
      <c r="H38" s="143"/>
      <c r="I38" s="143"/>
      <c r="J38" s="143"/>
      <c r="K38" s="143"/>
      <c r="L38" s="143"/>
      <c r="M38" s="143"/>
      <c r="N38" s="283"/>
    </row>
    <row r="39" spans="1:14" s="112" customFormat="1" ht="15.75" x14ac:dyDescent="0.25">
      <c r="A39" s="140"/>
      <c r="B39" s="143"/>
      <c r="C39" s="143"/>
      <c r="D39" s="143"/>
      <c r="E39" s="143"/>
      <c r="F39" s="143"/>
      <c r="G39" s="143"/>
      <c r="H39" s="143"/>
      <c r="I39" s="143"/>
      <c r="J39" s="143"/>
      <c r="K39" s="143"/>
      <c r="L39" s="143"/>
      <c r="M39" s="143"/>
      <c r="N39" s="283"/>
    </row>
    <row r="40" spans="1:14" s="112" customFormat="1" ht="15.75" x14ac:dyDescent="0.25">
      <c r="A40" s="272"/>
      <c r="B40" s="273"/>
      <c r="C40" s="273"/>
      <c r="D40" s="273"/>
      <c r="E40" s="273"/>
      <c r="F40" s="273"/>
      <c r="G40" s="273"/>
      <c r="H40" s="273"/>
      <c r="I40" s="273"/>
      <c r="J40" s="273"/>
      <c r="K40" s="273"/>
      <c r="L40" s="273"/>
      <c r="M40" s="273"/>
      <c r="N40" s="274"/>
    </row>
    <row r="41" spans="1:14" ht="15.75" customHeight="1" x14ac:dyDescent="0.25">
      <c r="A41" s="543" t="s">
        <v>232</v>
      </c>
      <c r="B41" s="280"/>
      <c r="C41" s="280"/>
      <c r="D41" s="280"/>
      <c r="E41" s="280"/>
      <c r="F41" s="280"/>
      <c r="G41" s="280"/>
      <c r="H41" s="280"/>
      <c r="I41" s="280"/>
      <c r="J41" s="280"/>
      <c r="K41" s="280"/>
      <c r="L41" s="280"/>
      <c r="M41" s="280"/>
      <c r="N41" s="263"/>
    </row>
    <row r="42" spans="1:14" ht="15.75" x14ac:dyDescent="0.25">
      <c r="A42" s="479" t="s">
        <v>177</v>
      </c>
      <c r="B42" s="139"/>
      <c r="C42" s="139"/>
      <c r="D42" s="139"/>
      <c r="E42" s="139"/>
      <c r="F42" s="139"/>
      <c r="G42" s="139"/>
      <c r="H42" s="139"/>
      <c r="I42" s="139"/>
      <c r="J42" s="139"/>
      <c r="K42" s="139"/>
      <c r="L42" s="139"/>
      <c r="M42" s="139"/>
      <c r="N42" s="271"/>
    </row>
    <row r="43" spans="1:14" ht="15.75" x14ac:dyDescent="0.25">
      <c r="A43" s="140"/>
      <c r="B43" s="143"/>
      <c r="C43" s="143"/>
      <c r="D43" s="143"/>
      <c r="E43" s="143"/>
      <c r="F43" s="143"/>
      <c r="G43" s="143"/>
      <c r="H43" s="143"/>
      <c r="I43" s="143"/>
      <c r="J43" s="143"/>
      <c r="K43" s="143"/>
      <c r="L43" s="143"/>
      <c r="M43" s="143"/>
      <c r="N43" s="283"/>
    </row>
    <row r="44" spans="1:14" ht="15.75" x14ac:dyDescent="0.25">
      <c r="A44" s="140"/>
      <c r="B44" s="143"/>
      <c r="C44" s="143"/>
      <c r="D44" s="143"/>
      <c r="E44" s="143"/>
      <c r="F44" s="143"/>
      <c r="G44" s="143"/>
      <c r="H44" s="143"/>
      <c r="I44" s="143"/>
      <c r="J44" s="143"/>
      <c r="K44" s="143"/>
      <c r="L44" s="143"/>
      <c r="M44" s="143"/>
      <c r="N44" s="283"/>
    </row>
    <row r="45" spans="1:14" ht="15.75" x14ac:dyDescent="0.25">
      <c r="A45" s="140"/>
      <c r="B45" s="143"/>
      <c r="C45" s="143"/>
      <c r="D45" s="143"/>
      <c r="E45" s="143"/>
      <c r="F45" s="143"/>
      <c r="G45" s="143"/>
      <c r="H45" s="143"/>
      <c r="I45" s="143"/>
      <c r="J45" s="143"/>
      <c r="K45" s="143"/>
      <c r="L45" s="143"/>
      <c r="M45" s="143"/>
      <c r="N45" s="283"/>
    </row>
    <row r="46" spans="1:14" ht="15.75" x14ac:dyDescent="0.25">
      <c r="A46" s="272"/>
      <c r="B46" s="273"/>
      <c r="C46" s="273"/>
      <c r="D46" s="273"/>
      <c r="E46" s="273"/>
      <c r="F46" s="273"/>
      <c r="G46" s="273"/>
      <c r="H46" s="273"/>
      <c r="I46" s="273"/>
      <c r="J46" s="273"/>
      <c r="K46" s="273"/>
      <c r="L46" s="273"/>
      <c r="M46" s="273"/>
      <c r="N46" s="274"/>
    </row>
    <row r="47" spans="1:14" ht="15.75" customHeight="1" x14ac:dyDescent="0.25">
      <c r="A47" s="543" t="s">
        <v>233</v>
      </c>
      <c r="B47" s="280"/>
      <c r="C47" s="280"/>
      <c r="D47" s="280"/>
      <c r="E47" s="280"/>
      <c r="F47" s="280"/>
      <c r="G47" s="280"/>
      <c r="H47" s="280"/>
      <c r="I47" s="280"/>
      <c r="J47" s="280"/>
      <c r="K47" s="280"/>
      <c r="L47" s="280"/>
      <c r="M47" s="280"/>
      <c r="N47" s="263"/>
    </row>
    <row r="48" spans="1:14" ht="15.75" x14ac:dyDescent="0.25">
      <c r="A48" s="479" t="s">
        <v>177</v>
      </c>
      <c r="B48" s="139"/>
      <c r="C48" s="139"/>
      <c r="D48" s="139"/>
      <c r="E48" s="139"/>
      <c r="F48" s="139"/>
      <c r="G48" s="139"/>
      <c r="H48" s="139"/>
      <c r="I48" s="139"/>
      <c r="J48" s="139"/>
      <c r="K48" s="139"/>
      <c r="L48" s="139"/>
      <c r="M48" s="139"/>
      <c r="N48" s="271"/>
    </row>
    <row r="49" spans="1:14" ht="15.75" x14ac:dyDescent="0.25">
      <c r="A49" s="140"/>
      <c r="B49" s="143"/>
      <c r="C49" s="143"/>
      <c r="D49" s="143"/>
      <c r="E49" s="143"/>
      <c r="F49" s="143"/>
      <c r="G49" s="143"/>
      <c r="H49" s="143"/>
      <c r="I49" s="143"/>
      <c r="J49" s="143"/>
      <c r="K49" s="143"/>
      <c r="L49" s="143"/>
      <c r="M49" s="143"/>
      <c r="N49" s="283"/>
    </row>
    <row r="50" spans="1:14" ht="15.75" x14ac:dyDescent="0.25">
      <c r="A50" s="140"/>
      <c r="B50" s="143"/>
      <c r="C50" s="143"/>
      <c r="D50" s="143"/>
      <c r="E50" s="143"/>
      <c r="F50" s="143"/>
      <c r="G50" s="143"/>
      <c r="H50" s="143"/>
      <c r="I50" s="143"/>
      <c r="J50" s="143"/>
      <c r="K50" s="143"/>
      <c r="L50" s="143"/>
      <c r="M50" s="143"/>
      <c r="N50" s="283"/>
    </row>
    <row r="51" spans="1:14" ht="15.75" x14ac:dyDescent="0.25">
      <c r="A51" s="140"/>
      <c r="B51" s="143"/>
      <c r="C51" s="143"/>
      <c r="D51" s="143"/>
      <c r="E51" s="143"/>
      <c r="F51" s="143"/>
      <c r="G51" s="143"/>
      <c r="H51" s="143"/>
      <c r="I51" s="143"/>
      <c r="J51" s="143"/>
      <c r="K51" s="143"/>
      <c r="L51" s="143"/>
      <c r="M51" s="143"/>
      <c r="N51" s="283"/>
    </row>
    <row r="52" spans="1:14" ht="15.75" x14ac:dyDescent="0.25">
      <c r="A52" s="272"/>
      <c r="B52" s="273"/>
      <c r="C52" s="273"/>
      <c r="D52" s="273"/>
      <c r="E52" s="273"/>
      <c r="F52" s="273"/>
      <c r="G52" s="273"/>
      <c r="H52" s="273"/>
      <c r="I52" s="273"/>
      <c r="J52" s="273"/>
      <c r="K52" s="273"/>
      <c r="L52" s="273"/>
      <c r="M52" s="273"/>
      <c r="N52" s="274"/>
    </row>
    <row r="53" spans="1:14" ht="15.75" customHeight="1" x14ac:dyDescent="0.25">
      <c r="A53" s="543" t="s">
        <v>234</v>
      </c>
      <c r="B53" s="280"/>
      <c r="C53" s="280"/>
      <c r="D53" s="280"/>
      <c r="E53" s="280"/>
      <c r="F53" s="280"/>
      <c r="G53" s="280"/>
      <c r="H53" s="280"/>
      <c r="I53" s="280"/>
      <c r="J53" s="280"/>
      <c r="K53" s="280"/>
      <c r="L53" s="280"/>
      <c r="M53" s="280"/>
      <c r="N53" s="263"/>
    </row>
    <row r="54" spans="1:14" ht="15.75" customHeight="1" x14ac:dyDescent="0.25">
      <c r="A54" s="70">
        <v>1</v>
      </c>
      <c r="B54" s="281"/>
      <c r="C54" s="280"/>
      <c r="D54" s="280"/>
      <c r="E54" s="280"/>
      <c r="F54" s="280"/>
      <c r="G54" s="280"/>
      <c r="H54" s="280"/>
      <c r="I54" s="280"/>
      <c r="J54" s="280"/>
      <c r="K54" s="280"/>
      <c r="L54" s="280"/>
      <c r="M54" s="280"/>
      <c r="N54" s="263"/>
    </row>
    <row r="55" spans="1:14" ht="15.75" customHeight="1" x14ac:dyDescent="0.25">
      <c r="A55" s="70">
        <v>2</v>
      </c>
      <c r="B55" s="281"/>
      <c r="C55" s="280"/>
      <c r="D55" s="280"/>
      <c r="E55" s="280"/>
      <c r="F55" s="280"/>
      <c r="G55" s="280"/>
      <c r="H55" s="280"/>
      <c r="I55" s="280"/>
      <c r="J55" s="280"/>
      <c r="K55" s="280"/>
      <c r="L55" s="280"/>
      <c r="M55" s="280"/>
      <c r="N55" s="263"/>
    </row>
    <row r="56" spans="1:14" ht="15.75" customHeight="1" x14ac:dyDescent="0.25">
      <c r="A56" s="70">
        <v>3</v>
      </c>
      <c r="B56" s="281"/>
      <c r="C56" s="280"/>
      <c r="D56" s="280"/>
      <c r="E56" s="280"/>
      <c r="F56" s="280"/>
      <c r="G56" s="280"/>
      <c r="H56" s="280"/>
      <c r="I56" s="280"/>
      <c r="J56" s="280"/>
      <c r="K56" s="280"/>
      <c r="L56" s="280"/>
      <c r="M56" s="280"/>
      <c r="N56" s="263"/>
    </row>
    <row r="57" spans="1:14" ht="15.75" customHeight="1" x14ac:dyDescent="0.25">
      <c r="A57" s="70">
        <v>4</v>
      </c>
      <c r="B57" s="281"/>
      <c r="C57" s="280"/>
      <c r="D57" s="280"/>
      <c r="E57" s="280"/>
      <c r="F57" s="280"/>
      <c r="G57" s="280"/>
      <c r="H57" s="280"/>
      <c r="I57" s="280"/>
      <c r="J57" s="280"/>
      <c r="K57" s="280"/>
      <c r="L57" s="280"/>
      <c r="M57" s="280"/>
      <c r="N57" s="263"/>
    </row>
    <row r="58" spans="1:14" ht="15.75" customHeight="1" x14ac:dyDescent="0.25">
      <c r="A58" s="70">
        <v>5</v>
      </c>
      <c r="B58" s="281"/>
      <c r="C58" s="280"/>
      <c r="D58" s="280"/>
      <c r="E58" s="280"/>
      <c r="F58" s="280"/>
      <c r="G58" s="280"/>
      <c r="H58" s="280"/>
      <c r="I58" s="280"/>
      <c r="J58" s="280"/>
      <c r="K58" s="280"/>
      <c r="L58" s="280"/>
      <c r="M58" s="280"/>
      <c r="N58" s="263"/>
    </row>
  </sheetData>
  <mergeCells count="34">
    <mergeCell ref="B54:N54"/>
    <mergeCell ref="B55:N55"/>
    <mergeCell ref="B56:N56"/>
    <mergeCell ref="B57:N57"/>
    <mergeCell ref="B58:N58"/>
    <mergeCell ref="A48:N52"/>
    <mergeCell ref="A53:N53"/>
    <mergeCell ref="A16:C16"/>
    <mergeCell ref="A17:C17"/>
    <mergeCell ref="A11:N11"/>
    <mergeCell ref="A12:N13"/>
    <mergeCell ref="E24:G24"/>
    <mergeCell ref="H19:N28"/>
    <mergeCell ref="E22:G22"/>
    <mergeCell ref="E25:G25"/>
    <mergeCell ref="A21:G21"/>
    <mergeCell ref="A22:D22"/>
    <mergeCell ref="A23:D23"/>
    <mergeCell ref="A24:D24"/>
    <mergeCell ref="A29:N29"/>
    <mergeCell ref="A30:N34"/>
    <mergeCell ref="A42:N46"/>
    <mergeCell ref="A47:N47"/>
    <mergeCell ref="E23:G23"/>
    <mergeCell ref="A25:D25"/>
    <mergeCell ref="A26:G28"/>
    <mergeCell ref="A1:N10"/>
    <mergeCell ref="A18:C18"/>
    <mergeCell ref="A14:N15"/>
    <mergeCell ref="A41:N41"/>
    <mergeCell ref="A35:N35"/>
    <mergeCell ref="A36:N40"/>
    <mergeCell ref="A19:A20"/>
    <mergeCell ref="B20:G20"/>
  </mergeCells>
  <pageMargins left="0.7" right="0.7" top="0.75" bottom="0.75" header="0.3" footer="0.3"/>
  <pageSetup scale="54"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F3FCF-CF13-4682-A2FE-BE73398D9B50}">
  <sheetPr>
    <tabColor rgb="FFFF0000"/>
  </sheetPr>
  <dimension ref="A1:N58"/>
  <sheetViews>
    <sheetView view="pageBreakPreview" topLeftCell="A19" zoomScaleNormal="100" zoomScaleSheetLayoutView="100" workbookViewId="0">
      <selection activeCell="A12" sqref="A12:N13"/>
    </sheetView>
  </sheetViews>
  <sheetFormatPr defaultColWidth="13.5" defaultRowHeight="15" customHeight="1" x14ac:dyDescent="0.25"/>
  <cols>
    <col min="1" max="26" width="11" style="120" customWidth="1"/>
    <col min="27" max="16384" width="13.5" style="120"/>
  </cols>
  <sheetData>
    <row r="1" spans="1:14" ht="15.75" customHeight="1" x14ac:dyDescent="0.25">
      <c r="A1" s="291"/>
      <c r="B1" s="139"/>
      <c r="C1" s="139"/>
      <c r="D1" s="139"/>
      <c r="E1" s="139"/>
      <c r="F1" s="139"/>
      <c r="G1" s="139"/>
      <c r="H1" s="139"/>
      <c r="I1" s="139"/>
      <c r="J1" s="139"/>
      <c r="K1" s="139"/>
      <c r="L1" s="139"/>
      <c r="M1" s="139"/>
      <c r="N1" s="271"/>
    </row>
    <row r="2" spans="1:14" ht="15.75" customHeight="1" x14ac:dyDescent="0.25">
      <c r="A2" s="140"/>
      <c r="B2" s="143"/>
      <c r="C2" s="143"/>
      <c r="D2" s="143"/>
      <c r="E2" s="143"/>
      <c r="F2" s="143"/>
      <c r="G2" s="143"/>
      <c r="H2" s="143"/>
      <c r="I2" s="143"/>
      <c r="J2" s="143"/>
      <c r="K2" s="143"/>
      <c r="L2" s="143"/>
      <c r="M2" s="143"/>
      <c r="N2" s="283"/>
    </row>
    <row r="3" spans="1:14" ht="15.75" customHeight="1" x14ac:dyDescent="0.25">
      <c r="A3" s="140"/>
      <c r="B3" s="143"/>
      <c r="C3" s="143"/>
      <c r="D3" s="143"/>
      <c r="E3" s="143"/>
      <c r="F3" s="143"/>
      <c r="G3" s="143"/>
      <c r="H3" s="143"/>
      <c r="I3" s="143"/>
      <c r="J3" s="143"/>
      <c r="K3" s="143"/>
      <c r="L3" s="143"/>
      <c r="M3" s="143"/>
      <c r="N3" s="283"/>
    </row>
    <row r="4" spans="1:14" ht="15.75" customHeight="1" x14ac:dyDescent="0.25">
      <c r="A4" s="140"/>
      <c r="B4" s="143"/>
      <c r="C4" s="143"/>
      <c r="D4" s="143"/>
      <c r="E4" s="143"/>
      <c r="F4" s="143"/>
      <c r="G4" s="143"/>
      <c r="H4" s="143"/>
      <c r="I4" s="143"/>
      <c r="J4" s="143"/>
      <c r="K4" s="143"/>
      <c r="L4" s="143"/>
      <c r="M4" s="143"/>
      <c r="N4" s="283"/>
    </row>
    <row r="5" spans="1:14" ht="15.75" customHeight="1" x14ac:dyDescent="0.25">
      <c r="A5" s="140"/>
      <c r="B5" s="143"/>
      <c r="C5" s="143"/>
      <c r="D5" s="143"/>
      <c r="E5" s="143"/>
      <c r="F5" s="143"/>
      <c r="G5" s="143"/>
      <c r="H5" s="143"/>
      <c r="I5" s="143"/>
      <c r="J5" s="143"/>
      <c r="K5" s="143"/>
      <c r="L5" s="143"/>
      <c r="M5" s="143"/>
      <c r="N5" s="283"/>
    </row>
    <row r="6" spans="1:14" ht="15.75" customHeight="1" x14ac:dyDescent="0.25">
      <c r="A6" s="140"/>
      <c r="B6" s="143"/>
      <c r="C6" s="143"/>
      <c r="D6" s="143"/>
      <c r="E6" s="143"/>
      <c r="F6" s="143"/>
      <c r="G6" s="143"/>
      <c r="H6" s="143"/>
      <c r="I6" s="143"/>
      <c r="J6" s="143"/>
      <c r="K6" s="143"/>
      <c r="L6" s="143"/>
      <c r="M6" s="143"/>
      <c r="N6" s="283"/>
    </row>
    <row r="7" spans="1:14" ht="15.75" customHeight="1" x14ac:dyDescent="0.25">
      <c r="A7" s="140"/>
      <c r="B7" s="143"/>
      <c r="C7" s="143"/>
      <c r="D7" s="143"/>
      <c r="E7" s="143"/>
      <c r="F7" s="143"/>
      <c r="G7" s="143"/>
      <c r="H7" s="143"/>
      <c r="I7" s="143"/>
      <c r="J7" s="143"/>
      <c r="K7" s="143"/>
      <c r="L7" s="143"/>
      <c r="M7" s="143"/>
      <c r="N7" s="283"/>
    </row>
    <row r="8" spans="1:14" ht="15.75" customHeight="1" x14ac:dyDescent="0.25">
      <c r="A8" s="140"/>
      <c r="B8" s="143"/>
      <c r="C8" s="143"/>
      <c r="D8" s="143"/>
      <c r="E8" s="143"/>
      <c r="F8" s="143"/>
      <c r="G8" s="143"/>
      <c r="H8" s="143"/>
      <c r="I8" s="143"/>
      <c r="J8" s="143"/>
      <c r="K8" s="143"/>
      <c r="L8" s="143"/>
      <c r="M8" s="143"/>
      <c r="N8" s="283"/>
    </row>
    <row r="9" spans="1:14" ht="15.75" customHeight="1" x14ac:dyDescent="0.25">
      <c r="A9" s="140"/>
      <c r="B9" s="143"/>
      <c r="C9" s="143"/>
      <c r="D9" s="143"/>
      <c r="E9" s="143"/>
      <c r="F9" s="143"/>
      <c r="G9" s="143"/>
      <c r="H9" s="143"/>
      <c r="I9" s="143"/>
      <c r="J9" s="143"/>
      <c r="K9" s="143"/>
      <c r="L9" s="143"/>
      <c r="M9" s="143"/>
      <c r="N9" s="283"/>
    </row>
    <row r="10" spans="1:14" ht="10.5" customHeight="1" x14ac:dyDescent="0.25">
      <c r="A10" s="272"/>
      <c r="B10" s="273"/>
      <c r="C10" s="273"/>
      <c r="D10" s="273"/>
      <c r="E10" s="273"/>
      <c r="F10" s="273"/>
      <c r="G10" s="273"/>
      <c r="H10" s="273"/>
      <c r="I10" s="273"/>
      <c r="J10" s="273"/>
      <c r="K10" s="273"/>
      <c r="L10" s="273"/>
      <c r="M10" s="273"/>
      <c r="N10" s="274"/>
    </row>
    <row r="11" spans="1:14" ht="15.75" customHeight="1" x14ac:dyDescent="0.25">
      <c r="A11" s="570" t="s">
        <v>350</v>
      </c>
      <c r="B11" s="139"/>
      <c r="C11" s="139"/>
      <c r="D11" s="139"/>
      <c r="E11" s="139"/>
      <c r="F11" s="139"/>
      <c r="G11" s="139"/>
      <c r="H11" s="139"/>
      <c r="I11" s="139"/>
      <c r="J11" s="139"/>
      <c r="K11" s="139"/>
      <c r="L11" s="139"/>
      <c r="M11" s="139"/>
      <c r="N11" s="271"/>
    </row>
    <row r="12" spans="1:14" ht="15.75" customHeight="1" x14ac:dyDescent="0.25">
      <c r="A12" s="300" t="str">
        <f>'Club Administration'!A12</f>
        <v>School Name</v>
      </c>
      <c r="B12" s="301"/>
      <c r="C12" s="301"/>
      <c r="D12" s="301"/>
      <c r="E12" s="301"/>
      <c r="F12" s="301"/>
      <c r="G12" s="301"/>
      <c r="H12" s="301"/>
      <c r="I12" s="301"/>
      <c r="J12" s="301"/>
      <c r="K12" s="301"/>
      <c r="L12" s="301"/>
      <c r="M12" s="301"/>
      <c r="N12" s="302"/>
    </row>
    <row r="13" spans="1:14" ht="15.75" customHeight="1" x14ac:dyDescent="0.25">
      <c r="A13" s="303"/>
      <c r="B13" s="304"/>
      <c r="C13" s="304"/>
      <c r="D13" s="304"/>
      <c r="E13" s="304"/>
      <c r="F13" s="304"/>
      <c r="G13" s="304"/>
      <c r="H13" s="304"/>
      <c r="I13" s="304"/>
      <c r="J13" s="304"/>
      <c r="K13" s="304"/>
      <c r="L13" s="304"/>
      <c r="M13" s="304"/>
      <c r="N13" s="305"/>
    </row>
    <row r="14" spans="1:14" ht="15.75" customHeight="1" x14ac:dyDescent="0.25">
      <c r="A14" s="306" t="str">
        <f>'Club Administration'!A14</f>
        <v>Select Division</v>
      </c>
      <c r="B14" s="301"/>
      <c r="C14" s="301"/>
      <c r="D14" s="301"/>
      <c r="E14" s="301"/>
      <c r="F14" s="301"/>
      <c r="G14" s="301"/>
      <c r="H14" s="301"/>
      <c r="I14" s="301"/>
      <c r="J14" s="301"/>
      <c r="K14" s="301"/>
      <c r="L14" s="301"/>
      <c r="M14" s="301"/>
      <c r="N14" s="302"/>
    </row>
    <row r="15" spans="1:14" ht="15.75" customHeight="1" x14ac:dyDescent="0.25">
      <c r="A15" s="303"/>
      <c r="B15" s="304"/>
      <c r="C15" s="304"/>
      <c r="D15" s="304"/>
      <c r="E15" s="304"/>
      <c r="F15" s="304"/>
      <c r="G15" s="304"/>
      <c r="H15" s="304"/>
      <c r="I15" s="304"/>
      <c r="J15" s="304"/>
      <c r="K15" s="304"/>
      <c r="L15" s="304"/>
      <c r="M15" s="304"/>
      <c r="N15" s="305"/>
    </row>
    <row r="16" spans="1:14" ht="15.75" customHeight="1" x14ac:dyDescent="0.25">
      <c r="A16" s="543" t="s">
        <v>231</v>
      </c>
      <c r="B16" s="280"/>
      <c r="C16" s="280"/>
      <c r="D16" s="280"/>
      <c r="E16" s="280"/>
      <c r="F16" s="280"/>
      <c r="G16" s="280"/>
      <c r="H16" s="280"/>
      <c r="I16" s="280"/>
      <c r="J16" s="280"/>
      <c r="K16" s="280"/>
      <c r="L16" s="280"/>
      <c r="M16" s="280"/>
      <c r="N16" s="263"/>
    </row>
    <row r="17" spans="1:14" ht="15.75" customHeight="1" x14ac:dyDescent="0.25">
      <c r="A17" s="479" t="s">
        <v>177</v>
      </c>
      <c r="B17" s="139"/>
      <c r="C17" s="139"/>
      <c r="D17" s="139"/>
      <c r="E17" s="139"/>
      <c r="F17" s="139"/>
      <c r="G17" s="139"/>
      <c r="H17" s="139"/>
      <c r="I17" s="139"/>
      <c r="J17" s="139"/>
      <c r="K17" s="139"/>
      <c r="L17" s="139"/>
      <c r="M17" s="139"/>
      <c r="N17" s="271"/>
    </row>
    <row r="18" spans="1:14" ht="15.75" customHeight="1" x14ac:dyDescent="0.25">
      <c r="A18" s="140"/>
      <c r="B18" s="143"/>
      <c r="C18" s="143"/>
      <c r="D18" s="143"/>
      <c r="E18" s="143"/>
      <c r="F18" s="143"/>
      <c r="G18" s="143"/>
      <c r="H18" s="143"/>
      <c r="I18" s="143"/>
      <c r="J18" s="143"/>
      <c r="K18" s="143"/>
      <c r="L18" s="143"/>
      <c r="M18" s="143"/>
      <c r="N18" s="283"/>
    </row>
    <row r="19" spans="1:14" ht="15.75" customHeight="1" x14ac:dyDescent="0.25">
      <c r="A19" s="140"/>
      <c r="B19" s="143"/>
      <c r="C19" s="143"/>
      <c r="D19" s="143"/>
      <c r="E19" s="143"/>
      <c r="F19" s="143"/>
      <c r="G19" s="143"/>
      <c r="H19" s="143"/>
      <c r="I19" s="143"/>
      <c r="J19" s="143"/>
      <c r="K19" s="143"/>
      <c r="L19" s="143"/>
      <c r="M19" s="143"/>
      <c r="N19" s="283"/>
    </row>
    <row r="20" spans="1:14" ht="15.75" customHeight="1" x14ac:dyDescent="0.25">
      <c r="A20" s="140"/>
      <c r="B20" s="143"/>
      <c r="C20" s="143"/>
      <c r="D20" s="143"/>
      <c r="E20" s="143"/>
      <c r="F20" s="143"/>
      <c r="G20" s="143"/>
      <c r="H20" s="143"/>
      <c r="I20" s="143"/>
      <c r="J20" s="143"/>
      <c r="K20" s="143"/>
      <c r="L20" s="143"/>
      <c r="M20" s="143"/>
      <c r="N20" s="283"/>
    </row>
    <row r="21" spans="1:14" ht="15.75" customHeight="1" x14ac:dyDescent="0.25">
      <c r="A21" s="272"/>
      <c r="B21" s="273"/>
      <c r="C21" s="273"/>
      <c r="D21" s="273"/>
      <c r="E21" s="273"/>
      <c r="F21" s="273"/>
      <c r="G21" s="273"/>
      <c r="H21" s="273"/>
      <c r="I21" s="273"/>
      <c r="J21" s="273"/>
      <c r="K21" s="273"/>
      <c r="L21" s="273"/>
      <c r="M21" s="273"/>
      <c r="N21" s="274"/>
    </row>
    <row r="22" spans="1:14" ht="15.75" customHeight="1" x14ac:dyDescent="0.25">
      <c r="A22" s="543" t="s">
        <v>320</v>
      </c>
      <c r="B22" s="280"/>
      <c r="C22" s="280"/>
      <c r="D22" s="280"/>
      <c r="E22" s="280"/>
      <c r="F22" s="280"/>
      <c r="G22" s="280"/>
      <c r="H22" s="280"/>
      <c r="I22" s="280"/>
      <c r="J22" s="280"/>
      <c r="K22" s="280"/>
      <c r="L22" s="280"/>
      <c r="M22" s="280"/>
      <c r="N22" s="263"/>
    </row>
    <row r="23" spans="1:14" ht="15.75" customHeight="1" x14ac:dyDescent="0.25">
      <c r="A23" s="479" t="s">
        <v>177</v>
      </c>
      <c r="B23" s="139"/>
      <c r="C23" s="139"/>
      <c r="D23" s="139"/>
      <c r="E23" s="139"/>
      <c r="F23" s="139"/>
      <c r="G23" s="139"/>
      <c r="H23" s="139"/>
      <c r="I23" s="139"/>
      <c r="J23" s="139"/>
      <c r="K23" s="139"/>
      <c r="L23" s="139"/>
      <c r="M23" s="139"/>
      <c r="N23" s="271"/>
    </row>
    <row r="24" spans="1:14" ht="15.75" customHeight="1" x14ac:dyDescent="0.25">
      <c r="A24" s="140"/>
      <c r="B24" s="143"/>
      <c r="C24" s="143"/>
      <c r="D24" s="143"/>
      <c r="E24" s="143"/>
      <c r="F24" s="143"/>
      <c r="G24" s="143"/>
      <c r="H24" s="143"/>
      <c r="I24" s="143"/>
      <c r="J24" s="143"/>
      <c r="K24" s="143"/>
      <c r="L24" s="143"/>
      <c r="M24" s="143"/>
      <c r="N24" s="283"/>
    </row>
    <row r="25" spans="1:14" ht="15.75" customHeight="1" x14ac:dyDescent="0.25">
      <c r="A25" s="140"/>
      <c r="B25" s="143"/>
      <c r="C25" s="143"/>
      <c r="D25" s="143"/>
      <c r="E25" s="143"/>
      <c r="F25" s="143"/>
      <c r="G25" s="143"/>
      <c r="H25" s="143"/>
      <c r="I25" s="143"/>
      <c r="J25" s="143"/>
      <c r="K25" s="143"/>
      <c r="L25" s="143"/>
      <c r="M25" s="143"/>
      <c r="N25" s="283"/>
    </row>
    <row r="26" spans="1:14" ht="15.75" customHeight="1" x14ac:dyDescent="0.25">
      <c r="A26" s="140"/>
      <c r="B26" s="143"/>
      <c r="C26" s="143"/>
      <c r="D26" s="143"/>
      <c r="E26" s="143"/>
      <c r="F26" s="143"/>
      <c r="G26" s="143"/>
      <c r="H26" s="143"/>
      <c r="I26" s="143"/>
      <c r="J26" s="143"/>
      <c r="K26" s="143"/>
      <c r="L26" s="143"/>
      <c r="M26" s="143"/>
      <c r="N26" s="283"/>
    </row>
    <row r="27" spans="1:14" ht="15.75" customHeight="1" x14ac:dyDescent="0.25">
      <c r="A27" s="272"/>
      <c r="B27" s="273"/>
      <c r="C27" s="273"/>
      <c r="D27" s="273"/>
      <c r="E27" s="273"/>
      <c r="F27" s="273"/>
      <c r="G27" s="273"/>
      <c r="H27" s="273"/>
      <c r="I27" s="273"/>
      <c r="J27" s="273"/>
      <c r="K27" s="273"/>
      <c r="L27" s="273"/>
      <c r="M27" s="273"/>
      <c r="N27" s="274"/>
    </row>
    <row r="28" spans="1:14" ht="15.75" customHeight="1" x14ac:dyDescent="0.25">
      <c r="A28" s="543" t="s">
        <v>232</v>
      </c>
      <c r="B28" s="280"/>
      <c r="C28" s="280"/>
      <c r="D28" s="280"/>
      <c r="E28" s="280"/>
      <c r="F28" s="280"/>
      <c r="G28" s="280"/>
      <c r="H28" s="280"/>
      <c r="I28" s="280"/>
      <c r="J28" s="280"/>
      <c r="K28" s="280"/>
      <c r="L28" s="280"/>
      <c r="M28" s="280"/>
      <c r="N28" s="263"/>
    </row>
    <row r="29" spans="1:14" ht="15.75" customHeight="1" x14ac:dyDescent="0.25">
      <c r="A29" s="479" t="s">
        <v>177</v>
      </c>
      <c r="B29" s="139"/>
      <c r="C29" s="139"/>
      <c r="D29" s="139"/>
      <c r="E29" s="139"/>
      <c r="F29" s="139"/>
      <c r="G29" s="139"/>
      <c r="H29" s="139"/>
      <c r="I29" s="139"/>
      <c r="J29" s="139"/>
      <c r="K29" s="139"/>
      <c r="L29" s="139"/>
      <c r="M29" s="139"/>
      <c r="N29" s="271"/>
    </row>
    <row r="30" spans="1:14" ht="15.75" x14ac:dyDescent="0.25">
      <c r="A30" s="140"/>
      <c r="B30" s="143"/>
      <c r="C30" s="143"/>
      <c r="D30" s="143"/>
      <c r="E30" s="143"/>
      <c r="F30" s="143"/>
      <c r="G30" s="143"/>
      <c r="H30" s="143"/>
      <c r="I30" s="143"/>
      <c r="J30" s="143"/>
      <c r="K30" s="143"/>
      <c r="L30" s="143"/>
      <c r="M30" s="143"/>
      <c r="N30" s="283"/>
    </row>
    <row r="31" spans="1:14" ht="15.75" x14ac:dyDescent="0.25">
      <c r="A31" s="140"/>
      <c r="B31" s="143"/>
      <c r="C31" s="143"/>
      <c r="D31" s="143"/>
      <c r="E31" s="143"/>
      <c r="F31" s="143"/>
      <c r="G31" s="143"/>
      <c r="H31" s="143"/>
      <c r="I31" s="143"/>
      <c r="J31" s="143"/>
      <c r="K31" s="143"/>
      <c r="L31" s="143"/>
      <c r="M31" s="143"/>
      <c r="N31" s="283"/>
    </row>
    <row r="32" spans="1:14" ht="15.75" x14ac:dyDescent="0.25">
      <c r="A32" s="140"/>
      <c r="B32" s="143"/>
      <c r="C32" s="143"/>
      <c r="D32" s="143"/>
      <c r="E32" s="143"/>
      <c r="F32" s="143"/>
      <c r="G32" s="143"/>
      <c r="H32" s="143"/>
      <c r="I32" s="143"/>
      <c r="J32" s="143"/>
      <c r="K32" s="143"/>
      <c r="L32" s="143"/>
      <c r="M32" s="143"/>
      <c r="N32" s="283"/>
    </row>
    <row r="33" spans="1:14" ht="15.75" x14ac:dyDescent="0.25">
      <c r="A33" s="272"/>
      <c r="B33" s="273"/>
      <c r="C33" s="273"/>
      <c r="D33" s="273"/>
      <c r="E33" s="273"/>
      <c r="F33" s="273"/>
      <c r="G33" s="273"/>
      <c r="H33" s="273"/>
      <c r="I33" s="273"/>
      <c r="J33" s="273"/>
      <c r="K33" s="273"/>
      <c r="L33" s="273"/>
      <c r="M33" s="273"/>
      <c r="N33" s="274"/>
    </row>
    <row r="34" spans="1:14" ht="15.75" x14ac:dyDescent="0.25">
      <c r="A34" s="543" t="s">
        <v>233</v>
      </c>
      <c r="B34" s="280"/>
      <c r="C34" s="280"/>
      <c r="D34" s="280"/>
      <c r="E34" s="280"/>
      <c r="F34" s="280"/>
      <c r="G34" s="280"/>
      <c r="H34" s="280"/>
      <c r="I34" s="280"/>
      <c r="J34" s="280"/>
      <c r="K34" s="280"/>
      <c r="L34" s="280"/>
      <c r="M34" s="280"/>
      <c r="N34" s="263"/>
    </row>
    <row r="35" spans="1:14" ht="15.75" customHeight="1" x14ac:dyDescent="0.25">
      <c r="A35" s="479" t="s">
        <v>177</v>
      </c>
      <c r="B35" s="139"/>
      <c r="C35" s="139"/>
      <c r="D35" s="139"/>
      <c r="E35" s="139"/>
      <c r="F35" s="139"/>
      <c r="G35" s="139"/>
      <c r="H35" s="139"/>
      <c r="I35" s="139"/>
      <c r="J35" s="139"/>
      <c r="K35" s="139"/>
      <c r="L35" s="139"/>
      <c r="M35" s="139"/>
      <c r="N35" s="271"/>
    </row>
    <row r="36" spans="1:14" ht="15.75" x14ac:dyDescent="0.25">
      <c r="A36" s="140"/>
      <c r="B36" s="143"/>
      <c r="C36" s="143"/>
      <c r="D36" s="143"/>
      <c r="E36" s="143"/>
      <c r="F36" s="143"/>
      <c r="G36" s="143"/>
      <c r="H36" s="143"/>
      <c r="I36" s="143"/>
      <c r="J36" s="143"/>
      <c r="K36" s="143"/>
      <c r="L36" s="143"/>
      <c r="M36" s="143"/>
      <c r="N36" s="283"/>
    </row>
    <row r="37" spans="1:14" ht="15.75" x14ac:dyDescent="0.25">
      <c r="A37" s="140"/>
      <c r="B37" s="143"/>
      <c r="C37" s="143"/>
      <c r="D37" s="143"/>
      <c r="E37" s="143"/>
      <c r="F37" s="143"/>
      <c r="G37" s="143"/>
      <c r="H37" s="143"/>
      <c r="I37" s="143"/>
      <c r="J37" s="143"/>
      <c r="K37" s="143"/>
      <c r="L37" s="143"/>
      <c r="M37" s="143"/>
      <c r="N37" s="283"/>
    </row>
    <row r="38" spans="1:14" ht="15.75" x14ac:dyDescent="0.25">
      <c r="A38" s="140"/>
      <c r="B38" s="143"/>
      <c r="C38" s="143"/>
      <c r="D38" s="143"/>
      <c r="E38" s="143"/>
      <c r="F38" s="143"/>
      <c r="G38" s="143"/>
      <c r="H38" s="143"/>
      <c r="I38" s="143"/>
      <c r="J38" s="143"/>
      <c r="K38" s="143"/>
      <c r="L38" s="143"/>
      <c r="M38" s="143"/>
      <c r="N38" s="283"/>
    </row>
    <row r="39" spans="1:14" ht="15.75" x14ac:dyDescent="0.25">
      <c r="A39" s="272"/>
      <c r="B39" s="273"/>
      <c r="C39" s="273"/>
      <c r="D39" s="273"/>
      <c r="E39" s="273"/>
      <c r="F39" s="273"/>
      <c r="G39" s="273"/>
      <c r="H39" s="273"/>
      <c r="I39" s="273"/>
      <c r="J39" s="273"/>
      <c r="K39" s="273"/>
      <c r="L39" s="273"/>
      <c r="M39" s="273"/>
      <c r="N39" s="274"/>
    </row>
    <row r="40" spans="1:14" ht="15.75" x14ac:dyDescent="0.25">
      <c r="A40" s="543" t="s">
        <v>234</v>
      </c>
      <c r="B40" s="280"/>
      <c r="C40" s="280"/>
      <c r="D40" s="280"/>
      <c r="E40" s="280"/>
      <c r="F40" s="280"/>
      <c r="G40" s="280"/>
      <c r="H40" s="280"/>
      <c r="I40" s="280"/>
      <c r="J40" s="280"/>
      <c r="K40" s="280"/>
      <c r="L40" s="280"/>
      <c r="M40" s="280"/>
      <c r="N40" s="263"/>
    </row>
    <row r="41" spans="1:14" ht="15.75" customHeight="1" x14ac:dyDescent="0.25">
      <c r="A41" s="70">
        <v>1</v>
      </c>
      <c r="B41" s="281"/>
      <c r="C41" s="280"/>
      <c r="D41" s="280"/>
      <c r="E41" s="280"/>
      <c r="F41" s="280"/>
      <c r="G41" s="280"/>
      <c r="H41" s="280"/>
      <c r="I41" s="280"/>
      <c r="J41" s="280"/>
      <c r="K41" s="280"/>
      <c r="L41" s="280"/>
      <c r="M41" s="280"/>
      <c r="N41" s="263"/>
    </row>
    <row r="42" spans="1:14" ht="17.25" x14ac:dyDescent="0.25">
      <c r="A42" s="70">
        <v>2</v>
      </c>
      <c r="B42" s="281"/>
      <c r="C42" s="280"/>
      <c r="D42" s="280"/>
      <c r="E42" s="280"/>
      <c r="F42" s="280"/>
      <c r="G42" s="280"/>
      <c r="H42" s="280"/>
      <c r="I42" s="280"/>
      <c r="J42" s="280"/>
      <c r="K42" s="280"/>
      <c r="L42" s="280"/>
      <c r="M42" s="280"/>
      <c r="N42" s="263"/>
    </row>
    <row r="43" spans="1:14" ht="17.25" x14ac:dyDescent="0.25">
      <c r="A43" s="70">
        <v>3</v>
      </c>
      <c r="B43" s="281"/>
      <c r="C43" s="280"/>
      <c r="D43" s="280"/>
      <c r="E43" s="280"/>
      <c r="F43" s="280"/>
      <c r="G43" s="280"/>
      <c r="H43" s="280"/>
      <c r="I43" s="280"/>
      <c r="J43" s="280"/>
      <c r="K43" s="280"/>
      <c r="L43" s="280"/>
      <c r="M43" s="280"/>
      <c r="N43" s="263"/>
    </row>
    <row r="44" spans="1:14" ht="17.25" x14ac:dyDescent="0.25">
      <c r="A44" s="70">
        <v>4</v>
      </c>
      <c r="B44" s="281"/>
      <c r="C44" s="280"/>
      <c r="D44" s="280"/>
      <c r="E44" s="280"/>
      <c r="F44" s="280"/>
      <c r="G44" s="280"/>
      <c r="H44" s="280"/>
      <c r="I44" s="280"/>
      <c r="J44" s="280"/>
      <c r="K44" s="280"/>
      <c r="L44" s="280"/>
      <c r="M44" s="280"/>
      <c r="N44" s="263"/>
    </row>
    <row r="45" spans="1:14" ht="17.25" x14ac:dyDescent="0.25">
      <c r="A45" s="70">
        <v>5</v>
      </c>
      <c r="B45" s="281"/>
      <c r="C45" s="280"/>
      <c r="D45" s="280"/>
      <c r="E45" s="280"/>
      <c r="F45" s="280"/>
      <c r="G45" s="280"/>
      <c r="H45" s="280"/>
      <c r="I45" s="280"/>
      <c r="J45" s="280"/>
      <c r="K45" s="280"/>
      <c r="L45" s="280"/>
      <c r="M45" s="280"/>
      <c r="N45" s="263"/>
    </row>
    <row r="46" spans="1:14" ht="15.75" x14ac:dyDescent="0.25"/>
    <row r="47" spans="1:14" ht="15.75" customHeight="1" x14ac:dyDescent="0.25"/>
    <row r="48" spans="1:14" ht="15.75" x14ac:dyDescent="0.25"/>
    <row r="49" ht="15.75" x14ac:dyDescent="0.25"/>
    <row r="50" ht="15.75" x14ac:dyDescent="0.25"/>
    <row r="51" ht="15.75" x14ac:dyDescent="0.25"/>
    <row r="52" ht="15.75"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sheetData>
  <mergeCells count="18">
    <mergeCell ref="B45:N45"/>
    <mergeCell ref="A22:N22"/>
    <mergeCell ref="A23:N27"/>
    <mergeCell ref="A28:N28"/>
    <mergeCell ref="A29:N33"/>
    <mergeCell ref="A34:N34"/>
    <mergeCell ref="A35:N39"/>
    <mergeCell ref="A40:N40"/>
    <mergeCell ref="B41:N41"/>
    <mergeCell ref="B42:N42"/>
    <mergeCell ref="B43:N43"/>
    <mergeCell ref="B44:N44"/>
    <mergeCell ref="A16:N16"/>
    <mergeCell ref="A17:N21"/>
    <mergeCell ref="A1:N10"/>
    <mergeCell ref="A11:N11"/>
    <mergeCell ref="A12:N13"/>
    <mergeCell ref="A14:N15"/>
  </mergeCells>
  <pageMargins left="0.7" right="0.7" top="0.75" bottom="0.75" header="0.3" footer="0.3"/>
  <pageSetup scale="54" orientation="portrait" horizontalDpi="1200" verticalDpi="12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A1:AA978"/>
  <sheetViews>
    <sheetView view="pageBreakPreview" topLeftCell="A75" zoomScale="90" zoomScaleNormal="100" zoomScaleSheetLayoutView="100" workbookViewId="0">
      <selection activeCell="X98" sqref="X98:Z98"/>
    </sheetView>
  </sheetViews>
  <sheetFormatPr defaultColWidth="13.5" defaultRowHeight="15" customHeight="1" x14ac:dyDescent="0.25"/>
  <cols>
    <col min="1" max="9" width="11"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571" t="s">
        <v>91</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Totals'!F22</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 customHeight="1" x14ac:dyDescent="0.25">
      <c r="A75" s="50" t="s">
        <v>307</v>
      </c>
      <c r="B75" s="75">
        <f>E98</f>
        <v>0</v>
      </c>
      <c r="C75" s="75">
        <f>H98</f>
        <v>0</v>
      </c>
      <c r="D75" s="75">
        <f>L98</f>
        <v>0</v>
      </c>
      <c r="E75" s="75">
        <f>R98</f>
        <v>0</v>
      </c>
      <c r="F75" s="75">
        <f>J110</f>
        <v>0</v>
      </c>
      <c r="G75" s="74">
        <f>SUM(G138:G340)</f>
        <v>0</v>
      </c>
      <c r="H75" s="74">
        <f>SUM(H138:H340)</f>
        <v>0</v>
      </c>
      <c r="I75" s="74">
        <f>SUM(I138:I340)</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 customHeight="1" x14ac:dyDescent="0.25">
      <c r="A76" s="51" t="s">
        <v>319</v>
      </c>
      <c r="B76" s="76">
        <f>B75+May!B76</f>
        <v>0</v>
      </c>
      <c r="C76" s="76">
        <f>C75+May!C76</f>
        <v>0</v>
      </c>
      <c r="D76" s="76">
        <f>D75+May!D76</f>
        <v>0</v>
      </c>
      <c r="E76" s="76">
        <f>E75+May!E76</f>
        <v>0</v>
      </c>
      <c r="F76" s="76">
        <f>F75+May!F76</f>
        <v>0</v>
      </c>
      <c r="G76" s="77">
        <f>G75+May!G76</f>
        <v>0</v>
      </c>
      <c r="H76" s="77">
        <f>H75+May!H76</f>
        <v>0</v>
      </c>
      <c r="I76" s="77">
        <f>I75+May!I76</f>
        <v>0</v>
      </c>
      <c r="J76" s="78">
        <f>J75+May!J76</f>
        <v>0</v>
      </c>
      <c r="K76" s="78">
        <f>K75+May!K76</f>
        <v>0</v>
      </c>
      <c r="L76" s="78">
        <f>L75+May!L76</f>
        <v>0</v>
      </c>
      <c r="M76" s="78">
        <f>M75+May!M76</f>
        <v>0</v>
      </c>
      <c r="N76" s="78">
        <f>N75+May!N76</f>
        <v>0</v>
      </c>
      <c r="O76" s="78">
        <f>O75+May!O76</f>
        <v>0</v>
      </c>
      <c r="P76" s="78">
        <f>P75+May!P76</f>
        <v>0</v>
      </c>
      <c r="Q76" s="78">
        <f>Q75+May!Q76</f>
        <v>0</v>
      </c>
      <c r="R76" s="78">
        <f>R75+May!R76</f>
        <v>0</v>
      </c>
      <c r="S76" s="78">
        <f>S75+May!S76</f>
        <v>0</v>
      </c>
      <c r="T76" s="78">
        <f>T75+May!T76</f>
        <v>0</v>
      </c>
      <c r="U76" s="78">
        <f>U75+May!U76</f>
        <v>0</v>
      </c>
      <c r="V76" s="78">
        <f>V75+May!V76</f>
        <v>0</v>
      </c>
      <c r="W76" s="78">
        <f>W75+May!W76</f>
        <v>0</v>
      </c>
      <c r="X76" s="78">
        <f>X75+May!X76</f>
        <v>0</v>
      </c>
      <c r="Y76" s="78">
        <f>Y75+May!Y76</f>
        <v>0</v>
      </c>
      <c r="Z76" s="78">
        <f>Z75+May!Z76</f>
        <v>0</v>
      </c>
      <c r="AA76" s="78">
        <f>AA75+May!AA76</f>
        <v>0</v>
      </c>
    </row>
    <row r="77" spans="1:27" ht="1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236</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7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7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7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18"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75" customHeight="1" x14ac:dyDescent="0.25">
      <c r="A87" s="36" t="s">
        <v>199</v>
      </c>
      <c r="B87" s="269" t="s">
        <v>200</v>
      </c>
      <c r="C87" s="280"/>
      <c r="D87" s="263"/>
      <c r="E87" s="269" t="s">
        <v>237</v>
      </c>
      <c r="F87" s="280"/>
      <c r="G87" s="263"/>
      <c r="H87" s="544" t="s">
        <v>365</v>
      </c>
      <c r="I87" s="545"/>
      <c r="J87" s="545"/>
      <c r="K87" s="546"/>
      <c r="L87" s="501" t="s">
        <v>238</v>
      </c>
      <c r="M87" s="280"/>
      <c r="N87" s="280"/>
      <c r="O87" s="280"/>
      <c r="P87" s="280"/>
      <c r="Q87" s="263"/>
      <c r="R87" s="501" t="s">
        <v>353</v>
      </c>
      <c r="S87" s="280"/>
      <c r="T87" s="280"/>
      <c r="U87" s="280"/>
      <c r="V87" s="280"/>
      <c r="W87" s="263"/>
      <c r="X87" s="269" t="s">
        <v>128</v>
      </c>
      <c r="Y87" s="280"/>
      <c r="Z87" s="263"/>
      <c r="AA87" s="505"/>
    </row>
    <row r="88" spans="1:27" ht="15.7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5.7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8"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8"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7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75" customHeight="1" x14ac:dyDescent="0.25">
      <c r="A99" s="316" t="s">
        <v>354</v>
      </c>
      <c r="B99" s="280"/>
      <c r="C99" s="280"/>
      <c r="D99" s="280"/>
      <c r="E99" s="477">
        <f>E98+May!E99</f>
        <v>0</v>
      </c>
      <c r="F99" s="310"/>
      <c r="G99" s="314"/>
      <c r="H99" s="317">
        <f>H98+May!H99</f>
        <v>0</v>
      </c>
      <c r="I99" s="310"/>
      <c r="J99" s="310"/>
      <c r="K99" s="314"/>
      <c r="L99" s="317">
        <f>L98+May!L99</f>
        <v>0</v>
      </c>
      <c r="M99" s="310"/>
      <c r="N99" s="310"/>
      <c r="O99" s="310"/>
      <c r="P99" s="310"/>
      <c r="Q99" s="314"/>
      <c r="R99" s="317">
        <f>R98+May!R99</f>
        <v>0</v>
      </c>
      <c r="S99" s="310"/>
      <c r="T99" s="310"/>
      <c r="U99" s="310"/>
      <c r="V99" s="310"/>
      <c r="W99" s="314"/>
      <c r="X99" s="317">
        <f>SUM(E99:Q99)</f>
        <v>0</v>
      </c>
      <c r="Y99" s="310"/>
      <c r="Z99" s="314"/>
      <c r="AA99" s="505"/>
    </row>
    <row r="100" spans="1:27" ht="15.75"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5.7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5.7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J110+May!J111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5.7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8"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J127+May!J128</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30.95"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32.1"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 customHeight="1" x14ac:dyDescent="0.25">
      <c r="A138" s="446"/>
      <c r="B138" s="263"/>
      <c r="C138" s="281"/>
      <c r="D138" s="280"/>
      <c r="E138" s="26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21" customHeight="1" x14ac:dyDescent="0.25"/>
    <row r="247" ht="21" customHeight="1" x14ac:dyDescent="0.25"/>
    <row r="248" ht="21" customHeight="1" x14ac:dyDescent="0.25"/>
    <row r="249" ht="21" customHeight="1" x14ac:dyDescent="0.25"/>
    <row r="250" ht="21" customHeight="1" x14ac:dyDescent="0.25"/>
    <row r="251" ht="21" customHeight="1" x14ac:dyDescent="0.25"/>
    <row r="252" ht="21" customHeight="1" x14ac:dyDescent="0.25"/>
    <row r="253" ht="21" customHeight="1" x14ac:dyDescent="0.25"/>
    <row r="254" ht="21" customHeight="1" x14ac:dyDescent="0.25"/>
    <row r="255" ht="21" customHeight="1" x14ac:dyDescent="0.25"/>
    <row r="256" ht="21" customHeight="1" x14ac:dyDescent="0.25"/>
    <row r="257" ht="21" customHeight="1" x14ac:dyDescent="0.25"/>
    <row r="258" ht="21" customHeight="1" x14ac:dyDescent="0.25"/>
    <row r="259" ht="21" customHeight="1" x14ac:dyDescent="0.25"/>
    <row r="260" ht="21" customHeight="1" x14ac:dyDescent="0.25"/>
    <row r="261" ht="21" customHeight="1" x14ac:dyDescent="0.25"/>
    <row r="262" ht="21" customHeight="1" x14ac:dyDescent="0.25"/>
    <row r="263" ht="21" customHeight="1" x14ac:dyDescent="0.25"/>
    <row r="264" ht="21" customHeight="1" x14ac:dyDescent="0.25"/>
    <row r="265" ht="21" customHeight="1" x14ac:dyDescent="0.25"/>
    <row r="266" ht="21" customHeight="1" x14ac:dyDescent="0.25"/>
    <row r="267" ht="21" customHeight="1" x14ac:dyDescent="0.25"/>
    <row r="268" ht="21" customHeight="1" x14ac:dyDescent="0.25"/>
    <row r="269" ht="21" customHeight="1" x14ac:dyDescent="0.25"/>
    <row r="270" ht="21" customHeight="1" x14ac:dyDescent="0.25"/>
    <row r="271" ht="21" customHeight="1" x14ac:dyDescent="0.25"/>
    <row r="272" ht="21" customHeight="1" x14ac:dyDescent="0.25"/>
    <row r="273" ht="21" customHeight="1" x14ac:dyDescent="0.25"/>
    <row r="274" ht="21" customHeight="1" x14ac:dyDescent="0.25"/>
    <row r="275" ht="21" customHeight="1" x14ac:dyDescent="0.25"/>
    <row r="276" ht="21" customHeight="1" x14ac:dyDescent="0.25"/>
    <row r="277" ht="21" customHeight="1" x14ac:dyDescent="0.25"/>
    <row r="278" ht="21" customHeight="1" x14ac:dyDescent="0.25"/>
    <row r="279" ht="21" customHeight="1" x14ac:dyDescent="0.25"/>
    <row r="280" ht="21" customHeight="1" x14ac:dyDescent="0.25"/>
    <row r="281" ht="21" customHeight="1" x14ac:dyDescent="0.25"/>
    <row r="282" ht="21" customHeight="1" x14ac:dyDescent="0.25"/>
    <row r="283" ht="21" customHeight="1" x14ac:dyDescent="0.25"/>
    <row r="284" ht="21" customHeight="1" x14ac:dyDescent="0.25"/>
    <row r="285" ht="21" customHeight="1" x14ac:dyDescent="0.25"/>
    <row r="286" ht="21" customHeight="1" x14ac:dyDescent="0.25"/>
    <row r="287" ht="21" customHeight="1" x14ac:dyDescent="0.25"/>
    <row r="288" ht="21" customHeight="1" x14ac:dyDescent="0.25"/>
    <row r="289" ht="21" customHeight="1" x14ac:dyDescent="0.25"/>
    <row r="290" ht="21" customHeight="1" x14ac:dyDescent="0.25"/>
    <row r="291" ht="21" customHeight="1" x14ac:dyDescent="0.25"/>
    <row r="292" ht="21" customHeight="1" x14ac:dyDescent="0.25"/>
    <row r="293" ht="21" customHeight="1" x14ac:dyDescent="0.25"/>
    <row r="294" ht="21" customHeight="1" x14ac:dyDescent="0.25"/>
    <row r="295" ht="21" customHeight="1" x14ac:dyDescent="0.25"/>
    <row r="296" ht="21" customHeight="1" x14ac:dyDescent="0.25"/>
    <row r="297" ht="21" customHeight="1" x14ac:dyDescent="0.25"/>
    <row r="298" ht="21" customHeight="1" x14ac:dyDescent="0.25"/>
    <row r="299" ht="21" customHeight="1" x14ac:dyDescent="0.25"/>
    <row r="300" ht="21" customHeight="1" x14ac:dyDescent="0.25"/>
    <row r="301" ht="21" customHeight="1" x14ac:dyDescent="0.25"/>
    <row r="302" ht="21" customHeight="1" x14ac:dyDescent="0.25"/>
    <row r="303" ht="21" customHeight="1" x14ac:dyDescent="0.25"/>
    <row r="304" ht="21" customHeight="1" x14ac:dyDescent="0.25"/>
    <row r="305" ht="21" customHeight="1" x14ac:dyDescent="0.25"/>
    <row r="306" ht="21" customHeight="1" x14ac:dyDescent="0.25"/>
    <row r="307" ht="21" customHeight="1" x14ac:dyDescent="0.25"/>
    <row r="308" ht="21" customHeight="1" x14ac:dyDescent="0.25"/>
    <row r="309" ht="21" customHeight="1" x14ac:dyDescent="0.25"/>
    <row r="310" ht="21" customHeight="1" x14ac:dyDescent="0.25"/>
    <row r="311" ht="21" customHeight="1" x14ac:dyDescent="0.25"/>
    <row r="312" ht="21" customHeight="1" x14ac:dyDescent="0.25"/>
    <row r="313" ht="21" customHeight="1" x14ac:dyDescent="0.25"/>
    <row r="314" ht="21" customHeight="1" x14ac:dyDescent="0.25"/>
    <row r="315" ht="21" customHeight="1" x14ac:dyDescent="0.25"/>
    <row r="316" ht="21" customHeight="1" x14ac:dyDescent="0.25"/>
    <row r="317" ht="21" customHeight="1" x14ac:dyDescent="0.25"/>
    <row r="318" ht="21" customHeight="1" x14ac:dyDescent="0.25"/>
    <row r="319" ht="21" customHeight="1" x14ac:dyDescent="0.25"/>
    <row r="320" ht="21" customHeight="1" x14ac:dyDescent="0.25"/>
    <row r="321" ht="21" customHeight="1" x14ac:dyDescent="0.25"/>
    <row r="322" ht="21" customHeight="1" x14ac:dyDescent="0.25"/>
    <row r="323" ht="21" customHeight="1" x14ac:dyDescent="0.25"/>
    <row r="324" ht="21" customHeight="1" x14ac:dyDescent="0.25"/>
    <row r="325" ht="21" customHeight="1" x14ac:dyDescent="0.25"/>
    <row r="326" ht="21" customHeight="1" x14ac:dyDescent="0.25"/>
    <row r="327" ht="21" customHeight="1" x14ac:dyDescent="0.25"/>
    <row r="328" ht="21" customHeight="1" x14ac:dyDescent="0.25"/>
    <row r="329" ht="21" customHeight="1" x14ac:dyDescent="0.25"/>
    <row r="330" ht="21" customHeight="1" x14ac:dyDescent="0.25"/>
    <row r="331" ht="21" customHeight="1" x14ac:dyDescent="0.25"/>
    <row r="332" ht="21" customHeight="1" x14ac:dyDescent="0.25"/>
    <row r="333" ht="21" customHeight="1" x14ac:dyDescent="0.25"/>
    <row r="334" ht="21" customHeight="1" x14ac:dyDescent="0.25"/>
    <row r="335" ht="21" customHeight="1" x14ac:dyDescent="0.25"/>
    <row r="336" ht="21" customHeight="1" x14ac:dyDescent="0.25"/>
    <row r="337" ht="21" customHeight="1" x14ac:dyDescent="0.25"/>
    <row r="338" ht="21" customHeight="1" x14ac:dyDescent="0.25"/>
    <row r="339" ht="21" customHeight="1" x14ac:dyDescent="0.25"/>
    <row r="340" ht="21" customHeight="1" x14ac:dyDescent="0.25"/>
    <row r="341" ht="21" customHeight="1" x14ac:dyDescent="0.25"/>
    <row r="342" ht="21" customHeight="1" x14ac:dyDescent="0.25"/>
    <row r="343" ht="21" customHeight="1" x14ac:dyDescent="0.25"/>
    <row r="344" ht="21" customHeight="1" x14ac:dyDescent="0.25"/>
    <row r="345" ht="21" customHeight="1" x14ac:dyDescent="0.25"/>
    <row r="346" ht="21" customHeight="1" x14ac:dyDescent="0.25"/>
    <row r="347" ht="21" customHeight="1" x14ac:dyDescent="0.25"/>
    <row r="348" ht="21" customHeight="1" x14ac:dyDescent="0.25"/>
    <row r="349" ht="21" customHeight="1" x14ac:dyDescent="0.25"/>
    <row r="350" ht="21" customHeight="1" x14ac:dyDescent="0.25"/>
    <row r="351" ht="21" customHeight="1" x14ac:dyDescent="0.25"/>
    <row r="352" ht="21" customHeight="1" x14ac:dyDescent="0.25"/>
    <row r="353" ht="21" customHeight="1" x14ac:dyDescent="0.25"/>
    <row r="354" ht="21" customHeight="1" x14ac:dyDescent="0.25"/>
    <row r="355" ht="21" customHeight="1" x14ac:dyDescent="0.25"/>
    <row r="356" ht="21" customHeight="1" x14ac:dyDescent="0.25"/>
    <row r="357" ht="21" customHeight="1" x14ac:dyDescent="0.25"/>
    <row r="358" ht="21" customHeight="1" x14ac:dyDescent="0.25"/>
    <row r="359" ht="21" customHeight="1" x14ac:dyDescent="0.25"/>
    <row r="360" ht="21" customHeight="1" x14ac:dyDescent="0.25"/>
    <row r="361" ht="21" customHeight="1" x14ac:dyDescent="0.25"/>
    <row r="362" ht="21" customHeight="1" x14ac:dyDescent="0.25"/>
    <row r="363" ht="21" customHeight="1" x14ac:dyDescent="0.25"/>
    <row r="364" ht="21" customHeight="1" x14ac:dyDescent="0.25"/>
    <row r="365" ht="21" customHeight="1" x14ac:dyDescent="0.25"/>
    <row r="366" ht="21" customHeight="1" x14ac:dyDescent="0.25"/>
    <row r="367" ht="21" customHeight="1" x14ac:dyDescent="0.25"/>
    <row r="368" ht="21" customHeight="1" x14ac:dyDescent="0.25"/>
    <row r="369" ht="21" customHeight="1" x14ac:dyDescent="0.25"/>
    <row r="370" ht="21" customHeight="1" x14ac:dyDescent="0.25"/>
    <row r="371" ht="21" customHeight="1" x14ac:dyDescent="0.25"/>
    <row r="372" ht="21" customHeight="1" x14ac:dyDescent="0.25"/>
    <row r="373" ht="21" customHeight="1" x14ac:dyDescent="0.25"/>
    <row r="374" ht="21" customHeight="1" x14ac:dyDescent="0.25"/>
    <row r="375" ht="21" customHeight="1" x14ac:dyDescent="0.25"/>
    <row r="376" ht="21" customHeight="1" x14ac:dyDescent="0.25"/>
    <row r="377" ht="21" customHeight="1" x14ac:dyDescent="0.25"/>
    <row r="378" ht="21" customHeight="1" x14ac:dyDescent="0.25"/>
    <row r="379" ht="21" customHeight="1" x14ac:dyDescent="0.25"/>
    <row r="380" ht="21" customHeight="1" x14ac:dyDescent="0.25"/>
    <row r="381" ht="21" customHeight="1" x14ac:dyDescent="0.25"/>
    <row r="382" ht="21" customHeight="1" x14ac:dyDescent="0.25"/>
    <row r="383" ht="21" customHeight="1" x14ac:dyDescent="0.25"/>
    <row r="384" ht="21" customHeight="1" x14ac:dyDescent="0.25"/>
    <row r="385" ht="21" customHeight="1" x14ac:dyDescent="0.25"/>
    <row r="386" ht="21" customHeight="1" x14ac:dyDescent="0.25"/>
    <row r="387" ht="21" customHeight="1" x14ac:dyDescent="0.25"/>
    <row r="388" ht="21" customHeight="1" x14ac:dyDescent="0.25"/>
    <row r="389" ht="21" customHeight="1" x14ac:dyDescent="0.25"/>
    <row r="390" ht="21" customHeight="1" x14ac:dyDescent="0.25"/>
    <row r="391" ht="21" customHeight="1" x14ac:dyDescent="0.25"/>
    <row r="392" ht="21" customHeight="1" x14ac:dyDescent="0.25"/>
    <row r="393" ht="21" customHeight="1" x14ac:dyDescent="0.25"/>
    <row r="394" ht="21" customHeight="1" x14ac:dyDescent="0.25"/>
    <row r="395" ht="21" customHeight="1" x14ac:dyDescent="0.25"/>
    <row r="396" ht="21" customHeight="1" x14ac:dyDescent="0.25"/>
    <row r="397" ht="21" customHeight="1" x14ac:dyDescent="0.25"/>
    <row r="398" ht="21" customHeight="1" x14ac:dyDescent="0.25"/>
    <row r="399" ht="21" customHeight="1" x14ac:dyDescent="0.25"/>
    <row r="400" ht="21" customHeight="1" x14ac:dyDescent="0.25"/>
    <row r="401" ht="21" customHeight="1" x14ac:dyDescent="0.25"/>
    <row r="402" ht="21" customHeight="1" x14ac:dyDescent="0.25"/>
    <row r="403" ht="21" customHeight="1" x14ac:dyDescent="0.25"/>
    <row r="404" ht="21" customHeight="1" x14ac:dyDescent="0.25"/>
    <row r="405" ht="21" customHeight="1" x14ac:dyDescent="0.25"/>
    <row r="406" ht="21" customHeight="1" x14ac:dyDescent="0.25"/>
    <row r="407" ht="21" customHeight="1" x14ac:dyDescent="0.25"/>
    <row r="408" ht="21" customHeight="1" x14ac:dyDescent="0.25"/>
    <row r="409" ht="21" customHeight="1" x14ac:dyDescent="0.25"/>
    <row r="410" ht="21" customHeight="1" x14ac:dyDescent="0.25"/>
    <row r="411" ht="21" customHeight="1" x14ac:dyDescent="0.25"/>
    <row r="412" ht="21" customHeight="1" x14ac:dyDescent="0.25"/>
    <row r="413" ht="21" customHeight="1" x14ac:dyDescent="0.25"/>
    <row r="414" ht="21" customHeight="1" x14ac:dyDescent="0.25"/>
    <row r="415" ht="21" customHeight="1" x14ac:dyDescent="0.25"/>
    <row r="416" ht="21" customHeight="1" x14ac:dyDescent="0.25"/>
    <row r="417" ht="21" customHeight="1" x14ac:dyDescent="0.25"/>
    <row r="418" ht="21" customHeight="1" x14ac:dyDescent="0.25"/>
    <row r="419" ht="21" customHeight="1" x14ac:dyDescent="0.25"/>
    <row r="420" ht="21" customHeight="1" x14ac:dyDescent="0.25"/>
    <row r="421" ht="21" customHeight="1" x14ac:dyDescent="0.25"/>
    <row r="422" ht="21" customHeight="1" x14ac:dyDescent="0.25"/>
    <row r="423" ht="21" customHeight="1" x14ac:dyDescent="0.25"/>
    <row r="424" ht="21" customHeight="1" x14ac:dyDescent="0.25"/>
    <row r="425" ht="21" customHeight="1" x14ac:dyDescent="0.25"/>
    <row r="426" ht="21" customHeight="1" x14ac:dyDescent="0.25"/>
    <row r="427" ht="21" customHeight="1" x14ac:dyDescent="0.25"/>
    <row r="428" ht="21" customHeight="1" x14ac:dyDescent="0.25"/>
    <row r="429" ht="21" customHeight="1" x14ac:dyDescent="0.25"/>
    <row r="430" ht="21" customHeight="1" x14ac:dyDescent="0.25"/>
    <row r="431" ht="21" customHeight="1" x14ac:dyDescent="0.25"/>
    <row r="432" ht="21" customHeight="1" x14ac:dyDescent="0.25"/>
    <row r="433" ht="21" customHeight="1" x14ac:dyDescent="0.25"/>
    <row r="434" ht="21" customHeight="1" x14ac:dyDescent="0.25"/>
    <row r="435" ht="21" customHeight="1" x14ac:dyDescent="0.25"/>
    <row r="436" ht="21" customHeight="1" x14ac:dyDescent="0.25"/>
    <row r="437" ht="21" customHeight="1" x14ac:dyDescent="0.25"/>
    <row r="438" ht="21" customHeight="1" x14ac:dyDescent="0.25"/>
    <row r="439" ht="21" customHeight="1" x14ac:dyDescent="0.25"/>
    <row r="440" ht="21" customHeight="1" x14ac:dyDescent="0.25"/>
    <row r="441" ht="21" customHeight="1" x14ac:dyDescent="0.25"/>
    <row r="442" ht="21" customHeight="1" x14ac:dyDescent="0.25"/>
    <row r="443" ht="21" customHeight="1" x14ac:dyDescent="0.25"/>
    <row r="444" ht="21" customHeight="1" x14ac:dyDescent="0.25"/>
    <row r="445" ht="21" customHeight="1" x14ac:dyDescent="0.25"/>
    <row r="446" ht="21" customHeight="1" x14ac:dyDescent="0.25"/>
    <row r="447" ht="21" customHeight="1" x14ac:dyDescent="0.25"/>
    <row r="448" ht="21" customHeight="1" x14ac:dyDescent="0.25"/>
    <row r="449" ht="21" customHeight="1" x14ac:dyDescent="0.25"/>
    <row r="450" ht="21" customHeight="1" x14ac:dyDescent="0.25"/>
    <row r="451" ht="21" customHeight="1" x14ac:dyDescent="0.25"/>
    <row r="452" ht="21" customHeight="1" x14ac:dyDescent="0.25"/>
    <row r="453" ht="21" customHeight="1" x14ac:dyDescent="0.25"/>
    <row r="454" ht="21" customHeight="1" x14ac:dyDescent="0.25"/>
    <row r="455" ht="21" customHeight="1" x14ac:dyDescent="0.25"/>
    <row r="456" ht="21" customHeight="1" x14ac:dyDescent="0.25"/>
    <row r="457" ht="21" customHeight="1" x14ac:dyDescent="0.25"/>
    <row r="458" ht="21" customHeight="1" x14ac:dyDescent="0.25"/>
    <row r="459" ht="21" customHeight="1" x14ac:dyDescent="0.25"/>
    <row r="460" ht="21" customHeight="1" x14ac:dyDescent="0.25"/>
    <row r="461" ht="21" customHeight="1" x14ac:dyDescent="0.25"/>
    <row r="462" ht="21" customHeight="1" x14ac:dyDescent="0.25"/>
    <row r="463" ht="21" customHeight="1" x14ac:dyDescent="0.25"/>
    <row r="464" ht="21" customHeight="1" x14ac:dyDescent="0.25"/>
    <row r="465" ht="21" customHeight="1" x14ac:dyDescent="0.25"/>
    <row r="466" ht="21" customHeight="1" x14ac:dyDescent="0.25"/>
    <row r="467" ht="21" customHeight="1" x14ac:dyDescent="0.25"/>
    <row r="468" ht="21" customHeight="1" x14ac:dyDescent="0.25"/>
    <row r="469" ht="21" customHeight="1" x14ac:dyDescent="0.25"/>
    <row r="470" ht="21" customHeight="1" x14ac:dyDescent="0.25"/>
    <row r="471" ht="21" customHeight="1" x14ac:dyDescent="0.25"/>
    <row r="472" ht="21" customHeight="1" x14ac:dyDescent="0.25"/>
    <row r="473" ht="21" customHeight="1" x14ac:dyDescent="0.25"/>
    <row r="474" ht="21" customHeight="1" x14ac:dyDescent="0.25"/>
    <row r="475" ht="21" customHeight="1" x14ac:dyDescent="0.25"/>
    <row r="476" ht="21" customHeight="1" x14ac:dyDescent="0.25"/>
    <row r="477" ht="21" customHeight="1" x14ac:dyDescent="0.25"/>
    <row r="478" ht="21" customHeight="1" x14ac:dyDescent="0.25"/>
    <row r="479" ht="21" customHeight="1" x14ac:dyDescent="0.25"/>
    <row r="480" ht="21" customHeight="1" x14ac:dyDescent="0.25"/>
    <row r="481" ht="21" customHeight="1" x14ac:dyDescent="0.25"/>
    <row r="482" ht="21" customHeight="1" x14ac:dyDescent="0.25"/>
    <row r="483" ht="21" customHeight="1" x14ac:dyDescent="0.25"/>
    <row r="484" ht="21" customHeight="1" x14ac:dyDescent="0.25"/>
    <row r="485" ht="21" customHeight="1" x14ac:dyDescent="0.25"/>
    <row r="486" ht="21" customHeight="1" x14ac:dyDescent="0.25"/>
    <row r="487" ht="21" customHeight="1" x14ac:dyDescent="0.25"/>
    <row r="488" ht="21" customHeight="1" x14ac:dyDescent="0.25"/>
    <row r="489" ht="21" customHeight="1" x14ac:dyDescent="0.25"/>
    <row r="490" ht="21" customHeight="1" x14ac:dyDescent="0.25"/>
    <row r="491" ht="21" customHeight="1" x14ac:dyDescent="0.25"/>
    <row r="492" ht="21" customHeight="1" x14ac:dyDescent="0.25"/>
    <row r="493" ht="21" customHeight="1" x14ac:dyDescent="0.25"/>
    <row r="494" ht="21" customHeight="1" x14ac:dyDescent="0.25"/>
    <row r="495" ht="21" customHeight="1" x14ac:dyDescent="0.25"/>
    <row r="496" ht="21" customHeight="1" x14ac:dyDescent="0.25"/>
    <row r="497" ht="21" customHeight="1" x14ac:dyDescent="0.25"/>
    <row r="498" ht="21" customHeight="1" x14ac:dyDescent="0.25"/>
    <row r="499" ht="21" customHeight="1" x14ac:dyDescent="0.25"/>
    <row r="500" ht="21" customHeight="1" x14ac:dyDescent="0.25"/>
    <row r="501" ht="21" customHeight="1" x14ac:dyDescent="0.25"/>
    <row r="502" ht="21" customHeight="1" x14ac:dyDescent="0.25"/>
    <row r="503" ht="21" customHeight="1" x14ac:dyDescent="0.25"/>
    <row r="504" ht="21" customHeight="1" x14ac:dyDescent="0.25"/>
    <row r="505" ht="21" customHeight="1" x14ac:dyDescent="0.25"/>
    <row r="506" ht="21" customHeight="1" x14ac:dyDescent="0.25"/>
    <row r="507" ht="21" customHeight="1" x14ac:dyDescent="0.25"/>
    <row r="508" ht="21" customHeight="1" x14ac:dyDescent="0.25"/>
    <row r="509" ht="21" customHeight="1" x14ac:dyDescent="0.25"/>
    <row r="510" ht="21" customHeight="1" x14ac:dyDescent="0.25"/>
    <row r="511" ht="21" customHeight="1" x14ac:dyDescent="0.25"/>
    <row r="512" ht="21" customHeight="1" x14ac:dyDescent="0.25"/>
    <row r="513" ht="21" customHeight="1" x14ac:dyDescent="0.25"/>
    <row r="514" ht="21" customHeight="1" x14ac:dyDescent="0.25"/>
    <row r="515" ht="21" customHeight="1" x14ac:dyDescent="0.25"/>
    <row r="516" ht="21" customHeight="1" x14ac:dyDescent="0.25"/>
    <row r="517" ht="21" customHeight="1" x14ac:dyDescent="0.25"/>
    <row r="518" ht="21" customHeight="1" x14ac:dyDescent="0.25"/>
    <row r="519" ht="21" customHeight="1" x14ac:dyDescent="0.25"/>
    <row r="520" ht="21" customHeight="1" x14ac:dyDescent="0.25"/>
    <row r="521" ht="21" customHeight="1" x14ac:dyDescent="0.25"/>
    <row r="522" ht="21" customHeight="1" x14ac:dyDescent="0.25"/>
    <row r="523" ht="21" customHeight="1" x14ac:dyDescent="0.25"/>
    <row r="524" ht="21" customHeight="1" x14ac:dyDescent="0.25"/>
    <row r="525" ht="21" customHeight="1" x14ac:dyDescent="0.25"/>
    <row r="526" ht="21" customHeight="1" x14ac:dyDescent="0.25"/>
    <row r="527" ht="21" customHeight="1" x14ac:dyDescent="0.25"/>
    <row r="528" ht="21" customHeight="1" x14ac:dyDescent="0.25"/>
    <row r="529" ht="21" customHeight="1" x14ac:dyDescent="0.25"/>
    <row r="530" ht="21" customHeight="1" x14ac:dyDescent="0.25"/>
    <row r="531" ht="21" customHeight="1" x14ac:dyDescent="0.25"/>
    <row r="532" ht="21" customHeight="1" x14ac:dyDescent="0.25"/>
    <row r="533" ht="21" customHeight="1" x14ac:dyDescent="0.25"/>
    <row r="534" ht="21" customHeight="1" x14ac:dyDescent="0.25"/>
    <row r="535" ht="21" customHeight="1" x14ac:dyDescent="0.25"/>
    <row r="536" ht="21" customHeight="1" x14ac:dyDescent="0.25"/>
    <row r="537" ht="21" customHeight="1" x14ac:dyDescent="0.25"/>
    <row r="538" ht="21" customHeight="1" x14ac:dyDescent="0.25"/>
    <row r="539" ht="21" customHeight="1" x14ac:dyDescent="0.25"/>
    <row r="540" ht="21" customHeight="1" x14ac:dyDescent="0.25"/>
    <row r="541" ht="21" customHeight="1" x14ac:dyDescent="0.25"/>
    <row r="542" ht="21" customHeight="1" x14ac:dyDescent="0.25"/>
    <row r="543" ht="21" customHeight="1" x14ac:dyDescent="0.25"/>
    <row r="544" ht="21" customHeight="1" x14ac:dyDescent="0.25"/>
    <row r="545" ht="21" customHeight="1" x14ac:dyDescent="0.25"/>
    <row r="546" ht="21" customHeight="1" x14ac:dyDescent="0.25"/>
    <row r="547" ht="21" customHeight="1" x14ac:dyDescent="0.25"/>
    <row r="548" ht="21" customHeight="1" x14ac:dyDescent="0.25"/>
    <row r="549" ht="21" customHeight="1" x14ac:dyDescent="0.25"/>
    <row r="550" ht="21" customHeight="1" x14ac:dyDescent="0.25"/>
    <row r="551" ht="21" customHeight="1" x14ac:dyDescent="0.25"/>
    <row r="552" ht="21" customHeight="1" x14ac:dyDescent="0.25"/>
    <row r="553" ht="21" customHeight="1" x14ac:dyDescent="0.25"/>
    <row r="554" ht="21" customHeight="1" x14ac:dyDescent="0.25"/>
    <row r="555" ht="21" customHeight="1" x14ac:dyDescent="0.25"/>
    <row r="556" ht="21" customHeight="1" x14ac:dyDescent="0.25"/>
    <row r="557" ht="21" customHeight="1" x14ac:dyDescent="0.25"/>
    <row r="558" ht="21" customHeight="1" x14ac:dyDescent="0.25"/>
    <row r="559" ht="21" customHeight="1" x14ac:dyDescent="0.25"/>
    <row r="560" ht="21" customHeight="1" x14ac:dyDescent="0.25"/>
    <row r="561" ht="21" customHeight="1" x14ac:dyDescent="0.25"/>
    <row r="562" ht="21" customHeight="1" x14ac:dyDescent="0.25"/>
    <row r="563" ht="21" customHeight="1" x14ac:dyDescent="0.25"/>
    <row r="564" ht="21" customHeight="1" x14ac:dyDescent="0.25"/>
    <row r="565" ht="21" customHeight="1" x14ac:dyDescent="0.25"/>
    <row r="566" ht="21" customHeight="1" x14ac:dyDescent="0.25"/>
    <row r="567" ht="21" customHeight="1" x14ac:dyDescent="0.25"/>
    <row r="568" ht="21" customHeight="1" x14ac:dyDescent="0.25"/>
    <row r="569" ht="21" customHeight="1" x14ac:dyDescent="0.25"/>
    <row r="570" ht="21" customHeight="1" x14ac:dyDescent="0.25"/>
    <row r="571" ht="21" customHeight="1" x14ac:dyDescent="0.25"/>
    <row r="572" ht="21" customHeight="1" x14ac:dyDescent="0.25"/>
    <row r="573" ht="21" customHeight="1" x14ac:dyDescent="0.25"/>
    <row r="574" ht="21" customHeight="1" x14ac:dyDescent="0.25"/>
    <row r="575" ht="21" customHeight="1" x14ac:dyDescent="0.25"/>
    <row r="576" ht="21" customHeight="1" x14ac:dyDescent="0.25"/>
    <row r="577" ht="21" customHeight="1" x14ac:dyDescent="0.25"/>
    <row r="578" ht="21" customHeight="1" x14ac:dyDescent="0.25"/>
    <row r="579" ht="21" customHeight="1" x14ac:dyDescent="0.25"/>
    <row r="580" ht="21" customHeight="1" x14ac:dyDescent="0.25"/>
    <row r="581" ht="21" customHeight="1" x14ac:dyDescent="0.25"/>
    <row r="582" ht="21" customHeight="1" x14ac:dyDescent="0.25"/>
    <row r="583" ht="21" customHeight="1" x14ac:dyDescent="0.25"/>
    <row r="584" ht="21" customHeight="1" x14ac:dyDescent="0.25"/>
    <row r="585" ht="21" customHeight="1" x14ac:dyDescent="0.25"/>
    <row r="586" ht="21" customHeight="1" x14ac:dyDescent="0.25"/>
    <row r="587" ht="21" customHeight="1" x14ac:dyDescent="0.25"/>
    <row r="588" ht="21" customHeight="1" x14ac:dyDescent="0.25"/>
    <row r="589" ht="21" customHeight="1" x14ac:dyDescent="0.25"/>
    <row r="590" ht="21" customHeight="1" x14ac:dyDescent="0.25"/>
    <row r="591" ht="21" customHeight="1" x14ac:dyDescent="0.25"/>
    <row r="592" ht="21" customHeight="1" x14ac:dyDescent="0.25"/>
    <row r="593" ht="21" customHeight="1" x14ac:dyDescent="0.25"/>
    <row r="594" ht="21" customHeight="1" x14ac:dyDescent="0.25"/>
    <row r="595" ht="21" customHeight="1" x14ac:dyDescent="0.25"/>
    <row r="596" ht="21" customHeight="1" x14ac:dyDescent="0.25"/>
    <row r="597" ht="21" customHeight="1" x14ac:dyDescent="0.25"/>
    <row r="598" ht="21" customHeight="1" x14ac:dyDescent="0.25"/>
    <row r="599" ht="21" customHeight="1" x14ac:dyDescent="0.25"/>
    <row r="600" ht="21" customHeight="1" x14ac:dyDescent="0.25"/>
    <row r="601" ht="21" customHeight="1" x14ac:dyDescent="0.25"/>
    <row r="602" ht="21" customHeight="1" x14ac:dyDescent="0.25"/>
    <row r="603" ht="21" customHeight="1" x14ac:dyDescent="0.25"/>
    <row r="604" ht="21" customHeight="1" x14ac:dyDescent="0.25"/>
    <row r="605" ht="21" customHeight="1" x14ac:dyDescent="0.25"/>
    <row r="606" ht="21" customHeight="1" x14ac:dyDescent="0.25"/>
    <row r="607" ht="21" customHeight="1" x14ac:dyDescent="0.25"/>
    <row r="608" ht="21" customHeight="1" x14ac:dyDescent="0.25"/>
    <row r="609" ht="21" customHeight="1" x14ac:dyDescent="0.25"/>
    <row r="610" ht="21" customHeight="1" x14ac:dyDescent="0.25"/>
    <row r="611" ht="21" customHeight="1" x14ac:dyDescent="0.25"/>
    <row r="612" ht="21" customHeight="1" x14ac:dyDescent="0.25"/>
    <row r="613" ht="21" customHeight="1" x14ac:dyDescent="0.25"/>
    <row r="614" ht="21" customHeight="1" x14ac:dyDescent="0.25"/>
    <row r="615" ht="21" customHeight="1" x14ac:dyDescent="0.25"/>
    <row r="616" ht="21" customHeight="1" x14ac:dyDescent="0.25"/>
    <row r="617" ht="21" customHeight="1" x14ac:dyDescent="0.25"/>
    <row r="618" ht="21" customHeight="1" x14ac:dyDescent="0.25"/>
    <row r="619" ht="21" customHeight="1" x14ac:dyDescent="0.25"/>
    <row r="620" ht="21" customHeight="1" x14ac:dyDescent="0.25"/>
    <row r="621" ht="21" customHeight="1" x14ac:dyDescent="0.25"/>
    <row r="622" ht="21" customHeight="1" x14ac:dyDescent="0.25"/>
    <row r="623" ht="21" customHeight="1" x14ac:dyDescent="0.25"/>
    <row r="624" ht="21" customHeight="1" x14ac:dyDescent="0.25"/>
    <row r="625" ht="21" customHeight="1" x14ac:dyDescent="0.25"/>
    <row r="626" ht="21" customHeight="1" x14ac:dyDescent="0.25"/>
    <row r="627" ht="21" customHeight="1" x14ac:dyDescent="0.25"/>
    <row r="628" ht="21" customHeight="1" x14ac:dyDescent="0.25"/>
    <row r="629" ht="21" customHeight="1" x14ac:dyDescent="0.25"/>
    <row r="630" ht="21" customHeight="1" x14ac:dyDescent="0.25"/>
    <row r="631" ht="21" customHeight="1" x14ac:dyDescent="0.25"/>
    <row r="632" ht="21" customHeight="1" x14ac:dyDescent="0.25"/>
    <row r="633" ht="21" customHeight="1" x14ac:dyDescent="0.25"/>
    <row r="634" ht="21" customHeight="1" x14ac:dyDescent="0.25"/>
    <row r="635" ht="21" customHeight="1" x14ac:dyDescent="0.25"/>
    <row r="636" ht="21" customHeight="1" x14ac:dyDescent="0.25"/>
    <row r="637" ht="21" customHeight="1" x14ac:dyDescent="0.25"/>
    <row r="638" ht="21" customHeight="1" x14ac:dyDescent="0.25"/>
    <row r="639" ht="21" customHeight="1" x14ac:dyDescent="0.25"/>
    <row r="640" ht="21" customHeight="1" x14ac:dyDescent="0.25"/>
    <row r="641" ht="21" customHeight="1" x14ac:dyDescent="0.25"/>
    <row r="642" ht="21" customHeight="1" x14ac:dyDescent="0.25"/>
    <row r="643" ht="21" customHeight="1" x14ac:dyDescent="0.25"/>
    <row r="644" ht="21" customHeight="1" x14ac:dyDescent="0.25"/>
    <row r="645" ht="21" customHeight="1" x14ac:dyDescent="0.25"/>
    <row r="646" ht="21" customHeight="1" x14ac:dyDescent="0.25"/>
    <row r="647" ht="21" customHeight="1" x14ac:dyDescent="0.25"/>
    <row r="648" ht="21" customHeight="1" x14ac:dyDescent="0.25"/>
    <row r="649" ht="21" customHeight="1" x14ac:dyDescent="0.25"/>
    <row r="650" ht="21" customHeight="1" x14ac:dyDescent="0.25"/>
    <row r="651" ht="21" customHeight="1" x14ac:dyDescent="0.25"/>
    <row r="652" ht="21" customHeight="1" x14ac:dyDescent="0.25"/>
    <row r="653" ht="21" customHeight="1" x14ac:dyDescent="0.25"/>
    <row r="654" ht="21" customHeight="1" x14ac:dyDescent="0.25"/>
    <row r="655" ht="21" customHeight="1" x14ac:dyDescent="0.25"/>
    <row r="656" ht="21" customHeight="1" x14ac:dyDescent="0.25"/>
    <row r="657" ht="21" customHeight="1" x14ac:dyDescent="0.25"/>
    <row r="658" ht="21" customHeight="1" x14ac:dyDescent="0.25"/>
    <row r="659" ht="21" customHeight="1" x14ac:dyDescent="0.25"/>
    <row r="660" ht="21" customHeight="1" x14ac:dyDescent="0.25"/>
    <row r="661" ht="21" customHeight="1" x14ac:dyDescent="0.25"/>
    <row r="662" ht="21" customHeight="1" x14ac:dyDescent="0.25"/>
    <row r="663" ht="21" customHeight="1" x14ac:dyDescent="0.25"/>
    <row r="664" ht="21" customHeight="1" x14ac:dyDescent="0.25"/>
    <row r="665" ht="21" customHeight="1" x14ac:dyDescent="0.25"/>
    <row r="666" ht="21" customHeight="1" x14ac:dyDescent="0.25"/>
    <row r="667" ht="21" customHeight="1" x14ac:dyDescent="0.25"/>
    <row r="668" ht="21" customHeight="1" x14ac:dyDescent="0.25"/>
    <row r="669" ht="21" customHeight="1" x14ac:dyDescent="0.25"/>
    <row r="670" ht="21" customHeight="1" x14ac:dyDescent="0.25"/>
    <row r="671" ht="21" customHeight="1" x14ac:dyDescent="0.25"/>
    <row r="672" ht="21" customHeight="1" x14ac:dyDescent="0.25"/>
    <row r="673" ht="21" customHeight="1" x14ac:dyDescent="0.25"/>
    <row r="674" ht="21" customHeight="1" x14ac:dyDescent="0.25"/>
    <row r="675" ht="21" customHeight="1" x14ac:dyDescent="0.25"/>
    <row r="676" ht="21" customHeight="1" x14ac:dyDescent="0.25"/>
    <row r="677" ht="21" customHeight="1" x14ac:dyDescent="0.25"/>
    <row r="678" ht="21" customHeight="1" x14ac:dyDescent="0.25"/>
    <row r="679" ht="21" customHeight="1" x14ac:dyDescent="0.25"/>
    <row r="680" ht="21" customHeight="1" x14ac:dyDescent="0.25"/>
    <row r="681" ht="21" customHeight="1" x14ac:dyDescent="0.25"/>
    <row r="682" ht="21" customHeight="1" x14ac:dyDescent="0.25"/>
    <row r="683" ht="21" customHeight="1" x14ac:dyDescent="0.25"/>
    <row r="684" ht="21" customHeight="1" x14ac:dyDescent="0.25"/>
    <row r="685" ht="21" customHeight="1" x14ac:dyDescent="0.25"/>
    <row r="686" ht="21" customHeight="1" x14ac:dyDescent="0.25"/>
    <row r="687" ht="21" customHeight="1" x14ac:dyDescent="0.25"/>
    <row r="688" ht="21" customHeight="1" x14ac:dyDescent="0.25"/>
    <row r="689" ht="21" customHeight="1" x14ac:dyDescent="0.25"/>
    <row r="690" ht="21" customHeight="1" x14ac:dyDescent="0.25"/>
    <row r="691" ht="21" customHeight="1" x14ac:dyDescent="0.25"/>
    <row r="692" ht="21" customHeight="1" x14ac:dyDescent="0.25"/>
    <row r="693" ht="21" customHeight="1" x14ac:dyDescent="0.25"/>
    <row r="694" ht="21" customHeight="1" x14ac:dyDescent="0.25"/>
    <row r="695" ht="21" customHeight="1" x14ac:dyDescent="0.25"/>
    <row r="696" ht="21" customHeight="1" x14ac:dyDescent="0.25"/>
    <row r="697" ht="21" customHeight="1" x14ac:dyDescent="0.25"/>
    <row r="698" ht="21" customHeight="1" x14ac:dyDescent="0.25"/>
    <row r="699" ht="21" customHeight="1" x14ac:dyDescent="0.25"/>
    <row r="700" ht="21" customHeight="1" x14ac:dyDescent="0.25"/>
    <row r="701" ht="21" customHeight="1" x14ac:dyDescent="0.25"/>
    <row r="702" ht="21" customHeight="1" x14ac:dyDescent="0.25"/>
    <row r="703" ht="21" customHeight="1" x14ac:dyDescent="0.25"/>
    <row r="704" ht="21" customHeight="1" x14ac:dyDescent="0.25"/>
    <row r="705" ht="21" customHeight="1" x14ac:dyDescent="0.25"/>
    <row r="706" ht="21" customHeight="1" x14ac:dyDescent="0.25"/>
    <row r="707" ht="21" customHeight="1" x14ac:dyDescent="0.25"/>
    <row r="708" ht="21" customHeight="1" x14ac:dyDescent="0.25"/>
    <row r="709" ht="21" customHeight="1" x14ac:dyDescent="0.25"/>
    <row r="710" ht="21" customHeight="1" x14ac:dyDescent="0.25"/>
    <row r="711" ht="21" customHeight="1" x14ac:dyDescent="0.25"/>
    <row r="712" ht="21" customHeight="1" x14ac:dyDescent="0.25"/>
    <row r="713" ht="21" customHeight="1" x14ac:dyDescent="0.25"/>
    <row r="714" ht="21" customHeight="1" x14ac:dyDescent="0.25"/>
    <row r="715" ht="21" customHeight="1" x14ac:dyDescent="0.25"/>
    <row r="716" ht="21" customHeight="1" x14ac:dyDescent="0.25"/>
    <row r="717" ht="21" customHeight="1" x14ac:dyDescent="0.25"/>
    <row r="718" ht="21" customHeight="1" x14ac:dyDescent="0.25"/>
    <row r="719" ht="21" customHeight="1" x14ac:dyDescent="0.25"/>
    <row r="720" ht="21" customHeight="1" x14ac:dyDescent="0.25"/>
    <row r="721" ht="21" customHeight="1" x14ac:dyDescent="0.25"/>
    <row r="722" ht="21" customHeight="1" x14ac:dyDescent="0.25"/>
    <row r="723" ht="21" customHeight="1" x14ac:dyDescent="0.25"/>
    <row r="724" ht="21" customHeight="1" x14ac:dyDescent="0.25"/>
    <row r="725" ht="21" customHeight="1" x14ac:dyDescent="0.25"/>
    <row r="726" ht="21" customHeight="1" x14ac:dyDescent="0.25"/>
    <row r="727" ht="21" customHeight="1" x14ac:dyDescent="0.25"/>
    <row r="728" ht="21" customHeight="1" x14ac:dyDescent="0.25"/>
    <row r="729" ht="21" customHeight="1" x14ac:dyDescent="0.25"/>
    <row r="730" ht="21" customHeight="1" x14ac:dyDescent="0.25"/>
    <row r="731" ht="21" customHeight="1" x14ac:dyDescent="0.25"/>
    <row r="732" ht="21" customHeight="1" x14ac:dyDescent="0.25"/>
    <row r="733" ht="21" customHeight="1" x14ac:dyDescent="0.25"/>
    <row r="734" ht="21" customHeight="1" x14ac:dyDescent="0.25"/>
    <row r="735" ht="21" customHeight="1" x14ac:dyDescent="0.25"/>
    <row r="736" ht="21" customHeight="1" x14ac:dyDescent="0.25"/>
    <row r="737" ht="21" customHeight="1" x14ac:dyDescent="0.25"/>
    <row r="738" ht="21" customHeight="1" x14ac:dyDescent="0.25"/>
    <row r="739" ht="21" customHeight="1" x14ac:dyDescent="0.25"/>
    <row r="740" ht="21" customHeight="1" x14ac:dyDescent="0.25"/>
    <row r="741" ht="21" customHeight="1" x14ac:dyDescent="0.25"/>
    <row r="742" ht="21" customHeight="1" x14ac:dyDescent="0.25"/>
    <row r="743" ht="21" customHeight="1" x14ac:dyDescent="0.25"/>
    <row r="744" ht="21" customHeight="1" x14ac:dyDescent="0.25"/>
    <row r="745" ht="21" customHeight="1" x14ac:dyDescent="0.25"/>
    <row r="746" ht="21" customHeight="1" x14ac:dyDescent="0.25"/>
    <row r="747" ht="21" customHeight="1" x14ac:dyDescent="0.25"/>
    <row r="748" ht="21" customHeight="1" x14ac:dyDescent="0.25"/>
    <row r="749" ht="21" customHeight="1" x14ac:dyDescent="0.25"/>
    <row r="750" ht="21" customHeight="1" x14ac:dyDescent="0.25"/>
    <row r="751" ht="21" customHeight="1" x14ac:dyDescent="0.25"/>
    <row r="752" ht="21" customHeight="1" x14ac:dyDescent="0.25"/>
    <row r="753" ht="21" customHeight="1" x14ac:dyDescent="0.25"/>
    <row r="754" ht="21" customHeight="1" x14ac:dyDescent="0.25"/>
    <row r="755" ht="21" customHeight="1" x14ac:dyDescent="0.25"/>
    <row r="756" ht="21" customHeight="1" x14ac:dyDescent="0.25"/>
    <row r="757" ht="21" customHeight="1" x14ac:dyDescent="0.25"/>
    <row r="758" ht="21" customHeight="1" x14ac:dyDescent="0.25"/>
    <row r="759" ht="21" customHeight="1" x14ac:dyDescent="0.25"/>
    <row r="760" ht="21" customHeight="1" x14ac:dyDescent="0.25"/>
    <row r="761" ht="21" customHeight="1" x14ac:dyDescent="0.25"/>
    <row r="762" ht="21" customHeight="1" x14ac:dyDescent="0.25"/>
    <row r="763" ht="21" customHeight="1" x14ac:dyDescent="0.25"/>
    <row r="764" ht="21" customHeight="1" x14ac:dyDescent="0.25"/>
    <row r="765" ht="21" customHeight="1" x14ac:dyDescent="0.25"/>
    <row r="766" ht="21" customHeight="1" x14ac:dyDescent="0.25"/>
    <row r="767" ht="21" customHeight="1" x14ac:dyDescent="0.25"/>
    <row r="768" ht="21" customHeight="1" x14ac:dyDescent="0.25"/>
    <row r="769" ht="21" customHeight="1" x14ac:dyDescent="0.25"/>
    <row r="770" ht="21" customHeight="1" x14ac:dyDescent="0.25"/>
    <row r="771" ht="21" customHeight="1" x14ac:dyDescent="0.25"/>
    <row r="772" ht="21" customHeight="1" x14ac:dyDescent="0.25"/>
    <row r="773" ht="21" customHeight="1" x14ac:dyDescent="0.25"/>
    <row r="774" ht="21" customHeight="1" x14ac:dyDescent="0.25"/>
    <row r="775" ht="21" customHeight="1" x14ac:dyDescent="0.25"/>
    <row r="776" ht="21" customHeight="1" x14ac:dyDescent="0.25"/>
    <row r="777" ht="21" customHeight="1" x14ac:dyDescent="0.25"/>
    <row r="778" ht="21" customHeight="1" x14ac:dyDescent="0.25"/>
    <row r="779" ht="21" customHeight="1" x14ac:dyDescent="0.25"/>
    <row r="780" ht="21" customHeight="1" x14ac:dyDescent="0.25"/>
    <row r="781" ht="21" customHeight="1" x14ac:dyDescent="0.25"/>
    <row r="782" ht="21" customHeight="1" x14ac:dyDescent="0.25"/>
    <row r="783" ht="21" customHeight="1" x14ac:dyDescent="0.25"/>
    <row r="784" ht="21" customHeight="1" x14ac:dyDescent="0.25"/>
    <row r="785" ht="21" customHeight="1" x14ac:dyDescent="0.25"/>
    <row r="786" ht="21" customHeight="1" x14ac:dyDescent="0.25"/>
    <row r="787" ht="21" customHeight="1" x14ac:dyDescent="0.25"/>
    <row r="788" ht="21" customHeight="1" x14ac:dyDescent="0.25"/>
    <row r="789" ht="21" customHeight="1" x14ac:dyDescent="0.25"/>
    <row r="790" ht="21" customHeight="1" x14ac:dyDescent="0.25"/>
    <row r="791" ht="21" customHeight="1" x14ac:dyDescent="0.25"/>
    <row r="792" ht="21" customHeight="1" x14ac:dyDescent="0.25"/>
    <row r="793" ht="21" customHeight="1" x14ac:dyDescent="0.25"/>
    <row r="794" ht="21" customHeight="1" x14ac:dyDescent="0.25"/>
    <row r="795" ht="21" customHeight="1" x14ac:dyDescent="0.25"/>
    <row r="796" ht="21" customHeight="1" x14ac:dyDescent="0.25"/>
    <row r="797" ht="21" customHeight="1" x14ac:dyDescent="0.25"/>
    <row r="798" ht="21" customHeight="1" x14ac:dyDescent="0.25"/>
    <row r="799" ht="21" customHeight="1" x14ac:dyDescent="0.25"/>
    <row r="800" ht="21" customHeight="1" x14ac:dyDescent="0.25"/>
    <row r="801" ht="21" customHeight="1" x14ac:dyDescent="0.25"/>
    <row r="802" ht="21" customHeight="1" x14ac:dyDescent="0.25"/>
    <row r="803" ht="21" customHeight="1" x14ac:dyDescent="0.25"/>
    <row r="804" ht="21" customHeight="1" x14ac:dyDescent="0.25"/>
    <row r="805" ht="21" customHeight="1" x14ac:dyDescent="0.25"/>
    <row r="806" ht="21" customHeight="1" x14ac:dyDescent="0.25"/>
    <row r="807" ht="21" customHeight="1" x14ac:dyDescent="0.25"/>
    <row r="808" ht="21" customHeight="1" x14ac:dyDescent="0.25"/>
    <row r="809" ht="21" customHeight="1" x14ac:dyDescent="0.25"/>
    <row r="810" ht="21" customHeight="1" x14ac:dyDescent="0.25"/>
    <row r="811" ht="21" customHeight="1" x14ac:dyDescent="0.25"/>
    <row r="812" ht="21" customHeight="1" x14ac:dyDescent="0.25"/>
    <row r="813" ht="21" customHeight="1" x14ac:dyDescent="0.25"/>
    <row r="814" ht="21" customHeight="1" x14ac:dyDescent="0.25"/>
    <row r="815" ht="21" customHeight="1" x14ac:dyDescent="0.25"/>
    <row r="816" ht="21" customHeight="1" x14ac:dyDescent="0.25"/>
    <row r="817" ht="21" customHeight="1" x14ac:dyDescent="0.25"/>
    <row r="818" ht="21" customHeight="1" x14ac:dyDescent="0.25"/>
    <row r="819" ht="21" customHeight="1" x14ac:dyDescent="0.25"/>
    <row r="820" ht="21" customHeight="1" x14ac:dyDescent="0.25"/>
    <row r="821" ht="21" customHeight="1" x14ac:dyDescent="0.25"/>
    <row r="822" ht="21" customHeight="1" x14ac:dyDescent="0.25"/>
    <row r="823" ht="21" customHeight="1" x14ac:dyDescent="0.25"/>
    <row r="824" ht="21" customHeight="1" x14ac:dyDescent="0.25"/>
    <row r="825" ht="21" customHeight="1" x14ac:dyDescent="0.25"/>
    <row r="826" ht="21" customHeight="1" x14ac:dyDescent="0.25"/>
    <row r="827" ht="21" customHeight="1" x14ac:dyDescent="0.25"/>
    <row r="828" ht="21" customHeight="1" x14ac:dyDescent="0.25"/>
    <row r="829" ht="21" customHeight="1" x14ac:dyDescent="0.25"/>
    <row r="830" ht="21" customHeight="1" x14ac:dyDescent="0.25"/>
    <row r="831" ht="21" customHeight="1" x14ac:dyDescent="0.25"/>
    <row r="832" ht="21" customHeight="1" x14ac:dyDescent="0.25"/>
    <row r="833" ht="21" customHeight="1" x14ac:dyDescent="0.25"/>
    <row r="834" ht="21" customHeight="1" x14ac:dyDescent="0.25"/>
    <row r="835" ht="21" customHeight="1" x14ac:dyDescent="0.25"/>
    <row r="836" ht="21" customHeight="1" x14ac:dyDescent="0.25"/>
    <row r="837" ht="21" customHeight="1" x14ac:dyDescent="0.25"/>
    <row r="838" ht="21" customHeight="1" x14ac:dyDescent="0.25"/>
    <row r="839" ht="21" customHeight="1" x14ac:dyDescent="0.25"/>
    <row r="840" ht="21" customHeight="1" x14ac:dyDescent="0.25"/>
    <row r="841" ht="21" customHeight="1" x14ac:dyDescent="0.25"/>
    <row r="842" ht="21" customHeight="1" x14ac:dyDescent="0.25"/>
    <row r="843" ht="21" customHeight="1" x14ac:dyDescent="0.25"/>
    <row r="844" ht="21" customHeight="1" x14ac:dyDescent="0.25"/>
    <row r="845" ht="21" customHeight="1" x14ac:dyDescent="0.25"/>
    <row r="846" ht="21" customHeight="1" x14ac:dyDescent="0.25"/>
    <row r="847" ht="21" customHeight="1" x14ac:dyDescent="0.25"/>
    <row r="848" ht="21" customHeight="1" x14ac:dyDescent="0.25"/>
    <row r="849" ht="21" customHeight="1" x14ac:dyDescent="0.25"/>
    <row r="850" ht="21" customHeight="1" x14ac:dyDescent="0.25"/>
    <row r="851" ht="21" customHeight="1" x14ac:dyDescent="0.25"/>
    <row r="852" ht="21" customHeight="1" x14ac:dyDescent="0.25"/>
    <row r="853" ht="21" customHeight="1" x14ac:dyDescent="0.25"/>
    <row r="854" ht="21" customHeight="1" x14ac:dyDescent="0.25"/>
    <row r="855" ht="21" customHeight="1" x14ac:dyDescent="0.25"/>
    <row r="856" ht="21" customHeight="1" x14ac:dyDescent="0.25"/>
    <row r="857" ht="21" customHeight="1" x14ac:dyDescent="0.25"/>
    <row r="858" ht="21" customHeight="1" x14ac:dyDescent="0.25"/>
    <row r="859" ht="21" customHeight="1" x14ac:dyDescent="0.25"/>
    <row r="860" ht="21" customHeight="1" x14ac:dyDescent="0.25"/>
    <row r="861" ht="21" customHeight="1" x14ac:dyDescent="0.25"/>
    <row r="862" ht="21" customHeight="1" x14ac:dyDescent="0.25"/>
    <row r="863" ht="21" customHeight="1" x14ac:dyDescent="0.25"/>
    <row r="864" ht="21" customHeight="1" x14ac:dyDescent="0.25"/>
    <row r="865" ht="21" customHeight="1" x14ac:dyDescent="0.25"/>
    <row r="866" ht="21" customHeight="1" x14ac:dyDescent="0.25"/>
    <row r="867" ht="21" customHeight="1" x14ac:dyDescent="0.25"/>
    <row r="868" ht="21" customHeight="1" x14ac:dyDescent="0.25"/>
    <row r="869" ht="21" customHeight="1" x14ac:dyDescent="0.25"/>
    <row r="870" ht="21" customHeight="1" x14ac:dyDescent="0.25"/>
    <row r="871" ht="21" customHeight="1" x14ac:dyDescent="0.25"/>
    <row r="872" ht="21" customHeight="1" x14ac:dyDescent="0.25"/>
    <row r="873" ht="21" customHeight="1" x14ac:dyDescent="0.25"/>
    <row r="874" ht="21" customHeight="1" x14ac:dyDescent="0.25"/>
    <row r="875" ht="21" customHeight="1" x14ac:dyDescent="0.25"/>
    <row r="876" ht="21" customHeight="1" x14ac:dyDescent="0.25"/>
    <row r="877" ht="21" customHeight="1" x14ac:dyDescent="0.25"/>
    <row r="878" ht="21" customHeight="1" x14ac:dyDescent="0.25"/>
    <row r="879" ht="21" customHeight="1" x14ac:dyDescent="0.25"/>
    <row r="880" ht="21" customHeight="1" x14ac:dyDescent="0.25"/>
    <row r="881" ht="21" customHeight="1" x14ac:dyDescent="0.25"/>
    <row r="882" ht="21" customHeight="1" x14ac:dyDescent="0.25"/>
    <row r="883" ht="21" customHeight="1" x14ac:dyDescent="0.25"/>
    <row r="884" ht="21" customHeight="1" x14ac:dyDescent="0.25"/>
    <row r="885" ht="21" customHeight="1" x14ac:dyDescent="0.25"/>
    <row r="886" ht="21" customHeight="1" x14ac:dyDescent="0.25"/>
    <row r="887" ht="21" customHeight="1" x14ac:dyDescent="0.25"/>
    <row r="888" ht="21" customHeight="1" x14ac:dyDescent="0.25"/>
    <row r="889" ht="21" customHeight="1" x14ac:dyDescent="0.25"/>
    <row r="890" ht="21" customHeight="1" x14ac:dyDescent="0.25"/>
    <row r="891" ht="21" customHeight="1" x14ac:dyDescent="0.25"/>
    <row r="892" ht="21" customHeight="1" x14ac:dyDescent="0.25"/>
    <row r="893" ht="21" customHeight="1" x14ac:dyDescent="0.25"/>
    <row r="894" ht="21" customHeight="1" x14ac:dyDescent="0.25"/>
    <row r="895" ht="21" customHeight="1" x14ac:dyDescent="0.25"/>
    <row r="896" ht="21" customHeight="1" x14ac:dyDescent="0.25"/>
    <row r="897" ht="21" customHeight="1" x14ac:dyDescent="0.25"/>
    <row r="898" ht="21" customHeight="1" x14ac:dyDescent="0.25"/>
    <row r="899" ht="21" customHeight="1" x14ac:dyDescent="0.25"/>
    <row r="900" ht="21" customHeight="1" x14ac:dyDescent="0.25"/>
    <row r="901" ht="21" customHeight="1" x14ac:dyDescent="0.25"/>
    <row r="902" ht="21" customHeight="1" x14ac:dyDescent="0.25"/>
    <row r="903" ht="21" customHeight="1" x14ac:dyDescent="0.25"/>
    <row r="904" ht="21" customHeight="1" x14ac:dyDescent="0.25"/>
    <row r="905" ht="21" customHeight="1" x14ac:dyDescent="0.25"/>
    <row r="906" ht="21" customHeight="1" x14ac:dyDescent="0.25"/>
    <row r="907" ht="21" customHeight="1" x14ac:dyDescent="0.25"/>
    <row r="908" ht="21" customHeight="1" x14ac:dyDescent="0.25"/>
    <row r="909" ht="21" customHeight="1" x14ac:dyDescent="0.25"/>
    <row r="910" ht="21" customHeight="1" x14ac:dyDescent="0.25"/>
    <row r="911" ht="21" customHeight="1" x14ac:dyDescent="0.25"/>
    <row r="912" ht="21" customHeight="1" x14ac:dyDescent="0.25"/>
    <row r="913" ht="21" customHeight="1" x14ac:dyDescent="0.25"/>
    <row r="914" ht="21" customHeight="1" x14ac:dyDescent="0.25"/>
    <row r="915" ht="21" customHeight="1" x14ac:dyDescent="0.25"/>
    <row r="916" ht="21" customHeight="1" x14ac:dyDescent="0.25"/>
    <row r="917" ht="21" customHeight="1" x14ac:dyDescent="0.25"/>
    <row r="918" ht="21" customHeight="1" x14ac:dyDescent="0.25"/>
    <row r="919" ht="21" customHeight="1" x14ac:dyDescent="0.25"/>
    <row r="920" ht="21" customHeight="1" x14ac:dyDescent="0.25"/>
    <row r="921" ht="21" customHeight="1" x14ac:dyDescent="0.25"/>
    <row r="922" ht="21" customHeight="1" x14ac:dyDescent="0.25"/>
    <row r="923" ht="21" customHeight="1" x14ac:dyDescent="0.25"/>
    <row r="924" ht="21" customHeight="1" x14ac:dyDescent="0.25"/>
    <row r="925" ht="21" customHeight="1" x14ac:dyDescent="0.25"/>
    <row r="926" ht="21" customHeight="1" x14ac:dyDescent="0.25"/>
    <row r="927" ht="21" customHeight="1" x14ac:dyDescent="0.25"/>
    <row r="928" ht="21" customHeight="1" x14ac:dyDescent="0.25"/>
    <row r="929" ht="21" customHeight="1" x14ac:dyDescent="0.25"/>
    <row r="930" ht="21" customHeight="1" x14ac:dyDescent="0.25"/>
    <row r="931" ht="21" customHeight="1" x14ac:dyDescent="0.25"/>
    <row r="932" ht="21" customHeight="1" x14ac:dyDescent="0.25"/>
    <row r="933" ht="21" customHeight="1" x14ac:dyDescent="0.25"/>
    <row r="934" ht="21" customHeight="1" x14ac:dyDescent="0.25"/>
    <row r="935" ht="21" customHeight="1" x14ac:dyDescent="0.25"/>
    <row r="936" ht="21" customHeight="1" x14ac:dyDescent="0.25"/>
    <row r="937" ht="21" customHeight="1" x14ac:dyDescent="0.25"/>
    <row r="938" ht="21" customHeight="1" x14ac:dyDescent="0.25"/>
    <row r="939" ht="21" customHeight="1" x14ac:dyDescent="0.25"/>
    <row r="940" ht="21" customHeight="1" x14ac:dyDescent="0.25"/>
    <row r="941" ht="21" customHeight="1" x14ac:dyDescent="0.25"/>
    <row r="942" ht="21" customHeight="1" x14ac:dyDescent="0.25"/>
    <row r="943" ht="21" customHeight="1" x14ac:dyDescent="0.25"/>
    <row r="944" ht="21" customHeight="1" x14ac:dyDescent="0.25"/>
    <row r="945" ht="21" customHeight="1" x14ac:dyDescent="0.25"/>
    <row r="946" ht="21" customHeight="1" x14ac:dyDescent="0.25"/>
    <row r="947" ht="21" customHeight="1" x14ac:dyDescent="0.25"/>
    <row r="948" ht="21" customHeight="1" x14ac:dyDescent="0.25"/>
    <row r="949" ht="21" customHeight="1" x14ac:dyDescent="0.25"/>
    <row r="950" ht="21" customHeight="1" x14ac:dyDescent="0.25"/>
    <row r="951" ht="21" customHeight="1" x14ac:dyDescent="0.25"/>
    <row r="952" ht="21" customHeight="1" x14ac:dyDescent="0.25"/>
    <row r="953" ht="21" customHeight="1" x14ac:dyDescent="0.25"/>
    <row r="954" ht="21" customHeight="1" x14ac:dyDescent="0.25"/>
    <row r="955" ht="21" customHeight="1" x14ac:dyDescent="0.25"/>
    <row r="956" ht="21" customHeight="1" x14ac:dyDescent="0.25"/>
    <row r="957" ht="21" customHeight="1" x14ac:dyDescent="0.25"/>
    <row r="958" ht="21" customHeight="1" x14ac:dyDescent="0.25"/>
    <row r="959" ht="21" customHeight="1" x14ac:dyDescent="0.25"/>
    <row r="960" ht="21" customHeight="1" x14ac:dyDescent="0.25"/>
    <row r="961" ht="21" customHeight="1" x14ac:dyDescent="0.25"/>
    <row r="962" ht="21" customHeight="1" x14ac:dyDescent="0.25"/>
    <row r="963" ht="21" customHeight="1" x14ac:dyDescent="0.25"/>
    <row r="964" ht="21" customHeight="1" x14ac:dyDescent="0.25"/>
    <row r="965" ht="21" customHeight="1" x14ac:dyDescent="0.25"/>
    <row r="966" ht="21" customHeight="1" x14ac:dyDescent="0.25"/>
    <row r="967" ht="21" customHeight="1" x14ac:dyDescent="0.25"/>
    <row r="968" ht="21" customHeight="1" x14ac:dyDescent="0.25"/>
    <row r="969" ht="21" customHeight="1" x14ac:dyDescent="0.25"/>
    <row r="970" ht="21" customHeight="1" x14ac:dyDescent="0.25"/>
    <row r="971" ht="21" customHeight="1" x14ac:dyDescent="0.25"/>
    <row r="972" ht="21" customHeight="1" x14ac:dyDescent="0.25"/>
    <row r="973" ht="21" customHeight="1" x14ac:dyDescent="0.25"/>
    <row r="974" ht="21" customHeight="1" x14ac:dyDescent="0.25"/>
    <row r="975" ht="21" customHeight="1" x14ac:dyDescent="0.25"/>
    <row r="976" ht="21" customHeight="1" x14ac:dyDescent="0.25"/>
    <row r="977" ht="21" customHeight="1" x14ac:dyDescent="0.25"/>
    <row r="978" ht="21" customHeight="1" x14ac:dyDescent="0.25"/>
  </sheetData>
  <mergeCells count="475">
    <mergeCell ref="AA1:AA73"/>
    <mergeCell ref="AA77:AA135"/>
    <mergeCell ref="A217:B217"/>
    <mergeCell ref="C217:E217"/>
    <mergeCell ref="A237:B237"/>
    <mergeCell ref="C237:E237"/>
    <mergeCell ref="A230:B230"/>
    <mergeCell ref="C230:E230"/>
    <mergeCell ref="A231:B231"/>
    <mergeCell ref="C231:E231"/>
    <mergeCell ref="A232:B232"/>
    <mergeCell ref="C232:E232"/>
    <mergeCell ref="A233:B233"/>
    <mergeCell ref="C233:E233"/>
    <mergeCell ref="A236:B236"/>
    <mergeCell ref="C236:E236"/>
    <mergeCell ref="A218:B218"/>
    <mergeCell ref="C218:E218"/>
    <mergeCell ref="A219:B219"/>
    <mergeCell ref="C219:E219"/>
    <mergeCell ref="C229:E229"/>
    <mergeCell ref="A220:B220"/>
    <mergeCell ref="C220:E220"/>
    <mergeCell ref="A221:B221"/>
    <mergeCell ref="A227:B227"/>
    <mergeCell ref="C227:E227"/>
    <mergeCell ref="A228:B228"/>
    <mergeCell ref="C228:E228"/>
    <mergeCell ref="A229:B229"/>
    <mergeCell ref="A212:B212"/>
    <mergeCell ref="C212:E212"/>
    <mergeCell ref="A213:B213"/>
    <mergeCell ref="C213:E213"/>
    <mergeCell ref="A214:B214"/>
    <mergeCell ref="C214:E214"/>
    <mergeCell ref="A215:B215"/>
    <mergeCell ref="C215:E215"/>
    <mergeCell ref="A216:B216"/>
    <mergeCell ref="C216:E216"/>
    <mergeCell ref="C222:E222"/>
    <mergeCell ref="A223:B223"/>
    <mergeCell ref="C223:E223"/>
    <mergeCell ref="A224:B224"/>
    <mergeCell ref="C224:E224"/>
    <mergeCell ref="A225:B225"/>
    <mergeCell ref="C225:E225"/>
    <mergeCell ref="A226:B226"/>
    <mergeCell ref="C226:E226"/>
    <mergeCell ref="C221:E221"/>
    <mergeCell ref="A222:B222"/>
    <mergeCell ref="A202:B202"/>
    <mergeCell ref="C202:E202"/>
    <mergeCell ref="A203:B203"/>
    <mergeCell ref="C203:E203"/>
    <mergeCell ref="A204:B204"/>
    <mergeCell ref="C204:E204"/>
    <mergeCell ref="A205:B205"/>
    <mergeCell ref="C205:E205"/>
    <mergeCell ref="A206:B206"/>
    <mergeCell ref="C206:E206"/>
    <mergeCell ref="A207:B207"/>
    <mergeCell ref="C207:E207"/>
    <mergeCell ref="A208:B208"/>
    <mergeCell ref="C208:E208"/>
    <mergeCell ref="A209:B209"/>
    <mergeCell ref="C209:E209"/>
    <mergeCell ref="A210:B210"/>
    <mergeCell ref="C210:E210"/>
    <mergeCell ref="A211:B211"/>
    <mergeCell ref="C211:E211"/>
    <mergeCell ref="A197:B197"/>
    <mergeCell ref="C197:E197"/>
    <mergeCell ref="A198:B198"/>
    <mergeCell ref="C198:E198"/>
    <mergeCell ref="A199:B199"/>
    <mergeCell ref="C199:E199"/>
    <mergeCell ref="A200:B200"/>
    <mergeCell ref="C200:E200"/>
    <mergeCell ref="A201:B201"/>
    <mergeCell ref="C201:E201"/>
    <mergeCell ref="A192:B192"/>
    <mergeCell ref="C192:E192"/>
    <mergeCell ref="A193:B193"/>
    <mergeCell ref="C193:E193"/>
    <mergeCell ref="A194:B194"/>
    <mergeCell ref="C194:E194"/>
    <mergeCell ref="A195:B195"/>
    <mergeCell ref="C195:E195"/>
    <mergeCell ref="A196:B196"/>
    <mergeCell ref="C196:E196"/>
    <mergeCell ref="A187:B187"/>
    <mergeCell ref="C187:E187"/>
    <mergeCell ref="A188:B188"/>
    <mergeCell ref="C188:E188"/>
    <mergeCell ref="A189:B189"/>
    <mergeCell ref="C189:E189"/>
    <mergeCell ref="A190:B190"/>
    <mergeCell ref="C190:E190"/>
    <mergeCell ref="A191:B191"/>
    <mergeCell ref="C191:E191"/>
    <mergeCell ref="A182:B182"/>
    <mergeCell ref="C182:E182"/>
    <mergeCell ref="A183:B183"/>
    <mergeCell ref="C183:E183"/>
    <mergeCell ref="A184:B184"/>
    <mergeCell ref="C184:E184"/>
    <mergeCell ref="A185:B185"/>
    <mergeCell ref="C185:E185"/>
    <mergeCell ref="A186:B186"/>
    <mergeCell ref="C186:E186"/>
    <mergeCell ref="A177:B177"/>
    <mergeCell ref="C177:E177"/>
    <mergeCell ref="A178:B178"/>
    <mergeCell ref="C178:E178"/>
    <mergeCell ref="A179:B179"/>
    <mergeCell ref="C179:E179"/>
    <mergeCell ref="A180:B180"/>
    <mergeCell ref="C180:E180"/>
    <mergeCell ref="A181:B181"/>
    <mergeCell ref="C181:E181"/>
    <mergeCell ref="A172:B172"/>
    <mergeCell ref="C172:E172"/>
    <mergeCell ref="A173:B173"/>
    <mergeCell ref="C173:E173"/>
    <mergeCell ref="A174:B174"/>
    <mergeCell ref="C174:E174"/>
    <mergeCell ref="A175:B175"/>
    <mergeCell ref="C175:E175"/>
    <mergeCell ref="A176:B176"/>
    <mergeCell ref="C176:E176"/>
    <mergeCell ref="A167:B167"/>
    <mergeCell ref="C167:E167"/>
    <mergeCell ref="A168:B168"/>
    <mergeCell ref="C168:E168"/>
    <mergeCell ref="A169:B169"/>
    <mergeCell ref="C169:E169"/>
    <mergeCell ref="A170:B170"/>
    <mergeCell ref="C170:E170"/>
    <mergeCell ref="A171:B171"/>
    <mergeCell ref="C171:E171"/>
    <mergeCell ref="A162:B162"/>
    <mergeCell ref="C162:E162"/>
    <mergeCell ref="A163:B163"/>
    <mergeCell ref="C163:E163"/>
    <mergeCell ref="A164:B164"/>
    <mergeCell ref="C164:E164"/>
    <mergeCell ref="A165:B165"/>
    <mergeCell ref="C165:E165"/>
    <mergeCell ref="A166:B166"/>
    <mergeCell ref="C166:E166"/>
    <mergeCell ref="A157:B157"/>
    <mergeCell ref="C157:E157"/>
    <mergeCell ref="A158:B158"/>
    <mergeCell ref="C158:E158"/>
    <mergeCell ref="A159:B159"/>
    <mergeCell ref="C159:E159"/>
    <mergeCell ref="A160:B160"/>
    <mergeCell ref="C160:E160"/>
    <mergeCell ref="A161:B161"/>
    <mergeCell ref="C161:E161"/>
    <mergeCell ref="A152:B152"/>
    <mergeCell ref="C152:E152"/>
    <mergeCell ref="A153:B153"/>
    <mergeCell ref="C153:E153"/>
    <mergeCell ref="A154:B154"/>
    <mergeCell ref="C154:E154"/>
    <mergeCell ref="A155:B155"/>
    <mergeCell ref="C155:E155"/>
    <mergeCell ref="A156:B156"/>
    <mergeCell ref="C156:E156"/>
    <mergeCell ref="A147:B147"/>
    <mergeCell ref="C147:E147"/>
    <mergeCell ref="A148:B148"/>
    <mergeCell ref="C148:E148"/>
    <mergeCell ref="A149:B149"/>
    <mergeCell ref="C149:E149"/>
    <mergeCell ref="A150:B150"/>
    <mergeCell ref="C150:E150"/>
    <mergeCell ref="A151:B151"/>
    <mergeCell ref="C151:E151"/>
    <mergeCell ref="G136:G137"/>
    <mergeCell ref="I136:I137"/>
    <mergeCell ref="H136:H137"/>
    <mergeCell ref="A136:B137"/>
    <mergeCell ref="C136:E137"/>
    <mergeCell ref="F136:F137"/>
    <mergeCell ref="A145:B145"/>
    <mergeCell ref="C145:E145"/>
    <mergeCell ref="A146:B146"/>
    <mergeCell ref="C146:E146"/>
    <mergeCell ref="A141:B141"/>
    <mergeCell ref="C141:E141"/>
    <mergeCell ref="A142:B142"/>
    <mergeCell ref="C142:E142"/>
    <mergeCell ref="A143:B143"/>
    <mergeCell ref="C143:E143"/>
    <mergeCell ref="A144:B144"/>
    <mergeCell ref="C144:E144"/>
    <mergeCell ref="A138:B138"/>
    <mergeCell ref="A139:B139"/>
    <mergeCell ref="A140:B140"/>
    <mergeCell ref="C140:E140"/>
    <mergeCell ref="C138:E138"/>
    <mergeCell ref="C139:E139"/>
    <mergeCell ref="T136:T137"/>
    <mergeCell ref="S136:S137"/>
    <mergeCell ref="J128:Z128"/>
    <mergeCell ref="R136:R137"/>
    <mergeCell ref="J121:Z121"/>
    <mergeCell ref="J126:Z126"/>
    <mergeCell ref="J127:Z127"/>
    <mergeCell ref="O136:O137"/>
    <mergeCell ref="P136:P137"/>
    <mergeCell ref="U136:U137"/>
    <mergeCell ref="Z136:Z137"/>
    <mergeCell ref="Y136:Y137"/>
    <mergeCell ref="V136:V137"/>
    <mergeCell ref="X136:X137"/>
    <mergeCell ref="W136:W137"/>
    <mergeCell ref="Q136:Q137"/>
    <mergeCell ref="J136:J137"/>
    <mergeCell ref="K136:K137"/>
    <mergeCell ref="N136:N137"/>
    <mergeCell ref="L136:L137"/>
    <mergeCell ref="M136:M137"/>
    <mergeCell ref="A132:Z135"/>
    <mergeCell ref="A130:Z131"/>
    <mergeCell ref="A129:Z129"/>
    <mergeCell ref="C126:I126"/>
    <mergeCell ref="A127:I127"/>
    <mergeCell ref="A128:I128"/>
    <mergeCell ref="A126:B126"/>
    <mergeCell ref="A122:B122"/>
    <mergeCell ref="A119:B119"/>
    <mergeCell ref="A123:B123"/>
    <mergeCell ref="A120:B120"/>
    <mergeCell ref="A121:B121"/>
    <mergeCell ref="C125:I125"/>
    <mergeCell ref="A124:B124"/>
    <mergeCell ref="C124:I124"/>
    <mergeCell ref="A125:B125"/>
    <mergeCell ref="C119:I119"/>
    <mergeCell ref="C120:I120"/>
    <mergeCell ref="C122:I122"/>
    <mergeCell ref="C123:I123"/>
    <mergeCell ref="A113:Z113"/>
    <mergeCell ref="A112:Z112"/>
    <mergeCell ref="A116:B116"/>
    <mergeCell ref="J116:Z116"/>
    <mergeCell ref="J108:Z108"/>
    <mergeCell ref="J109:Z109"/>
    <mergeCell ref="X89:Z89"/>
    <mergeCell ref="E89:G89"/>
    <mergeCell ref="H88:K88"/>
    <mergeCell ref="J105:Z105"/>
    <mergeCell ref="J104:Z104"/>
    <mergeCell ref="F104:I104"/>
    <mergeCell ref="F105:I105"/>
    <mergeCell ref="J107:Z107"/>
    <mergeCell ref="J106:Z106"/>
    <mergeCell ref="E94:G94"/>
    <mergeCell ref="E95:G95"/>
    <mergeCell ref="H95:K95"/>
    <mergeCell ref="E96:G96"/>
    <mergeCell ref="E97:G97"/>
    <mergeCell ref="X94:Z94"/>
    <mergeCell ref="X92:Z92"/>
    <mergeCell ref="X91:Z91"/>
    <mergeCell ref="X95:Z95"/>
    <mergeCell ref="C118:I118"/>
    <mergeCell ref="C117:I117"/>
    <mergeCell ref="C121:I121"/>
    <mergeCell ref="A114:Z115"/>
    <mergeCell ref="C116:I116"/>
    <mergeCell ref="J125:Z125"/>
    <mergeCell ref="J122:Z122"/>
    <mergeCell ref="A118:B118"/>
    <mergeCell ref="A117:B117"/>
    <mergeCell ref="J117:Z117"/>
    <mergeCell ref="J118:Z118"/>
    <mergeCell ref="J124:Z124"/>
    <mergeCell ref="J123:Z123"/>
    <mergeCell ref="J119:Z119"/>
    <mergeCell ref="J120:Z120"/>
    <mergeCell ref="A111:I111"/>
    <mergeCell ref="A110:I110"/>
    <mergeCell ref="C107:E107"/>
    <mergeCell ref="F107:I107"/>
    <mergeCell ref="A107:B107"/>
    <mergeCell ref="A108:B108"/>
    <mergeCell ref="A106:B106"/>
    <mergeCell ref="C106:E106"/>
    <mergeCell ref="A41:C41"/>
    <mergeCell ref="A42:Z42"/>
    <mergeCell ref="H87:K87"/>
    <mergeCell ref="X97:Z97"/>
    <mergeCell ref="X67:Z69"/>
    <mergeCell ref="W78:Z79"/>
    <mergeCell ref="A77:Z77"/>
    <mergeCell ref="A78:D79"/>
    <mergeCell ref="X96:Z96"/>
    <mergeCell ref="X93:Z93"/>
    <mergeCell ref="M80:R80"/>
    <mergeCell ref="A81:Z81"/>
    <mergeCell ref="L99:Q99"/>
    <mergeCell ref="X99:Z99"/>
    <mergeCell ref="L97:Q97"/>
    <mergeCell ref="L98:Q98"/>
    <mergeCell ref="A102:Z103"/>
    <mergeCell ref="B95:D95"/>
    <mergeCell ref="B96:D96"/>
    <mergeCell ref="B97:D97"/>
    <mergeCell ref="E98:G98"/>
    <mergeCell ref="E99:G99"/>
    <mergeCell ref="X98:Z98"/>
    <mergeCell ref="A109:B109"/>
    <mergeCell ref="F109:I109"/>
    <mergeCell ref="C109:E109"/>
    <mergeCell ref="A104:B104"/>
    <mergeCell ref="C104:E104"/>
    <mergeCell ref="A105:B105"/>
    <mergeCell ref="F106:I106"/>
    <mergeCell ref="L95:Q95"/>
    <mergeCell ref="A98:D98"/>
    <mergeCell ref="A99:D99"/>
    <mergeCell ref="A100:Z100"/>
    <mergeCell ref="A101:Z101"/>
    <mergeCell ref="R98:W98"/>
    <mergeCell ref="R99:W99"/>
    <mergeCell ref="R95:W95"/>
    <mergeCell ref="R96:W96"/>
    <mergeCell ref="R97:W97"/>
    <mergeCell ref="S34:X34"/>
    <mergeCell ref="J35:R35"/>
    <mergeCell ref="L87:Q87"/>
    <mergeCell ref="L88:Q88"/>
    <mergeCell ref="L91:Q91"/>
    <mergeCell ref="H96:K96"/>
    <mergeCell ref="L96:Q96"/>
    <mergeCell ref="E90:G90"/>
    <mergeCell ref="E91:G91"/>
    <mergeCell ref="L93:Q93"/>
    <mergeCell ref="H91:K91"/>
    <mergeCell ref="E92:G92"/>
    <mergeCell ref="E93:G93"/>
    <mergeCell ref="L92:Q92"/>
    <mergeCell ref="H92:K92"/>
    <mergeCell ref="R89:W89"/>
    <mergeCell ref="R90:W90"/>
    <mergeCell ref="R91:W91"/>
    <mergeCell ref="R92:W92"/>
    <mergeCell ref="R93:W93"/>
    <mergeCell ref="R94:W94"/>
    <mergeCell ref="X90:Z90"/>
    <mergeCell ref="S80:V80"/>
    <mergeCell ref="W80:Z80"/>
    <mergeCell ref="E88:G88"/>
    <mergeCell ref="G78:H79"/>
    <mergeCell ref="X87:Z87"/>
    <mergeCell ref="X88:Z88"/>
    <mergeCell ref="L89:Q89"/>
    <mergeCell ref="R87:W87"/>
    <mergeCell ref="R88:W88"/>
    <mergeCell ref="A40:C40"/>
    <mergeCell ref="R50:W50"/>
    <mergeCell ref="X50:Z50"/>
    <mergeCell ref="I37:Z41"/>
    <mergeCell ref="R49:W49"/>
    <mergeCell ref="X49:Z49"/>
    <mergeCell ref="A38:C38"/>
    <mergeCell ref="A39:C39"/>
    <mergeCell ref="A82:Z83"/>
    <mergeCell ref="I78:L79"/>
    <mergeCell ref="A64:Z66"/>
    <mergeCell ref="A67:W69"/>
    <mergeCell ref="R46:Z47"/>
    <mergeCell ref="A54:Z55"/>
    <mergeCell ref="A53:Z53"/>
    <mergeCell ref="X52:Z52"/>
    <mergeCell ref="A1:Z10"/>
    <mergeCell ref="A11:Z12"/>
    <mergeCell ref="A23:Z23"/>
    <mergeCell ref="J33:R33"/>
    <mergeCell ref="I27:Z31"/>
    <mergeCell ref="J32:X32"/>
    <mergeCell ref="S33:X33"/>
    <mergeCell ref="A33:C33"/>
    <mergeCell ref="Y32:Z36"/>
    <mergeCell ref="S35:X35"/>
    <mergeCell ref="J36:R36"/>
    <mergeCell ref="I32:I36"/>
    <mergeCell ref="A31:C31"/>
    <mergeCell ref="A32:C32"/>
    <mergeCell ref="A27:H27"/>
    <mergeCell ref="A28:C28"/>
    <mergeCell ref="A35:C35"/>
    <mergeCell ref="A36:C36"/>
    <mergeCell ref="S36:X36"/>
    <mergeCell ref="A13:Z13"/>
    <mergeCell ref="A14:Z15"/>
    <mergeCell ref="G19:I19"/>
    <mergeCell ref="X19:Z19"/>
    <mergeCell ref="A29:C29"/>
    <mergeCell ref="A20:Z20"/>
    <mergeCell ref="A30:C30"/>
    <mergeCell ref="A16:Z17"/>
    <mergeCell ref="B19:E19"/>
    <mergeCell ref="A34:C34"/>
    <mergeCell ref="J34:R34"/>
    <mergeCell ref="C105:E105"/>
    <mergeCell ref="B93:D93"/>
    <mergeCell ref="H93:K93"/>
    <mergeCell ref="H99:K99"/>
    <mergeCell ref="H97:K97"/>
    <mergeCell ref="H98:K98"/>
    <mergeCell ref="B94:D94"/>
    <mergeCell ref="H94:K94"/>
    <mergeCell ref="L94:Q94"/>
    <mergeCell ref="A84:Z84"/>
    <mergeCell ref="R48:W48"/>
    <mergeCell ref="X48:Z48"/>
    <mergeCell ref="A43:Z44"/>
    <mergeCell ref="A45:Z45"/>
    <mergeCell ref="X51:Z51"/>
    <mergeCell ref="R51:W51"/>
    <mergeCell ref="A46:Q47"/>
    <mergeCell ref="A80:D80"/>
    <mergeCell ref="C234:E234"/>
    <mergeCell ref="U19:W19"/>
    <mergeCell ref="A21:Z22"/>
    <mergeCell ref="A18:Z18"/>
    <mergeCell ref="B24:E24"/>
    <mergeCell ref="G24:I24"/>
    <mergeCell ref="J24:T24"/>
    <mergeCell ref="U24:W24"/>
    <mergeCell ref="X24:Z24"/>
    <mergeCell ref="J19:T19"/>
    <mergeCell ref="H89:K89"/>
    <mergeCell ref="E87:G87"/>
    <mergeCell ref="B87:D87"/>
    <mergeCell ref="B88:D88"/>
    <mergeCell ref="B89:D89"/>
    <mergeCell ref="A85:Z86"/>
    <mergeCell ref="I80:L80"/>
    <mergeCell ref="L90:Q90"/>
    <mergeCell ref="B91:D91"/>
    <mergeCell ref="B90:D90"/>
    <mergeCell ref="H90:K90"/>
    <mergeCell ref="A37:H37"/>
    <mergeCell ref="A25:Z25"/>
    <mergeCell ref="A26:Z26"/>
    <mergeCell ref="AA136:AA137"/>
    <mergeCell ref="A235:B235"/>
    <mergeCell ref="C235:E235"/>
    <mergeCell ref="A56:Z60"/>
    <mergeCell ref="A61:Z61"/>
    <mergeCell ref="A62:Z63"/>
    <mergeCell ref="R52:W52"/>
    <mergeCell ref="E80:F80"/>
    <mergeCell ref="G80:H80"/>
    <mergeCell ref="M78:R79"/>
    <mergeCell ref="S78:V79"/>
    <mergeCell ref="E78:F79"/>
    <mergeCell ref="A70:Z70"/>
    <mergeCell ref="J73:Z73"/>
    <mergeCell ref="A71:Z72"/>
    <mergeCell ref="B73:F73"/>
    <mergeCell ref="G73:I73"/>
    <mergeCell ref="A48:Q52"/>
    <mergeCell ref="B92:D92"/>
    <mergeCell ref="J111:Z111"/>
    <mergeCell ref="J110:Z110"/>
    <mergeCell ref="C108:E108"/>
    <mergeCell ref="F108:I108"/>
    <mergeCell ref="A234:B234"/>
  </mergeCells>
  <dataValidations count="3">
    <dataValidation type="list" allowBlank="1" showErrorMessage="1" sqref="F19 S34 D34:H35" xr:uid="{00000000-0002-0000-0B00-000000000000}">
      <formula1>"Yes,No"</formula1>
    </dataValidation>
    <dataValidation type="list" allowBlank="1" showErrorMessage="1" sqref="X48:X52" xr:uid="{00000000-0002-0000-0B00-000001000000}">
      <formula1>"Yes/No?,Yes,No"</formula1>
    </dataValidation>
    <dataValidation type="list" allowBlank="1" showInputMessage="1" showErrorMessage="1" sqref="X67:Z69" xr:uid="{9E053FD8-388C-FA42-AECB-A4E8F7A3FD2E}">
      <formula1>"Yes, No"</formula1>
    </dataValidation>
  </dataValidations>
  <pageMargins left="0.7" right="0.7" top="0.75" bottom="0.75" header="0.3" footer="0.3"/>
  <pageSetup scale="16" orientation="portrait" horizontalDpi="1200" verticalDpi="120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80FF"/>
  </sheetPr>
  <dimension ref="A1:AA978"/>
  <sheetViews>
    <sheetView view="pageBreakPreview" topLeftCell="A73" zoomScale="75" zoomScaleNormal="100" zoomScaleSheetLayoutView="100" workbookViewId="0">
      <selection activeCell="X88" sqref="X88:Z99"/>
    </sheetView>
  </sheetViews>
  <sheetFormatPr defaultColWidth="13.5" defaultRowHeight="15" customHeight="1" x14ac:dyDescent="0.25"/>
  <cols>
    <col min="1" max="8" width="11" customWidth="1"/>
    <col min="9" max="9" width="13.125"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572" t="s">
        <v>92</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Totals'!J19</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 customHeight="1" x14ac:dyDescent="0.25">
      <c r="A75" s="50" t="s">
        <v>306</v>
      </c>
      <c r="B75" s="75">
        <f>E98</f>
        <v>0</v>
      </c>
      <c r="C75" s="75">
        <f>H98</f>
        <v>0</v>
      </c>
      <c r="D75" s="75">
        <f>L98</f>
        <v>0</v>
      </c>
      <c r="E75" s="75">
        <f>R98</f>
        <v>0</v>
      </c>
      <c r="F75" s="75">
        <f>J110</f>
        <v>0</v>
      </c>
      <c r="G75" s="74">
        <f>SUM(G138:G340)</f>
        <v>0</v>
      </c>
      <c r="H75" s="74">
        <f>SUM(H138:H340)</f>
        <v>0</v>
      </c>
      <c r="I75" s="74">
        <f>SUM(I138:I340)</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 customHeight="1" x14ac:dyDescent="0.25">
      <c r="A76" s="51" t="s">
        <v>319</v>
      </c>
      <c r="B76" s="76">
        <f>B75+June!B76</f>
        <v>0</v>
      </c>
      <c r="C76" s="76">
        <f>C75+June!C76</f>
        <v>0</v>
      </c>
      <c r="D76" s="76">
        <f>D75+June!D76</f>
        <v>0</v>
      </c>
      <c r="E76" s="76">
        <f>E75+June!E76</f>
        <v>0</v>
      </c>
      <c r="F76" s="76">
        <f>F75+June!F76</f>
        <v>0</v>
      </c>
      <c r="G76" s="77">
        <f>G75+June!G76</f>
        <v>0</v>
      </c>
      <c r="H76" s="77">
        <f>H75+June!H76</f>
        <v>0</v>
      </c>
      <c r="I76" s="77">
        <f>I75+June!I76</f>
        <v>0</v>
      </c>
      <c r="J76" s="78">
        <f>J75+June!J76</f>
        <v>0</v>
      </c>
      <c r="K76" s="78">
        <f>K75+June!K76</f>
        <v>0</v>
      </c>
      <c r="L76" s="78">
        <f>L75+June!L76</f>
        <v>0</v>
      </c>
      <c r="M76" s="78">
        <f>M75+June!M76</f>
        <v>0</v>
      </c>
      <c r="N76" s="78">
        <f>N75+June!N76</f>
        <v>0</v>
      </c>
      <c r="O76" s="78">
        <f>O75+June!O76</f>
        <v>0</v>
      </c>
      <c r="P76" s="78">
        <f>P75+June!P76</f>
        <v>0</v>
      </c>
      <c r="Q76" s="78">
        <f>Q75+June!Q76</f>
        <v>0</v>
      </c>
      <c r="R76" s="78">
        <f>R75+June!R76</f>
        <v>0</v>
      </c>
      <c r="S76" s="78">
        <f>S75+June!S76</f>
        <v>0</v>
      </c>
      <c r="T76" s="78">
        <f>T75+June!T76</f>
        <v>0</v>
      </c>
      <c r="U76" s="78">
        <f>U75+June!U76</f>
        <v>0</v>
      </c>
      <c r="V76" s="78">
        <f>V75+June!V76</f>
        <v>0</v>
      </c>
      <c r="W76" s="78">
        <f>W75+June!W76</f>
        <v>0</v>
      </c>
      <c r="X76" s="78">
        <f>X75+June!X76</f>
        <v>0</v>
      </c>
      <c r="Y76" s="78">
        <f>Y75+June!Y76</f>
        <v>0</v>
      </c>
      <c r="Z76" s="78">
        <f>Z75+June!Z76</f>
        <v>0</v>
      </c>
      <c r="AA76" s="78">
        <f>AA75+June!AA76</f>
        <v>0</v>
      </c>
    </row>
    <row r="77" spans="1:27" ht="1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236</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7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7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7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18"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75" customHeight="1" x14ac:dyDescent="0.25">
      <c r="A87" s="36" t="s">
        <v>199</v>
      </c>
      <c r="B87" s="269" t="s">
        <v>200</v>
      </c>
      <c r="C87" s="280"/>
      <c r="D87" s="263"/>
      <c r="E87" s="269" t="s">
        <v>239</v>
      </c>
      <c r="F87" s="280"/>
      <c r="G87" s="263"/>
      <c r="H87" s="544" t="s">
        <v>365</v>
      </c>
      <c r="I87" s="545"/>
      <c r="J87" s="545"/>
      <c r="K87" s="546"/>
      <c r="L87" s="501" t="s">
        <v>240</v>
      </c>
      <c r="M87" s="280"/>
      <c r="N87" s="280"/>
      <c r="O87" s="280"/>
      <c r="P87" s="280"/>
      <c r="Q87" s="263"/>
      <c r="R87" s="501" t="s">
        <v>353</v>
      </c>
      <c r="S87" s="280"/>
      <c r="T87" s="280"/>
      <c r="U87" s="280"/>
      <c r="V87" s="280"/>
      <c r="W87" s="263"/>
      <c r="X87" s="269" t="s">
        <v>128</v>
      </c>
      <c r="Y87" s="280"/>
      <c r="Z87" s="263"/>
      <c r="AA87" s="505"/>
    </row>
    <row r="88" spans="1:27" ht="15.7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5.7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8"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8"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7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75" customHeight="1" x14ac:dyDescent="0.25">
      <c r="A99" s="316" t="s">
        <v>354</v>
      </c>
      <c r="B99" s="280"/>
      <c r="C99" s="280"/>
      <c r="D99" s="280"/>
      <c r="E99" s="477">
        <f>E98+June!E99</f>
        <v>0</v>
      </c>
      <c r="F99" s="310"/>
      <c r="G99" s="314"/>
      <c r="H99" s="317">
        <f>H98+June!H99</f>
        <v>0</v>
      </c>
      <c r="I99" s="310"/>
      <c r="J99" s="310"/>
      <c r="K99" s="314"/>
      <c r="L99" s="317">
        <f>L98+June!L99</f>
        <v>0</v>
      </c>
      <c r="M99" s="310"/>
      <c r="N99" s="310"/>
      <c r="O99" s="310"/>
      <c r="P99" s="310"/>
      <c r="Q99" s="314"/>
      <c r="R99" s="317">
        <f>R98+June!R99</f>
        <v>0</v>
      </c>
      <c r="S99" s="310"/>
      <c r="T99" s="310"/>
      <c r="U99" s="310"/>
      <c r="V99" s="310"/>
      <c r="W99" s="314"/>
      <c r="X99" s="317">
        <f>SUM(E99:Q99)</f>
        <v>0</v>
      </c>
      <c r="Y99" s="310"/>
      <c r="Z99" s="314"/>
      <c r="AA99" s="505"/>
    </row>
    <row r="100" spans="1:27" ht="15.75"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5.7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5.7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J110+June!J111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5.7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8"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J127+June!J128</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21"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5.7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 customHeight="1" x14ac:dyDescent="0.25">
      <c r="A138" s="446"/>
      <c r="B138" s="263"/>
      <c r="C138" s="281"/>
      <c r="D138" s="280"/>
      <c r="E138" s="26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21" customHeight="1" x14ac:dyDescent="0.25"/>
    <row r="247" ht="21" customHeight="1" x14ac:dyDescent="0.25"/>
    <row r="248" ht="21" customHeight="1" x14ac:dyDescent="0.25"/>
    <row r="249" ht="21" customHeight="1" x14ac:dyDescent="0.25"/>
    <row r="250" ht="21" customHeight="1" x14ac:dyDescent="0.25"/>
    <row r="251" ht="21" customHeight="1" x14ac:dyDescent="0.25"/>
    <row r="252" ht="21" customHeight="1" x14ac:dyDescent="0.25"/>
    <row r="253" ht="21" customHeight="1" x14ac:dyDescent="0.25"/>
    <row r="254" ht="21" customHeight="1" x14ac:dyDescent="0.25"/>
    <row r="255" ht="21" customHeight="1" x14ac:dyDescent="0.25"/>
    <row r="256" ht="21" customHeight="1" x14ac:dyDescent="0.25"/>
    <row r="257" ht="21" customHeight="1" x14ac:dyDescent="0.25"/>
    <row r="258" ht="21" customHeight="1" x14ac:dyDescent="0.25"/>
    <row r="259" ht="21" customHeight="1" x14ac:dyDescent="0.25"/>
    <row r="260" ht="21" customHeight="1" x14ac:dyDescent="0.25"/>
    <row r="261" ht="21" customHeight="1" x14ac:dyDescent="0.25"/>
    <row r="262" ht="21" customHeight="1" x14ac:dyDescent="0.25"/>
    <row r="263" ht="21" customHeight="1" x14ac:dyDescent="0.25"/>
    <row r="264" ht="21" customHeight="1" x14ac:dyDescent="0.25"/>
    <row r="265" ht="21" customHeight="1" x14ac:dyDescent="0.25"/>
    <row r="266" ht="21" customHeight="1" x14ac:dyDescent="0.25"/>
    <row r="267" ht="21" customHeight="1" x14ac:dyDescent="0.25"/>
    <row r="268" ht="21" customHeight="1" x14ac:dyDescent="0.25"/>
    <row r="269" ht="21" customHeight="1" x14ac:dyDescent="0.25"/>
    <row r="270" ht="21" customHeight="1" x14ac:dyDescent="0.25"/>
    <row r="271" ht="21" customHeight="1" x14ac:dyDescent="0.25"/>
    <row r="272" ht="21" customHeight="1" x14ac:dyDescent="0.25"/>
    <row r="273" ht="21" customHeight="1" x14ac:dyDescent="0.25"/>
    <row r="274" ht="21" customHeight="1" x14ac:dyDescent="0.25"/>
    <row r="275" ht="21" customHeight="1" x14ac:dyDescent="0.25"/>
    <row r="276" ht="21" customHeight="1" x14ac:dyDescent="0.25"/>
    <row r="277" ht="21" customHeight="1" x14ac:dyDescent="0.25"/>
    <row r="278" ht="21" customHeight="1" x14ac:dyDescent="0.25"/>
    <row r="279" ht="21" customHeight="1" x14ac:dyDescent="0.25"/>
    <row r="280" ht="21" customHeight="1" x14ac:dyDescent="0.25"/>
    <row r="281" ht="21" customHeight="1" x14ac:dyDescent="0.25"/>
    <row r="282" ht="21" customHeight="1" x14ac:dyDescent="0.25"/>
    <row r="283" ht="21" customHeight="1" x14ac:dyDescent="0.25"/>
    <row r="284" ht="21" customHeight="1" x14ac:dyDescent="0.25"/>
    <row r="285" ht="21" customHeight="1" x14ac:dyDescent="0.25"/>
    <row r="286" ht="21" customHeight="1" x14ac:dyDescent="0.25"/>
    <row r="287" ht="21" customHeight="1" x14ac:dyDescent="0.25"/>
    <row r="288" ht="21" customHeight="1" x14ac:dyDescent="0.25"/>
    <row r="289" ht="21" customHeight="1" x14ac:dyDescent="0.25"/>
    <row r="290" ht="21" customHeight="1" x14ac:dyDescent="0.25"/>
    <row r="291" ht="21" customHeight="1" x14ac:dyDescent="0.25"/>
    <row r="292" ht="21" customHeight="1" x14ac:dyDescent="0.25"/>
    <row r="293" ht="21" customHeight="1" x14ac:dyDescent="0.25"/>
    <row r="294" ht="21" customHeight="1" x14ac:dyDescent="0.25"/>
    <row r="295" ht="21" customHeight="1" x14ac:dyDescent="0.25"/>
    <row r="296" ht="21" customHeight="1" x14ac:dyDescent="0.25"/>
    <row r="297" ht="21" customHeight="1" x14ac:dyDescent="0.25"/>
    <row r="298" ht="21" customHeight="1" x14ac:dyDescent="0.25"/>
    <row r="299" ht="21" customHeight="1" x14ac:dyDescent="0.25"/>
    <row r="300" ht="21" customHeight="1" x14ac:dyDescent="0.25"/>
    <row r="301" ht="21" customHeight="1" x14ac:dyDescent="0.25"/>
    <row r="302" ht="21" customHeight="1" x14ac:dyDescent="0.25"/>
    <row r="303" ht="21" customHeight="1" x14ac:dyDescent="0.25"/>
    <row r="304" ht="21" customHeight="1" x14ac:dyDescent="0.25"/>
    <row r="305" ht="21" customHeight="1" x14ac:dyDescent="0.25"/>
    <row r="306" ht="21" customHeight="1" x14ac:dyDescent="0.25"/>
    <row r="307" ht="21" customHeight="1" x14ac:dyDescent="0.25"/>
    <row r="308" ht="21" customHeight="1" x14ac:dyDescent="0.25"/>
    <row r="309" ht="21" customHeight="1" x14ac:dyDescent="0.25"/>
    <row r="310" ht="21" customHeight="1" x14ac:dyDescent="0.25"/>
    <row r="311" ht="21" customHeight="1" x14ac:dyDescent="0.25"/>
    <row r="312" ht="21" customHeight="1" x14ac:dyDescent="0.25"/>
    <row r="313" ht="21" customHeight="1" x14ac:dyDescent="0.25"/>
    <row r="314" ht="21" customHeight="1" x14ac:dyDescent="0.25"/>
    <row r="315" ht="21" customHeight="1" x14ac:dyDescent="0.25"/>
    <row r="316" ht="21" customHeight="1" x14ac:dyDescent="0.25"/>
    <row r="317" ht="21" customHeight="1" x14ac:dyDescent="0.25"/>
    <row r="318" ht="21" customHeight="1" x14ac:dyDescent="0.25"/>
    <row r="319" ht="21" customHeight="1" x14ac:dyDescent="0.25"/>
    <row r="320" ht="21" customHeight="1" x14ac:dyDescent="0.25"/>
    <row r="321" ht="21" customHeight="1" x14ac:dyDescent="0.25"/>
    <row r="322" ht="21" customHeight="1" x14ac:dyDescent="0.25"/>
    <row r="323" ht="21" customHeight="1" x14ac:dyDescent="0.25"/>
    <row r="324" ht="21" customHeight="1" x14ac:dyDescent="0.25"/>
    <row r="325" ht="21" customHeight="1" x14ac:dyDescent="0.25"/>
    <row r="326" ht="21" customHeight="1" x14ac:dyDescent="0.25"/>
    <row r="327" ht="21" customHeight="1" x14ac:dyDescent="0.25"/>
    <row r="328" ht="21" customHeight="1" x14ac:dyDescent="0.25"/>
    <row r="329" ht="21" customHeight="1" x14ac:dyDescent="0.25"/>
    <row r="330" ht="21" customHeight="1" x14ac:dyDescent="0.25"/>
    <row r="331" ht="21" customHeight="1" x14ac:dyDescent="0.25"/>
    <row r="332" ht="21" customHeight="1" x14ac:dyDescent="0.25"/>
    <row r="333" ht="21" customHeight="1" x14ac:dyDescent="0.25"/>
    <row r="334" ht="21" customHeight="1" x14ac:dyDescent="0.25"/>
    <row r="335" ht="21" customHeight="1" x14ac:dyDescent="0.25"/>
    <row r="336" ht="21" customHeight="1" x14ac:dyDescent="0.25"/>
    <row r="337" ht="21" customHeight="1" x14ac:dyDescent="0.25"/>
    <row r="338" ht="21" customHeight="1" x14ac:dyDescent="0.25"/>
    <row r="339" ht="21" customHeight="1" x14ac:dyDescent="0.25"/>
    <row r="340" ht="21" customHeight="1" x14ac:dyDescent="0.25"/>
    <row r="341" ht="21" customHeight="1" x14ac:dyDescent="0.25"/>
    <row r="342" ht="21" customHeight="1" x14ac:dyDescent="0.25"/>
    <row r="343" ht="21" customHeight="1" x14ac:dyDescent="0.25"/>
    <row r="344" ht="21" customHeight="1" x14ac:dyDescent="0.25"/>
    <row r="345" ht="21" customHeight="1" x14ac:dyDescent="0.25"/>
    <row r="346" ht="21" customHeight="1" x14ac:dyDescent="0.25"/>
    <row r="347" ht="21" customHeight="1" x14ac:dyDescent="0.25"/>
    <row r="348" ht="21" customHeight="1" x14ac:dyDescent="0.25"/>
    <row r="349" ht="21" customHeight="1" x14ac:dyDescent="0.25"/>
    <row r="350" ht="21" customHeight="1" x14ac:dyDescent="0.25"/>
    <row r="351" ht="21" customHeight="1" x14ac:dyDescent="0.25"/>
    <row r="352" ht="21" customHeight="1" x14ac:dyDescent="0.25"/>
    <row r="353" ht="21" customHeight="1" x14ac:dyDescent="0.25"/>
    <row r="354" ht="21" customHeight="1" x14ac:dyDescent="0.25"/>
    <row r="355" ht="21" customHeight="1" x14ac:dyDescent="0.25"/>
    <row r="356" ht="21" customHeight="1" x14ac:dyDescent="0.25"/>
    <row r="357" ht="21" customHeight="1" x14ac:dyDescent="0.25"/>
    <row r="358" ht="21" customHeight="1" x14ac:dyDescent="0.25"/>
    <row r="359" ht="21" customHeight="1" x14ac:dyDescent="0.25"/>
    <row r="360" ht="21" customHeight="1" x14ac:dyDescent="0.25"/>
    <row r="361" ht="21" customHeight="1" x14ac:dyDescent="0.25"/>
    <row r="362" ht="21" customHeight="1" x14ac:dyDescent="0.25"/>
    <row r="363" ht="21" customHeight="1" x14ac:dyDescent="0.25"/>
    <row r="364" ht="21" customHeight="1" x14ac:dyDescent="0.25"/>
    <row r="365" ht="21" customHeight="1" x14ac:dyDescent="0.25"/>
    <row r="366" ht="21" customHeight="1" x14ac:dyDescent="0.25"/>
    <row r="367" ht="21" customHeight="1" x14ac:dyDescent="0.25"/>
    <row r="368" ht="21" customHeight="1" x14ac:dyDescent="0.25"/>
    <row r="369" ht="21" customHeight="1" x14ac:dyDescent="0.25"/>
    <row r="370" ht="21" customHeight="1" x14ac:dyDescent="0.25"/>
    <row r="371" ht="21" customHeight="1" x14ac:dyDescent="0.25"/>
    <row r="372" ht="21" customHeight="1" x14ac:dyDescent="0.25"/>
    <row r="373" ht="21" customHeight="1" x14ac:dyDescent="0.25"/>
    <row r="374" ht="21" customHeight="1" x14ac:dyDescent="0.25"/>
    <row r="375" ht="21" customHeight="1" x14ac:dyDescent="0.25"/>
    <row r="376" ht="21" customHeight="1" x14ac:dyDescent="0.25"/>
    <row r="377" ht="21" customHeight="1" x14ac:dyDescent="0.25"/>
    <row r="378" ht="21" customHeight="1" x14ac:dyDescent="0.25"/>
    <row r="379" ht="21" customHeight="1" x14ac:dyDescent="0.25"/>
    <row r="380" ht="21" customHeight="1" x14ac:dyDescent="0.25"/>
    <row r="381" ht="21" customHeight="1" x14ac:dyDescent="0.25"/>
    <row r="382" ht="21" customHeight="1" x14ac:dyDescent="0.25"/>
    <row r="383" ht="21" customHeight="1" x14ac:dyDescent="0.25"/>
    <row r="384" ht="21" customHeight="1" x14ac:dyDescent="0.25"/>
    <row r="385" ht="21" customHeight="1" x14ac:dyDescent="0.25"/>
    <row r="386" ht="21" customHeight="1" x14ac:dyDescent="0.25"/>
    <row r="387" ht="21" customHeight="1" x14ac:dyDescent="0.25"/>
    <row r="388" ht="21" customHeight="1" x14ac:dyDescent="0.25"/>
    <row r="389" ht="21" customHeight="1" x14ac:dyDescent="0.25"/>
    <row r="390" ht="21" customHeight="1" x14ac:dyDescent="0.25"/>
    <row r="391" ht="21" customHeight="1" x14ac:dyDescent="0.25"/>
    <row r="392" ht="21" customHeight="1" x14ac:dyDescent="0.25"/>
    <row r="393" ht="21" customHeight="1" x14ac:dyDescent="0.25"/>
    <row r="394" ht="21" customHeight="1" x14ac:dyDescent="0.25"/>
    <row r="395" ht="21" customHeight="1" x14ac:dyDescent="0.25"/>
    <row r="396" ht="21" customHeight="1" x14ac:dyDescent="0.25"/>
    <row r="397" ht="21" customHeight="1" x14ac:dyDescent="0.25"/>
    <row r="398" ht="21" customHeight="1" x14ac:dyDescent="0.25"/>
    <row r="399" ht="21" customHeight="1" x14ac:dyDescent="0.25"/>
    <row r="400" ht="21" customHeight="1" x14ac:dyDescent="0.25"/>
    <row r="401" ht="21" customHeight="1" x14ac:dyDescent="0.25"/>
    <row r="402" ht="21" customHeight="1" x14ac:dyDescent="0.25"/>
    <row r="403" ht="21" customHeight="1" x14ac:dyDescent="0.25"/>
    <row r="404" ht="21" customHeight="1" x14ac:dyDescent="0.25"/>
    <row r="405" ht="21" customHeight="1" x14ac:dyDescent="0.25"/>
    <row r="406" ht="21" customHeight="1" x14ac:dyDescent="0.25"/>
    <row r="407" ht="21" customHeight="1" x14ac:dyDescent="0.25"/>
    <row r="408" ht="21" customHeight="1" x14ac:dyDescent="0.25"/>
    <row r="409" ht="21" customHeight="1" x14ac:dyDescent="0.25"/>
    <row r="410" ht="21" customHeight="1" x14ac:dyDescent="0.25"/>
    <row r="411" ht="21" customHeight="1" x14ac:dyDescent="0.25"/>
    <row r="412" ht="21" customHeight="1" x14ac:dyDescent="0.25"/>
    <row r="413" ht="21" customHeight="1" x14ac:dyDescent="0.25"/>
    <row r="414" ht="21" customHeight="1" x14ac:dyDescent="0.25"/>
    <row r="415" ht="21" customHeight="1" x14ac:dyDescent="0.25"/>
    <row r="416" ht="21" customHeight="1" x14ac:dyDescent="0.25"/>
    <row r="417" ht="21" customHeight="1" x14ac:dyDescent="0.25"/>
    <row r="418" ht="21" customHeight="1" x14ac:dyDescent="0.25"/>
    <row r="419" ht="21" customHeight="1" x14ac:dyDescent="0.25"/>
    <row r="420" ht="21" customHeight="1" x14ac:dyDescent="0.25"/>
    <row r="421" ht="21" customHeight="1" x14ac:dyDescent="0.25"/>
    <row r="422" ht="21" customHeight="1" x14ac:dyDescent="0.25"/>
    <row r="423" ht="21" customHeight="1" x14ac:dyDescent="0.25"/>
    <row r="424" ht="21" customHeight="1" x14ac:dyDescent="0.25"/>
    <row r="425" ht="21" customHeight="1" x14ac:dyDescent="0.25"/>
    <row r="426" ht="21" customHeight="1" x14ac:dyDescent="0.25"/>
    <row r="427" ht="21" customHeight="1" x14ac:dyDescent="0.25"/>
    <row r="428" ht="21" customHeight="1" x14ac:dyDescent="0.25"/>
    <row r="429" ht="21" customHeight="1" x14ac:dyDescent="0.25"/>
    <row r="430" ht="21" customHeight="1" x14ac:dyDescent="0.25"/>
    <row r="431" ht="21" customHeight="1" x14ac:dyDescent="0.25"/>
    <row r="432" ht="21" customHeight="1" x14ac:dyDescent="0.25"/>
    <row r="433" ht="21" customHeight="1" x14ac:dyDescent="0.25"/>
    <row r="434" ht="21" customHeight="1" x14ac:dyDescent="0.25"/>
    <row r="435" ht="21" customHeight="1" x14ac:dyDescent="0.25"/>
    <row r="436" ht="21" customHeight="1" x14ac:dyDescent="0.25"/>
    <row r="437" ht="21" customHeight="1" x14ac:dyDescent="0.25"/>
    <row r="438" ht="21" customHeight="1" x14ac:dyDescent="0.25"/>
    <row r="439" ht="21" customHeight="1" x14ac:dyDescent="0.25"/>
    <row r="440" ht="21" customHeight="1" x14ac:dyDescent="0.25"/>
    <row r="441" ht="21" customHeight="1" x14ac:dyDescent="0.25"/>
    <row r="442" ht="21" customHeight="1" x14ac:dyDescent="0.25"/>
    <row r="443" ht="21" customHeight="1" x14ac:dyDescent="0.25"/>
    <row r="444" ht="21" customHeight="1" x14ac:dyDescent="0.25"/>
    <row r="445" ht="21" customHeight="1" x14ac:dyDescent="0.25"/>
    <row r="446" ht="21" customHeight="1" x14ac:dyDescent="0.25"/>
    <row r="447" ht="21" customHeight="1" x14ac:dyDescent="0.25"/>
    <row r="448" ht="21" customHeight="1" x14ac:dyDescent="0.25"/>
    <row r="449" ht="21" customHeight="1" x14ac:dyDescent="0.25"/>
    <row r="450" ht="21" customHeight="1" x14ac:dyDescent="0.25"/>
    <row r="451" ht="21" customHeight="1" x14ac:dyDescent="0.25"/>
    <row r="452" ht="21" customHeight="1" x14ac:dyDescent="0.25"/>
    <row r="453" ht="21" customHeight="1" x14ac:dyDescent="0.25"/>
    <row r="454" ht="21" customHeight="1" x14ac:dyDescent="0.25"/>
    <row r="455" ht="21" customHeight="1" x14ac:dyDescent="0.25"/>
    <row r="456" ht="21" customHeight="1" x14ac:dyDescent="0.25"/>
    <row r="457" ht="21" customHeight="1" x14ac:dyDescent="0.25"/>
    <row r="458" ht="21" customHeight="1" x14ac:dyDescent="0.25"/>
    <row r="459" ht="21" customHeight="1" x14ac:dyDescent="0.25"/>
    <row r="460" ht="21" customHeight="1" x14ac:dyDescent="0.25"/>
    <row r="461" ht="21" customHeight="1" x14ac:dyDescent="0.25"/>
    <row r="462" ht="21" customHeight="1" x14ac:dyDescent="0.25"/>
    <row r="463" ht="21" customHeight="1" x14ac:dyDescent="0.25"/>
    <row r="464" ht="21" customHeight="1" x14ac:dyDescent="0.25"/>
    <row r="465" ht="21" customHeight="1" x14ac:dyDescent="0.25"/>
    <row r="466" ht="21" customHeight="1" x14ac:dyDescent="0.25"/>
    <row r="467" ht="21" customHeight="1" x14ac:dyDescent="0.25"/>
    <row r="468" ht="21" customHeight="1" x14ac:dyDescent="0.25"/>
    <row r="469" ht="21" customHeight="1" x14ac:dyDescent="0.25"/>
    <row r="470" ht="21" customHeight="1" x14ac:dyDescent="0.25"/>
    <row r="471" ht="21" customHeight="1" x14ac:dyDescent="0.25"/>
    <row r="472" ht="21" customHeight="1" x14ac:dyDescent="0.25"/>
    <row r="473" ht="21" customHeight="1" x14ac:dyDescent="0.25"/>
    <row r="474" ht="21" customHeight="1" x14ac:dyDescent="0.25"/>
    <row r="475" ht="21" customHeight="1" x14ac:dyDescent="0.25"/>
    <row r="476" ht="21" customHeight="1" x14ac:dyDescent="0.25"/>
    <row r="477" ht="21" customHeight="1" x14ac:dyDescent="0.25"/>
    <row r="478" ht="21" customHeight="1" x14ac:dyDescent="0.25"/>
    <row r="479" ht="21" customHeight="1" x14ac:dyDescent="0.25"/>
    <row r="480" ht="21" customHeight="1" x14ac:dyDescent="0.25"/>
    <row r="481" ht="21" customHeight="1" x14ac:dyDescent="0.25"/>
    <row r="482" ht="21" customHeight="1" x14ac:dyDescent="0.25"/>
    <row r="483" ht="21" customHeight="1" x14ac:dyDescent="0.25"/>
    <row r="484" ht="21" customHeight="1" x14ac:dyDescent="0.25"/>
    <row r="485" ht="21" customHeight="1" x14ac:dyDescent="0.25"/>
    <row r="486" ht="21" customHeight="1" x14ac:dyDescent="0.25"/>
    <row r="487" ht="21" customHeight="1" x14ac:dyDescent="0.25"/>
    <row r="488" ht="21" customHeight="1" x14ac:dyDescent="0.25"/>
    <row r="489" ht="21" customHeight="1" x14ac:dyDescent="0.25"/>
    <row r="490" ht="21" customHeight="1" x14ac:dyDescent="0.25"/>
    <row r="491" ht="21" customHeight="1" x14ac:dyDescent="0.25"/>
    <row r="492" ht="21" customHeight="1" x14ac:dyDescent="0.25"/>
    <row r="493" ht="21" customHeight="1" x14ac:dyDescent="0.25"/>
    <row r="494" ht="21" customHeight="1" x14ac:dyDescent="0.25"/>
    <row r="495" ht="21" customHeight="1" x14ac:dyDescent="0.25"/>
    <row r="496" ht="21" customHeight="1" x14ac:dyDescent="0.25"/>
    <row r="497" ht="21" customHeight="1" x14ac:dyDescent="0.25"/>
    <row r="498" ht="21" customHeight="1" x14ac:dyDescent="0.25"/>
    <row r="499" ht="21" customHeight="1" x14ac:dyDescent="0.25"/>
    <row r="500" ht="21" customHeight="1" x14ac:dyDescent="0.25"/>
    <row r="501" ht="21" customHeight="1" x14ac:dyDescent="0.25"/>
    <row r="502" ht="21" customHeight="1" x14ac:dyDescent="0.25"/>
    <row r="503" ht="21" customHeight="1" x14ac:dyDescent="0.25"/>
    <row r="504" ht="21" customHeight="1" x14ac:dyDescent="0.25"/>
    <row r="505" ht="21" customHeight="1" x14ac:dyDescent="0.25"/>
    <row r="506" ht="21" customHeight="1" x14ac:dyDescent="0.25"/>
    <row r="507" ht="21" customHeight="1" x14ac:dyDescent="0.25"/>
    <row r="508" ht="21" customHeight="1" x14ac:dyDescent="0.25"/>
    <row r="509" ht="21" customHeight="1" x14ac:dyDescent="0.25"/>
    <row r="510" ht="21" customHeight="1" x14ac:dyDescent="0.25"/>
    <row r="511" ht="21" customHeight="1" x14ac:dyDescent="0.25"/>
    <row r="512" ht="21" customHeight="1" x14ac:dyDescent="0.25"/>
    <row r="513" ht="21" customHeight="1" x14ac:dyDescent="0.25"/>
    <row r="514" ht="21" customHeight="1" x14ac:dyDescent="0.25"/>
    <row r="515" ht="21" customHeight="1" x14ac:dyDescent="0.25"/>
    <row r="516" ht="21" customHeight="1" x14ac:dyDescent="0.25"/>
    <row r="517" ht="21" customHeight="1" x14ac:dyDescent="0.25"/>
    <row r="518" ht="21" customHeight="1" x14ac:dyDescent="0.25"/>
    <row r="519" ht="21" customHeight="1" x14ac:dyDescent="0.25"/>
    <row r="520" ht="21" customHeight="1" x14ac:dyDescent="0.25"/>
    <row r="521" ht="21" customHeight="1" x14ac:dyDescent="0.25"/>
    <row r="522" ht="21" customHeight="1" x14ac:dyDescent="0.25"/>
    <row r="523" ht="21" customHeight="1" x14ac:dyDescent="0.25"/>
    <row r="524" ht="21" customHeight="1" x14ac:dyDescent="0.25"/>
    <row r="525" ht="21" customHeight="1" x14ac:dyDescent="0.25"/>
    <row r="526" ht="21" customHeight="1" x14ac:dyDescent="0.25"/>
    <row r="527" ht="21" customHeight="1" x14ac:dyDescent="0.25"/>
    <row r="528" ht="21" customHeight="1" x14ac:dyDescent="0.25"/>
    <row r="529" ht="21" customHeight="1" x14ac:dyDescent="0.25"/>
    <row r="530" ht="21" customHeight="1" x14ac:dyDescent="0.25"/>
    <row r="531" ht="21" customHeight="1" x14ac:dyDescent="0.25"/>
    <row r="532" ht="21" customHeight="1" x14ac:dyDescent="0.25"/>
    <row r="533" ht="21" customHeight="1" x14ac:dyDescent="0.25"/>
    <row r="534" ht="21" customHeight="1" x14ac:dyDescent="0.25"/>
    <row r="535" ht="21" customHeight="1" x14ac:dyDescent="0.25"/>
    <row r="536" ht="21" customHeight="1" x14ac:dyDescent="0.25"/>
    <row r="537" ht="21" customHeight="1" x14ac:dyDescent="0.25"/>
    <row r="538" ht="21" customHeight="1" x14ac:dyDescent="0.25"/>
    <row r="539" ht="21" customHeight="1" x14ac:dyDescent="0.25"/>
    <row r="540" ht="21" customHeight="1" x14ac:dyDescent="0.25"/>
    <row r="541" ht="21" customHeight="1" x14ac:dyDescent="0.25"/>
    <row r="542" ht="21" customHeight="1" x14ac:dyDescent="0.25"/>
    <row r="543" ht="21" customHeight="1" x14ac:dyDescent="0.25"/>
    <row r="544" ht="21" customHeight="1" x14ac:dyDescent="0.25"/>
    <row r="545" ht="21" customHeight="1" x14ac:dyDescent="0.25"/>
    <row r="546" ht="21" customHeight="1" x14ac:dyDescent="0.25"/>
    <row r="547" ht="21" customHeight="1" x14ac:dyDescent="0.25"/>
    <row r="548" ht="21" customHeight="1" x14ac:dyDescent="0.25"/>
    <row r="549" ht="21" customHeight="1" x14ac:dyDescent="0.25"/>
    <row r="550" ht="21" customHeight="1" x14ac:dyDescent="0.25"/>
    <row r="551" ht="21" customHeight="1" x14ac:dyDescent="0.25"/>
    <row r="552" ht="21" customHeight="1" x14ac:dyDescent="0.25"/>
    <row r="553" ht="21" customHeight="1" x14ac:dyDescent="0.25"/>
    <row r="554" ht="21" customHeight="1" x14ac:dyDescent="0.25"/>
    <row r="555" ht="21" customHeight="1" x14ac:dyDescent="0.25"/>
    <row r="556" ht="21" customHeight="1" x14ac:dyDescent="0.25"/>
    <row r="557" ht="21" customHeight="1" x14ac:dyDescent="0.25"/>
    <row r="558" ht="21" customHeight="1" x14ac:dyDescent="0.25"/>
    <row r="559" ht="21" customHeight="1" x14ac:dyDescent="0.25"/>
    <row r="560" ht="21" customHeight="1" x14ac:dyDescent="0.25"/>
    <row r="561" ht="21" customHeight="1" x14ac:dyDescent="0.25"/>
    <row r="562" ht="21" customHeight="1" x14ac:dyDescent="0.25"/>
    <row r="563" ht="21" customHeight="1" x14ac:dyDescent="0.25"/>
    <row r="564" ht="21" customHeight="1" x14ac:dyDescent="0.25"/>
    <row r="565" ht="21" customHeight="1" x14ac:dyDescent="0.25"/>
    <row r="566" ht="21" customHeight="1" x14ac:dyDescent="0.25"/>
    <row r="567" ht="21" customHeight="1" x14ac:dyDescent="0.25"/>
    <row r="568" ht="21" customHeight="1" x14ac:dyDescent="0.25"/>
    <row r="569" ht="21" customHeight="1" x14ac:dyDescent="0.25"/>
    <row r="570" ht="21" customHeight="1" x14ac:dyDescent="0.25"/>
    <row r="571" ht="21" customHeight="1" x14ac:dyDescent="0.25"/>
    <row r="572" ht="21" customHeight="1" x14ac:dyDescent="0.25"/>
    <row r="573" ht="21" customHeight="1" x14ac:dyDescent="0.25"/>
    <row r="574" ht="21" customHeight="1" x14ac:dyDescent="0.25"/>
    <row r="575" ht="21" customHeight="1" x14ac:dyDescent="0.25"/>
    <row r="576" ht="21" customHeight="1" x14ac:dyDescent="0.25"/>
    <row r="577" ht="21" customHeight="1" x14ac:dyDescent="0.25"/>
    <row r="578" ht="21" customHeight="1" x14ac:dyDescent="0.25"/>
    <row r="579" ht="21" customHeight="1" x14ac:dyDescent="0.25"/>
    <row r="580" ht="21" customHeight="1" x14ac:dyDescent="0.25"/>
    <row r="581" ht="21" customHeight="1" x14ac:dyDescent="0.25"/>
    <row r="582" ht="21" customHeight="1" x14ac:dyDescent="0.25"/>
    <row r="583" ht="21" customHeight="1" x14ac:dyDescent="0.25"/>
    <row r="584" ht="21" customHeight="1" x14ac:dyDescent="0.25"/>
    <row r="585" ht="21" customHeight="1" x14ac:dyDescent="0.25"/>
    <row r="586" ht="21" customHeight="1" x14ac:dyDescent="0.25"/>
    <row r="587" ht="21" customHeight="1" x14ac:dyDescent="0.25"/>
    <row r="588" ht="21" customHeight="1" x14ac:dyDescent="0.25"/>
    <row r="589" ht="21" customHeight="1" x14ac:dyDescent="0.25"/>
    <row r="590" ht="21" customHeight="1" x14ac:dyDescent="0.25"/>
    <row r="591" ht="21" customHeight="1" x14ac:dyDescent="0.25"/>
    <row r="592" ht="21" customHeight="1" x14ac:dyDescent="0.25"/>
    <row r="593" ht="21" customHeight="1" x14ac:dyDescent="0.25"/>
    <row r="594" ht="21" customHeight="1" x14ac:dyDescent="0.25"/>
    <row r="595" ht="21" customHeight="1" x14ac:dyDescent="0.25"/>
    <row r="596" ht="21" customHeight="1" x14ac:dyDescent="0.25"/>
    <row r="597" ht="21" customHeight="1" x14ac:dyDescent="0.25"/>
    <row r="598" ht="21" customHeight="1" x14ac:dyDescent="0.25"/>
    <row r="599" ht="21" customHeight="1" x14ac:dyDescent="0.25"/>
    <row r="600" ht="21" customHeight="1" x14ac:dyDescent="0.25"/>
    <row r="601" ht="21" customHeight="1" x14ac:dyDescent="0.25"/>
    <row r="602" ht="21" customHeight="1" x14ac:dyDescent="0.25"/>
    <row r="603" ht="21" customHeight="1" x14ac:dyDescent="0.25"/>
    <row r="604" ht="21" customHeight="1" x14ac:dyDescent="0.25"/>
    <row r="605" ht="21" customHeight="1" x14ac:dyDescent="0.25"/>
    <row r="606" ht="21" customHeight="1" x14ac:dyDescent="0.25"/>
    <row r="607" ht="21" customHeight="1" x14ac:dyDescent="0.25"/>
    <row r="608" ht="21" customHeight="1" x14ac:dyDescent="0.25"/>
    <row r="609" ht="21" customHeight="1" x14ac:dyDescent="0.25"/>
    <row r="610" ht="21" customHeight="1" x14ac:dyDescent="0.25"/>
    <row r="611" ht="21" customHeight="1" x14ac:dyDescent="0.25"/>
    <row r="612" ht="21" customHeight="1" x14ac:dyDescent="0.25"/>
    <row r="613" ht="21" customHeight="1" x14ac:dyDescent="0.25"/>
    <row r="614" ht="21" customHeight="1" x14ac:dyDescent="0.25"/>
    <row r="615" ht="21" customHeight="1" x14ac:dyDescent="0.25"/>
    <row r="616" ht="21" customHeight="1" x14ac:dyDescent="0.25"/>
    <row r="617" ht="21" customHeight="1" x14ac:dyDescent="0.25"/>
    <row r="618" ht="21" customHeight="1" x14ac:dyDescent="0.25"/>
    <row r="619" ht="21" customHeight="1" x14ac:dyDescent="0.25"/>
    <row r="620" ht="21" customHeight="1" x14ac:dyDescent="0.25"/>
    <row r="621" ht="21" customHeight="1" x14ac:dyDescent="0.25"/>
    <row r="622" ht="21" customHeight="1" x14ac:dyDescent="0.25"/>
    <row r="623" ht="21" customHeight="1" x14ac:dyDescent="0.25"/>
    <row r="624" ht="21" customHeight="1" x14ac:dyDescent="0.25"/>
    <row r="625" ht="21" customHeight="1" x14ac:dyDescent="0.25"/>
    <row r="626" ht="21" customHeight="1" x14ac:dyDescent="0.25"/>
    <row r="627" ht="21" customHeight="1" x14ac:dyDescent="0.25"/>
    <row r="628" ht="21" customHeight="1" x14ac:dyDescent="0.25"/>
    <row r="629" ht="21" customHeight="1" x14ac:dyDescent="0.25"/>
    <row r="630" ht="21" customHeight="1" x14ac:dyDescent="0.25"/>
    <row r="631" ht="21" customHeight="1" x14ac:dyDescent="0.25"/>
    <row r="632" ht="21" customHeight="1" x14ac:dyDescent="0.25"/>
    <row r="633" ht="21" customHeight="1" x14ac:dyDescent="0.25"/>
    <row r="634" ht="21" customHeight="1" x14ac:dyDescent="0.25"/>
    <row r="635" ht="21" customHeight="1" x14ac:dyDescent="0.25"/>
    <row r="636" ht="21" customHeight="1" x14ac:dyDescent="0.25"/>
    <row r="637" ht="21" customHeight="1" x14ac:dyDescent="0.25"/>
    <row r="638" ht="21" customHeight="1" x14ac:dyDescent="0.25"/>
    <row r="639" ht="21" customHeight="1" x14ac:dyDescent="0.25"/>
    <row r="640" ht="21" customHeight="1" x14ac:dyDescent="0.25"/>
    <row r="641" ht="21" customHeight="1" x14ac:dyDescent="0.25"/>
    <row r="642" ht="21" customHeight="1" x14ac:dyDescent="0.25"/>
    <row r="643" ht="21" customHeight="1" x14ac:dyDescent="0.25"/>
    <row r="644" ht="21" customHeight="1" x14ac:dyDescent="0.25"/>
    <row r="645" ht="21" customHeight="1" x14ac:dyDescent="0.25"/>
    <row r="646" ht="21" customHeight="1" x14ac:dyDescent="0.25"/>
    <row r="647" ht="21" customHeight="1" x14ac:dyDescent="0.25"/>
    <row r="648" ht="21" customHeight="1" x14ac:dyDescent="0.25"/>
    <row r="649" ht="21" customHeight="1" x14ac:dyDescent="0.25"/>
    <row r="650" ht="21" customHeight="1" x14ac:dyDescent="0.25"/>
    <row r="651" ht="21" customHeight="1" x14ac:dyDescent="0.25"/>
    <row r="652" ht="21" customHeight="1" x14ac:dyDescent="0.25"/>
    <row r="653" ht="21" customHeight="1" x14ac:dyDescent="0.25"/>
    <row r="654" ht="21" customHeight="1" x14ac:dyDescent="0.25"/>
    <row r="655" ht="21" customHeight="1" x14ac:dyDescent="0.25"/>
    <row r="656" ht="21" customHeight="1" x14ac:dyDescent="0.25"/>
    <row r="657" ht="21" customHeight="1" x14ac:dyDescent="0.25"/>
    <row r="658" ht="21" customHeight="1" x14ac:dyDescent="0.25"/>
    <row r="659" ht="21" customHeight="1" x14ac:dyDescent="0.25"/>
    <row r="660" ht="21" customHeight="1" x14ac:dyDescent="0.25"/>
    <row r="661" ht="21" customHeight="1" x14ac:dyDescent="0.25"/>
    <row r="662" ht="21" customHeight="1" x14ac:dyDescent="0.25"/>
    <row r="663" ht="21" customHeight="1" x14ac:dyDescent="0.25"/>
    <row r="664" ht="21" customHeight="1" x14ac:dyDescent="0.25"/>
    <row r="665" ht="21" customHeight="1" x14ac:dyDescent="0.25"/>
    <row r="666" ht="21" customHeight="1" x14ac:dyDescent="0.25"/>
    <row r="667" ht="21" customHeight="1" x14ac:dyDescent="0.25"/>
    <row r="668" ht="21" customHeight="1" x14ac:dyDescent="0.25"/>
    <row r="669" ht="21" customHeight="1" x14ac:dyDescent="0.25"/>
    <row r="670" ht="21" customHeight="1" x14ac:dyDescent="0.25"/>
    <row r="671" ht="21" customHeight="1" x14ac:dyDescent="0.25"/>
    <row r="672" ht="21" customHeight="1" x14ac:dyDescent="0.25"/>
    <row r="673" ht="21" customHeight="1" x14ac:dyDescent="0.25"/>
    <row r="674" ht="21" customHeight="1" x14ac:dyDescent="0.25"/>
    <row r="675" ht="21" customHeight="1" x14ac:dyDescent="0.25"/>
    <row r="676" ht="21" customHeight="1" x14ac:dyDescent="0.25"/>
    <row r="677" ht="21" customHeight="1" x14ac:dyDescent="0.25"/>
    <row r="678" ht="21" customHeight="1" x14ac:dyDescent="0.25"/>
    <row r="679" ht="21" customHeight="1" x14ac:dyDescent="0.25"/>
    <row r="680" ht="21" customHeight="1" x14ac:dyDescent="0.25"/>
    <row r="681" ht="21" customHeight="1" x14ac:dyDescent="0.25"/>
    <row r="682" ht="21" customHeight="1" x14ac:dyDescent="0.25"/>
    <row r="683" ht="21" customHeight="1" x14ac:dyDescent="0.25"/>
    <row r="684" ht="21" customHeight="1" x14ac:dyDescent="0.25"/>
    <row r="685" ht="21" customHeight="1" x14ac:dyDescent="0.25"/>
    <row r="686" ht="21" customHeight="1" x14ac:dyDescent="0.25"/>
    <row r="687" ht="21" customHeight="1" x14ac:dyDescent="0.25"/>
    <row r="688" ht="21" customHeight="1" x14ac:dyDescent="0.25"/>
    <row r="689" ht="21" customHeight="1" x14ac:dyDescent="0.25"/>
    <row r="690" ht="21" customHeight="1" x14ac:dyDescent="0.25"/>
    <row r="691" ht="21" customHeight="1" x14ac:dyDescent="0.25"/>
    <row r="692" ht="21" customHeight="1" x14ac:dyDescent="0.25"/>
    <row r="693" ht="21" customHeight="1" x14ac:dyDescent="0.25"/>
    <row r="694" ht="21" customHeight="1" x14ac:dyDescent="0.25"/>
    <row r="695" ht="21" customHeight="1" x14ac:dyDescent="0.25"/>
    <row r="696" ht="21" customHeight="1" x14ac:dyDescent="0.25"/>
    <row r="697" ht="21" customHeight="1" x14ac:dyDescent="0.25"/>
    <row r="698" ht="21" customHeight="1" x14ac:dyDescent="0.25"/>
    <row r="699" ht="21" customHeight="1" x14ac:dyDescent="0.25"/>
    <row r="700" ht="21" customHeight="1" x14ac:dyDescent="0.25"/>
    <row r="701" ht="21" customHeight="1" x14ac:dyDescent="0.25"/>
    <row r="702" ht="21" customHeight="1" x14ac:dyDescent="0.25"/>
    <row r="703" ht="21" customHeight="1" x14ac:dyDescent="0.25"/>
    <row r="704" ht="21" customHeight="1" x14ac:dyDescent="0.25"/>
    <row r="705" ht="21" customHeight="1" x14ac:dyDescent="0.25"/>
    <row r="706" ht="21" customHeight="1" x14ac:dyDescent="0.25"/>
    <row r="707" ht="21" customHeight="1" x14ac:dyDescent="0.25"/>
    <row r="708" ht="21" customHeight="1" x14ac:dyDescent="0.25"/>
    <row r="709" ht="21" customHeight="1" x14ac:dyDescent="0.25"/>
    <row r="710" ht="21" customHeight="1" x14ac:dyDescent="0.25"/>
    <row r="711" ht="21" customHeight="1" x14ac:dyDescent="0.25"/>
    <row r="712" ht="21" customHeight="1" x14ac:dyDescent="0.25"/>
    <row r="713" ht="21" customHeight="1" x14ac:dyDescent="0.25"/>
    <row r="714" ht="21" customHeight="1" x14ac:dyDescent="0.25"/>
    <row r="715" ht="21" customHeight="1" x14ac:dyDescent="0.25"/>
    <row r="716" ht="21" customHeight="1" x14ac:dyDescent="0.25"/>
    <row r="717" ht="21" customHeight="1" x14ac:dyDescent="0.25"/>
    <row r="718" ht="21" customHeight="1" x14ac:dyDescent="0.25"/>
    <row r="719" ht="21" customHeight="1" x14ac:dyDescent="0.25"/>
    <row r="720" ht="21" customHeight="1" x14ac:dyDescent="0.25"/>
    <row r="721" ht="21" customHeight="1" x14ac:dyDescent="0.25"/>
    <row r="722" ht="21" customHeight="1" x14ac:dyDescent="0.25"/>
    <row r="723" ht="21" customHeight="1" x14ac:dyDescent="0.25"/>
    <row r="724" ht="21" customHeight="1" x14ac:dyDescent="0.25"/>
    <row r="725" ht="21" customHeight="1" x14ac:dyDescent="0.25"/>
    <row r="726" ht="21" customHeight="1" x14ac:dyDescent="0.25"/>
    <row r="727" ht="21" customHeight="1" x14ac:dyDescent="0.25"/>
    <row r="728" ht="21" customHeight="1" x14ac:dyDescent="0.25"/>
    <row r="729" ht="21" customHeight="1" x14ac:dyDescent="0.25"/>
    <row r="730" ht="21" customHeight="1" x14ac:dyDescent="0.25"/>
    <row r="731" ht="21" customHeight="1" x14ac:dyDescent="0.25"/>
    <row r="732" ht="21" customHeight="1" x14ac:dyDescent="0.25"/>
    <row r="733" ht="21" customHeight="1" x14ac:dyDescent="0.25"/>
    <row r="734" ht="21" customHeight="1" x14ac:dyDescent="0.25"/>
    <row r="735" ht="21" customHeight="1" x14ac:dyDescent="0.25"/>
    <row r="736" ht="21" customHeight="1" x14ac:dyDescent="0.25"/>
    <row r="737" ht="21" customHeight="1" x14ac:dyDescent="0.25"/>
    <row r="738" ht="21" customHeight="1" x14ac:dyDescent="0.25"/>
    <row r="739" ht="21" customHeight="1" x14ac:dyDescent="0.25"/>
    <row r="740" ht="21" customHeight="1" x14ac:dyDescent="0.25"/>
    <row r="741" ht="21" customHeight="1" x14ac:dyDescent="0.25"/>
    <row r="742" ht="21" customHeight="1" x14ac:dyDescent="0.25"/>
    <row r="743" ht="21" customHeight="1" x14ac:dyDescent="0.25"/>
    <row r="744" ht="21" customHeight="1" x14ac:dyDescent="0.25"/>
    <row r="745" ht="21" customHeight="1" x14ac:dyDescent="0.25"/>
    <row r="746" ht="21" customHeight="1" x14ac:dyDescent="0.25"/>
    <row r="747" ht="21" customHeight="1" x14ac:dyDescent="0.25"/>
    <row r="748" ht="21" customHeight="1" x14ac:dyDescent="0.25"/>
    <row r="749" ht="21" customHeight="1" x14ac:dyDescent="0.25"/>
    <row r="750" ht="21" customHeight="1" x14ac:dyDescent="0.25"/>
    <row r="751" ht="21" customHeight="1" x14ac:dyDescent="0.25"/>
    <row r="752" ht="21" customHeight="1" x14ac:dyDescent="0.25"/>
    <row r="753" ht="21" customHeight="1" x14ac:dyDescent="0.25"/>
    <row r="754" ht="21" customHeight="1" x14ac:dyDescent="0.25"/>
    <row r="755" ht="21" customHeight="1" x14ac:dyDescent="0.25"/>
    <row r="756" ht="21" customHeight="1" x14ac:dyDescent="0.25"/>
    <row r="757" ht="21" customHeight="1" x14ac:dyDescent="0.25"/>
    <row r="758" ht="21" customHeight="1" x14ac:dyDescent="0.25"/>
    <row r="759" ht="21" customHeight="1" x14ac:dyDescent="0.25"/>
    <row r="760" ht="21" customHeight="1" x14ac:dyDescent="0.25"/>
    <row r="761" ht="21" customHeight="1" x14ac:dyDescent="0.25"/>
    <row r="762" ht="21" customHeight="1" x14ac:dyDescent="0.25"/>
    <row r="763" ht="21" customHeight="1" x14ac:dyDescent="0.25"/>
    <row r="764" ht="21" customHeight="1" x14ac:dyDescent="0.25"/>
    <row r="765" ht="21" customHeight="1" x14ac:dyDescent="0.25"/>
    <row r="766" ht="21" customHeight="1" x14ac:dyDescent="0.25"/>
    <row r="767" ht="21" customHeight="1" x14ac:dyDescent="0.25"/>
    <row r="768" ht="21" customHeight="1" x14ac:dyDescent="0.25"/>
    <row r="769" ht="21" customHeight="1" x14ac:dyDescent="0.25"/>
    <row r="770" ht="21" customHeight="1" x14ac:dyDescent="0.25"/>
    <row r="771" ht="21" customHeight="1" x14ac:dyDescent="0.25"/>
    <row r="772" ht="21" customHeight="1" x14ac:dyDescent="0.25"/>
    <row r="773" ht="21" customHeight="1" x14ac:dyDescent="0.25"/>
    <row r="774" ht="21" customHeight="1" x14ac:dyDescent="0.25"/>
    <row r="775" ht="21" customHeight="1" x14ac:dyDescent="0.25"/>
    <row r="776" ht="21" customHeight="1" x14ac:dyDescent="0.25"/>
    <row r="777" ht="21" customHeight="1" x14ac:dyDescent="0.25"/>
    <row r="778" ht="21" customHeight="1" x14ac:dyDescent="0.25"/>
    <row r="779" ht="21" customHeight="1" x14ac:dyDescent="0.25"/>
    <row r="780" ht="21" customHeight="1" x14ac:dyDescent="0.25"/>
    <row r="781" ht="21" customHeight="1" x14ac:dyDescent="0.25"/>
    <row r="782" ht="21" customHeight="1" x14ac:dyDescent="0.25"/>
    <row r="783" ht="21" customHeight="1" x14ac:dyDescent="0.25"/>
    <row r="784" ht="21" customHeight="1" x14ac:dyDescent="0.25"/>
    <row r="785" ht="21" customHeight="1" x14ac:dyDescent="0.25"/>
    <row r="786" ht="21" customHeight="1" x14ac:dyDescent="0.25"/>
    <row r="787" ht="21" customHeight="1" x14ac:dyDescent="0.25"/>
    <row r="788" ht="21" customHeight="1" x14ac:dyDescent="0.25"/>
    <row r="789" ht="21" customHeight="1" x14ac:dyDescent="0.25"/>
    <row r="790" ht="21" customHeight="1" x14ac:dyDescent="0.25"/>
    <row r="791" ht="21" customHeight="1" x14ac:dyDescent="0.25"/>
    <row r="792" ht="21" customHeight="1" x14ac:dyDescent="0.25"/>
    <row r="793" ht="21" customHeight="1" x14ac:dyDescent="0.25"/>
    <row r="794" ht="21" customHeight="1" x14ac:dyDescent="0.25"/>
    <row r="795" ht="21" customHeight="1" x14ac:dyDescent="0.25"/>
    <row r="796" ht="21" customHeight="1" x14ac:dyDescent="0.25"/>
    <row r="797" ht="21" customHeight="1" x14ac:dyDescent="0.25"/>
    <row r="798" ht="21" customHeight="1" x14ac:dyDescent="0.25"/>
    <row r="799" ht="21" customHeight="1" x14ac:dyDescent="0.25"/>
    <row r="800" ht="21" customHeight="1" x14ac:dyDescent="0.25"/>
    <row r="801" ht="21" customHeight="1" x14ac:dyDescent="0.25"/>
    <row r="802" ht="21" customHeight="1" x14ac:dyDescent="0.25"/>
    <row r="803" ht="21" customHeight="1" x14ac:dyDescent="0.25"/>
    <row r="804" ht="21" customHeight="1" x14ac:dyDescent="0.25"/>
    <row r="805" ht="21" customHeight="1" x14ac:dyDescent="0.25"/>
    <row r="806" ht="21" customHeight="1" x14ac:dyDescent="0.25"/>
    <row r="807" ht="21" customHeight="1" x14ac:dyDescent="0.25"/>
    <row r="808" ht="21" customHeight="1" x14ac:dyDescent="0.25"/>
    <row r="809" ht="21" customHeight="1" x14ac:dyDescent="0.25"/>
    <row r="810" ht="21" customHeight="1" x14ac:dyDescent="0.25"/>
    <row r="811" ht="21" customHeight="1" x14ac:dyDescent="0.25"/>
    <row r="812" ht="21" customHeight="1" x14ac:dyDescent="0.25"/>
    <row r="813" ht="21" customHeight="1" x14ac:dyDescent="0.25"/>
    <row r="814" ht="21" customHeight="1" x14ac:dyDescent="0.25"/>
    <row r="815" ht="21" customHeight="1" x14ac:dyDescent="0.25"/>
    <row r="816" ht="21" customHeight="1" x14ac:dyDescent="0.25"/>
    <row r="817" ht="21" customHeight="1" x14ac:dyDescent="0.25"/>
    <row r="818" ht="21" customHeight="1" x14ac:dyDescent="0.25"/>
    <row r="819" ht="21" customHeight="1" x14ac:dyDescent="0.25"/>
    <row r="820" ht="21" customHeight="1" x14ac:dyDescent="0.25"/>
    <row r="821" ht="21" customHeight="1" x14ac:dyDescent="0.25"/>
    <row r="822" ht="21" customHeight="1" x14ac:dyDescent="0.25"/>
    <row r="823" ht="21" customHeight="1" x14ac:dyDescent="0.25"/>
    <row r="824" ht="21" customHeight="1" x14ac:dyDescent="0.25"/>
    <row r="825" ht="21" customHeight="1" x14ac:dyDescent="0.25"/>
    <row r="826" ht="21" customHeight="1" x14ac:dyDescent="0.25"/>
    <row r="827" ht="21" customHeight="1" x14ac:dyDescent="0.25"/>
    <row r="828" ht="21" customHeight="1" x14ac:dyDescent="0.25"/>
    <row r="829" ht="21" customHeight="1" x14ac:dyDescent="0.25"/>
    <row r="830" ht="21" customHeight="1" x14ac:dyDescent="0.25"/>
    <row r="831" ht="21" customHeight="1" x14ac:dyDescent="0.25"/>
    <row r="832" ht="21" customHeight="1" x14ac:dyDescent="0.25"/>
    <row r="833" ht="21" customHeight="1" x14ac:dyDescent="0.25"/>
    <row r="834" ht="21" customHeight="1" x14ac:dyDescent="0.25"/>
    <row r="835" ht="21" customHeight="1" x14ac:dyDescent="0.25"/>
    <row r="836" ht="21" customHeight="1" x14ac:dyDescent="0.25"/>
    <row r="837" ht="21" customHeight="1" x14ac:dyDescent="0.25"/>
    <row r="838" ht="21" customHeight="1" x14ac:dyDescent="0.25"/>
    <row r="839" ht="21" customHeight="1" x14ac:dyDescent="0.25"/>
    <row r="840" ht="21" customHeight="1" x14ac:dyDescent="0.25"/>
    <row r="841" ht="21" customHeight="1" x14ac:dyDescent="0.25"/>
    <row r="842" ht="21" customHeight="1" x14ac:dyDescent="0.25"/>
    <row r="843" ht="21" customHeight="1" x14ac:dyDescent="0.25"/>
    <row r="844" ht="21" customHeight="1" x14ac:dyDescent="0.25"/>
    <row r="845" ht="21" customHeight="1" x14ac:dyDescent="0.25"/>
    <row r="846" ht="21" customHeight="1" x14ac:dyDescent="0.25"/>
    <row r="847" ht="21" customHeight="1" x14ac:dyDescent="0.25"/>
    <row r="848" ht="21" customHeight="1" x14ac:dyDescent="0.25"/>
    <row r="849" ht="21" customHeight="1" x14ac:dyDescent="0.25"/>
    <row r="850" ht="21" customHeight="1" x14ac:dyDescent="0.25"/>
    <row r="851" ht="21" customHeight="1" x14ac:dyDescent="0.25"/>
    <row r="852" ht="21" customHeight="1" x14ac:dyDescent="0.25"/>
    <row r="853" ht="21" customHeight="1" x14ac:dyDescent="0.25"/>
    <row r="854" ht="21" customHeight="1" x14ac:dyDescent="0.25"/>
    <row r="855" ht="21" customHeight="1" x14ac:dyDescent="0.25"/>
    <row r="856" ht="21" customHeight="1" x14ac:dyDescent="0.25"/>
    <row r="857" ht="21" customHeight="1" x14ac:dyDescent="0.25"/>
    <row r="858" ht="21" customHeight="1" x14ac:dyDescent="0.25"/>
    <row r="859" ht="21" customHeight="1" x14ac:dyDescent="0.25"/>
    <row r="860" ht="21" customHeight="1" x14ac:dyDescent="0.25"/>
    <row r="861" ht="21" customHeight="1" x14ac:dyDescent="0.25"/>
    <row r="862" ht="21" customHeight="1" x14ac:dyDescent="0.25"/>
    <row r="863" ht="21" customHeight="1" x14ac:dyDescent="0.25"/>
    <row r="864" ht="21" customHeight="1" x14ac:dyDescent="0.25"/>
    <row r="865" ht="21" customHeight="1" x14ac:dyDescent="0.25"/>
    <row r="866" ht="21" customHeight="1" x14ac:dyDescent="0.25"/>
    <row r="867" ht="21" customHeight="1" x14ac:dyDescent="0.25"/>
    <row r="868" ht="21" customHeight="1" x14ac:dyDescent="0.25"/>
    <row r="869" ht="21" customHeight="1" x14ac:dyDescent="0.25"/>
    <row r="870" ht="21" customHeight="1" x14ac:dyDescent="0.25"/>
    <row r="871" ht="21" customHeight="1" x14ac:dyDescent="0.25"/>
    <row r="872" ht="21" customHeight="1" x14ac:dyDescent="0.25"/>
    <row r="873" ht="21" customHeight="1" x14ac:dyDescent="0.25"/>
    <row r="874" ht="21" customHeight="1" x14ac:dyDescent="0.25"/>
    <row r="875" ht="21" customHeight="1" x14ac:dyDescent="0.25"/>
    <row r="876" ht="21" customHeight="1" x14ac:dyDescent="0.25"/>
    <row r="877" ht="21" customHeight="1" x14ac:dyDescent="0.25"/>
    <row r="878" ht="21" customHeight="1" x14ac:dyDescent="0.25"/>
    <row r="879" ht="21" customHeight="1" x14ac:dyDescent="0.25"/>
    <row r="880" ht="21" customHeight="1" x14ac:dyDescent="0.25"/>
    <row r="881" ht="21" customHeight="1" x14ac:dyDescent="0.25"/>
    <row r="882" ht="21" customHeight="1" x14ac:dyDescent="0.25"/>
    <row r="883" ht="21" customHeight="1" x14ac:dyDescent="0.25"/>
    <row r="884" ht="21" customHeight="1" x14ac:dyDescent="0.25"/>
    <row r="885" ht="21" customHeight="1" x14ac:dyDescent="0.25"/>
    <row r="886" ht="21" customHeight="1" x14ac:dyDescent="0.25"/>
    <row r="887" ht="21" customHeight="1" x14ac:dyDescent="0.25"/>
    <row r="888" ht="21" customHeight="1" x14ac:dyDescent="0.25"/>
    <row r="889" ht="21" customHeight="1" x14ac:dyDescent="0.25"/>
    <row r="890" ht="21" customHeight="1" x14ac:dyDescent="0.25"/>
    <row r="891" ht="21" customHeight="1" x14ac:dyDescent="0.25"/>
    <row r="892" ht="21" customHeight="1" x14ac:dyDescent="0.25"/>
    <row r="893" ht="21" customHeight="1" x14ac:dyDescent="0.25"/>
    <row r="894" ht="21" customHeight="1" x14ac:dyDescent="0.25"/>
    <row r="895" ht="21" customHeight="1" x14ac:dyDescent="0.25"/>
    <row r="896" ht="21" customHeight="1" x14ac:dyDescent="0.25"/>
    <row r="897" ht="21" customHeight="1" x14ac:dyDescent="0.25"/>
    <row r="898" ht="21" customHeight="1" x14ac:dyDescent="0.25"/>
    <row r="899" ht="21" customHeight="1" x14ac:dyDescent="0.25"/>
    <row r="900" ht="21" customHeight="1" x14ac:dyDescent="0.25"/>
    <row r="901" ht="21" customHeight="1" x14ac:dyDescent="0.25"/>
    <row r="902" ht="21" customHeight="1" x14ac:dyDescent="0.25"/>
    <row r="903" ht="21" customHeight="1" x14ac:dyDescent="0.25"/>
    <row r="904" ht="21" customHeight="1" x14ac:dyDescent="0.25"/>
    <row r="905" ht="21" customHeight="1" x14ac:dyDescent="0.25"/>
    <row r="906" ht="21" customHeight="1" x14ac:dyDescent="0.25"/>
    <row r="907" ht="21" customHeight="1" x14ac:dyDescent="0.25"/>
    <row r="908" ht="21" customHeight="1" x14ac:dyDescent="0.25"/>
    <row r="909" ht="21" customHeight="1" x14ac:dyDescent="0.25"/>
    <row r="910" ht="21" customHeight="1" x14ac:dyDescent="0.25"/>
    <row r="911" ht="21" customHeight="1" x14ac:dyDescent="0.25"/>
    <row r="912" ht="21" customHeight="1" x14ac:dyDescent="0.25"/>
    <row r="913" ht="21" customHeight="1" x14ac:dyDescent="0.25"/>
    <row r="914" ht="21" customHeight="1" x14ac:dyDescent="0.25"/>
    <row r="915" ht="21" customHeight="1" x14ac:dyDescent="0.25"/>
    <row r="916" ht="21" customHeight="1" x14ac:dyDescent="0.25"/>
    <row r="917" ht="21" customHeight="1" x14ac:dyDescent="0.25"/>
    <row r="918" ht="21" customHeight="1" x14ac:dyDescent="0.25"/>
    <row r="919" ht="21" customHeight="1" x14ac:dyDescent="0.25"/>
    <row r="920" ht="21" customHeight="1" x14ac:dyDescent="0.25"/>
    <row r="921" ht="21" customHeight="1" x14ac:dyDescent="0.25"/>
    <row r="922" ht="21" customHeight="1" x14ac:dyDescent="0.25"/>
    <row r="923" ht="21" customHeight="1" x14ac:dyDescent="0.25"/>
    <row r="924" ht="21" customHeight="1" x14ac:dyDescent="0.25"/>
    <row r="925" ht="21" customHeight="1" x14ac:dyDescent="0.25"/>
    <row r="926" ht="21" customHeight="1" x14ac:dyDescent="0.25"/>
    <row r="927" ht="21" customHeight="1" x14ac:dyDescent="0.25"/>
    <row r="928" ht="21" customHeight="1" x14ac:dyDescent="0.25"/>
    <row r="929" ht="21" customHeight="1" x14ac:dyDescent="0.25"/>
    <row r="930" ht="21" customHeight="1" x14ac:dyDescent="0.25"/>
    <row r="931" ht="21" customHeight="1" x14ac:dyDescent="0.25"/>
    <row r="932" ht="21" customHeight="1" x14ac:dyDescent="0.25"/>
    <row r="933" ht="21" customHeight="1" x14ac:dyDescent="0.25"/>
    <row r="934" ht="21" customHeight="1" x14ac:dyDescent="0.25"/>
    <row r="935" ht="21" customHeight="1" x14ac:dyDescent="0.25"/>
    <row r="936" ht="21" customHeight="1" x14ac:dyDescent="0.25"/>
    <row r="937" ht="21" customHeight="1" x14ac:dyDescent="0.25"/>
    <row r="938" ht="21" customHeight="1" x14ac:dyDescent="0.25"/>
    <row r="939" ht="21" customHeight="1" x14ac:dyDescent="0.25"/>
    <row r="940" ht="21" customHeight="1" x14ac:dyDescent="0.25"/>
    <row r="941" ht="21" customHeight="1" x14ac:dyDescent="0.25"/>
    <row r="942" ht="21" customHeight="1" x14ac:dyDescent="0.25"/>
    <row r="943" ht="21" customHeight="1" x14ac:dyDescent="0.25"/>
    <row r="944" ht="21" customHeight="1" x14ac:dyDescent="0.25"/>
    <row r="945" ht="21" customHeight="1" x14ac:dyDescent="0.25"/>
    <row r="946" ht="21" customHeight="1" x14ac:dyDescent="0.25"/>
    <row r="947" ht="21" customHeight="1" x14ac:dyDescent="0.25"/>
    <row r="948" ht="21" customHeight="1" x14ac:dyDescent="0.25"/>
    <row r="949" ht="21" customHeight="1" x14ac:dyDescent="0.25"/>
    <row r="950" ht="21" customHeight="1" x14ac:dyDescent="0.25"/>
    <row r="951" ht="21" customHeight="1" x14ac:dyDescent="0.25"/>
    <row r="952" ht="21" customHeight="1" x14ac:dyDescent="0.25"/>
    <row r="953" ht="21" customHeight="1" x14ac:dyDescent="0.25"/>
    <row r="954" ht="21" customHeight="1" x14ac:dyDescent="0.25"/>
    <row r="955" ht="21" customHeight="1" x14ac:dyDescent="0.25"/>
    <row r="956" ht="21" customHeight="1" x14ac:dyDescent="0.25"/>
    <row r="957" ht="21" customHeight="1" x14ac:dyDescent="0.25"/>
    <row r="958" ht="21" customHeight="1" x14ac:dyDescent="0.25"/>
    <row r="959" ht="21" customHeight="1" x14ac:dyDescent="0.25"/>
    <row r="960" ht="21" customHeight="1" x14ac:dyDescent="0.25"/>
    <row r="961" ht="21" customHeight="1" x14ac:dyDescent="0.25"/>
    <row r="962" ht="21" customHeight="1" x14ac:dyDescent="0.25"/>
    <row r="963" ht="21" customHeight="1" x14ac:dyDescent="0.25"/>
    <row r="964" ht="21" customHeight="1" x14ac:dyDescent="0.25"/>
    <row r="965" ht="21" customHeight="1" x14ac:dyDescent="0.25"/>
    <row r="966" ht="21" customHeight="1" x14ac:dyDescent="0.25"/>
    <row r="967" ht="21" customHeight="1" x14ac:dyDescent="0.25"/>
    <row r="968" ht="21" customHeight="1" x14ac:dyDescent="0.25"/>
    <row r="969" ht="21" customHeight="1" x14ac:dyDescent="0.25"/>
    <row r="970" ht="21" customHeight="1" x14ac:dyDescent="0.25"/>
    <row r="971" ht="21" customHeight="1" x14ac:dyDescent="0.25"/>
    <row r="972" ht="21" customHeight="1" x14ac:dyDescent="0.25"/>
    <row r="973" ht="21" customHeight="1" x14ac:dyDescent="0.25"/>
    <row r="974" ht="21" customHeight="1" x14ac:dyDescent="0.25"/>
    <row r="975" ht="21" customHeight="1" x14ac:dyDescent="0.25"/>
    <row r="976" ht="21" customHeight="1" x14ac:dyDescent="0.25"/>
    <row r="977" ht="21" customHeight="1" x14ac:dyDescent="0.25"/>
    <row r="978" ht="21" customHeight="1" x14ac:dyDescent="0.25"/>
  </sheetData>
  <mergeCells count="475">
    <mergeCell ref="R95:W95"/>
    <mergeCell ref="R96:W96"/>
    <mergeCell ref="R97:W97"/>
    <mergeCell ref="R98:W98"/>
    <mergeCell ref="R99:W99"/>
    <mergeCell ref="AA1:AA73"/>
    <mergeCell ref="AA77:AA135"/>
    <mergeCell ref="A64:Z66"/>
    <mergeCell ref="A67:W69"/>
    <mergeCell ref="X67:Z69"/>
    <mergeCell ref="J108:Z108"/>
    <mergeCell ref="J109:Z109"/>
    <mergeCell ref="X87:Z87"/>
    <mergeCell ref="X88:Z88"/>
    <mergeCell ref="E90:G90"/>
    <mergeCell ref="E89:G89"/>
    <mergeCell ref="A116:B116"/>
    <mergeCell ref="C116:I116"/>
    <mergeCell ref="C117:I117"/>
    <mergeCell ref="A117:B117"/>
    <mergeCell ref="E87:G87"/>
    <mergeCell ref="H87:K87"/>
    <mergeCell ref="E88:G88"/>
    <mergeCell ref="A107:B107"/>
    <mergeCell ref="A231:B231"/>
    <mergeCell ref="C231:E231"/>
    <mergeCell ref="A232:B232"/>
    <mergeCell ref="C232:E232"/>
    <mergeCell ref="A216:B216"/>
    <mergeCell ref="C216:E216"/>
    <mergeCell ref="A217:B217"/>
    <mergeCell ref="C217:E217"/>
    <mergeCell ref="A218:B218"/>
    <mergeCell ref="A220:B220"/>
    <mergeCell ref="C220:E220"/>
    <mergeCell ref="A222:B222"/>
    <mergeCell ref="C222:E222"/>
    <mergeCell ref="A223:B223"/>
    <mergeCell ref="C223:E223"/>
    <mergeCell ref="A224:B224"/>
    <mergeCell ref="C224:E224"/>
    <mergeCell ref="A225:B225"/>
    <mergeCell ref="C225:E225"/>
    <mergeCell ref="C211:E211"/>
    <mergeCell ref="A212:B212"/>
    <mergeCell ref="C212:E212"/>
    <mergeCell ref="A213:B213"/>
    <mergeCell ref="C213:E213"/>
    <mergeCell ref="A214:B214"/>
    <mergeCell ref="C214:E214"/>
    <mergeCell ref="A221:B221"/>
    <mergeCell ref="C221:E221"/>
    <mergeCell ref="A219:B219"/>
    <mergeCell ref="C219:E219"/>
    <mergeCell ref="A215:B215"/>
    <mergeCell ref="C215:E215"/>
    <mergeCell ref="C206:E206"/>
    <mergeCell ref="A207:B207"/>
    <mergeCell ref="C207:E207"/>
    <mergeCell ref="A236:B236"/>
    <mergeCell ref="C236:E236"/>
    <mergeCell ref="A237:B237"/>
    <mergeCell ref="C237:E237"/>
    <mergeCell ref="A226:B226"/>
    <mergeCell ref="C226:E226"/>
    <mergeCell ref="A227:B227"/>
    <mergeCell ref="C227:E227"/>
    <mergeCell ref="A228:B228"/>
    <mergeCell ref="C228:E228"/>
    <mergeCell ref="A229:B229"/>
    <mergeCell ref="C229:E229"/>
    <mergeCell ref="A230:B230"/>
    <mergeCell ref="C230:E230"/>
    <mergeCell ref="A234:B234"/>
    <mergeCell ref="C234:E234"/>
    <mergeCell ref="A235:B235"/>
    <mergeCell ref="C235:E235"/>
    <mergeCell ref="A233:B233"/>
    <mergeCell ref="C233:E233"/>
    <mergeCell ref="A211:B211"/>
    <mergeCell ref="A208:B208"/>
    <mergeCell ref="C208:E208"/>
    <mergeCell ref="A209:B209"/>
    <mergeCell ref="C209:E209"/>
    <mergeCell ref="A210:B210"/>
    <mergeCell ref="C210:E210"/>
    <mergeCell ref="C218:E218"/>
    <mergeCell ref="A198:B198"/>
    <mergeCell ref="C198:E198"/>
    <mergeCell ref="A199:B199"/>
    <mergeCell ref="C199:E199"/>
    <mergeCell ref="A200:B200"/>
    <mergeCell ref="C200:E200"/>
    <mergeCell ref="A201:B201"/>
    <mergeCell ref="C201:E201"/>
    <mergeCell ref="A202:B202"/>
    <mergeCell ref="C202:E202"/>
    <mergeCell ref="A203:B203"/>
    <mergeCell ref="C203:E203"/>
    <mergeCell ref="A204:B204"/>
    <mergeCell ref="C204:E204"/>
    <mergeCell ref="A205:B205"/>
    <mergeCell ref="C205:E205"/>
    <mergeCell ref="A206:B206"/>
    <mergeCell ref="A193:B193"/>
    <mergeCell ref="C193:E193"/>
    <mergeCell ref="A194:B194"/>
    <mergeCell ref="C194:E194"/>
    <mergeCell ref="A195:B195"/>
    <mergeCell ref="C195:E195"/>
    <mergeCell ref="A196:B196"/>
    <mergeCell ref="C196:E196"/>
    <mergeCell ref="A197:B197"/>
    <mergeCell ref="C197:E197"/>
    <mergeCell ref="A188:B188"/>
    <mergeCell ref="C188:E188"/>
    <mergeCell ref="A189:B189"/>
    <mergeCell ref="C189:E189"/>
    <mergeCell ref="A190:B190"/>
    <mergeCell ref="C190:E190"/>
    <mergeCell ref="A191:B191"/>
    <mergeCell ref="C191:E191"/>
    <mergeCell ref="A192:B192"/>
    <mergeCell ref="C192:E192"/>
    <mergeCell ref="A183:B183"/>
    <mergeCell ref="C183:E183"/>
    <mergeCell ref="A184:B184"/>
    <mergeCell ref="C184:E184"/>
    <mergeCell ref="A185:B185"/>
    <mergeCell ref="C185:E185"/>
    <mergeCell ref="A186:B186"/>
    <mergeCell ref="C186:E186"/>
    <mergeCell ref="A187:B187"/>
    <mergeCell ref="C187:E187"/>
    <mergeCell ref="A178:B178"/>
    <mergeCell ref="C178:E178"/>
    <mergeCell ref="A179:B179"/>
    <mergeCell ref="C179:E179"/>
    <mergeCell ref="A180:B180"/>
    <mergeCell ref="C180:E180"/>
    <mergeCell ref="A181:B181"/>
    <mergeCell ref="C181:E181"/>
    <mergeCell ref="A182:B182"/>
    <mergeCell ref="C182:E182"/>
    <mergeCell ref="A173:B173"/>
    <mergeCell ref="C173:E173"/>
    <mergeCell ref="A174:B174"/>
    <mergeCell ref="C174:E174"/>
    <mergeCell ref="A175:B175"/>
    <mergeCell ref="C175:E175"/>
    <mergeCell ref="A176:B176"/>
    <mergeCell ref="C176:E176"/>
    <mergeCell ref="A177:B177"/>
    <mergeCell ref="C177:E177"/>
    <mergeCell ref="A168:B168"/>
    <mergeCell ref="C168:E168"/>
    <mergeCell ref="A169:B169"/>
    <mergeCell ref="C169:E169"/>
    <mergeCell ref="A170:B170"/>
    <mergeCell ref="C170:E170"/>
    <mergeCell ref="A171:B171"/>
    <mergeCell ref="C171:E171"/>
    <mergeCell ref="A172:B172"/>
    <mergeCell ref="C172:E172"/>
    <mergeCell ref="A163:B163"/>
    <mergeCell ref="C163:E163"/>
    <mergeCell ref="A164:B164"/>
    <mergeCell ref="C164:E164"/>
    <mergeCell ref="A165:B165"/>
    <mergeCell ref="C165:E165"/>
    <mergeCell ref="A166:B166"/>
    <mergeCell ref="C166:E166"/>
    <mergeCell ref="A167:B167"/>
    <mergeCell ref="C167:E167"/>
    <mergeCell ref="A158:B158"/>
    <mergeCell ref="C158:E158"/>
    <mergeCell ref="A159:B159"/>
    <mergeCell ref="C159:E159"/>
    <mergeCell ref="A160:B160"/>
    <mergeCell ref="C160:E160"/>
    <mergeCell ref="A161:B161"/>
    <mergeCell ref="C161:E161"/>
    <mergeCell ref="A162:B162"/>
    <mergeCell ref="C162:E162"/>
    <mergeCell ref="A153:B153"/>
    <mergeCell ref="C153:E153"/>
    <mergeCell ref="A154:B154"/>
    <mergeCell ref="C154:E154"/>
    <mergeCell ref="A155:B155"/>
    <mergeCell ref="C155:E155"/>
    <mergeCell ref="A156:B156"/>
    <mergeCell ref="C156:E156"/>
    <mergeCell ref="A157:B157"/>
    <mergeCell ref="C157:E157"/>
    <mergeCell ref="A148:B148"/>
    <mergeCell ref="C148:E148"/>
    <mergeCell ref="A149:B149"/>
    <mergeCell ref="C149:E149"/>
    <mergeCell ref="A150:B150"/>
    <mergeCell ref="C150:E150"/>
    <mergeCell ref="A151:B151"/>
    <mergeCell ref="C151:E151"/>
    <mergeCell ref="A152:B152"/>
    <mergeCell ref="C152:E152"/>
    <mergeCell ref="A143:B143"/>
    <mergeCell ref="C143:E143"/>
    <mergeCell ref="A144:B144"/>
    <mergeCell ref="C144:E144"/>
    <mergeCell ref="A145:B145"/>
    <mergeCell ref="C145:E145"/>
    <mergeCell ref="A146:B146"/>
    <mergeCell ref="C146:E146"/>
    <mergeCell ref="A147:B147"/>
    <mergeCell ref="C147:E147"/>
    <mergeCell ref="E98:G98"/>
    <mergeCell ref="C105:E105"/>
    <mergeCell ref="C108:E108"/>
    <mergeCell ref="C106:E106"/>
    <mergeCell ref="H98:K98"/>
    <mergeCell ref="J104:Z104"/>
    <mergeCell ref="J105:Z105"/>
    <mergeCell ref="J106:Z106"/>
    <mergeCell ref="J107:Z107"/>
    <mergeCell ref="F104:I104"/>
    <mergeCell ref="A102:Z103"/>
    <mergeCell ref="X99:Z99"/>
    <mergeCell ref="C107:E107"/>
    <mergeCell ref="F106:I106"/>
    <mergeCell ref="F107:I107"/>
    <mergeCell ref="F105:I105"/>
    <mergeCell ref="A100:Z100"/>
    <mergeCell ref="A101:Z101"/>
    <mergeCell ref="H99:K99"/>
    <mergeCell ref="L99:Q99"/>
    <mergeCell ref="L98:Q98"/>
    <mergeCell ref="A98:D98"/>
    <mergeCell ref="A99:D99"/>
    <mergeCell ref="E99:G99"/>
    <mergeCell ref="A141:B141"/>
    <mergeCell ref="C141:E141"/>
    <mergeCell ref="A142:B142"/>
    <mergeCell ref="C142:E142"/>
    <mergeCell ref="A109:B109"/>
    <mergeCell ref="C109:E109"/>
    <mergeCell ref="C138:E138"/>
    <mergeCell ref="A140:B140"/>
    <mergeCell ref="C140:E140"/>
    <mergeCell ref="A138:B138"/>
    <mergeCell ref="A139:B139"/>
    <mergeCell ref="C139:E139"/>
    <mergeCell ref="A110:I110"/>
    <mergeCell ref="A111:I111"/>
    <mergeCell ref="A113:Z113"/>
    <mergeCell ref="A114:Z115"/>
    <mergeCell ref="J127:Z127"/>
    <mergeCell ref="J126:Z126"/>
    <mergeCell ref="F136:F137"/>
    <mergeCell ref="I136:I137"/>
    <mergeCell ref="G136:G137"/>
    <mergeCell ref="C136:E137"/>
    <mergeCell ref="C125:I125"/>
    <mergeCell ref="C126:I126"/>
    <mergeCell ref="B73:F73"/>
    <mergeCell ref="G73:I73"/>
    <mergeCell ref="J73:Z73"/>
    <mergeCell ref="E78:F79"/>
    <mergeCell ref="B88:D88"/>
    <mergeCell ref="B89:D89"/>
    <mergeCell ref="B90:D90"/>
    <mergeCell ref="B91:D91"/>
    <mergeCell ref="H88:K88"/>
    <mergeCell ref="H89:K89"/>
    <mergeCell ref="E91:G91"/>
    <mergeCell ref="X91:Z91"/>
    <mergeCell ref="X89:Z89"/>
    <mergeCell ref="X90:Z90"/>
    <mergeCell ref="L89:Q89"/>
    <mergeCell ref="H91:K91"/>
    <mergeCell ref="L91:Q91"/>
    <mergeCell ref="L90:Q90"/>
    <mergeCell ref="H90:K90"/>
    <mergeCell ref="R89:W89"/>
    <mergeCell ref="R90:W90"/>
    <mergeCell ref="R91:W91"/>
    <mergeCell ref="R92:W92"/>
    <mergeCell ref="R93:W93"/>
    <mergeCell ref="L93:Q93"/>
    <mergeCell ref="X93:Z93"/>
    <mergeCell ref="R94:W94"/>
    <mergeCell ref="H93:K93"/>
    <mergeCell ref="H92:K92"/>
    <mergeCell ref="G78:H79"/>
    <mergeCell ref="I78:L79"/>
    <mergeCell ref="M80:R80"/>
    <mergeCell ref="A84:Z84"/>
    <mergeCell ref="A85:Z86"/>
    <mergeCell ref="L87:Q87"/>
    <mergeCell ref="L88:Q88"/>
    <mergeCell ref="R87:W87"/>
    <mergeCell ref="R88:W88"/>
    <mergeCell ref="E92:G92"/>
    <mergeCell ref="E93:G93"/>
    <mergeCell ref="X94:Z94"/>
    <mergeCell ref="R51:W51"/>
    <mergeCell ref="X96:Z96"/>
    <mergeCell ref="X97:Z97"/>
    <mergeCell ref="X95:Z95"/>
    <mergeCell ref="X98:Z98"/>
    <mergeCell ref="B87:D87"/>
    <mergeCell ref="X92:Z92"/>
    <mergeCell ref="L136:L137"/>
    <mergeCell ref="M136:M137"/>
    <mergeCell ref="N136:N137"/>
    <mergeCell ref="J136:J137"/>
    <mergeCell ref="K136:K137"/>
    <mergeCell ref="U136:U137"/>
    <mergeCell ref="V136:V137"/>
    <mergeCell ref="W136:W137"/>
    <mergeCell ref="Z136:Z137"/>
    <mergeCell ref="X136:X137"/>
    <mergeCell ref="Y136:Y137"/>
    <mergeCell ref="R136:R137"/>
    <mergeCell ref="S136:S137"/>
    <mergeCell ref="O136:O137"/>
    <mergeCell ref="P136:P137"/>
    <mergeCell ref="Q136:Q137"/>
    <mergeCell ref="T136:T137"/>
    <mergeCell ref="A40:C40"/>
    <mergeCell ref="R49:W49"/>
    <mergeCell ref="X24:Z24"/>
    <mergeCell ref="S33:X33"/>
    <mergeCell ref="B93:D93"/>
    <mergeCell ref="B92:D92"/>
    <mergeCell ref="R52:W52"/>
    <mergeCell ref="A54:Z55"/>
    <mergeCell ref="A56:Z60"/>
    <mergeCell ref="A61:Z61"/>
    <mergeCell ref="A62:Z63"/>
    <mergeCell ref="A53:Z53"/>
    <mergeCell ref="A45:Z45"/>
    <mergeCell ref="A46:Q47"/>
    <mergeCell ref="R46:Z47"/>
    <mergeCell ref="R48:W48"/>
    <mergeCell ref="A77:Z77"/>
    <mergeCell ref="S78:V79"/>
    <mergeCell ref="M78:R79"/>
    <mergeCell ref="X50:Z50"/>
    <mergeCell ref="R50:W50"/>
    <mergeCell ref="A42:Z42"/>
    <mergeCell ref="A41:C41"/>
    <mergeCell ref="A43:Z44"/>
    <mergeCell ref="A32:C32"/>
    <mergeCell ref="A38:C38"/>
    <mergeCell ref="A37:H37"/>
    <mergeCell ref="G24:I24"/>
    <mergeCell ref="J24:T24"/>
    <mergeCell ref="U24:W24"/>
    <mergeCell ref="A20:Z20"/>
    <mergeCell ref="U19:W19"/>
    <mergeCell ref="J19:T19"/>
    <mergeCell ref="X19:Z19"/>
    <mergeCell ref="J32:X32"/>
    <mergeCell ref="Y32:Z36"/>
    <mergeCell ref="I32:I36"/>
    <mergeCell ref="A27:H27"/>
    <mergeCell ref="A1:Z10"/>
    <mergeCell ref="A11:Z12"/>
    <mergeCell ref="A13:Z13"/>
    <mergeCell ref="J36:R36"/>
    <mergeCell ref="S36:X36"/>
    <mergeCell ref="A36:C36"/>
    <mergeCell ref="A39:C39"/>
    <mergeCell ref="A28:C28"/>
    <mergeCell ref="A29:C29"/>
    <mergeCell ref="A25:Z25"/>
    <mergeCell ref="A26:Z26"/>
    <mergeCell ref="A30:C30"/>
    <mergeCell ref="A31:C31"/>
    <mergeCell ref="A21:Z22"/>
    <mergeCell ref="A23:Z23"/>
    <mergeCell ref="A33:C33"/>
    <mergeCell ref="A34:C34"/>
    <mergeCell ref="A35:C35"/>
    <mergeCell ref="S35:X35"/>
    <mergeCell ref="S34:X34"/>
    <mergeCell ref="A14:Z15"/>
    <mergeCell ref="A18:Z18"/>
    <mergeCell ref="J35:R35"/>
    <mergeCell ref="I37:Z41"/>
    <mergeCell ref="A16:Z17"/>
    <mergeCell ref="A70:Z70"/>
    <mergeCell ref="A71:Z72"/>
    <mergeCell ref="W80:Z80"/>
    <mergeCell ref="W78:Z79"/>
    <mergeCell ref="A82:Z83"/>
    <mergeCell ref="A81:Z81"/>
    <mergeCell ref="A80:D80"/>
    <mergeCell ref="E80:F80"/>
    <mergeCell ref="G80:H80"/>
    <mergeCell ref="I80:L80"/>
    <mergeCell ref="S80:V80"/>
    <mergeCell ref="A78:D79"/>
    <mergeCell ref="B24:E24"/>
    <mergeCell ref="J33:R33"/>
    <mergeCell ref="J34:R34"/>
    <mergeCell ref="I27:Z31"/>
    <mergeCell ref="X52:Z52"/>
    <mergeCell ref="X51:Z51"/>
    <mergeCell ref="X49:Z49"/>
    <mergeCell ref="X48:Z48"/>
    <mergeCell ref="A48:Q52"/>
    <mergeCell ref="G19:I19"/>
    <mergeCell ref="B19:E19"/>
    <mergeCell ref="B96:D96"/>
    <mergeCell ref="B97:D97"/>
    <mergeCell ref="L95:Q95"/>
    <mergeCell ref="H96:K96"/>
    <mergeCell ref="H97:K97"/>
    <mergeCell ref="H95:K95"/>
    <mergeCell ref="L92:Q92"/>
    <mergeCell ref="H94:K94"/>
    <mergeCell ref="L94:Q94"/>
    <mergeCell ref="B94:D94"/>
    <mergeCell ref="E94:G94"/>
    <mergeCell ref="L97:Q97"/>
    <mergeCell ref="L96:Q96"/>
    <mergeCell ref="E96:G96"/>
    <mergeCell ref="E97:G97"/>
    <mergeCell ref="B95:D95"/>
    <mergeCell ref="E95:G95"/>
    <mergeCell ref="A106:B106"/>
    <mergeCell ref="A104:B104"/>
    <mergeCell ref="A105:B105"/>
    <mergeCell ref="A123:B123"/>
    <mergeCell ref="A130:Z131"/>
    <mergeCell ref="A132:Z135"/>
    <mergeCell ref="A125:B125"/>
    <mergeCell ref="A128:I128"/>
    <mergeCell ref="A126:B126"/>
    <mergeCell ref="J128:Z128"/>
    <mergeCell ref="J125:Z125"/>
    <mergeCell ref="F108:I108"/>
    <mergeCell ref="F109:I109"/>
    <mergeCell ref="J111:Z111"/>
    <mergeCell ref="J110:Z110"/>
    <mergeCell ref="A112:Z112"/>
    <mergeCell ref="A124:B124"/>
    <mergeCell ref="J119:Z119"/>
    <mergeCell ref="J120:Z120"/>
    <mergeCell ref="A108:B108"/>
    <mergeCell ref="C104:E104"/>
    <mergeCell ref="H136:H137"/>
    <mergeCell ref="A136:B137"/>
    <mergeCell ref="A127:I127"/>
    <mergeCell ref="A129:Z129"/>
    <mergeCell ref="J124:Z124"/>
    <mergeCell ref="J121:Z121"/>
    <mergeCell ref="J116:Z116"/>
    <mergeCell ref="J117:Z117"/>
    <mergeCell ref="AA136:AA137"/>
    <mergeCell ref="A119:B119"/>
    <mergeCell ref="A120:B120"/>
    <mergeCell ref="C120:I120"/>
    <mergeCell ref="A121:B121"/>
    <mergeCell ref="C119:I119"/>
    <mergeCell ref="C124:I124"/>
    <mergeCell ref="J122:Z122"/>
    <mergeCell ref="J118:Z118"/>
    <mergeCell ref="A118:B118"/>
    <mergeCell ref="C118:I118"/>
    <mergeCell ref="C121:I121"/>
    <mergeCell ref="C122:I122"/>
    <mergeCell ref="J123:Z123"/>
    <mergeCell ref="C123:I123"/>
    <mergeCell ref="A122:B122"/>
  </mergeCells>
  <dataValidations count="3">
    <dataValidation type="list" allowBlank="1" showErrorMessage="1" sqref="F19 S34 D34:H35" xr:uid="{00000000-0002-0000-0C00-000000000000}">
      <formula1>"Yes,No"</formula1>
    </dataValidation>
    <dataValidation type="list" allowBlank="1" showErrorMessage="1" sqref="X48:X52" xr:uid="{00000000-0002-0000-0C00-000001000000}">
      <formula1>"Yes/No?,Yes,No"</formula1>
    </dataValidation>
    <dataValidation type="list" allowBlank="1" showInputMessage="1" showErrorMessage="1" sqref="X67:Z69" xr:uid="{CAE56116-B1D5-FA4D-9E53-112988FB7056}">
      <formula1>"Yes, No"</formula1>
    </dataValidation>
  </dataValidations>
  <pageMargins left="0.7" right="0.7" top="0.75" bottom="0.75" header="0.3" footer="0.3"/>
  <pageSetup scale="16" orientation="portrait" horizontalDpi="1200" verticalDpi="120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6FCF"/>
  </sheetPr>
  <dimension ref="A1:AA977"/>
  <sheetViews>
    <sheetView view="pageBreakPreview" topLeftCell="A81" zoomScaleNormal="100" zoomScaleSheetLayoutView="100" workbookViewId="0">
      <selection activeCell="X97" sqref="X97:Z97"/>
    </sheetView>
  </sheetViews>
  <sheetFormatPr defaultColWidth="13.5" defaultRowHeight="15" customHeight="1" x14ac:dyDescent="0.25"/>
  <cols>
    <col min="1" max="9" width="11"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573" t="s">
        <v>93</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Totals'!J20</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7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7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75" customHeight="1" x14ac:dyDescent="0.25">
      <c r="A75" s="50" t="s">
        <v>241</v>
      </c>
      <c r="B75" s="75">
        <f>E98</f>
        <v>0</v>
      </c>
      <c r="C75" s="75">
        <f>H98</f>
        <v>0</v>
      </c>
      <c r="D75" s="75">
        <f>L98</f>
        <v>0</v>
      </c>
      <c r="E75" s="75">
        <f>R98</f>
        <v>0</v>
      </c>
      <c r="F75" s="75">
        <f>J110</f>
        <v>0</v>
      </c>
      <c r="G75" s="74">
        <f>SUM(G138:G339)</f>
        <v>0</v>
      </c>
      <c r="H75" s="74">
        <f>SUM(H138:H339)</f>
        <v>0</v>
      </c>
      <c r="I75" s="74">
        <f>SUM(I138:I339)</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75" customHeight="1" x14ac:dyDescent="0.25">
      <c r="A76" s="51" t="s">
        <v>319</v>
      </c>
      <c r="B76" s="76">
        <f>B75+July!B76</f>
        <v>0</v>
      </c>
      <c r="C76" s="76">
        <f>C75+July!C76</f>
        <v>0</v>
      </c>
      <c r="D76" s="76">
        <f>D75+July!D76</f>
        <v>0</v>
      </c>
      <c r="E76" s="76">
        <f>E75+July!E76</f>
        <v>0</v>
      </c>
      <c r="F76" s="76">
        <f>F75+July!F76</f>
        <v>0</v>
      </c>
      <c r="G76" s="77">
        <f>G75+July!G76</f>
        <v>0</v>
      </c>
      <c r="H76" s="77">
        <f>H75+July!H76</f>
        <v>0</v>
      </c>
      <c r="I76" s="77">
        <f>I75+July!I76</f>
        <v>0</v>
      </c>
      <c r="J76" s="78">
        <f>J75+July!J76</f>
        <v>0</v>
      </c>
      <c r="K76" s="78">
        <f>K75+July!K76</f>
        <v>0</v>
      </c>
      <c r="L76" s="78">
        <f>L75+July!L76</f>
        <v>0</v>
      </c>
      <c r="M76" s="78">
        <f>M75+July!M76</f>
        <v>0</v>
      </c>
      <c r="N76" s="78">
        <f>N75+July!N76</f>
        <v>0</v>
      </c>
      <c r="O76" s="78">
        <f>O75+July!O76</f>
        <v>0</v>
      </c>
      <c r="P76" s="78">
        <f>P75+July!P76</f>
        <v>0</v>
      </c>
      <c r="Q76" s="78">
        <f>Q75+July!Q76</f>
        <v>0</v>
      </c>
      <c r="R76" s="78">
        <f>R75+July!R76</f>
        <v>0</v>
      </c>
      <c r="S76" s="78">
        <f>S75+July!S76</f>
        <v>0</v>
      </c>
      <c r="T76" s="78">
        <f>T75+July!T76</f>
        <v>0</v>
      </c>
      <c r="U76" s="78">
        <f>U75+July!U76</f>
        <v>0</v>
      </c>
      <c r="V76" s="78">
        <f>V75+July!V76</f>
        <v>0</v>
      </c>
      <c r="W76" s="78">
        <f>W75+July!W76</f>
        <v>0</v>
      </c>
      <c r="X76" s="78">
        <f>X75+July!X76</f>
        <v>0</v>
      </c>
      <c r="Y76" s="78">
        <f>Y75+July!Y76</f>
        <v>0</v>
      </c>
      <c r="Z76" s="78">
        <f>Z75+July!Z76</f>
        <v>0</v>
      </c>
      <c r="AA76" s="78">
        <f>AA75+July!AA76</f>
        <v>0</v>
      </c>
    </row>
    <row r="77" spans="1:27" ht="15.7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 customHeight="1" x14ac:dyDescent="0.25">
      <c r="A78" s="535" t="s">
        <v>191</v>
      </c>
      <c r="B78" s="139"/>
      <c r="C78" s="139"/>
      <c r="D78" s="271"/>
      <c r="E78" s="536" t="s">
        <v>192</v>
      </c>
      <c r="F78" s="283"/>
      <c r="G78" s="536" t="s">
        <v>193</v>
      </c>
      <c r="H78" s="283"/>
      <c r="I78" s="500" t="s">
        <v>242</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24"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 customHeight="1" x14ac:dyDescent="0.25">
      <c r="A87" s="36" t="s">
        <v>199</v>
      </c>
      <c r="B87" s="269" t="s">
        <v>200</v>
      </c>
      <c r="C87" s="280"/>
      <c r="D87" s="263"/>
      <c r="E87" s="269" t="s">
        <v>243</v>
      </c>
      <c r="F87" s="280"/>
      <c r="G87" s="263"/>
      <c r="H87" s="544" t="s">
        <v>365</v>
      </c>
      <c r="I87" s="545"/>
      <c r="J87" s="545"/>
      <c r="K87" s="546"/>
      <c r="L87" s="501" t="s">
        <v>244</v>
      </c>
      <c r="M87" s="280"/>
      <c r="N87" s="280"/>
      <c r="O87" s="280"/>
      <c r="P87" s="280"/>
      <c r="Q87" s="263"/>
      <c r="R87" s="501" t="s">
        <v>353</v>
      </c>
      <c r="S87" s="280"/>
      <c r="T87" s="280"/>
      <c r="U87" s="280"/>
      <c r="V87" s="280"/>
      <c r="W87" s="263"/>
      <c r="X87" s="269" t="s">
        <v>128</v>
      </c>
      <c r="Y87" s="280"/>
      <c r="Z87" s="263"/>
      <c r="AA87" s="505"/>
    </row>
    <row r="88" spans="1:27" ht="1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5.7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7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7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5"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5.75"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 customHeight="1" x14ac:dyDescent="0.25">
      <c r="A99" s="316" t="s">
        <v>354</v>
      </c>
      <c r="B99" s="280"/>
      <c r="C99" s="280"/>
      <c r="D99" s="280"/>
      <c r="E99" s="477">
        <f>E98+July!E99</f>
        <v>0</v>
      </c>
      <c r="F99" s="310"/>
      <c r="G99" s="314"/>
      <c r="H99" s="317">
        <f>H98+July!H99</f>
        <v>0</v>
      </c>
      <c r="I99" s="310"/>
      <c r="J99" s="310"/>
      <c r="K99" s="314"/>
      <c r="L99" s="317">
        <f>L98+July!L99</f>
        <v>0</v>
      </c>
      <c r="M99" s="310"/>
      <c r="N99" s="310"/>
      <c r="O99" s="310"/>
      <c r="P99" s="310"/>
      <c r="Q99" s="314"/>
      <c r="R99" s="317">
        <f>R98+July!R99</f>
        <v>0</v>
      </c>
      <c r="S99" s="310"/>
      <c r="T99" s="310"/>
      <c r="U99" s="310"/>
      <c r="V99" s="310"/>
      <c r="W99" s="314"/>
      <c r="X99" s="317">
        <f>SUM(E99:Q99)</f>
        <v>0</v>
      </c>
      <c r="Y99" s="310"/>
      <c r="Z99" s="314"/>
      <c r="AA99" s="505"/>
    </row>
    <row r="100" spans="1:27" ht="18"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8"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8"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5.7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5.75"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J110+July!J111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8"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5.75"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J127+July!J128</f>
        <v>0</v>
      </c>
      <c r="K128" s="310"/>
      <c r="L128" s="310"/>
      <c r="M128" s="310"/>
      <c r="N128" s="310"/>
      <c r="O128" s="310"/>
      <c r="P128" s="310"/>
      <c r="Q128" s="310"/>
      <c r="R128" s="310"/>
      <c r="S128" s="310"/>
      <c r="T128" s="310"/>
      <c r="U128" s="310"/>
      <c r="V128" s="310"/>
      <c r="W128" s="310"/>
      <c r="X128" s="310"/>
      <c r="Y128" s="310"/>
      <c r="Z128" s="314"/>
      <c r="AA128" s="505"/>
    </row>
    <row r="129" spans="1:27" ht="18"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26.1"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5.7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75" customHeight="1" x14ac:dyDescent="0.25">
      <c r="A138" s="446"/>
      <c r="B138" s="263"/>
      <c r="C138" s="281"/>
      <c r="D138" s="280"/>
      <c r="E138" s="26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7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7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21" customHeight="1" x14ac:dyDescent="0.25"/>
    <row r="247" ht="21" customHeight="1" x14ac:dyDescent="0.25"/>
    <row r="248" ht="21" customHeight="1" x14ac:dyDescent="0.25"/>
    <row r="249" ht="21" customHeight="1" x14ac:dyDescent="0.25"/>
    <row r="250" ht="21" customHeight="1" x14ac:dyDescent="0.25"/>
    <row r="251" ht="21" customHeight="1" x14ac:dyDescent="0.25"/>
    <row r="252" ht="21" customHeight="1" x14ac:dyDescent="0.25"/>
    <row r="253" ht="21" customHeight="1" x14ac:dyDescent="0.25"/>
    <row r="254" ht="21" customHeight="1" x14ac:dyDescent="0.25"/>
    <row r="255" ht="21" customHeight="1" x14ac:dyDescent="0.25"/>
    <row r="256" ht="21" customHeight="1" x14ac:dyDescent="0.25"/>
    <row r="257" ht="21" customHeight="1" x14ac:dyDescent="0.25"/>
    <row r="258" ht="21" customHeight="1" x14ac:dyDescent="0.25"/>
    <row r="259" ht="21" customHeight="1" x14ac:dyDescent="0.25"/>
    <row r="260" ht="21" customHeight="1" x14ac:dyDescent="0.25"/>
    <row r="261" ht="21" customHeight="1" x14ac:dyDescent="0.25"/>
    <row r="262" ht="21" customHeight="1" x14ac:dyDescent="0.25"/>
    <row r="263" ht="21" customHeight="1" x14ac:dyDescent="0.25"/>
    <row r="264" ht="21" customHeight="1" x14ac:dyDescent="0.25"/>
    <row r="265" ht="21" customHeight="1" x14ac:dyDescent="0.25"/>
    <row r="266" ht="21" customHeight="1" x14ac:dyDescent="0.25"/>
    <row r="267" ht="21" customHeight="1" x14ac:dyDescent="0.25"/>
    <row r="268" ht="21" customHeight="1" x14ac:dyDescent="0.25"/>
    <row r="269" ht="21" customHeight="1" x14ac:dyDescent="0.25"/>
    <row r="270" ht="21" customHeight="1" x14ac:dyDescent="0.25"/>
    <row r="271" ht="21" customHeight="1" x14ac:dyDescent="0.25"/>
    <row r="272" ht="21" customHeight="1" x14ac:dyDescent="0.25"/>
    <row r="273" ht="21" customHeight="1" x14ac:dyDescent="0.25"/>
    <row r="274" ht="21" customHeight="1" x14ac:dyDescent="0.25"/>
    <row r="275" ht="21" customHeight="1" x14ac:dyDescent="0.25"/>
    <row r="276" ht="21" customHeight="1" x14ac:dyDescent="0.25"/>
    <row r="277" ht="21" customHeight="1" x14ac:dyDescent="0.25"/>
    <row r="278" ht="21" customHeight="1" x14ac:dyDescent="0.25"/>
    <row r="279" ht="21" customHeight="1" x14ac:dyDescent="0.25"/>
    <row r="280" ht="21" customHeight="1" x14ac:dyDescent="0.25"/>
    <row r="281" ht="21" customHeight="1" x14ac:dyDescent="0.25"/>
    <row r="282" ht="21" customHeight="1" x14ac:dyDescent="0.25"/>
    <row r="283" ht="21" customHeight="1" x14ac:dyDescent="0.25"/>
    <row r="284" ht="21" customHeight="1" x14ac:dyDescent="0.25"/>
    <row r="285" ht="21" customHeight="1" x14ac:dyDescent="0.25"/>
    <row r="286" ht="21" customHeight="1" x14ac:dyDescent="0.25"/>
    <row r="287" ht="21" customHeight="1" x14ac:dyDescent="0.25"/>
    <row r="288" ht="21" customHeight="1" x14ac:dyDescent="0.25"/>
    <row r="289" ht="21" customHeight="1" x14ac:dyDescent="0.25"/>
    <row r="290" ht="21" customHeight="1" x14ac:dyDescent="0.25"/>
    <row r="291" ht="21" customHeight="1" x14ac:dyDescent="0.25"/>
    <row r="292" ht="21" customHeight="1" x14ac:dyDescent="0.25"/>
    <row r="293" ht="21" customHeight="1" x14ac:dyDescent="0.25"/>
    <row r="294" ht="21" customHeight="1" x14ac:dyDescent="0.25"/>
    <row r="295" ht="21" customHeight="1" x14ac:dyDescent="0.25"/>
    <row r="296" ht="21" customHeight="1" x14ac:dyDescent="0.25"/>
    <row r="297" ht="21" customHeight="1" x14ac:dyDescent="0.25"/>
    <row r="298" ht="21" customHeight="1" x14ac:dyDescent="0.25"/>
    <row r="299" ht="21" customHeight="1" x14ac:dyDescent="0.25"/>
    <row r="300" ht="21" customHeight="1" x14ac:dyDescent="0.25"/>
    <row r="301" ht="21" customHeight="1" x14ac:dyDescent="0.25"/>
    <row r="302" ht="21" customHeight="1" x14ac:dyDescent="0.25"/>
    <row r="303" ht="21" customHeight="1" x14ac:dyDescent="0.25"/>
    <row r="304" ht="21" customHeight="1" x14ac:dyDescent="0.25"/>
    <row r="305" ht="21" customHeight="1" x14ac:dyDescent="0.25"/>
    <row r="306" ht="21" customHeight="1" x14ac:dyDescent="0.25"/>
    <row r="307" ht="21" customHeight="1" x14ac:dyDescent="0.25"/>
    <row r="308" ht="21" customHeight="1" x14ac:dyDescent="0.25"/>
    <row r="309" ht="21" customHeight="1" x14ac:dyDescent="0.25"/>
    <row r="310" ht="21" customHeight="1" x14ac:dyDescent="0.25"/>
    <row r="311" ht="21" customHeight="1" x14ac:dyDescent="0.25"/>
    <row r="312" ht="21" customHeight="1" x14ac:dyDescent="0.25"/>
    <row r="313" ht="21" customHeight="1" x14ac:dyDescent="0.25"/>
    <row r="314" ht="21" customHeight="1" x14ac:dyDescent="0.25"/>
    <row r="315" ht="21" customHeight="1" x14ac:dyDescent="0.25"/>
    <row r="316" ht="21" customHeight="1" x14ac:dyDescent="0.25"/>
    <row r="317" ht="21" customHeight="1" x14ac:dyDescent="0.25"/>
    <row r="318" ht="21" customHeight="1" x14ac:dyDescent="0.25"/>
    <row r="319" ht="21" customHeight="1" x14ac:dyDescent="0.25"/>
    <row r="320" ht="21" customHeight="1" x14ac:dyDescent="0.25"/>
    <row r="321" ht="21" customHeight="1" x14ac:dyDescent="0.25"/>
    <row r="322" ht="21" customHeight="1" x14ac:dyDescent="0.25"/>
    <row r="323" ht="21" customHeight="1" x14ac:dyDescent="0.25"/>
    <row r="324" ht="21" customHeight="1" x14ac:dyDescent="0.25"/>
    <row r="325" ht="21" customHeight="1" x14ac:dyDescent="0.25"/>
    <row r="326" ht="21" customHeight="1" x14ac:dyDescent="0.25"/>
    <row r="327" ht="21" customHeight="1" x14ac:dyDescent="0.25"/>
    <row r="328" ht="21" customHeight="1" x14ac:dyDescent="0.25"/>
    <row r="329" ht="21" customHeight="1" x14ac:dyDescent="0.25"/>
    <row r="330" ht="21" customHeight="1" x14ac:dyDescent="0.25"/>
    <row r="331" ht="21" customHeight="1" x14ac:dyDescent="0.25"/>
    <row r="332" ht="21" customHeight="1" x14ac:dyDescent="0.25"/>
    <row r="333" ht="21" customHeight="1" x14ac:dyDescent="0.25"/>
    <row r="334" ht="21" customHeight="1" x14ac:dyDescent="0.25"/>
    <row r="335" ht="21" customHeight="1" x14ac:dyDescent="0.25"/>
    <row r="336" ht="21" customHeight="1" x14ac:dyDescent="0.25"/>
    <row r="337" ht="21" customHeight="1" x14ac:dyDescent="0.25"/>
    <row r="338" ht="21" customHeight="1" x14ac:dyDescent="0.25"/>
    <row r="339" ht="21" customHeight="1" x14ac:dyDescent="0.25"/>
    <row r="340" ht="21" customHeight="1" x14ac:dyDescent="0.25"/>
    <row r="341" ht="21" customHeight="1" x14ac:dyDescent="0.25"/>
    <row r="342" ht="21" customHeight="1" x14ac:dyDescent="0.25"/>
    <row r="343" ht="21" customHeight="1" x14ac:dyDescent="0.25"/>
    <row r="344" ht="21" customHeight="1" x14ac:dyDescent="0.25"/>
    <row r="345" ht="21" customHeight="1" x14ac:dyDescent="0.25"/>
    <row r="346" ht="21" customHeight="1" x14ac:dyDescent="0.25"/>
    <row r="347" ht="21" customHeight="1" x14ac:dyDescent="0.25"/>
    <row r="348" ht="21" customHeight="1" x14ac:dyDescent="0.25"/>
    <row r="349" ht="21" customHeight="1" x14ac:dyDescent="0.25"/>
    <row r="350" ht="21" customHeight="1" x14ac:dyDescent="0.25"/>
    <row r="351" ht="21" customHeight="1" x14ac:dyDescent="0.25"/>
    <row r="352" ht="21" customHeight="1" x14ac:dyDescent="0.25"/>
    <row r="353" ht="21" customHeight="1" x14ac:dyDescent="0.25"/>
    <row r="354" ht="21" customHeight="1" x14ac:dyDescent="0.25"/>
    <row r="355" ht="21" customHeight="1" x14ac:dyDescent="0.25"/>
    <row r="356" ht="21" customHeight="1" x14ac:dyDescent="0.25"/>
    <row r="357" ht="21" customHeight="1" x14ac:dyDescent="0.25"/>
    <row r="358" ht="21" customHeight="1" x14ac:dyDescent="0.25"/>
    <row r="359" ht="21" customHeight="1" x14ac:dyDescent="0.25"/>
    <row r="360" ht="21" customHeight="1" x14ac:dyDescent="0.25"/>
    <row r="361" ht="21" customHeight="1" x14ac:dyDescent="0.25"/>
    <row r="362" ht="21" customHeight="1" x14ac:dyDescent="0.25"/>
    <row r="363" ht="21" customHeight="1" x14ac:dyDescent="0.25"/>
    <row r="364" ht="21" customHeight="1" x14ac:dyDescent="0.25"/>
    <row r="365" ht="21" customHeight="1" x14ac:dyDescent="0.25"/>
    <row r="366" ht="21" customHeight="1" x14ac:dyDescent="0.25"/>
    <row r="367" ht="21" customHeight="1" x14ac:dyDescent="0.25"/>
    <row r="368" ht="21" customHeight="1" x14ac:dyDescent="0.25"/>
    <row r="369" ht="21" customHeight="1" x14ac:dyDescent="0.25"/>
    <row r="370" ht="21" customHeight="1" x14ac:dyDescent="0.25"/>
    <row r="371" ht="21" customHeight="1" x14ac:dyDescent="0.25"/>
    <row r="372" ht="21" customHeight="1" x14ac:dyDescent="0.25"/>
    <row r="373" ht="21" customHeight="1" x14ac:dyDescent="0.25"/>
    <row r="374" ht="21" customHeight="1" x14ac:dyDescent="0.25"/>
    <row r="375" ht="21" customHeight="1" x14ac:dyDescent="0.25"/>
    <row r="376" ht="21" customHeight="1" x14ac:dyDescent="0.25"/>
    <row r="377" ht="21" customHeight="1" x14ac:dyDescent="0.25"/>
    <row r="378" ht="21" customHeight="1" x14ac:dyDescent="0.25"/>
    <row r="379" ht="21" customHeight="1" x14ac:dyDescent="0.25"/>
    <row r="380" ht="21" customHeight="1" x14ac:dyDescent="0.25"/>
    <row r="381" ht="21" customHeight="1" x14ac:dyDescent="0.25"/>
    <row r="382" ht="21" customHeight="1" x14ac:dyDescent="0.25"/>
    <row r="383" ht="21" customHeight="1" x14ac:dyDescent="0.25"/>
    <row r="384" ht="21" customHeight="1" x14ac:dyDescent="0.25"/>
    <row r="385" ht="21" customHeight="1" x14ac:dyDescent="0.25"/>
    <row r="386" ht="21" customHeight="1" x14ac:dyDescent="0.25"/>
    <row r="387" ht="21" customHeight="1" x14ac:dyDescent="0.25"/>
    <row r="388" ht="21" customHeight="1" x14ac:dyDescent="0.25"/>
    <row r="389" ht="21" customHeight="1" x14ac:dyDescent="0.25"/>
    <row r="390" ht="21" customHeight="1" x14ac:dyDescent="0.25"/>
    <row r="391" ht="21" customHeight="1" x14ac:dyDescent="0.25"/>
    <row r="392" ht="21" customHeight="1" x14ac:dyDescent="0.25"/>
    <row r="393" ht="21" customHeight="1" x14ac:dyDescent="0.25"/>
    <row r="394" ht="21" customHeight="1" x14ac:dyDescent="0.25"/>
    <row r="395" ht="21" customHeight="1" x14ac:dyDescent="0.25"/>
    <row r="396" ht="21" customHeight="1" x14ac:dyDescent="0.25"/>
    <row r="397" ht="21" customHeight="1" x14ac:dyDescent="0.25"/>
    <row r="398" ht="21" customHeight="1" x14ac:dyDescent="0.25"/>
    <row r="399" ht="21" customHeight="1" x14ac:dyDescent="0.25"/>
    <row r="400" ht="21" customHeight="1" x14ac:dyDescent="0.25"/>
    <row r="401" ht="21" customHeight="1" x14ac:dyDescent="0.25"/>
    <row r="402" ht="21" customHeight="1" x14ac:dyDescent="0.25"/>
    <row r="403" ht="21" customHeight="1" x14ac:dyDescent="0.25"/>
    <row r="404" ht="21" customHeight="1" x14ac:dyDescent="0.25"/>
    <row r="405" ht="21" customHeight="1" x14ac:dyDescent="0.25"/>
    <row r="406" ht="21" customHeight="1" x14ac:dyDescent="0.25"/>
    <row r="407" ht="21" customHeight="1" x14ac:dyDescent="0.25"/>
    <row r="408" ht="21" customHeight="1" x14ac:dyDescent="0.25"/>
    <row r="409" ht="21" customHeight="1" x14ac:dyDescent="0.25"/>
    <row r="410" ht="21" customHeight="1" x14ac:dyDescent="0.25"/>
    <row r="411" ht="21" customHeight="1" x14ac:dyDescent="0.25"/>
    <row r="412" ht="21" customHeight="1" x14ac:dyDescent="0.25"/>
    <row r="413" ht="21" customHeight="1" x14ac:dyDescent="0.25"/>
    <row r="414" ht="21" customHeight="1" x14ac:dyDescent="0.25"/>
    <row r="415" ht="21" customHeight="1" x14ac:dyDescent="0.25"/>
    <row r="416" ht="21" customHeight="1" x14ac:dyDescent="0.25"/>
    <row r="417" ht="21" customHeight="1" x14ac:dyDescent="0.25"/>
    <row r="418" ht="21" customHeight="1" x14ac:dyDescent="0.25"/>
    <row r="419" ht="21" customHeight="1" x14ac:dyDescent="0.25"/>
    <row r="420" ht="21" customHeight="1" x14ac:dyDescent="0.25"/>
    <row r="421" ht="21" customHeight="1" x14ac:dyDescent="0.25"/>
    <row r="422" ht="21" customHeight="1" x14ac:dyDescent="0.25"/>
    <row r="423" ht="21" customHeight="1" x14ac:dyDescent="0.25"/>
    <row r="424" ht="21" customHeight="1" x14ac:dyDescent="0.25"/>
    <row r="425" ht="21" customHeight="1" x14ac:dyDescent="0.25"/>
    <row r="426" ht="21" customHeight="1" x14ac:dyDescent="0.25"/>
    <row r="427" ht="21" customHeight="1" x14ac:dyDescent="0.25"/>
    <row r="428" ht="21" customHeight="1" x14ac:dyDescent="0.25"/>
    <row r="429" ht="21" customHeight="1" x14ac:dyDescent="0.25"/>
    <row r="430" ht="21" customHeight="1" x14ac:dyDescent="0.25"/>
    <row r="431" ht="21" customHeight="1" x14ac:dyDescent="0.25"/>
    <row r="432" ht="21" customHeight="1" x14ac:dyDescent="0.25"/>
    <row r="433" ht="21" customHeight="1" x14ac:dyDescent="0.25"/>
    <row r="434" ht="21" customHeight="1" x14ac:dyDescent="0.25"/>
    <row r="435" ht="21" customHeight="1" x14ac:dyDescent="0.25"/>
    <row r="436" ht="21" customHeight="1" x14ac:dyDescent="0.25"/>
    <row r="437" ht="21" customHeight="1" x14ac:dyDescent="0.25"/>
    <row r="438" ht="21" customHeight="1" x14ac:dyDescent="0.25"/>
    <row r="439" ht="21" customHeight="1" x14ac:dyDescent="0.25"/>
    <row r="440" ht="21" customHeight="1" x14ac:dyDescent="0.25"/>
    <row r="441" ht="21" customHeight="1" x14ac:dyDescent="0.25"/>
    <row r="442" ht="21" customHeight="1" x14ac:dyDescent="0.25"/>
    <row r="443" ht="21" customHeight="1" x14ac:dyDescent="0.25"/>
    <row r="444" ht="21" customHeight="1" x14ac:dyDescent="0.25"/>
    <row r="445" ht="21" customHeight="1" x14ac:dyDescent="0.25"/>
    <row r="446" ht="21" customHeight="1" x14ac:dyDescent="0.25"/>
    <row r="447" ht="21" customHeight="1" x14ac:dyDescent="0.25"/>
    <row r="448" ht="21" customHeight="1" x14ac:dyDescent="0.25"/>
    <row r="449" ht="21" customHeight="1" x14ac:dyDescent="0.25"/>
    <row r="450" ht="21" customHeight="1" x14ac:dyDescent="0.25"/>
    <row r="451" ht="21" customHeight="1" x14ac:dyDescent="0.25"/>
    <row r="452" ht="21" customHeight="1" x14ac:dyDescent="0.25"/>
    <row r="453" ht="21" customHeight="1" x14ac:dyDescent="0.25"/>
    <row r="454" ht="21" customHeight="1" x14ac:dyDescent="0.25"/>
    <row r="455" ht="21" customHeight="1" x14ac:dyDescent="0.25"/>
    <row r="456" ht="21" customHeight="1" x14ac:dyDescent="0.25"/>
    <row r="457" ht="21" customHeight="1" x14ac:dyDescent="0.25"/>
    <row r="458" ht="21" customHeight="1" x14ac:dyDescent="0.25"/>
    <row r="459" ht="21" customHeight="1" x14ac:dyDescent="0.25"/>
    <row r="460" ht="21" customHeight="1" x14ac:dyDescent="0.25"/>
    <row r="461" ht="21" customHeight="1" x14ac:dyDescent="0.25"/>
    <row r="462" ht="21" customHeight="1" x14ac:dyDescent="0.25"/>
    <row r="463" ht="21" customHeight="1" x14ac:dyDescent="0.25"/>
    <row r="464" ht="21" customHeight="1" x14ac:dyDescent="0.25"/>
    <row r="465" ht="21" customHeight="1" x14ac:dyDescent="0.25"/>
    <row r="466" ht="21" customHeight="1" x14ac:dyDescent="0.25"/>
    <row r="467" ht="21" customHeight="1" x14ac:dyDescent="0.25"/>
    <row r="468" ht="21" customHeight="1" x14ac:dyDescent="0.25"/>
    <row r="469" ht="21" customHeight="1" x14ac:dyDescent="0.25"/>
    <row r="470" ht="21" customHeight="1" x14ac:dyDescent="0.25"/>
    <row r="471" ht="21" customHeight="1" x14ac:dyDescent="0.25"/>
    <row r="472" ht="21" customHeight="1" x14ac:dyDescent="0.25"/>
    <row r="473" ht="21" customHeight="1" x14ac:dyDescent="0.25"/>
    <row r="474" ht="21" customHeight="1" x14ac:dyDescent="0.25"/>
    <row r="475" ht="21" customHeight="1" x14ac:dyDescent="0.25"/>
    <row r="476" ht="21" customHeight="1" x14ac:dyDescent="0.25"/>
    <row r="477" ht="21" customHeight="1" x14ac:dyDescent="0.25"/>
    <row r="478" ht="21" customHeight="1" x14ac:dyDescent="0.25"/>
    <row r="479" ht="21" customHeight="1" x14ac:dyDescent="0.25"/>
    <row r="480" ht="21" customHeight="1" x14ac:dyDescent="0.25"/>
    <row r="481" ht="21" customHeight="1" x14ac:dyDescent="0.25"/>
    <row r="482" ht="21" customHeight="1" x14ac:dyDescent="0.25"/>
    <row r="483" ht="21" customHeight="1" x14ac:dyDescent="0.25"/>
    <row r="484" ht="21" customHeight="1" x14ac:dyDescent="0.25"/>
    <row r="485" ht="21" customHeight="1" x14ac:dyDescent="0.25"/>
    <row r="486" ht="21" customHeight="1" x14ac:dyDescent="0.25"/>
    <row r="487" ht="21" customHeight="1" x14ac:dyDescent="0.25"/>
    <row r="488" ht="21" customHeight="1" x14ac:dyDescent="0.25"/>
    <row r="489" ht="21" customHeight="1" x14ac:dyDescent="0.25"/>
    <row r="490" ht="21" customHeight="1" x14ac:dyDescent="0.25"/>
    <row r="491" ht="21" customHeight="1" x14ac:dyDescent="0.25"/>
    <row r="492" ht="21" customHeight="1" x14ac:dyDescent="0.25"/>
    <row r="493" ht="21" customHeight="1" x14ac:dyDescent="0.25"/>
    <row r="494" ht="21" customHeight="1" x14ac:dyDescent="0.25"/>
    <row r="495" ht="21" customHeight="1" x14ac:dyDescent="0.25"/>
    <row r="496" ht="21" customHeight="1" x14ac:dyDescent="0.25"/>
    <row r="497" ht="21" customHeight="1" x14ac:dyDescent="0.25"/>
    <row r="498" ht="21" customHeight="1" x14ac:dyDescent="0.25"/>
    <row r="499" ht="21" customHeight="1" x14ac:dyDescent="0.25"/>
    <row r="500" ht="21" customHeight="1" x14ac:dyDescent="0.25"/>
    <row r="501" ht="21" customHeight="1" x14ac:dyDescent="0.25"/>
    <row r="502" ht="21" customHeight="1" x14ac:dyDescent="0.25"/>
    <row r="503" ht="21" customHeight="1" x14ac:dyDescent="0.25"/>
    <row r="504" ht="21" customHeight="1" x14ac:dyDescent="0.25"/>
    <row r="505" ht="21" customHeight="1" x14ac:dyDescent="0.25"/>
    <row r="506" ht="21" customHeight="1" x14ac:dyDescent="0.25"/>
    <row r="507" ht="21" customHeight="1" x14ac:dyDescent="0.25"/>
    <row r="508" ht="21" customHeight="1" x14ac:dyDescent="0.25"/>
    <row r="509" ht="21" customHeight="1" x14ac:dyDescent="0.25"/>
    <row r="510" ht="21" customHeight="1" x14ac:dyDescent="0.25"/>
    <row r="511" ht="21" customHeight="1" x14ac:dyDescent="0.25"/>
    <row r="512" ht="21" customHeight="1" x14ac:dyDescent="0.25"/>
    <row r="513" ht="21" customHeight="1" x14ac:dyDescent="0.25"/>
    <row r="514" ht="21" customHeight="1" x14ac:dyDescent="0.25"/>
    <row r="515" ht="21" customHeight="1" x14ac:dyDescent="0.25"/>
    <row r="516" ht="21" customHeight="1" x14ac:dyDescent="0.25"/>
    <row r="517" ht="21" customHeight="1" x14ac:dyDescent="0.25"/>
    <row r="518" ht="21" customHeight="1" x14ac:dyDescent="0.25"/>
    <row r="519" ht="21" customHeight="1" x14ac:dyDescent="0.25"/>
    <row r="520" ht="21" customHeight="1" x14ac:dyDescent="0.25"/>
    <row r="521" ht="21" customHeight="1" x14ac:dyDescent="0.25"/>
    <row r="522" ht="21" customHeight="1" x14ac:dyDescent="0.25"/>
    <row r="523" ht="21" customHeight="1" x14ac:dyDescent="0.25"/>
    <row r="524" ht="21" customHeight="1" x14ac:dyDescent="0.25"/>
    <row r="525" ht="21" customHeight="1" x14ac:dyDescent="0.25"/>
    <row r="526" ht="21" customHeight="1" x14ac:dyDescent="0.25"/>
    <row r="527" ht="21" customHeight="1" x14ac:dyDescent="0.25"/>
    <row r="528" ht="21" customHeight="1" x14ac:dyDescent="0.25"/>
    <row r="529" ht="21" customHeight="1" x14ac:dyDescent="0.25"/>
    <row r="530" ht="21" customHeight="1" x14ac:dyDescent="0.25"/>
    <row r="531" ht="21" customHeight="1" x14ac:dyDescent="0.25"/>
    <row r="532" ht="21" customHeight="1" x14ac:dyDescent="0.25"/>
    <row r="533" ht="21" customHeight="1" x14ac:dyDescent="0.25"/>
    <row r="534" ht="21" customHeight="1" x14ac:dyDescent="0.25"/>
    <row r="535" ht="21" customHeight="1" x14ac:dyDescent="0.25"/>
    <row r="536" ht="21" customHeight="1" x14ac:dyDescent="0.25"/>
    <row r="537" ht="21" customHeight="1" x14ac:dyDescent="0.25"/>
    <row r="538" ht="21" customHeight="1" x14ac:dyDescent="0.25"/>
    <row r="539" ht="21" customHeight="1" x14ac:dyDescent="0.25"/>
    <row r="540" ht="21" customHeight="1" x14ac:dyDescent="0.25"/>
    <row r="541" ht="21" customHeight="1" x14ac:dyDescent="0.25"/>
    <row r="542" ht="21" customHeight="1" x14ac:dyDescent="0.25"/>
    <row r="543" ht="21" customHeight="1" x14ac:dyDescent="0.25"/>
    <row r="544" ht="21" customHeight="1" x14ac:dyDescent="0.25"/>
    <row r="545" ht="21" customHeight="1" x14ac:dyDescent="0.25"/>
    <row r="546" ht="21" customHeight="1" x14ac:dyDescent="0.25"/>
    <row r="547" ht="21" customHeight="1" x14ac:dyDescent="0.25"/>
    <row r="548" ht="21" customHeight="1" x14ac:dyDescent="0.25"/>
    <row r="549" ht="21" customHeight="1" x14ac:dyDescent="0.25"/>
    <row r="550" ht="21" customHeight="1" x14ac:dyDescent="0.25"/>
    <row r="551" ht="21" customHeight="1" x14ac:dyDescent="0.25"/>
    <row r="552" ht="21" customHeight="1" x14ac:dyDescent="0.25"/>
    <row r="553" ht="21" customHeight="1" x14ac:dyDescent="0.25"/>
    <row r="554" ht="21" customHeight="1" x14ac:dyDescent="0.25"/>
    <row r="555" ht="21" customHeight="1" x14ac:dyDescent="0.25"/>
    <row r="556" ht="21" customHeight="1" x14ac:dyDescent="0.25"/>
    <row r="557" ht="21" customHeight="1" x14ac:dyDescent="0.25"/>
    <row r="558" ht="21" customHeight="1" x14ac:dyDescent="0.25"/>
    <row r="559" ht="21" customHeight="1" x14ac:dyDescent="0.25"/>
    <row r="560" ht="21" customHeight="1" x14ac:dyDescent="0.25"/>
    <row r="561" ht="21" customHeight="1" x14ac:dyDescent="0.25"/>
    <row r="562" ht="21" customHeight="1" x14ac:dyDescent="0.25"/>
    <row r="563" ht="21" customHeight="1" x14ac:dyDescent="0.25"/>
    <row r="564" ht="21" customHeight="1" x14ac:dyDescent="0.25"/>
    <row r="565" ht="21" customHeight="1" x14ac:dyDescent="0.25"/>
    <row r="566" ht="21" customHeight="1" x14ac:dyDescent="0.25"/>
    <row r="567" ht="21" customHeight="1" x14ac:dyDescent="0.25"/>
    <row r="568" ht="21" customHeight="1" x14ac:dyDescent="0.25"/>
    <row r="569" ht="21" customHeight="1" x14ac:dyDescent="0.25"/>
    <row r="570" ht="21" customHeight="1" x14ac:dyDescent="0.25"/>
    <row r="571" ht="21" customHeight="1" x14ac:dyDescent="0.25"/>
    <row r="572" ht="21" customHeight="1" x14ac:dyDescent="0.25"/>
    <row r="573" ht="21" customHeight="1" x14ac:dyDescent="0.25"/>
    <row r="574" ht="21" customHeight="1" x14ac:dyDescent="0.25"/>
    <row r="575" ht="21" customHeight="1" x14ac:dyDescent="0.25"/>
    <row r="576" ht="21" customHeight="1" x14ac:dyDescent="0.25"/>
    <row r="577" ht="21" customHeight="1" x14ac:dyDescent="0.25"/>
    <row r="578" ht="21" customHeight="1" x14ac:dyDescent="0.25"/>
    <row r="579" ht="21" customHeight="1" x14ac:dyDescent="0.25"/>
    <row r="580" ht="21" customHeight="1" x14ac:dyDescent="0.25"/>
    <row r="581" ht="21" customHeight="1" x14ac:dyDescent="0.25"/>
    <row r="582" ht="21" customHeight="1" x14ac:dyDescent="0.25"/>
    <row r="583" ht="21" customHeight="1" x14ac:dyDescent="0.25"/>
    <row r="584" ht="21" customHeight="1" x14ac:dyDescent="0.25"/>
    <row r="585" ht="21" customHeight="1" x14ac:dyDescent="0.25"/>
    <row r="586" ht="21" customHeight="1" x14ac:dyDescent="0.25"/>
    <row r="587" ht="21" customHeight="1" x14ac:dyDescent="0.25"/>
    <row r="588" ht="21" customHeight="1" x14ac:dyDescent="0.25"/>
    <row r="589" ht="21" customHeight="1" x14ac:dyDescent="0.25"/>
    <row r="590" ht="21" customHeight="1" x14ac:dyDescent="0.25"/>
    <row r="591" ht="21" customHeight="1" x14ac:dyDescent="0.25"/>
    <row r="592" ht="21" customHeight="1" x14ac:dyDescent="0.25"/>
    <row r="593" ht="21" customHeight="1" x14ac:dyDescent="0.25"/>
    <row r="594" ht="21" customHeight="1" x14ac:dyDescent="0.25"/>
    <row r="595" ht="21" customHeight="1" x14ac:dyDescent="0.25"/>
    <row r="596" ht="21" customHeight="1" x14ac:dyDescent="0.25"/>
    <row r="597" ht="21" customHeight="1" x14ac:dyDescent="0.25"/>
    <row r="598" ht="21" customHeight="1" x14ac:dyDescent="0.25"/>
    <row r="599" ht="21" customHeight="1" x14ac:dyDescent="0.25"/>
    <row r="600" ht="21" customHeight="1" x14ac:dyDescent="0.25"/>
    <row r="601" ht="21" customHeight="1" x14ac:dyDescent="0.25"/>
    <row r="602" ht="21" customHeight="1" x14ac:dyDescent="0.25"/>
    <row r="603" ht="21" customHeight="1" x14ac:dyDescent="0.25"/>
    <row r="604" ht="21" customHeight="1" x14ac:dyDescent="0.25"/>
    <row r="605" ht="21" customHeight="1" x14ac:dyDescent="0.25"/>
    <row r="606" ht="21" customHeight="1" x14ac:dyDescent="0.25"/>
    <row r="607" ht="21" customHeight="1" x14ac:dyDescent="0.25"/>
    <row r="608" ht="21" customHeight="1" x14ac:dyDescent="0.25"/>
    <row r="609" ht="21" customHeight="1" x14ac:dyDescent="0.25"/>
    <row r="610" ht="21" customHeight="1" x14ac:dyDescent="0.25"/>
    <row r="611" ht="21" customHeight="1" x14ac:dyDescent="0.25"/>
    <row r="612" ht="21" customHeight="1" x14ac:dyDescent="0.25"/>
    <row r="613" ht="21" customHeight="1" x14ac:dyDescent="0.25"/>
    <row r="614" ht="21" customHeight="1" x14ac:dyDescent="0.25"/>
    <row r="615" ht="21" customHeight="1" x14ac:dyDescent="0.25"/>
    <row r="616" ht="21" customHeight="1" x14ac:dyDescent="0.25"/>
    <row r="617" ht="21" customHeight="1" x14ac:dyDescent="0.25"/>
    <row r="618" ht="21" customHeight="1" x14ac:dyDescent="0.25"/>
    <row r="619" ht="21" customHeight="1" x14ac:dyDescent="0.25"/>
    <row r="620" ht="21" customHeight="1" x14ac:dyDescent="0.25"/>
    <row r="621" ht="21" customHeight="1" x14ac:dyDescent="0.25"/>
    <row r="622" ht="21" customHeight="1" x14ac:dyDescent="0.25"/>
    <row r="623" ht="21" customHeight="1" x14ac:dyDescent="0.25"/>
    <row r="624" ht="21" customHeight="1" x14ac:dyDescent="0.25"/>
    <row r="625" ht="21" customHeight="1" x14ac:dyDescent="0.25"/>
    <row r="626" ht="21" customHeight="1" x14ac:dyDescent="0.25"/>
    <row r="627" ht="21" customHeight="1" x14ac:dyDescent="0.25"/>
    <row r="628" ht="21" customHeight="1" x14ac:dyDescent="0.25"/>
    <row r="629" ht="21" customHeight="1" x14ac:dyDescent="0.25"/>
    <row r="630" ht="21" customHeight="1" x14ac:dyDescent="0.25"/>
    <row r="631" ht="21" customHeight="1" x14ac:dyDescent="0.25"/>
    <row r="632" ht="21" customHeight="1" x14ac:dyDescent="0.25"/>
    <row r="633" ht="21" customHeight="1" x14ac:dyDescent="0.25"/>
    <row r="634" ht="21" customHeight="1" x14ac:dyDescent="0.25"/>
    <row r="635" ht="21" customHeight="1" x14ac:dyDescent="0.25"/>
    <row r="636" ht="21" customHeight="1" x14ac:dyDescent="0.25"/>
    <row r="637" ht="21" customHeight="1" x14ac:dyDescent="0.25"/>
    <row r="638" ht="21" customHeight="1" x14ac:dyDescent="0.25"/>
    <row r="639" ht="21" customHeight="1" x14ac:dyDescent="0.25"/>
    <row r="640" ht="21" customHeight="1" x14ac:dyDescent="0.25"/>
    <row r="641" ht="21" customHeight="1" x14ac:dyDescent="0.25"/>
    <row r="642" ht="21" customHeight="1" x14ac:dyDescent="0.25"/>
    <row r="643" ht="21" customHeight="1" x14ac:dyDescent="0.25"/>
    <row r="644" ht="21" customHeight="1" x14ac:dyDescent="0.25"/>
    <row r="645" ht="21" customHeight="1" x14ac:dyDescent="0.25"/>
    <row r="646" ht="21" customHeight="1" x14ac:dyDescent="0.25"/>
    <row r="647" ht="21" customHeight="1" x14ac:dyDescent="0.25"/>
    <row r="648" ht="21" customHeight="1" x14ac:dyDescent="0.25"/>
    <row r="649" ht="21" customHeight="1" x14ac:dyDescent="0.25"/>
    <row r="650" ht="21" customHeight="1" x14ac:dyDescent="0.25"/>
    <row r="651" ht="21" customHeight="1" x14ac:dyDescent="0.25"/>
    <row r="652" ht="21" customHeight="1" x14ac:dyDescent="0.25"/>
    <row r="653" ht="21" customHeight="1" x14ac:dyDescent="0.25"/>
    <row r="654" ht="21" customHeight="1" x14ac:dyDescent="0.25"/>
    <row r="655" ht="21" customHeight="1" x14ac:dyDescent="0.25"/>
    <row r="656" ht="21" customHeight="1" x14ac:dyDescent="0.25"/>
    <row r="657" ht="21" customHeight="1" x14ac:dyDescent="0.25"/>
    <row r="658" ht="21" customHeight="1" x14ac:dyDescent="0.25"/>
    <row r="659" ht="21" customHeight="1" x14ac:dyDescent="0.25"/>
    <row r="660" ht="21" customHeight="1" x14ac:dyDescent="0.25"/>
    <row r="661" ht="21" customHeight="1" x14ac:dyDescent="0.25"/>
    <row r="662" ht="21" customHeight="1" x14ac:dyDescent="0.25"/>
    <row r="663" ht="21" customHeight="1" x14ac:dyDescent="0.25"/>
    <row r="664" ht="21" customHeight="1" x14ac:dyDescent="0.25"/>
    <row r="665" ht="21" customHeight="1" x14ac:dyDescent="0.25"/>
    <row r="666" ht="21" customHeight="1" x14ac:dyDescent="0.25"/>
    <row r="667" ht="21" customHeight="1" x14ac:dyDescent="0.25"/>
    <row r="668" ht="21" customHeight="1" x14ac:dyDescent="0.25"/>
    <row r="669" ht="21" customHeight="1" x14ac:dyDescent="0.25"/>
    <row r="670" ht="21" customHeight="1" x14ac:dyDescent="0.25"/>
    <row r="671" ht="21" customHeight="1" x14ac:dyDescent="0.25"/>
    <row r="672" ht="21" customHeight="1" x14ac:dyDescent="0.25"/>
    <row r="673" ht="21" customHeight="1" x14ac:dyDescent="0.25"/>
    <row r="674" ht="21" customHeight="1" x14ac:dyDescent="0.25"/>
    <row r="675" ht="21" customHeight="1" x14ac:dyDescent="0.25"/>
    <row r="676" ht="21" customHeight="1" x14ac:dyDescent="0.25"/>
    <row r="677" ht="21" customHeight="1" x14ac:dyDescent="0.25"/>
    <row r="678" ht="21" customHeight="1" x14ac:dyDescent="0.25"/>
    <row r="679" ht="21" customHeight="1" x14ac:dyDescent="0.25"/>
    <row r="680" ht="21" customHeight="1" x14ac:dyDescent="0.25"/>
    <row r="681" ht="21" customHeight="1" x14ac:dyDescent="0.25"/>
    <row r="682" ht="21" customHeight="1" x14ac:dyDescent="0.25"/>
    <row r="683" ht="21" customHeight="1" x14ac:dyDescent="0.25"/>
    <row r="684" ht="21" customHeight="1" x14ac:dyDescent="0.25"/>
    <row r="685" ht="21" customHeight="1" x14ac:dyDescent="0.25"/>
    <row r="686" ht="21" customHeight="1" x14ac:dyDescent="0.25"/>
    <row r="687" ht="21" customHeight="1" x14ac:dyDescent="0.25"/>
    <row r="688" ht="21" customHeight="1" x14ac:dyDescent="0.25"/>
    <row r="689" ht="21" customHeight="1" x14ac:dyDescent="0.25"/>
    <row r="690" ht="21" customHeight="1" x14ac:dyDescent="0.25"/>
    <row r="691" ht="21" customHeight="1" x14ac:dyDescent="0.25"/>
    <row r="692" ht="21" customHeight="1" x14ac:dyDescent="0.25"/>
    <row r="693" ht="21" customHeight="1" x14ac:dyDescent="0.25"/>
    <row r="694" ht="21" customHeight="1" x14ac:dyDescent="0.25"/>
    <row r="695" ht="21" customHeight="1" x14ac:dyDescent="0.25"/>
    <row r="696" ht="21" customHeight="1" x14ac:dyDescent="0.25"/>
    <row r="697" ht="21" customHeight="1" x14ac:dyDescent="0.25"/>
    <row r="698" ht="21" customHeight="1" x14ac:dyDescent="0.25"/>
    <row r="699" ht="21" customHeight="1" x14ac:dyDescent="0.25"/>
    <row r="700" ht="21" customHeight="1" x14ac:dyDescent="0.25"/>
    <row r="701" ht="21" customHeight="1" x14ac:dyDescent="0.25"/>
    <row r="702" ht="21" customHeight="1" x14ac:dyDescent="0.25"/>
    <row r="703" ht="21" customHeight="1" x14ac:dyDescent="0.25"/>
    <row r="704" ht="21" customHeight="1" x14ac:dyDescent="0.25"/>
    <row r="705" ht="21" customHeight="1" x14ac:dyDescent="0.25"/>
    <row r="706" ht="21" customHeight="1" x14ac:dyDescent="0.25"/>
    <row r="707" ht="21" customHeight="1" x14ac:dyDescent="0.25"/>
    <row r="708" ht="21" customHeight="1" x14ac:dyDescent="0.25"/>
    <row r="709" ht="21" customHeight="1" x14ac:dyDescent="0.25"/>
    <row r="710" ht="21" customHeight="1" x14ac:dyDescent="0.25"/>
    <row r="711" ht="21" customHeight="1" x14ac:dyDescent="0.25"/>
    <row r="712" ht="21" customHeight="1" x14ac:dyDescent="0.25"/>
    <row r="713" ht="21" customHeight="1" x14ac:dyDescent="0.25"/>
    <row r="714" ht="21" customHeight="1" x14ac:dyDescent="0.25"/>
    <row r="715" ht="21" customHeight="1" x14ac:dyDescent="0.25"/>
    <row r="716" ht="21" customHeight="1" x14ac:dyDescent="0.25"/>
    <row r="717" ht="21" customHeight="1" x14ac:dyDescent="0.25"/>
    <row r="718" ht="21" customHeight="1" x14ac:dyDescent="0.25"/>
    <row r="719" ht="21" customHeight="1" x14ac:dyDescent="0.25"/>
    <row r="720" ht="21" customHeight="1" x14ac:dyDescent="0.25"/>
    <row r="721" ht="21" customHeight="1" x14ac:dyDescent="0.25"/>
    <row r="722" ht="21" customHeight="1" x14ac:dyDescent="0.25"/>
    <row r="723" ht="21" customHeight="1" x14ac:dyDescent="0.25"/>
    <row r="724" ht="21" customHeight="1" x14ac:dyDescent="0.25"/>
    <row r="725" ht="21" customHeight="1" x14ac:dyDescent="0.25"/>
    <row r="726" ht="21" customHeight="1" x14ac:dyDescent="0.25"/>
    <row r="727" ht="21" customHeight="1" x14ac:dyDescent="0.25"/>
    <row r="728" ht="21" customHeight="1" x14ac:dyDescent="0.25"/>
    <row r="729" ht="21" customHeight="1" x14ac:dyDescent="0.25"/>
    <row r="730" ht="21" customHeight="1" x14ac:dyDescent="0.25"/>
    <row r="731" ht="21" customHeight="1" x14ac:dyDescent="0.25"/>
    <row r="732" ht="21" customHeight="1" x14ac:dyDescent="0.25"/>
    <row r="733" ht="21" customHeight="1" x14ac:dyDescent="0.25"/>
    <row r="734" ht="21" customHeight="1" x14ac:dyDescent="0.25"/>
    <row r="735" ht="21" customHeight="1" x14ac:dyDescent="0.25"/>
    <row r="736" ht="21" customHeight="1" x14ac:dyDescent="0.25"/>
    <row r="737" ht="21" customHeight="1" x14ac:dyDescent="0.25"/>
    <row r="738" ht="21" customHeight="1" x14ac:dyDescent="0.25"/>
    <row r="739" ht="21" customHeight="1" x14ac:dyDescent="0.25"/>
    <row r="740" ht="21" customHeight="1" x14ac:dyDescent="0.25"/>
    <row r="741" ht="21" customHeight="1" x14ac:dyDescent="0.25"/>
    <row r="742" ht="21" customHeight="1" x14ac:dyDescent="0.25"/>
    <row r="743" ht="21" customHeight="1" x14ac:dyDescent="0.25"/>
    <row r="744" ht="21" customHeight="1" x14ac:dyDescent="0.25"/>
    <row r="745" ht="21" customHeight="1" x14ac:dyDescent="0.25"/>
    <row r="746" ht="21" customHeight="1" x14ac:dyDescent="0.25"/>
    <row r="747" ht="21" customHeight="1" x14ac:dyDescent="0.25"/>
    <row r="748" ht="21" customHeight="1" x14ac:dyDescent="0.25"/>
    <row r="749" ht="21" customHeight="1" x14ac:dyDescent="0.25"/>
    <row r="750" ht="21" customHeight="1" x14ac:dyDescent="0.25"/>
    <row r="751" ht="21" customHeight="1" x14ac:dyDescent="0.25"/>
    <row r="752" ht="21" customHeight="1" x14ac:dyDescent="0.25"/>
    <row r="753" ht="21" customHeight="1" x14ac:dyDescent="0.25"/>
    <row r="754" ht="21" customHeight="1" x14ac:dyDescent="0.25"/>
    <row r="755" ht="21" customHeight="1" x14ac:dyDescent="0.25"/>
    <row r="756" ht="21" customHeight="1" x14ac:dyDescent="0.25"/>
    <row r="757" ht="21" customHeight="1" x14ac:dyDescent="0.25"/>
    <row r="758" ht="21" customHeight="1" x14ac:dyDescent="0.25"/>
    <row r="759" ht="21" customHeight="1" x14ac:dyDescent="0.25"/>
    <row r="760" ht="21" customHeight="1" x14ac:dyDescent="0.25"/>
    <row r="761" ht="21" customHeight="1" x14ac:dyDescent="0.25"/>
    <row r="762" ht="21" customHeight="1" x14ac:dyDescent="0.25"/>
    <row r="763" ht="21" customHeight="1" x14ac:dyDescent="0.25"/>
    <row r="764" ht="21" customHeight="1" x14ac:dyDescent="0.25"/>
    <row r="765" ht="21" customHeight="1" x14ac:dyDescent="0.25"/>
    <row r="766" ht="21" customHeight="1" x14ac:dyDescent="0.25"/>
    <row r="767" ht="21" customHeight="1" x14ac:dyDescent="0.25"/>
    <row r="768" ht="21" customHeight="1" x14ac:dyDescent="0.25"/>
    <row r="769" ht="21" customHeight="1" x14ac:dyDescent="0.25"/>
    <row r="770" ht="21" customHeight="1" x14ac:dyDescent="0.25"/>
    <row r="771" ht="21" customHeight="1" x14ac:dyDescent="0.25"/>
    <row r="772" ht="21" customHeight="1" x14ac:dyDescent="0.25"/>
    <row r="773" ht="21" customHeight="1" x14ac:dyDescent="0.25"/>
    <row r="774" ht="21" customHeight="1" x14ac:dyDescent="0.25"/>
    <row r="775" ht="21" customHeight="1" x14ac:dyDescent="0.25"/>
    <row r="776" ht="21" customHeight="1" x14ac:dyDescent="0.25"/>
    <row r="777" ht="21" customHeight="1" x14ac:dyDescent="0.25"/>
    <row r="778" ht="21" customHeight="1" x14ac:dyDescent="0.25"/>
    <row r="779" ht="21" customHeight="1" x14ac:dyDescent="0.25"/>
    <row r="780" ht="21" customHeight="1" x14ac:dyDescent="0.25"/>
    <row r="781" ht="21" customHeight="1" x14ac:dyDescent="0.25"/>
    <row r="782" ht="21" customHeight="1" x14ac:dyDescent="0.25"/>
    <row r="783" ht="21" customHeight="1" x14ac:dyDescent="0.25"/>
    <row r="784" ht="21" customHeight="1" x14ac:dyDescent="0.25"/>
    <row r="785" ht="21" customHeight="1" x14ac:dyDescent="0.25"/>
    <row r="786" ht="21" customHeight="1" x14ac:dyDescent="0.25"/>
    <row r="787" ht="21" customHeight="1" x14ac:dyDescent="0.25"/>
    <row r="788" ht="21" customHeight="1" x14ac:dyDescent="0.25"/>
    <row r="789" ht="21" customHeight="1" x14ac:dyDescent="0.25"/>
    <row r="790" ht="21" customHeight="1" x14ac:dyDescent="0.25"/>
    <row r="791" ht="21" customHeight="1" x14ac:dyDescent="0.25"/>
    <row r="792" ht="21" customHeight="1" x14ac:dyDescent="0.25"/>
    <row r="793" ht="21" customHeight="1" x14ac:dyDescent="0.25"/>
    <row r="794" ht="21" customHeight="1" x14ac:dyDescent="0.25"/>
    <row r="795" ht="21" customHeight="1" x14ac:dyDescent="0.25"/>
    <row r="796" ht="21" customHeight="1" x14ac:dyDescent="0.25"/>
    <row r="797" ht="21" customHeight="1" x14ac:dyDescent="0.25"/>
    <row r="798" ht="21" customHeight="1" x14ac:dyDescent="0.25"/>
    <row r="799" ht="21" customHeight="1" x14ac:dyDescent="0.25"/>
    <row r="800" ht="21" customHeight="1" x14ac:dyDescent="0.25"/>
    <row r="801" ht="21" customHeight="1" x14ac:dyDescent="0.25"/>
    <row r="802" ht="21" customHeight="1" x14ac:dyDescent="0.25"/>
    <row r="803" ht="21" customHeight="1" x14ac:dyDescent="0.25"/>
    <row r="804" ht="21" customHeight="1" x14ac:dyDescent="0.25"/>
    <row r="805" ht="21" customHeight="1" x14ac:dyDescent="0.25"/>
    <row r="806" ht="21" customHeight="1" x14ac:dyDescent="0.25"/>
    <row r="807" ht="21" customHeight="1" x14ac:dyDescent="0.25"/>
    <row r="808" ht="21" customHeight="1" x14ac:dyDescent="0.25"/>
    <row r="809" ht="21" customHeight="1" x14ac:dyDescent="0.25"/>
    <row r="810" ht="21" customHeight="1" x14ac:dyDescent="0.25"/>
    <row r="811" ht="21" customHeight="1" x14ac:dyDescent="0.25"/>
    <row r="812" ht="21" customHeight="1" x14ac:dyDescent="0.25"/>
    <row r="813" ht="21" customHeight="1" x14ac:dyDescent="0.25"/>
    <row r="814" ht="21" customHeight="1" x14ac:dyDescent="0.25"/>
    <row r="815" ht="21" customHeight="1" x14ac:dyDescent="0.25"/>
    <row r="816" ht="21" customHeight="1" x14ac:dyDescent="0.25"/>
    <row r="817" ht="21" customHeight="1" x14ac:dyDescent="0.25"/>
    <row r="818" ht="21" customHeight="1" x14ac:dyDescent="0.25"/>
    <row r="819" ht="21" customHeight="1" x14ac:dyDescent="0.25"/>
    <row r="820" ht="21" customHeight="1" x14ac:dyDescent="0.25"/>
    <row r="821" ht="21" customHeight="1" x14ac:dyDescent="0.25"/>
    <row r="822" ht="21" customHeight="1" x14ac:dyDescent="0.25"/>
    <row r="823" ht="21" customHeight="1" x14ac:dyDescent="0.25"/>
    <row r="824" ht="21" customHeight="1" x14ac:dyDescent="0.25"/>
    <row r="825" ht="21" customHeight="1" x14ac:dyDescent="0.25"/>
    <row r="826" ht="21" customHeight="1" x14ac:dyDescent="0.25"/>
    <row r="827" ht="21" customHeight="1" x14ac:dyDescent="0.25"/>
    <row r="828" ht="21" customHeight="1" x14ac:dyDescent="0.25"/>
    <row r="829" ht="21" customHeight="1" x14ac:dyDescent="0.25"/>
    <row r="830" ht="21" customHeight="1" x14ac:dyDescent="0.25"/>
    <row r="831" ht="21" customHeight="1" x14ac:dyDescent="0.25"/>
    <row r="832" ht="21" customHeight="1" x14ac:dyDescent="0.25"/>
    <row r="833" ht="21" customHeight="1" x14ac:dyDescent="0.25"/>
    <row r="834" ht="21" customHeight="1" x14ac:dyDescent="0.25"/>
    <row r="835" ht="21" customHeight="1" x14ac:dyDescent="0.25"/>
    <row r="836" ht="21" customHeight="1" x14ac:dyDescent="0.25"/>
    <row r="837" ht="21" customHeight="1" x14ac:dyDescent="0.25"/>
    <row r="838" ht="21" customHeight="1" x14ac:dyDescent="0.25"/>
    <row r="839" ht="21" customHeight="1" x14ac:dyDescent="0.25"/>
    <row r="840" ht="21" customHeight="1" x14ac:dyDescent="0.25"/>
    <row r="841" ht="21" customHeight="1" x14ac:dyDescent="0.25"/>
    <row r="842" ht="21" customHeight="1" x14ac:dyDescent="0.25"/>
    <row r="843" ht="21" customHeight="1" x14ac:dyDescent="0.25"/>
    <row r="844" ht="21" customHeight="1" x14ac:dyDescent="0.25"/>
    <row r="845" ht="21" customHeight="1" x14ac:dyDescent="0.25"/>
    <row r="846" ht="21" customHeight="1" x14ac:dyDescent="0.25"/>
    <row r="847" ht="21" customHeight="1" x14ac:dyDescent="0.25"/>
    <row r="848" ht="21" customHeight="1" x14ac:dyDescent="0.25"/>
    <row r="849" ht="21" customHeight="1" x14ac:dyDescent="0.25"/>
    <row r="850" ht="21" customHeight="1" x14ac:dyDescent="0.25"/>
    <row r="851" ht="21" customHeight="1" x14ac:dyDescent="0.25"/>
    <row r="852" ht="21" customHeight="1" x14ac:dyDescent="0.25"/>
    <row r="853" ht="21" customHeight="1" x14ac:dyDescent="0.25"/>
    <row r="854" ht="21" customHeight="1" x14ac:dyDescent="0.25"/>
    <row r="855" ht="21" customHeight="1" x14ac:dyDescent="0.25"/>
    <row r="856" ht="21" customHeight="1" x14ac:dyDescent="0.25"/>
    <row r="857" ht="21" customHeight="1" x14ac:dyDescent="0.25"/>
    <row r="858" ht="21" customHeight="1" x14ac:dyDescent="0.25"/>
    <row r="859" ht="21" customHeight="1" x14ac:dyDescent="0.25"/>
    <row r="860" ht="21" customHeight="1" x14ac:dyDescent="0.25"/>
    <row r="861" ht="21" customHeight="1" x14ac:dyDescent="0.25"/>
    <row r="862" ht="21" customHeight="1" x14ac:dyDescent="0.25"/>
    <row r="863" ht="21" customHeight="1" x14ac:dyDescent="0.25"/>
    <row r="864" ht="21" customHeight="1" x14ac:dyDescent="0.25"/>
    <row r="865" ht="21" customHeight="1" x14ac:dyDescent="0.25"/>
    <row r="866" ht="21" customHeight="1" x14ac:dyDescent="0.25"/>
    <row r="867" ht="21" customHeight="1" x14ac:dyDescent="0.25"/>
    <row r="868" ht="21" customHeight="1" x14ac:dyDescent="0.25"/>
    <row r="869" ht="21" customHeight="1" x14ac:dyDescent="0.25"/>
    <row r="870" ht="21" customHeight="1" x14ac:dyDescent="0.25"/>
    <row r="871" ht="21" customHeight="1" x14ac:dyDescent="0.25"/>
    <row r="872" ht="21" customHeight="1" x14ac:dyDescent="0.25"/>
    <row r="873" ht="21" customHeight="1" x14ac:dyDescent="0.25"/>
    <row r="874" ht="21" customHeight="1" x14ac:dyDescent="0.25"/>
    <row r="875" ht="21" customHeight="1" x14ac:dyDescent="0.25"/>
    <row r="876" ht="21" customHeight="1" x14ac:dyDescent="0.25"/>
    <row r="877" ht="21" customHeight="1" x14ac:dyDescent="0.25"/>
    <row r="878" ht="21" customHeight="1" x14ac:dyDescent="0.25"/>
    <row r="879" ht="21" customHeight="1" x14ac:dyDescent="0.25"/>
    <row r="880" ht="21" customHeight="1" x14ac:dyDescent="0.25"/>
    <row r="881" ht="21" customHeight="1" x14ac:dyDescent="0.25"/>
    <row r="882" ht="21" customHeight="1" x14ac:dyDescent="0.25"/>
    <row r="883" ht="21" customHeight="1" x14ac:dyDescent="0.25"/>
    <row r="884" ht="21" customHeight="1" x14ac:dyDescent="0.25"/>
    <row r="885" ht="21" customHeight="1" x14ac:dyDescent="0.25"/>
    <row r="886" ht="21" customHeight="1" x14ac:dyDescent="0.25"/>
    <row r="887" ht="21" customHeight="1" x14ac:dyDescent="0.25"/>
    <row r="888" ht="21" customHeight="1" x14ac:dyDescent="0.25"/>
    <row r="889" ht="21" customHeight="1" x14ac:dyDescent="0.25"/>
    <row r="890" ht="21" customHeight="1" x14ac:dyDescent="0.25"/>
    <row r="891" ht="21" customHeight="1" x14ac:dyDescent="0.25"/>
    <row r="892" ht="21" customHeight="1" x14ac:dyDescent="0.25"/>
    <row r="893" ht="21" customHeight="1" x14ac:dyDescent="0.25"/>
    <row r="894" ht="21" customHeight="1" x14ac:dyDescent="0.25"/>
    <row r="895" ht="21" customHeight="1" x14ac:dyDescent="0.25"/>
    <row r="896" ht="21" customHeight="1" x14ac:dyDescent="0.25"/>
    <row r="897" ht="21" customHeight="1" x14ac:dyDescent="0.25"/>
    <row r="898" ht="21" customHeight="1" x14ac:dyDescent="0.25"/>
    <row r="899" ht="21" customHeight="1" x14ac:dyDescent="0.25"/>
    <row r="900" ht="21" customHeight="1" x14ac:dyDescent="0.25"/>
    <row r="901" ht="21" customHeight="1" x14ac:dyDescent="0.25"/>
    <row r="902" ht="21" customHeight="1" x14ac:dyDescent="0.25"/>
    <row r="903" ht="21" customHeight="1" x14ac:dyDescent="0.25"/>
    <row r="904" ht="21" customHeight="1" x14ac:dyDescent="0.25"/>
    <row r="905" ht="21" customHeight="1" x14ac:dyDescent="0.25"/>
    <row r="906" ht="21" customHeight="1" x14ac:dyDescent="0.25"/>
    <row r="907" ht="21" customHeight="1" x14ac:dyDescent="0.25"/>
    <row r="908" ht="21" customHeight="1" x14ac:dyDescent="0.25"/>
    <row r="909" ht="21" customHeight="1" x14ac:dyDescent="0.25"/>
    <row r="910" ht="21" customHeight="1" x14ac:dyDescent="0.25"/>
    <row r="911" ht="21" customHeight="1" x14ac:dyDescent="0.25"/>
    <row r="912" ht="21" customHeight="1" x14ac:dyDescent="0.25"/>
    <row r="913" ht="21" customHeight="1" x14ac:dyDescent="0.25"/>
    <row r="914" ht="21" customHeight="1" x14ac:dyDescent="0.25"/>
    <row r="915" ht="21" customHeight="1" x14ac:dyDescent="0.25"/>
    <row r="916" ht="21" customHeight="1" x14ac:dyDescent="0.25"/>
    <row r="917" ht="21" customHeight="1" x14ac:dyDescent="0.25"/>
    <row r="918" ht="21" customHeight="1" x14ac:dyDescent="0.25"/>
    <row r="919" ht="21" customHeight="1" x14ac:dyDescent="0.25"/>
    <row r="920" ht="21" customHeight="1" x14ac:dyDescent="0.25"/>
    <row r="921" ht="21" customHeight="1" x14ac:dyDescent="0.25"/>
    <row r="922" ht="21" customHeight="1" x14ac:dyDescent="0.25"/>
    <row r="923" ht="21" customHeight="1" x14ac:dyDescent="0.25"/>
    <row r="924" ht="21" customHeight="1" x14ac:dyDescent="0.25"/>
    <row r="925" ht="21" customHeight="1" x14ac:dyDescent="0.25"/>
    <row r="926" ht="21" customHeight="1" x14ac:dyDescent="0.25"/>
    <row r="927" ht="21" customHeight="1" x14ac:dyDescent="0.25"/>
    <row r="928" ht="21" customHeight="1" x14ac:dyDescent="0.25"/>
    <row r="929" ht="21" customHeight="1" x14ac:dyDescent="0.25"/>
    <row r="930" ht="21" customHeight="1" x14ac:dyDescent="0.25"/>
    <row r="931" ht="21" customHeight="1" x14ac:dyDescent="0.25"/>
    <row r="932" ht="21" customHeight="1" x14ac:dyDescent="0.25"/>
    <row r="933" ht="21" customHeight="1" x14ac:dyDescent="0.25"/>
    <row r="934" ht="21" customHeight="1" x14ac:dyDescent="0.25"/>
    <row r="935" ht="21" customHeight="1" x14ac:dyDescent="0.25"/>
    <row r="936" ht="21" customHeight="1" x14ac:dyDescent="0.25"/>
    <row r="937" ht="21" customHeight="1" x14ac:dyDescent="0.25"/>
    <row r="938" ht="21" customHeight="1" x14ac:dyDescent="0.25"/>
    <row r="939" ht="21" customHeight="1" x14ac:dyDescent="0.25"/>
    <row r="940" ht="21" customHeight="1" x14ac:dyDescent="0.25"/>
    <row r="941" ht="21" customHeight="1" x14ac:dyDescent="0.25"/>
    <row r="942" ht="21" customHeight="1" x14ac:dyDescent="0.25"/>
    <row r="943" ht="21" customHeight="1" x14ac:dyDescent="0.25"/>
    <row r="944" ht="21" customHeight="1" x14ac:dyDescent="0.25"/>
    <row r="945" ht="21" customHeight="1" x14ac:dyDescent="0.25"/>
    <row r="946" ht="21" customHeight="1" x14ac:dyDescent="0.25"/>
    <row r="947" ht="21" customHeight="1" x14ac:dyDescent="0.25"/>
    <row r="948" ht="21" customHeight="1" x14ac:dyDescent="0.25"/>
    <row r="949" ht="21" customHeight="1" x14ac:dyDescent="0.25"/>
    <row r="950" ht="21" customHeight="1" x14ac:dyDescent="0.25"/>
    <row r="951" ht="21" customHeight="1" x14ac:dyDescent="0.25"/>
    <row r="952" ht="21" customHeight="1" x14ac:dyDescent="0.25"/>
    <row r="953" ht="21" customHeight="1" x14ac:dyDescent="0.25"/>
    <row r="954" ht="21" customHeight="1" x14ac:dyDescent="0.25"/>
    <row r="955" ht="21" customHeight="1" x14ac:dyDescent="0.25"/>
    <row r="956" ht="21" customHeight="1" x14ac:dyDescent="0.25"/>
    <row r="957" ht="21" customHeight="1" x14ac:dyDescent="0.25"/>
    <row r="958" ht="21" customHeight="1" x14ac:dyDescent="0.25"/>
    <row r="959" ht="21" customHeight="1" x14ac:dyDescent="0.25"/>
    <row r="960" ht="21" customHeight="1" x14ac:dyDescent="0.25"/>
    <row r="961" ht="21" customHeight="1" x14ac:dyDescent="0.25"/>
    <row r="962" ht="21" customHeight="1" x14ac:dyDescent="0.25"/>
    <row r="963" ht="21" customHeight="1" x14ac:dyDescent="0.25"/>
    <row r="964" ht="21" customHeight="1" x14ac:dyDescent="0.25"/>
    <row r="965" ht="21" customHeight="1" x14ac:dyDescent="0.25"/>
    <row r="966" ht="21" customHeight="1" x14ac:dyDescent="0.25"/>
    <row r="967" ht="21" customHeight="1" x14ac:dyDescent="0.25"/>
    <row r="968" ht="21" customHeight="1" x14ac:dyDescent="0.25"/>
    <row r="969" ht="21" customHeight="1" x14ac:dyDescent="0.25"/>
    <row r="970" ht="21" customHeight="1" x14ac:dyDescent="0.25"/>
    <row r="971" ht="21" customHeight="1" x14ac:dyDescent="0.25"/>
    <row r="972" ht="21" customHeight="1" x14ac:dyDescent="0.25"/>
    <row r="973" ht="21" customHeight="1" x14ac:dyDescent="0.25"/>
    <row r="974" ht="21" customHeight="1" x14ac:dyDescent="0.25"/>
    <row r="975" ht="21" customHeight="1" x14ac:dyDescent="0.25"/>
    <row r="976" ht="21" customHeight="1" x14ac:dyDescent="0.25"/>
    <row r="977" ht="21" customHeight="1" x14ac:dyDescent="0.25"/>
  </sheetData>
  <mergeCells count="475">
    <mergeCell ref="F106:I106"/>
    <mergeCell ref="C106:E106"/>
    <mergeCell ref="X96:Z96"/>
    <mergeCell ref="B95:D95"/>
    <mergeCell ref="X97:Z97"/>
    <mergeCell ref="R97:W97"/>
    <mergeCell ref="R95:W95"/>
    <mergeCell ref="R96:W96"/>
    <mergeCell ref="B97:D97"/>
    <mergeCell ref="E97:G97"/>
    <mergeCell ref="C105:E105"/>
    <mergeCell ref="F105:I105"/>
    <mergeCell ref="E98:G98"/>
    <mergeCell ref="E99:G99"/>
    <mergeCell ref="H98:K98"/>
    <mergeCell ref="A100:Z100"/>
    <mergeCell ref="A101:Z101"/>
    <mergeCell ref="L98:Q98"/>
    <mergeCell ref="X98:Z98"/>
    <mergeCell ref="X99:Z99"/>
    <mergeCell ref="F104:I104"/>
    <mergeCell ref="A98:D98"/>
    <mergeCell ref="L99:Q99"/>
    <mergeCell ref="H99:K99"/>
    <mergeCell ref="AA1:AA73"/>
    <mergeCell ref="AA77:AA135"/>
    <mergeCell ref="C120:I120"/>
    <mergeCell ref="S80:V80"/>
    <mergeCell ref="A107:B107"/>
    <mergeCell ref="W80:Z80"/>
    <mergeCell ref="J116:Z116"/>
    <mergeCell ref="J109:Z109"/>
    <mergeCell ref="J110:Z110"/>
    <mergeCell ref="J106:Z106"/>
    <mergeCell ref="B96:D96"/>
    <mergeCell ref="A120:B120"/>
    <mergeCell ref="J119:Z119"/>
    <mergeCell ref="J104:Z104"/>
    <mergeCell ref="J108:Z108"/>
    <mergeCell ref="J111:Z111"/>
    <mergeCell ref="A112:Z112"/>
    <mergeCell ref="A108:B108"/>
    <mergeCell ref="H87:K87"/>
    <mergeCell ref="L87:Q87"/>
    <mergeCell ref="B93:D93"/>
    <mergeCell ref="B92:D92"/>
    <mergeCell ref="L93:Q93"/>
    <mergeCell ref="H92:K92"/>
    <mergeCell ref="X92:Z92"/>
    <mergeCell ref="L90:Q90"/>
    <mergeCell ref="L89:Q89"/>
    <mergeCell ref="H89:K89"/>
    <mergeCell ref="B89:D89"/>
    <mergeCell ref="E95:G95"/>
    <mergeCell ref="H96:K96"/>
    <mergeCell ref="L96:Q96"/>
    <mergeCell ref="L95:Q95"/>
    <mergeCell ref="H93:K93"/>
    <mergeCell ref="B94:D94"/>
    <mergeCell ref="E96:G96"/>
    <mergeCell ref="H95:K95"/>
    <mergeCell ref="M78:R79"/>
    <mergeCell ref="R87:W87"/>
    <mergeCell ref="B87:D87"/>
    <mergeCell ref="H94:K94"/>
    <mergeCell ref="E91:G91"/>
    <mergeCell ref="H91:K91"/>
    <mergeCell ref="H88:K88"/>
    <mergeCell ref="E94:G94"/>
    <mergeCell ref="E93:G93"/>
    <mergeCell ref="R88:W88"/>
    <mergeCell ref="R89:W89"/>
    <mergeCell ref="R90:W90"/>
    <mergeCell ref="R94:W94"/>
    <mergeCell ref="A61:Z61"/>
    <mergeCell ref="E92:G92"/>
    <mergeCell ref="B91:D91"/>
    <mergeCell ref="E90:G90"/>
    <mergeCell ref="X91:Z91"/>
    <mergeCell ref="L91:Q91"/>
    <mergeCell ref="L92:Q92"/>
    <mergeCell ref="X90:Z90"/>
    <mergeCell ref="A78:D79"/>
    <mergeCell ref="G78:H79"/>
    <mergeCell ref="I80:L80"/>
    <mergeCell ref="M80:R80"/>
    <mergeCell ref="A62:Z63"/>
    <mergeCell ref="A64:Z66"/>
    <mergeCell ref="A80:D80"/>
    <mergeCell ref="E80:F80"/>
    <mergeCell ref="A67:W69"/>
    <mergeCell ref="X67:Z69"/>
    <mergeCell ref="G73:I73"/>
    <mergeCell ref="X87:Z87"/>
    <mergeCell ref="S78:V79"/>
    <mergeCell ref="A70:Z70"/>
    <mergeCell ref="A71:Z72"/>
    <mergeCell ref="B90:D90"/>
    <mergeCell ref="R99:W99"/>
    <mergeCell ref="R98:W98"/>
    <mergeCell ref="J105:Z105"/>
    <mergeCell ref="A104:B104"/>
    <mergeCell ref="A102:Z103"/>
    <mergeCell ref="C104:E104"/>
    <mergeCell ref="A105:B105"/>
    <mergeCell ref="C122:I122"/>
    <mergeCell ref="A119:B119"/>
    <mergeCell ref="C119:I119"/>
    <mergeCell ref="J120:Z120"/>
    <mergeCell ref="A110:I110"/>
    <mergeCell ref="A114:Z115"/>
    <mergeCell ref="C121:I121"/>
    <mergeCell ref="A121:B121"/>
    <mergeCell ref="J118:Z118"/>
    <mergeCell ref="J117:Z117"/>
    <mergeCell ref="C116:I116"/>
    <mergeCell ref="A116:B116"/>
    <mergeCell ref="A118:B118"/>
    <mergeCell ref="A106:B106"/>
    <mergeCell ref="A117:B117"/>
    <mergeCell ref="C118:I118"/>
    <mergeCell ref="C117:I117"/>
    <mergeCell ref="J73:Z73"/>
    <mergeCell ref="X88:Z88"/>
    <mergeCell ref="W78:Z79"/>
    <mergeCell ref="A77:Z77"/>
    <mergeCell ref="B73:F73"/>
    <mergeCell ref="H90:K90"/>
    <mergeCell ref="L94:Q94"/>
    <mergeCell ref="E87:G87"/>
    <mergeCell ref="A85:Z86"/>
    <mergeCell ref="A81:Z81"/>
    <mergeCell ref="X93:Z93"/>
    <mergeCell ref="B88:D88"/>
    <mergeCell ref="E88:G88"/>
    <mergeCell ref="L88:Q88"/>
    <mergeCell ref="E89:G89"/>
    <mergeCell ref="G80:H80"/>
    <mergeCell ref="X89:Z89"/>
    <mergeCell ref="R91:W91"/>
    <mergeCell ref="R92:W92"/>
    <mergeCell ref="R93:W93"/>
    <mergeCell ref="E78:F79"/>
    <mergeCell ref="A82:Z83"/>
    <mergeCell ref="A84:Z84"/>
    <mergeCell ref="I78:L79"/>
    <mergeCell ref="J107:Z107"/>
    <mergeCell ref="C107:E107"/>
    <mergeCell ref="A124:B124"/>
    <mergeCell ref="A123:B123"/>
    <mergeCell ref="J122:Z122"/>
    <mergeCell ref="J121:Z121"/>
    <mergeCell ref="A122:B122"/>
    <mergeCell ref="A143:B143"/>
    <mergeCell ref="M136:M137"/>
    <mergeCell ref="C136:E137"/>
    <mergeCell ref="F136:F137"/>
    <mergeCell ref="A136:B137"/>
    <mergeCell ref="A141:B141"/>
    <mergeCell ref="A142:B142"/>
    <mergeCell ref="A139:B139"/>
    <mergeCell ref="A138:B138"/>
    <mergeCell ref="C141:E141"/>
    <mergeCell ref="A130:Z131"/>
    <mergeCell ref="C143:E143"/>
    <mergeCell ref="I136:I137"/>
    <mergeCell ref="X136:X137"/>
    <mergeCell ref="Y136:Y137"/>
    <mergeCell ref="A127:I127"/>
    <mergeCell ref="A125:B125"/>
    <mergeCell ref="A126:B126"/>
    <mergeCell ref="C126:I126"/>
    <mergeCell ref="A221:B221"/>
    <mergeCell ref="C218:E218"/>
    <mergeCell ref="C219:E219"/>
    <mergeCell ref="A113:Z113"/>
    <mergeCell ref="C108:E108"/>
    <mergeCell ref="F108:I108"/>
    <mergeCell ref="C109:E109"/>
    <mergeCell ref="F109:I109"/>
    <mergeCell ref="A111:I111"/>
    <mergeCell ref="A157:B157"/>
    <mergeCell ref="A153:B153"/>
    <mergeCell ref="A154:B154"/>
    <mergeCell ref="A147:B147"/>
    <mergeCell ref="A148:B148"/>
    <mergeCell ref="A149:B149"/>
    <mergeCell ref="A150:B150"/>
    <mergeCell ref="A156:B156"/>
    <mergeCell ref="A140:B140"/>
    <mergeCell ref="C138:E138"/>
    <mergeCell ref="C139:E139"/>
    <mergeCell ref="C142:E142"/>
    <mergeCell ref="C140:E140"/>
    <mergeCell ref="A129:Z129"/>
    <mergeCell ref="C170:E170"/>
    <mergeCell ref="C222:E222"/>
    <mergeCell ref="C206:E206"/>
    <mergeCell ref="C207:E207"/>
    <mergeCell ref="C197:E197"/>
    <mergeCell ref="C215:E215"/>
    <mergeCell ref="C213:E213"/>
    <mergeCell ref="C214:E214"/>
    <mergeCell ref="C216:E216"/>
    <mergeCell ref="C217:E217"/>
    <mergeCell ref="C202:E202"/>
    <mergeCell ref="C203:E203"/>
    <mergeCell ref="C204:E204"/>
    <mergeCell ref="C205:E205"/>
    <mergeCell ref="C209:E209"/>
    <mergeCell ref="C211:E211"/>
    <mergeCell ref="C210:E210"/>
    <mergeCell ref="C212:E212"/>
    <mergeCell ref="C208:E208"/>
    <mergeCell ref="C149:E149"/>
    <mergeCell ref="C150:E150"/>
    <mergeCell ref="C147:E147"/>
    <mergeCell ref="C148:E148"/>
    <mergeCell ref="C145:E145"/>
    <mergeCell ref="C146:E146"/>
    <mergeCell ref="C171:E171"/>
    <mergeCell ref="A165:B165"/>
    <mergeCell ref="A166:B166"/>
    <mergeCell ref="A167:B167"/>
    <mergeCell ref="A168:B168"/>
    <mergeCell ref="C156:E156"/>
    <mergeCell ref="C157:E157"/>
    <mergeCell ref="C158:E158"/>
    <mergeCell ref="C159:E159"/>
    <mergeCell ref="C160:E160"/>
    <mergeCell ref="A158:B158"/>
    <mergeCell ref="A159:B159"/>
    <mergeCell ref="A160:B160"/>
    <mergeCell ref="A161:B161"/>
    <mergeCell ref="A162:B162"/>
    <mergeCell ref="A163:B163"/>
    <mergeCell ref="A164:B164"/>
    <mergeCell ref="A216:B216"/>
    <mergeCell ref="A217:B217"/>
    <mergeCell ref="A212:B212"/>
    <mergeCell ref="A214:B214"/>
    <mergeCell ref="A215:B215"/>
    <mergeCell ref="A199:B199"/>
    <mergeCell ref="A184:B184"/>
    <mergeCell ref="A190:B190"/>
    <mergeCell ref="A188:B188"/>
    <mergeCell ref="A189:B189"/>
    <mergeCell ref="A186:B186"/>
    <mergeCell ref="A187:B187"/>
    <mergeCell ref="A213:B213"/>
    <mergeCell ref="A201:B201"/>
    <mergeCell ref="A200:B200"/>
    <mergeCell ref="A211:B211"/>
    <mergeCell ref="A210:B210"/>
    <mergeCell ref="A208:B208"/>
    <mergeCell ref="A209:B209"/>
    <mergeCell ref="A202:B202"/>
    <mergeCell ref="A203:B203"/>
    <mergeCell ref="A205:B205"/>
    <mergeCell ref="A206:B206"/>
    <mergeCell ref="A207:B207"/>
    <mergeCell ref="A226:B226"/>
    <mergeCell ref="C234:E234"/>
    <mergeCell ref="A234:B234"/>
    <mergeCell ref="A171:B171"/>
    <mergeCell ref="A176:B176"/>
    <mergeCell ref="C199:E199"/>
    <mergeCell ref="C200:E200"/>
    <mergeCell ref="C198:E198"/>
    <mergeCell ref="C201:E201"/>
    <mergeCell ref="C177:E177"/>
    <mergeCell ref="C178:E178"/>
    <mergeCell ref="C179:E179"/>
    <mergeCell ref="C190:E190"/>
    <mergeCell ref="C184:E184"/>
    <mergeCell ref="C187:E187"/>
    <mergeCell ref="C196:E196"/>
    <mergeCell ref="C191:E191"/>
    <mergeCell ref="C220:E220"/>
    <mergeCell ref="C221:E221"/>
    <mergeCell ref="A222:B222"/>
    <mergeCell ref="A223:B223"/>
    <mergeCell ref="A219:B219"/>
    <mergeCell ref="C192:E192"/>
    <mergeCell ref="C193:E193"/>
    <mergeCell ref="A218:B218"/>
    <mergeCell ref="A220:B220"/>
    <mergeCell ref="A235:B235"/>
    <mergeCell ref="A237:B237"/>
    <mergeCell ref="C235:E235"/>
    <mergeCell ref="C237:E237"/>
    <mergeCell ref="A233:B233"/>
    <mergeCell ref="C224:E224"/>
    <mergeCell ref="C226:E226"/>
    <mergeCell ref="C227:E227"/>
    <mergeCell ref="C228:E228"/>
    <mergeCell ref="C229:E229"/>
    <mergeCell ref="C225:E225"/>
    <mergeCell ref="C230:E230"/>
    <mergeCell ref="A231:B231"/>
    <mergeCell ref="C231:E231"/>
    <mergeCell ref="A230:B230"/>
    <mergeCell ref="A229:B229"/>
    <mergeCell ref="A224:B224"/>
    <mergeCell ref="A236:B236"/>
    <mergeCell ref="C236:E236"/>
    <mergeCell ref="A225:B225"/>
    <mergeCell ref="A227:B227"/>
    <mergeCell ref="A228:B228"/>
    <mergeCell ref="A232:B232"/>
    <mergeCell ref="C232:E232"/>
    <mergeCell ref="C233:E233"/>
    <mergeCell ref="N136:N137"/>
    <mergeCell ref="A132:Z135"/>
    <mergeCell ref="R136:R137"/>
    <mergeCell ref="S136:S137"/>
    <mergeCell ref="V136:V137"/>
    <mergeCell ref="O136:O137"/>
    <mergeCell ref="P136:P137"/>
    <mergeCell ref="Q136:Q137"/>
    <mergeCell ref="G136:G137"/>
    <mergeCell ref="H136:H137"/>
    <mergeCell ref="K136:K137"/>
    <mergeCell ref="L136:L137"/>
    <mergeCell ref="J136:J137"/>
    <mergeCell ref="W136:W137"/>
    <mergeCell ref="Z136:Z137"/>
    <mergeCell ref="T136:T137"/>
    <mergeCell ref="U136:U137"/>
    <mergeCell ref="A191:B191"/>
    <mergeCell ref="A182:B182"/>
    <mergeCell ref="A183:B183"/>
    <mergeCell ref="C223:E223"/>
    <mergeCell ref="A53:Z53"/>
    <mergeCell ref="X48:Z48"/>
    <mergeCell ref="A54:Z55"/>
    <mergeCell ref="R48:W48"/>
    <mergeCell ref="X52:Z52"/>
    <mergeCell ref="J33:R33"/>
    <mergeCell ref="J35:R35"/>
    <mergeCell ref="S33:X33"/>
    <mergeCell ref="A30:C30"/>
    <mergeCell ref="A34:C34"/>
    <mergeCell ref="J34:R34"/>
    <mergeCell ref="I32:I36"/>
    <mergeCell ref="A39:C39"/>
    <mergeCell ref="A40:C40"/>
    <mergeCell ref="A36:C36"/>
    <mergeCell ref="A35:C35"/>
    <mergeCell ref="A31:C31"/>
    <mergeCell ref="A32:C32"/>
    <mergeCell ref="A33:C33"/>
    <mergeCell ref="I27:Z31"/>
    <mergeCell ref="J32:X32"/>
    <mergeCell ref="A28:C28"/>
    <mergeCell ref="A29:C29"/>
    <mergeCell ref="S35:X35"/>
    <mergeCell ref="R52:W52"/>
    <mergeCell ref="A26:Z26"/>
    <mergeCell ref="A27:H27"/>
    <mergeCell ref="A25:Z25"/>
    <mergeCell ref="R49:W49"/>
    <mergeCell ref="X49:Z49"/>
    <mergeCell ref="A48:Q52"/>
    <mergeCell ref="S36:X36"/>
    <mergeCell ref="J36:R36"/>
    <mergeCell ref="S34:X34"/>
    <mergeCell ref="Y32:Z36"/>
    <mergeCell ref="I37:Z41"/>
    <mergeCell ref="A43:Z44"/>
    <mergeCell ref="A45:Z45"/>
    <mergeCell ref="A46:Q47"/>
    <mergeCell ref="R46:Z47"/>
    <mergeCell ref="A37:H37"/>
    <mergeCell ref="A38:C38"/>
    <mergeCell ref="A41:C41"/>
    <mergeCell ref="A42:Z42"/>
    <mergeCell ref="A204:B204"/>
    <mergeCell ref="A192:B192"/>
    <mergeCell ref="A198:B198"/>
    <mergeCell ref="A193:B193"/>
    <mergeCell ref="A194:B194"/>
    <mergeCell ref="A195:B195"/>
    <mergeCell ref="A196:B196"/>
    <mergeCell ref="A197:B197"/>
    <mergeCell ref="A185:B185"/>
    <mergeCell ref="AA136:AA137"/>
    <mergeCell ref="A177:B177"/>
    <mergeCell ref="C180:E180"/>
    <mergeCell ref="C181:E181"/>
    <mergeCell ref="A178:B178"/>
    <mergeCell ref="A179:B179"/>
    <mergeCell ref="A180:B180"/>
    <mergeCell ref="A181:B181"/>
    <mergeCell ref="A174:B174"/>
    <mergeCell ref="C144:E144"/>
    <mergeCell ref="A144:B144"/>
    <mergeCell ref="A145:B145"/>
    <mergeCell ref="A146:B146"/>
    <mergeCell ref="C176:E176"/>
    <mergeCell ref="C172:E172"/>
    <mergeCell ref="C173:E173"/>
    <mergeCell ref="C174:E174"/>
    <mergeCell ref="C175:E175"/>
    <mergeCell ref="A172:B172"/>
    <mergeCell ref="A173:B173"/>
    <mergeCell ref="C163:E163"/>
    <mergeCell ref="C164:E164"/>
    <mergeCell ref="C165:E165"/>
    <mergeCell ref="C166:E166"/>
    <mergeCell ref="C185:E185"/>
    <mergeCell ref="C152:E152"/>
    <mergeCell ref="C153:E153"/>
    <mergeCell ref="C154:E154"/>
    <mergeCell ref="C155:E155"/>
    <mergeCell ref="C161:E161"/>
    <mergeCell ref="C162:E162"/>
    <mergeCell ref="A151:B151"/>
    <mergeCell ref="A152:B152"/>
    <mergeCell ref="C151:E151"/>
    <mergeCell ref="C167:E167"/>
    <mergeCell ref="C168:E168"/>
    <mergeCell ref="A169:B169"/>
    <mergeCell ref="A170:B170"/>
    <mergeCell ref="C169:E169"/>
    <mergeCell ref="A175:B175"/>
    <mergeCell ref="A155:B155"/>
    <mergeCell ref="C194:E194"/>
    <mergeCell ref="C195:E195"/>
    <mergeCell ref="C186:E186"/>
    <mergeCell ref="C188:E188"/>
    <mergeCell ref="C189:E189"/>
    <mergeCell ref="C182:E182"/>
    <mergeCell ref="C183:E183"/>
    <mergeCell ref="H97:K97"/>
    <mergeCell ref="X94:Z94"/>
    <mergeCell ref="X95:Z95"/>
    <mergeCell ref="L97:Q97"/>
    <mergeCell ref="J123:Z123"/>
    <mergeCell ref="J127:Z127"/>
    <mergeCell ref="J124:Z124"/>
    <mergeCell ref="J128:Z128"/>
    <mergeCell ref="C125:I125"/>
    <mergeCell ref="J125:Z125"/>
    <mergeCell ref="J126:Z126"/>
    <mergeCell ref="A99:D99"/>
    <mergeCell ref="A109:B109"/>
    <mergeCell ref="F107:I107"/>
    <mergeCell ref="A128:I128"/>
    <mergeCell ref="C123:I123"/>
    <mergeCell ref="C124:I124"/>
    <mergeCell ref="A56:Z60"/>
    <mergeCell ref="A1:Z10"/>
    <mergeCell ref="A18:Z18"/>
    <mergeCell ref="X19:Z19"/>
    <mergeCell ref="A23:Z23"/>
    <mergeCell ref="J24:T24"/>
    <mergeCell ref="A11:Z12"/>
    <mergeCell ref="A13:Z13"/>
    <mergeCell ref="U19:W19"/>
    <mergeCell ref="B19:E19"/>
    <mergeCell ref="G19:I19"/>
    <mergeCell ref="J19:T19"/>
    <mergeCell ref="A21:Z22"/>
    <mergeCell ref="A20:Z20"/>
    <mergeCell ref="B24:E24"/>
    <mergeCell ref="G24:I24"/>
    <mergeCell ref="A14:Z15"/>
    <mergeCell ref="A16:Z17"/>
    <mergeCell ref="X24:Z24"/>
    <mergeCell ref="U24:W24"/>
    <mergeCell ref="R50:W50"/>
    <mergeCell ref="X50:Z50"/>
    <mergeCell ref="R51:W51"/>
    <mergeCell ref="X51:Z51"/>
  </mergeCells>
  <dataValidations count="3">
    <dataValidation type="list" allowBlank="1" showErrorMessage="1" sqref="F19 S34 D34:H35" xr:uid="{00000000-0002-0000-0D00-000000000000}">
      <formula1>"Yes,No"</formula1>
    </dataValidation>
    <dataValidation type="list" allowBlank="1" showErrorMessage="1" sqref="X48:X52" xr:uid="{00000000-0002-0000-0D00-000001000000}">
      <formula1>"Yes/No?,Yes,No"</formula1>
    </dataValidation>
    <dataValidation type="list" allowBlank="1" showInputMessage="1" showErrorMessage="1" sqref="X67:Z69" xr:uid="{A1C3A360-92F4-5D4B-AD3E-3DA4CAC9E889}">
      <formula1>"Yes, No"</formula1>
    </dataValidation>
  </dataValidations>
  <pageMargins left="0.7" right="0.7" top="0.75" bottom="0.75" header="0.3" footer="0.3"/>
  <pageSetup scale="16" orientation="portrait" horizontalDpi="1200" verticalDpi="12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N58"/>
  <sheetViews>
    <sheetView view="pageBreakPreview" topLeftCell="A15" zoomScaleNormal="100" zoomScaleSheetLayoutView="100" workbookViewId="0">
      <selection activeCell="A12" sqref="A12:N13"/>
    </sheetView>
  </sheetViews>
  <sheetFormatPr defaultColWidth="13.5" defaultRowHeight="15" customHeight="1" x14ac:dyDescent="0.25"/>
  <cols>
    <col min="1" max="26" width="11" customWidth="1"/>
  </cols>
  <sheetData>
    <row r="1" spans="1:14" ht="15.75" customHeight="1" x14ac:dyDescent="0.25">
      <c r="A1" s="291"/>
      <c r="B1" s="139"/>
      <c r="C1" s="139"/>
      <c r="D1" s="139"/>
      <c r="E1" s="139"/>
      <c r="F1" s="139"/>
      <c r="G1" s="139"/>
      <c r="H1" s="139"/>
      <c r="I1" s="139"/>
      <c r="J1" s="139"/>
      <c r="K1" s="139"/>
      <c r="L1" s="139"/>
      <c r="M1" s="139"/>
      <c r="N1" s="271"/>
    </row>
    <row r="2" spans="1:14" ht="15.75" customHeight="1" x14ac:dyDescent="0.25">
      <c r="A2" s="140"/>
      <c r="B2" s="143"/>
      <c r="C2" s="143"/>
      <c r="D2" s="143"/>
      <c r="E2" s="143"/>
      <c r="F2" s="143"/>
      <c r="G2" s="143"/>
      <c r="H2" s="143"/>
      <c r="I2" s="143"/>
      <c r="J2" s="143"/>
      <c r="K2" s="143"/>
      <c r="L2" s="143"/>
      <c r="M2" s="143"/>
      <c r="N2" s="283"/>
    </row>
    <row r="3" spans="1:14" ht="15.75" customHeight="1" x14ac:dyDescent="0.25">
      <c r="A3" s="140"/>
      <c r="B3" s="143"/>
      <c r="C3" s="143"/>
      <c r="D3" s="143"/>
      <c r="E3" s="143"/>
      <c r="F3" s="143"/>
      <c r="G3" s="143"/>
      <c r="H3" s="143"/>
      <c r="I3" s="143"/>
      <c r="J3" s="143"/>
      <c r="K3" s="143"/>
      <c r="L3" s="143"/>
      <c r="M3" s="143"/>
      <c r="N3" s="283"/>
    </row>
    <row r="4" spans="1:14" ht="15.75" customHeight="1" x14ac:dyDescent="0.25">
      <c r="A4" s="140"/>
      <c r="B4" s="143"/>
      <c r="C4" s="143"/>
      <c r="D4" s="143"/>
      <c r="E4" s="143"/>
      <c r="F4" s="143"/>
      <c r="G4" s="143"/>
      <c r="H4" s="143"/>
      <c r="I4" s="143"/>
      <c r="J4" s="143"/>
      <c r="K4" s="143"/>
      <c r="L4" s="143"/>
      <c r="M4" s="143"/>
      <c r="N4" s="283"/>
    </row>
    <row r="5" spans="1:14" ht="15.75" customHeight="1" x14ac:dyDescent="0.25">
      <c r="A5" s="140"/>
      <c r="B5" s="143"/>
      <c r="C5" s="143"/>
      <c r="D5" s="143"/>
      <c r="E5" s="143"/>
      <c r="F5" s="143"/>
      <c r="G5" s="143"/>
      <c r="H5" s="143"/>
      <c r="I5" s="143"/>
      <c r="J5" s="143"/>
      <c r="K5" s="143"/>
      <c r="L5" s="143"/>
      <c r="M5" s="143"/>
      <c r="N5" s="283"/>
    </row>
    <row r="6" spans="1:14" ht="15.75" customHeight="1" x14ac:dyDescent="0.25">
      <c r="A6" s="140"/>
      <c r="B6" s="143"/>
      <c r="C6" s="143"/>
      <c r="D6" s="143"/>
      <c r="E6" s="143"/>
      <c r="F6" s="143"/>
      <c r="G6" s="143"/>
      <c r="H6" s="143"/>
      <c r="I6" s="143"/>
      <c r="J6" s="143"/>
      <c r="K6" s="143"/>
      <c r="L6" s="143"/>
      <c r="M6" s="143"/>
      <c r="N6" s="283"/>
    </row>
    <row r="7" spans="1:14" ht="15.75" customHeight="1" x14ac:dyDescent="0.25">
      <c r="A7" s="140"/>
      <c r="B7" s="143"/>
      <c r="C7" s="143"/>
      <c r="D7" s="143"/>
      <c r="E7" s="143"/>
      <c r="F7" s="143"/>
      <c r="G7" s="143"/>
      <c r="H7" s="143"/>
      <c r="I7" s="143"/>
      <c r="J7" s="143"/>
      <c r="K7" s="143"/>
      <c r="L7" s="143"/>
      <c r="M7" s="143"/>
      <c r="N7" s="283"/>
    </row>
    <row r="8" spans="1:14" ht="15.75" customHeight="1" x14ac:dyDescent="0.25">
      <c r="A8" s="140"/>
      <c r="B8" s="143"/>
      <c r="C8" s="143"/>
      <c r="D8" s="143"/>
      <c r="E8" s="143"/>
      <c r="F8" s="143"/>
      <c r="G8" s="143"/>
      <c r="H8" s="143"/>
      <c r="I8" s="143"/>
      <c r="J8" s="143"/>
      <c r="K8" s="143"/>
      <c r="L8" s="143"/>
      <c r="M8" s="143"/>
      <c r="N8" s="283"/>
    </row>
    <row r="9" spans="1:14" ht="15.75" customHeight="1" x14ac:dyDescent="0.25">
      <c r="A9" s="140"/>
      <c r="B9" s="143"/>
      <c r="C9" s="143"/>
      <c r="D9" s="143"/>
      <c r="E9" s="143"/>
      <c r="F9" s="143"/>
      <c r="G9" s="143"/>
      <c r="H9" s="143"/>
      <c r="I9" s="143"/>
      <c r="J9" s="143"/>
      <c r="K9" s="143"/>
      <c r="L9" s="143"/>
      <c r="M9" s="143"/>
      <c r="N9" s="283"/>
    </row>
    <row r="10" spans="1:14" ht="10.5" customHeight="1" x14ac:dyDescent="0.25">
      <c r="A10" s="272"/>
      <c r="B10" s="273"/>
      <c r="C10" s="273"/>
      <c r="D10" s="273"/>
      <c r="E10" s="273"/>
      <c r="F10" s="273"/>
      <c r="G10" s="273"/>
      <c r="H10" s="273"/>
      <c r="I10" s="273"/>
      <c r="J10" s="273"/>
      <c r="K10" s="273"/>
      <c r="L10" s="273"/>
      <c r="M10" s="273"/>
      <c r="N10" s="274"/>
    </row>
    <row r="11" spans="1:14" ht="15.75" customHeight="1" x14ac:dyDescent="0.25">
      <c r="A11" s="570" t="s">
        <v>245</v>
      </c>
      <c r="B11" s="139"/>
      <c r="C11" s="139"/>
      <c r="D11" s="139"/>
      <c r="E11" s="139"/>
      <c r="F11" s="139"/>
      <c r="G11" s="139"/>
      <c r="H11" s="139"/>
      <c r="I11" s="139"/>
      <c r="J11" s="139"/>
      <c r="K11" s="139"/>
      <c r="L11" s="139"/>
      <c r="M11" s="139"/>
      <c r="N11" s="271"/>
    </row>
    <row r="12" spans="1:14" ht="15.75" customHeight="1" x14ac:dyDescent="0.25">
      <c r="A12" s="300" t="str">
        <f>'Club Administration'!A12</f>
        <v>School Name</v>
      </c>
      <c r="B12" s="301"/>
      <c r="C12" s="301"/>
      <c r="D12" s="301"/>
      <c r="E12" s="301"/>
      <c r="F12" s="301"/>
      <c r="G12" s="301"/>
      <c r="H12" s="301"/>
      <c r="I12" s="301"/>
      <c r="J12" s="301"/>
      <c r="K12" s="301"/>
      <c r="L12" s="301"/>
      <c r="M12" s="301"/>
      <c r="N12" s="302"/>
    </row>
    <row r="13" spans="1:14" ht="15.75" customHeight="1" x14ac:dyDescent="0.25">
      <c r="A13" s="303"/>
      <c r="B13" s="304"/>
      <c r="C13" s="304"/>
      <c r="D13" s="304"/>
      <c r="E13" s="304"/>
      <c r="F13" s="304"/>
      <c r="G13" s="304"/>
      <c r="H13" s="304"/>
      <c r="I13" s="304"/>
      <c r="J13" s="304"/>
      <c r="K13" s="304"/>
      <c r="L13" s="304"/>
      <c r="M13" s="304"/>
      <c r="N13" s="305"/>
    </row>
    <row r="14" spans="1:14" ht="15.75" customHeight="1" x14ac:dyDescent="0.25">
      <c r="A14" s="306" t="str">
        <f>'Club Administration'!A14</f>
        <v>Select Division</v>
      </c>
      <c r="B14" s="301"/>
      <c r="C14" s="301"/>
      <c r="D14" s="301"/>
      <c r="E14" s="301"/>
      <c r="F14" s="301"/>
      <c r="G14" s="301"/>
      <c r="H14" s="301"/>
      <c r="I14" s="301"/>
      <c r="J14" s="301"/>
      <c r="K14" s="301"/>
      <c r="L14" s="301"/>
      <c r="M14" s="301"/>
      <c r="N14" s="302"/>
    </row>
    <row r="15" spans="1:14" ht="15.75" customHeight="1" x14ac:dyDescent="0.25">
      <c r="A15" s="303"/>
      <c r="B15" s="304"/>
      <c r="C15" s="304"/>
      <c r="D15" s="304"/>
      <c r="E15" s="304"/>
      <c r="F15" s="304"/>
      <c r="G15" s="304"/>
      <c r="H15" s="304"/>
      <c r="I15" s="304"/>
      <c r="J15" s="304"/>
      <c r="K15" s="304"/>
      <c r="L15" s="304"/>
      <c r="M15" s="304"/>
      <c r="N15" s="305"/>
    </row>
    <row r="16" spans="1:14" ht="15.75" customHeight="1" x14ac:dyDescent="0.25">
      <c r="A16" s="269" t="s">
        <v>84</v>
      </c>
      <c r="B16" s="280"/>
      <c r="C16" s="263"/>
      <c r="D16" s="74">
        <f>August!G76</f>
        <v>0</v>
      </c>
      <c r="E16" s="36" t="s">
        <v>227</v>
      </c>
      <c r="F16" s="74">
        <f>'Club Goals'!D18</f>
        <v>0</v>
      </c>
      <c r="G16" s="36" t="s">
        <v>228</v>
      </c>
      <c r="H16" s="84">
        <f>MAX(0,F16-D16)</f>
        <v>0</v>
      </c>
      <c r="I16" s="36" t="s">
        <v>117</v>
      </c>
      <c r="J16" s="85">
        <f>August!E99</f>
        <v>0</v>
      </c>
      <c r="K16" s="36" t="s">
        <v>227</v>
      </c>
      <c r="L16" s="85">
        <f>'Club Goals'!H18</f>
        <v>0</v>
      </c>
      <c r="M16" s="36" t="s">
        <v>228</v>
      </c>
      <c r="N16" s="85">
        <f>MAX(0,L16-J16)</f>
        <v>0</v>
      </c>
    </row>
    <row r="17" spans="1:14" ht="15.75" customHeight="1" x14ac:dyDescent="0.25">
      <c r="A17" s="425" t="s">
        <v>149</v>
      </c>
      <c r="B17" s="280"/>
      <c r="C17" s="263"/>
      <c r="D17" s="73">
        <f>August!F24</f>
        <v>0</v>
      </c>
      <c r="E17" s="47" t="s">
        <v>227</v>
      </c>
      <c r="F17" s="73">
        <f>'Club Goals'!E36</f>
        <v>0</v>
      </c>
      <c r="G17" s="66" t="s">
        <v>228</v>
      </c>
      <c r="H17" s="111">
        <f t="shared" ref="H17:H18" si="0">MAX(0,F17-D17)</f>
        <v>0</v>
      </c>
      <c r="I17" s="36" t="s">
        <v>364</v>
      </c>
      <c r="J17" s="85">
        <f>August!H99</f>
        <v>0</v>
      </c>
      <c r="K17" s="36" t="s">
        <v>227</v>
      </c>
      <c r="L17" s="87">
        <f>'Club Goals'!J18</f>
        <v>0</v>
      </c>
      <c r="M17" s="36" t="s">
        <v>228</v>
      </c>
      <c r="N17" s="85">
        <f t="shared" ref="N17:N18" si="1">MAX(0,L17-J17)</f>
        <v>0</v>
      </c>
    </row>
    <row r="18" spans="1:14" ht="15.75" customHeight="1" x14ac:dyDescent="0.25">
      <c r="A18" s="425" t="s">
        <v>140</v>
      </c>
      <c r="B18" s="280"/>
      <c r="C18" s="263"/>
      <c r="D18" s="73">
        <f>August!V76</f>
        <v>0</v>
      </c>
      <c r="E18" s="47" t="s">
        <v>227</v>
      </c>
      <c r="F18" s="73">
        <f>'Club Goals'!L36</f>
        <v>0</v>
      </c>
      <c r="G18" s="66" t="s">
        <v>228</v>
      </c>
      <c r="H18" s="111">
        <f t="shared" si="0"/>
        <v>0</v>
      </c>
      <c r="I18" s="36" t="s">
        <v>131</v>
      </c>
      <c r="J18" s="85">
        <f>August!L99</f>
        <v>0</v>
      </c>
      <c r="K18" s="36" t="s">
        <v>227</v>
      </c>
      <c r="L18" s="87">
        <f>'Club Goals'!L18</f>
        <v>0</v>
      </c>
      <c r="M18" s="36" t="s">
        <v>228</v>
      </c>
      <c r="N18" s="85">
        <f t="shared" si="1"/>
        <v>0</v>
      </c>
    </row>
    <row r="19" spans="1:14" ht="15.75" customHeight="1" x14ac:dyDescent="0.25">
      <c r="A19" s="553"/>
      <c r="B19" s="36" t="s">
        <v>345</v>
      </c>
      <c r="C19" s="85">
        <f>August!R99</f>
        <v>0</v>
      </c>
      <c r="D19" s="36" t="s">
        <v>227</v>
      </c>
      <c r="E19" s="87">
        <f>'Club Goals'!N18</f>
        <v>0</v>
      </c>
      <c r="F19" s="36" t="s">
        <v>228</v>
      </c>
      <c r="G19" s="85">
        <f t="shared" ref="G19" si="2">MAX(0,E19-C19)</f>
        <v>0</v>
      </c>
      <c r="H19" s="574"/>
      <c r="I19" s="139"/>
      <c r="J19" s="139"/>
      <c r="K19" s="139"/>
      <c r="L19" s="139"/>
      <c r="M19" s="139"/>
      <c r="N19" s="271"/>
    </row>
    <row r="20" spans="1:14" ht="15.75" customHeight="1" x14ac:dyDescent="0.25">
      <c r="A20" s="554"/>
      <c r="B20" s="581"/>
      <c r="C20" s="581"/>
      <c r="D20" s="581"/>
      <c r="E20" s="581"/>
      <c r="F20" s="581"/>
      <c r="G20" s="582"/>
      <c r="H20" s="140"/>
      <c r="I20" s="143"/>
      <c r="J20" s="143"/>
      <c r="K20" s="143"/>
      <c r="L20" s="143"/>
      <c r="M20" s="143"/>
      <c r="N20" s="283"/>
    </row>
    <row r="21" spans="1:14" ht="15.75" customHeight="1" x14ac:dyDescent="0.25">
      <c r="A21" s="578" t="s">
        <v>246</v>
      </c>
      <c r="B21" s="280"/>
      <c r="C21" s="280"/>
      <c r="D21" s="280"/>
      <c r="E21" s="280"/>
      <c r="F21" s="280"/>
      <c r="G21" s="263"/>
      <c r="H21" s="140"/>
      <c r="I21" s="143"/>
      <c r="J21" s="143"/>
      <c r="K21" s="143"/>
      <c r="L21" s="143"/>
      <c r="M21" s="143"/>
      <c r="N21" s="283"/>
    </row>
    <row r="22" spans="1:14" ht="15.75" customHeight="1" x14ac:dyDescent="0.25">
      <c r="A22" s="327" t="s">
        <v>123</v>
      </c>
      <c r="B22" s="280"/>
      <c r="C22" s="280"/>
      <c r="D22" s="263"/>
      <c r="E22" s="327" t="s">
        <v>230</v>
      </c>
      <c r="F22" s="280"/>
      <c r="G22" s="263"/>
      <c r="H22" s="140"/>
      <c r="I22" s="143"/>
      <c r="J22" s="143"/>
      <c r="K22" s="143"/>
      <c r="L22" s="143"/>
      <c r="M22" s="143"/>
      <c r="N22" s="283"/>
    </row>
    <row r="23" spans="1:14" ht="15.75" customHeight="1" x14ac:dyDescent="0.25">
      <c r="A23" s="580" t="s">
        <v>91</v>
      </c>
      <c r="B23" s="280"/>
      <c r="C23" s="280"/>
      <c r="D23" s="263"/>
      <c r="E23" s="579">
        <f>June!G75</f>
        <v>0</v>
      </c>
      <c r="F23" s="280"/>
      <c r="G23" s="263"/>
      <c r="H23" s="140"/>
      <c r="I23" s="143"/>
      <c r="J23" s="143"/>
      <c r="K23" s="143"/>
      <c r="L23" s="143"/>
      <c r="M23" s="143"/>
      <c r="N23" s="283"/>
    </row>
    <row r="24" spans="1:14" ht="15.75" customHeight="1" x14ac:dyDescent="0.25">
      <c r="A24" s="575" t="s">
        <v>92</v>
      </c>
      <c r="B24" s="280"/>
      <c r="C24" s="280"/>
      <c r="D24" s="263"/>
      <c r="E24" s="583">
        <f>July!G75</f>
        <v>0</v>
      </c>
      <c r="F24" s="280"/>
      <c r="G24" s="263"/>
      <c r="H24" s="140"/>
      <c r="I24" s="143"/>
      <c r="J24" s="143"/>
      <c r="K24" s="143"/>
      <c r="L24" s="143"/>
      <c r="M24" s="143"/>
      <c r="N24" s="283"/>
    </row>
    <row r="25" spans="1:14" ht="15.75" customHeight="1" x14ac:dyDescent="0.25">
      <c r="A25" s="576" t="s">
        <v>93</v>
      </c>
      <c r="B25" s="280"/>
      <c r="C25" s="280"/>
      <c r="D25" s="263"/>
      <c r="E25" s="577">
        <f>August!G75</f>
        <v>0</v>
      </c>
      <c r="F25" s="280"/>
      <c r="G25" s="263"/>
      <c r="H25" s="140"/>
      <c r="I25" s="143"/>
      <c r="J25" s="143"/>
      <c r="K25" s="143"/>
      <c r="L25" s="143"/>
      <c r="M25" s="143"/>
      <c r="N25" s="283"/>
    </row>
    <row r="26" spans="1:14" ht="15.75" customHeight="1" x14ac:dyDescent="0.25">
      <c r="A26" s="559"/>
      <c r="B26" s="139"/>
      <c r="C26" s="139"/>
      <c r="D26" s="139"/>
      <c r="E26" s="139"/>
      <c r="F26" s="139"/>
      <c r="G26" s="271"/>
      <c r="H26" s="140"/>
      <c r="I26" s="143"/>
      <c r="J26" s="143"/>
      <c r="K26" s="143"/>
      <c r="L26" s="143"/>
      <c r="M26" s="143"/>
      <c r="N26" s="283"/>
    </row>
    <row r="27" spans="1:14" ht="15.75" customHeight="1" x14ac:dyDescent="0.25">
      <c r="A27" s="140"/>
      <c r="B27" s="143"/>
      <c r="C27" s="143"/>
      <c r="D27" s="143"/>
      <c r="E27" s="143"/>
      <c r="F27" s="143"/>
      <c r="G27" s="283"/>
      <c r="H27" s="140"/>
      <c r="I27" s="143"/>
      <c r="J27" s="143"/>
      <c r="K27" s="143"/>
      <c r="L27" s="143"/>
      <c r="M27" s="143"/>
      <c r="N27" s="283"/>
    </row>
    <row r="28" spans="1:14" ht="15.75" customHeight="1" x14ac:dyDescent="0.25">
      <c r="A28" s="272"/>
      <c r="B28" s="273"/>
      <c r="C28" s="273"/>
      <c r="D28" s="273"/>
      <c r="E28" s="273"/>
      <c r="F28" s="273"/>
      <c r="G28" s="274"/>
      <c r="H28" s="272"/>
      <c r="I28" s="273"/>
      <c r="J28" s="273"/>
      <c r="K28" s="273"/>
      <c r="L28" s="273"/>
      <c r="M28" s="273"/>
      <c r="N28" s="274"/>
    </row>
    <row r="29" spans="1:14" ht="15.75" customHeight="1" x14ac:dyDescent="0.25">
      <c r="A29" s="543" t="s">
        <v>231</v>
      </c>
      <c r="B29" s="280"/>
      <c r="C29" s="280"/>
      <c r="D29" s="280"/>
      <c r="E29" s="280"/>
      <c r="F29" s="280"/>
      <c r="G29" s="280"/>
      <c r="H29" s="280"/>
      <c r="I29" s="280"/>
      <c r="J29" s="280"/>
      <c r="K29" s="280"/>
      <c r="L29" s="280"/>
      <c r="M29" s="280"/>
      <c r="N29" s="263"/>
    </row>
    <row r="30" spans="1:14" ht="15.75" x14ac:dyDescent="0.25">
      <c r="A30" s="479" t="s">
        <v>177</v>
      </c>
      <c r="B30" s="139"/>
      <c r="C30" s="139"/>
      <c r="D30" s="139"/>
      <c r="E30" s="139"/>
      <c r="F30" s="139"/>
      <c r="G30" s="139"/>
      <c r="H30" s="139"/>
      <c r="I30" s="139"/>
      <c r="J30" s="139"/>
      <c r="K30" s="139"/>
      <c r="L30" s="139"/>
      <c r="M30" s="139"/>
      <c r="N30" s="271"/>
    </row>
    <row r="31" spans="1:14" ht="15.75" x14ac:dyDescent="0.25">
      <c r="A31" s="140"/>
      <c r="B31" s="143"/>
      <c r="C31" s="143"/>
      <c r="D31" s="143"/>
      <c r="E31" s="143"/>
      <c r="F31" s="143"/>
      <c r="G31" s="143"/>
      <c r="H31" s="143"/>
      <c r="I31" s="143"/>
      <c r="J31" s="143"/>
      <c r="K31" s="143"/>
      <c r="L31" s="143"/>
      <c r="M31" s="143"/>
      <c r="N31" s="283"/>
    </row>
    <row r="32" spans="1:14" ht="15.75" x14ac:dyDescent="0.25">
      <c r="A32" s="140"/>
      <c r="B32" s="143"/>
      <c r="C32" s="143"/>
      <c r="D32" s="143"/>
      <c r="E32" s="143"/>
      <c r="F32" s="143"/>
      <c r="G32" s="143"/>
      <c r="H32" s="143"/>
      <c r="I32" s="143"/>
      <c r="J32" s="143"/>
      <c r="K32" s="143"/>
      <c r="L32" s="143"/>
      <c r="M32" s="143"/>
      <c r="N32" s="283"/>
    </row>
    <row r="33" spans="1:14" ht="15.75" x14ac:dyDescent="0.25">
      <c r="A33" s="140"/>
      <c r="B33" s="143"/>
      <c r="C33" s="143"/>
      <c r="D33" s="143"/>
      <c r="E33" s="143"/>
      <c r="F33" s="143"/>
      <c r="G33" s="143"/>
      <c r="H33" s="143"/>
      <c r="I33" s="143"/>
      <c r="J33" s="143"/>
      <c r="K33" s="143"/>
      <c r="L33" s="143"/>
      <c r="M33" s="143"/>
      <c r="N33" s="283"/>
    </row>
    <row r="34" spans="1:14" ht="15.75" x14ac:dyDescent="0.25">
      <c r="A34" s="272"/>
      <c r="B34" s="273"/>
      <c r="C34" s="273"/>
      <c r="D34" s="273"/>
      <c r="E34" s="273"/>
      <c r="F34" s="273"/>
      <c r="G34" s="273"/>
      <c r="H34" s="273"/>
      <c r="I34" s="273"/>
      <c r="J34" s="273"/>
      <c r="K34" s="273"/>
      <c r="L34" s="273"/>
      <c r="M34" s="273"/>
      <c r="N34" s="274"/>
    </row>
    <row r="35" spans="1:14" s="112" customFormat="1" ht="15.75" customHeight="1" x14ac:dyDescent="0.25">
      <c r="A35" s="543" t="s">
        <v>320</v>
      </c>
      <c r="B35" s="280"/>
      <c r="C35" s="280"/>
      <c r="D35" s="280"/>
      <c r="E35" s="280"/>
      <c r="F35" s="280"/>
      <c r="G35" s="280"/>
      <c r="H35" s="280"/>
      <c r="I35" s="280"/>
      <c r="J35" s="280"/>
      <c r="K35" s="280"/>
      <c r="L35" s="280"/>
      <c r="M35" s="280"/>
      <c r="N35" s="263"/>
    </row>
    <row r="36" spans="1:14" s="112" customFormat="1" ht="15.75" x14ac:dyDescent="0.25">
      <c r="A36" s="479" t="s">
        <v>177</v>
      </c>
      <c r="B36" s="139"/>
      <c r="C36" s="139"/>
      <c r="D36" s="139"/>
      <c r="E36" s="139"/>
      <c r="F36" s="139"/>
      <c r="G36" s="139"/>
      <c r="H36" s="139"/>
      <c r="I36" s="139"/>
      <c r="J36" s="139"/>
      <c r="K36" s="139"/>
      <c r="L36" s="139"/>
      <c r="M36" s="139"/>
      <c r="N36" s="271"/>
    </row>
    <row r="37" spans="1:14" s="112" customFormat="1" ht="15.75" x14ac:dyDescent="0.25">
      <c r="A37" s="140"/>
      <c r="B37" s="143"/>
      <c r="C37" s="143"/>
      <c r="D37" s="143"/>
      <c r="E37" s="143"/>
      <c r="F37" s="143"/>
      <c r="G37" s="143"/>
      <c r="H37" s="143"/>
      <c r="I37" s="143"/>
      <c r="J37" s="143"/>
      <c r="K37" s="143"/>
      <c r="L37" s="143"/>
      <c r="M37" s="143"/>
      <c r="N37" s="283"/>
    </row>
    <row r="38" spans="1:14" s="112" customFormat="1" ht="15.75" x14ac:dyDescent="0.25">
      <c r="A38" s="140"/>
      <c r="B38" s="143"/>
      <c r="C38" s="143"/>
      <c r="D38" s="143"/>
      <c r="E38" s="143"/>
      <c r="F38" s="143"/>
      <c r="G38" s="143"/>
      <c r="H38" s="143"/>
      <c r="I38" s="143"/>
      <c r="J38" s="143"/>
      <c r="K38" s="143"/>
      <c r="L38" s="143"/>
      <c r="M38" s="143"/>
      <c r="N38" s="283"/>
    </row>
    <row r="39" spans="1:14" s="112" customFormat="1" ht="15.75" x14ac:dyDescent="0.25">
      <c r="A39" s="140"/>
      <c r="B39" s="143"/>
      <c r="C39" s="143"/>
      <c r="D39" s="143"/>
      <c r="E39" s="143"/>
      <c r="F39" s="143"/>
      <c r="G39" s="143"/>
      <c r="H39" s="143"/>
      <c r="I39" s="143"/>
      <c r="J39" s="143"/>
      <c r="K39" s="143"/>
      <c r="L39" s="143"/>
      <c r="M39" s="143"/>
      <c r="N39" s="283"/>
    </row>
    <row r="40" spans="1:14" s="112" customFormat="1" ht="15.75" x14ac:dyDescent="0.25">
      <c r="A40" s="272"/>
      <c r="B40" s="273"/>
      <c r="C40" s="273"/>
      <c r="D40" s="273"/>
      <c r="E40" s="273"/>
      <c r="F40" s="273"/>
      <c r="G40" s="273"/>
      <c r="H40" s="273"/>
      <c r="I40" s="273"/>
      <c r="J40" s="273"/>
      <c r="K40" s="273"/>
      <c r="L40" s="273"/>
      <c r="M40" s="273"/>
      <c r="N40" s="274"/>
    </row>
    <row r="41" spans="1:14" ht="15.75" customHeight="1" x14ac:dyDescent="0.25">
      <c r="A41" s="543" t="s">
        <v>232</v>
      </c>
      <c r="B41" s="280"/>
      <c r="C41" s="280"/>
      <c r="D41" s="280"/>
      <c r="E41" s="280"/>
      <c r="F41" s="280"/>
      <c r="G41" s="280"/>
      <c r="H41" s="280"/>
      <c r="I41" s="280"/>
      <c r="J41" s="280"/>
      <c r="K41" s="280"/>
      <c r="L41" s="280"/>
      <c r="M41" s="280"/>
      <c r="N41" s="263"/>
    </row>
    <row r="42" spans="1:14" ht="15.75" x14ac:dyDescent="0.25">
      <c r="A42" s="479" t="s">
        <v>177</v>
      </c>
      <c r="B42" s="139"/>
      <c r="C42" s="139"/>
      <c r="D42" s="139"/>
      <c r="E42" s="139"/>
      <c r="F42" s="139"/>
      <c r="G42" s="139"/>
      <c r="H42" s="139"/>
      <c r="I42" s="139"/>
      <c r="J42" s="139"/>
      <c r="K42" s="139"/>
      <c r="L42" s="139"/>
      <c r="M42" s="139"/>
      <c r="N42" s="271"/>
    </row>
    <row r="43" spans="1:14" ht="15.75" x14ac:dyDescent="0.25">
      <c r="A43" s="140"/>
      <c r="B43" s="143"/>
      <c r="C43" s="143"/>
      <c r="D43" s="143"/>
      <c r="E43" s="143"/>
      <c r="F43" s="143"/>
      <c r="G43" s="143"/>
      <c r="H43" s="143"/>
      <c r="I43" s="143"/>
      <c r="J43" s="143"/>
      <c r="K43" s="143"/>
      <c r="L43" s="143"/>
      <c r="M43" s="143"/>
      <c r="N43" s="283"/>
    </row>
    <row r="44" spans="1:14" ht="15.75" x14ac:dyDescent="0.25">
      <c r="A44" s="140"/>
      <c r="B44" s="143"/>
      <c r="C44" s="143"/>
      <c r="D44" s="143"/>
      <c r="E44" s="143"/>
      <c r="F44" s="143"/>
      <c r="G44" s="143"/>
      <c r="H44" s="143"/>
      <c r="I44" s="143"/>
      <c r="J44" s="143"/>
      <c r="K44" s="143"/>
      <c r="L44" s="143"/>
      <c r="M44" s="143"/>
      <c r="N44" s="283"/>
    </row>
    <row r="45" spans="1:14" ht="15.75" x14ac:dyDescent="0.25">
      <c r="A45" s="140"/>
      <c r="B45" s="143"/>
      <c r="C45" s="143"/>
      <c r="D45" s="143"/>
      <c r="E45" s="143"/>
      <c r="F45" s="143"/>
      <c r="G45" s="143"/>
      <c r="H45" s="143"/>
      <c r="I45" s="143"/>
      <c r="J45" s="143"/>
      <c r="K45" s="143"/>
      <c r="L45" s="143"/>
      <c r="M45" s="143"/>
      <c r="N45" s="283"/>
    </row>
    <row r="46" spans="1:14" ht="15.75" x14ac:dyDescent="0.25">
      <c r="A46" s="272"/>
      <c r="B46" s="273"/>
      <c r="C46" s="273"/>
      <c r="D46" s="273"/>
      <c r="E46" s="273"/>
      <c r="F46" s="273"/>
      <c r="G46" s="273"/>
      <c r="H46" s="273"/>
      <c r="I46" s="273"/>
      <c r="J46" s="273"/>
      <c r="K46" s="273"/>
      <c r="L46" s="273"/>
      <c r="M46" s="273"/>
      <c r="N46" s="274"/>
    </row>
    <row r="47" spans="1:14" ht="15.75" customHeight="1" x14ac:dyDescent="0.25">
      <c r="A47" s="543" t="s">
        <v>233</v>
      </c>
      <c r="B47" s="280"/>
      <c r="C47" s="280"/>
      <c r="D47" s="280"/>
      <c r="E47" s="280"/>
      <c r="F47" s="280"/>
      <c r="G47" s="280"/>
      <c r="H47" s="280"/>
      <c r="I47" s="280"/>
      <c r="J47" s="280"/>
      <c r="K47" s="280"/>
      <c r="L47" s="280"/>
      <c r="M47" s="280"/>
      <c r="N47" s="263"/>
    </row>
    <row r="48" spans="1:14" ht="15.75" x14ac:dyDescent="0.25">
      <c r="A48" s="479" t="s">
        <v>177</v>
      </c>
      <c r="B48" s="139"/>
      <c r="C48" s="139"/>
      <c r="D48" s="139"/>
      <c r="E48" s="139"/>
      <c r="F48" s="139"/>
      <c r="G48" s="139"/>
      <c r="H48" s="139"/>
      <c r="I48" s="139"/>
      <c r="J48" s="139"/>
      <c r="K48" s="139"/>
      <c r="L48" s="139"/>
      <c r="M48" s="139"/>
      <c r="N48" s="271"/>
    </row>
    <row r="49" spans="1:14" ht="15.75" x14ac:dyDescent="0.25">
      <c r="A49" s="140"/>
      <c r="B49" s="143"/>
      <c r="C49" s="143"/>
      <c r="D49" s="143"/>
      <c r="E49" s="143"/>
      <c r="F49" s="143"/>
      <c r="G49" s="143"/>
      <c r="H49" s="143"/>
      <c r="I49" s="143"/>
      <c r="J49" s="143"/>
      <c r="K49" s="143"/>
      <c r="L49" s="143"/>
      <c r="M49" s="143"/>
      <c r="N49" s="283"/>
    </row>
    <row r="50" spans="1:14" ht="15.75" x14ac:dyDescent="0.25">
      <c r="A50" s="140"/>
      <c r="B50" s="143"/>
      <c r="C50" s="143"/>
      <c r="D50" s="143"/>
      <c r="E50" s="143"/>
      <c r="F50" s="143"/>
      <c r="G50" s="143"/>
      <c r="H50" s="143"/>
      <c r="I50" s="143"/>
      <c r="J50" s="143"/>
      <c r="K50" s="143"/>
      <c r="L50" s="143"/>
      <c r="M50" s="143"/>
      <c r="N50" s="283"/>
    </row>
    <row r="51" spans="1:14" ht="15.75" x14ac:dyDescent="0.25">
      <c r="A51" s="140"/>
      <c r="B51" s="143"/>
      <c r="C51" s="143"/>
      <c r="D51" s="143"/>
      <c r="E51" s="143"/>
      <c r="F51" s="143"/>
      <c r="G51" s="143"/>
      <c r="H51" s="143"/>
      <c r="I51" s="143"/>
      <c r="J51" s="143"/>
      <c r="K51" s="143"/>
      <c r="L51" s="143"/>
      <c r="M51" s="143"/>
      <c r="N51" s="283"/>
    </row>
    <row r="52" spans="1:14" ht="15.75" x14ac:dyDescent="0.25">
      <c r="A52" s="272"/>
      <c r="B52" s="273"/>
      <c r="C52" s="273"/>
      <c r="D52" s="273"/>
      <c r="E52" s="273"/>
      <c r="F52" s="273"/>
      <c r="G52" s="273"/>
      <c r="H52" s="273"/>
      <c r="I52" s="273"/>
      <c r="J52" s="273"/>
      <c r="K52" s="273"/>
      <c r="L52" s="273"/>
      <c r="M52" s="273"/>
      <c r="N52" s="274"/>
    </row>
    <row r="53" spans="1:14" ht="15.75" customHeight="1" x14ac:dyDescent="0.25">
      <c r="A53" s="543" t="s">
        <v>234</v>
      </c>
      <c r="B53" s="280"/>
      <c r="C53" s="280"/>
      <c r="D53" s="280"/>
      <c r="E53" s="280"/>
      <c r="F53" s="280"/>
      <c r="G53" s="280"/>
      <c r="H53" s="280"/>
      <c r="I53" s="280"/>
      <c r="J53" s="280"/>
      <c r="K53" s="280"/>
      <c r="L53" s="280"/>
      <c r="M53" s="280"/>
      <c r="N53" s="263"/>
    </row>
    <row r="54" spans="1:14" ht="15.75" customHeight="1" x14ac:dyDescent="0.25">
      <c r="A54" s="70">
        <v>1</v>
      </c>
      <c r="B54" s="281"/>
      <c r="C54" s="280"/>
      <c r="D54" s="280"/>
      <c r="E54" s="280"/>
      <c r="F54" s="280"/>
      <c r="G54" s="280"/>
      <c r="H54" s="280"/>
      <c r="I54" s="280"/>
      <c r="J54" s="280"/>
      <c r="K54" s="280"/>
      <c r="L54" s="280"/>
      <c r="M54" s="280"/>
      <c r="N54" s="263"/>
    </row>
    <row r="55" spans="1:14" ht="15.75" customHeight="1" x14ac:dyDescent="0.25">
      <c r="A55" s="70">
        <v>2</v>
      </c>
      <c r="B55" s="281"/>
      <c r="C55" s="280"/>
      <c r="D55" s="280"/>
      <c r="E55" s="280"/>
      <c r="F55" s="280"/>
      <c r="G55" s="280"/>
      <c r="H55" s="280"/>
      <c r="I55" s="280"/>
      <c r="J55" s="280"/>
      <c r="K55" s="280"/>
      <c r="L55" s="280"/>
      <c r="M55" s="280"/>
      <c r="N55" s="263"/>
    </row>
    <row r="56" spans="1:14" ht="15.75" customHeight="1" x14ac:dyDescent="0.25">
      <c r="A56" s="70">
        <v>3</v>
      </c>
      <c r="B56" s="281"/>
      <c r="C56" s="280"/>
      <c r="D56" s="280"/>
      <c r="E56" s="280"/>
      <c r="F56" s="280"/>
      <c r="G56" s="280"/>
      <c r="H56" s="280"/>
      <c r="I56" s="280"/>
      <c r="J56" s="280"/>
      <c r="K56" s="280"/>
      <c r="L56" s="280"/>
      <c r="M56" s="280"/>
      <c r="N56" s="263"/>
    </row>
    <row r="57" spans="1:14" ht="15.75" customHeight="1" x14ac:dyDescent="0.25">
      <c r="A57" s="70">
        <v>4</v>
      </c>
      <c r="B57" s="281"/>
      <c r="C57" s="280"/>
      <c r="D57" s="280"/>
      <c r="E57" s="280"/>
      <c r="F57" s="280"/>
      <c r="G57" s="280"/>
      <c r="H57" s="280"/>
      <c r="I57" s="280"/>
      <c r="J57" s="280"/>
      <c r="K57" s="280"/>
      <c r="L57" s="280"/>
      <c r="M57" s="280"/>
      <c r="N57" s="263"/>
    </row>
    <row r="58" spans="1:14" ht="15.75" customHeight="1" x14ac:dyDescent="0.25">
      <c r="A58" s="70">
        <v>5</v>
      </c>
      <c r="B58" s="281"/>
      <c r="C58" s="280"/>
      <c r="D58" s="280"/>
      <c r="E58" s="280"/>
      <c r="F58" s="280"/>
      <c r="G58" s="280"/>
      <c r="H58" s="280"/>
      <c r="I58" s="280"/>
      <c r="J58" s="280"/>
      <c r="K58" s="280"/>
      <c r="L58" s="280"/>
      <c r="M58" s="280"/>
      <c r="N58" s="263"/>
    </row>
  </sheetData>
  <mergeCells count="34">
    <mergeCell ref="A23:D23"/>
    <mergeCell ref="E22:G22"/>
    <mergeCell ref="B20:G20"/>
    <mergeCell ref="E24:G24"/>
    <mergeCell ref="B58:N58"/>
    <mergeCell ref="B57:N57"/>
    <mergeCell ref="A53:N53"/>
    <mergeCell ref="A29:N29"/>
    <mergeCell ref="B55:N55"/>
    <mergeCell ref="B56:N56"/>
    <mergeCell ref="B54:N54"/>
    <mergeCell ref="A36:N40"/>
    <mergeCell ref="A47:N47"/>
    <mergeCell ref="A48:N52"/>
    <mergeCell ref="A41:N41"/>
    <mergeCell ref="A42:N46"/>
    <mergeCell ref="A30:N34"/>
    <mergeCell ref="A35:N35"/>
    <mergeCell ref="A1:N10"/>
    <mergeCell ref="A16:C16"/>
    <mergeCell ref="A17:C17"/>
    <mergeCell ref="H19:N28"/>
    <mergeCell ref="A14:N15"/>
    <mergeCell ref="A18:C18"/>
    <mergeCell ref="A11:N11"/>
    <mergeCell ref="A12:N13"/>
    <mergeCell ref="A24:D24"/>
    <mergeCell ref="A25:D25"/>
    <mergeCell ref="A26:G28"/>
    <mergeCell ref="E25:G25"/>
    <mergeCell ref="A21:G21"/>
    <mergeCell ref="A19:A20"/>
    <mergeCell ref="E23:G23"/>
    <mergeCell ref="A22:D22"/>
  </mergeCells>
  <pageMargins left="0.7" right="0.7" top="0.75" bottom="0.75" header="0.3" footer="0.3"/>
  <pageSetup scale="54" orientation="portrait" horizontalDpi="1200" verticalDpi="1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4F733-6070-1F42-9630-07205719F2FD}">
  <sheetPr>
    <tabColor rgb="FF800000"/>
  </sheetPr>
  <dimension ref="A1:N58"/>
  <sheetViews>
    <sheetView view="pageBreakPreview" zoomScaleNormal="100" zoomScaleSheetLayoutView="100" workbookViewId="0">
      <selection activeCell="A11" sqref="A11:N11"/>
    </sheetView>
  </sheetViews>
  <sheetFormatPr defaultColWidth="13.5" defaultRowHeight="15" customHeight="1" x14ac:dyDescent="0.25"/>
  <cols>
    <col min="1" max="26" width="11" style="115" customWidth="1"/>
    <col min="27" max="16384" width="13.5" style="115"/>
  </cols>
  <sheetData>
    <row r="1" spans="1:14" ht="15.75" customHeight="1" x14ac:dyDescent="0.25">
      <c r="A1" s="291"/>
      <c r="B1" s="139"/>
      <c r="C1" s="139"/>
      <c r="D1" s="139"/>
      <c r="E1" s="139"/>
      <c r="F1" s="139"/>
      <c r="G1" s="139"/>
      <c r="H1" s="139"/>
      <c r="I1" s="139"/>
      <c r="J1" s="139"/>
      <c r="K1" s="139"/>
      <c r="L1" s="139"/>
      <c r="M1" s="139"/>
      <c r="N1" s="271"/>
    </row>
    <row r="2" spans="1:14" ht="15.75" customHeight="1" x14ac:dyDescent="0.25">
      <c r="A2" s="140"/>
      <c r="B2" s="143"/>
      <c r="C2" s="143"/>
      <c r="D2" s="143"/>
      <c r="E2" s="143"/>
      <c r="F2" s="143"/>
      <c r="G2" s="143"/>
      <c r="H2" s="143"/>
      <c r="I2" s="143"/>
      <c r="J2" s="143"/>
      <c r="K2" s="143"/>
      <c r="L2" s="143"/>
      <c r="M2" s="143"/>
      <c r="N2" s="283"/>
    </row>
    <row r="3" spans="1:14" ht="15.75" customHeight="1" x14ac:dyDescent="0.25">
      <c r="A3" s="140"/>
      <c r="B3" s="143"/>
      <c r="C3" s="143"/>
      <c r="D3" s="143"/>
      <c r="E3" s="143"/>
      <c r="F3" s="143"/>
      <c r="G3" s="143"/>
      <c r="H3" s="143"/>
      <c r="I3" s="143"/>
      <c r="J3" s="143"/>
      <c r="K3" s="143"/>
      <c r="L3" s="143"/>
      <c r="M3" s="143"/>
      <c r="N3" s="283"/>
    </row>
    <row r="4" spans="1:14" ht="15.75" customHeight="1" x14ac:dyDescent="0.25">
      <c r="A4" s="140"/>
      <c r="B4" s="143"/>
      <c r="C4" s="143"/>
      <c r="D4" s="143"/>
      <c r="E4" s="143"/>
      <c r="F4" s="143"/>
      <c r="G4" s="143"/>
      <c r="H4" s="143"/>
      <c r="I4" s="143"/>
      <c r="J4" s="143"/>
      <c r="K4" s="143"/>
      <c r="L4" s="143"/>
      <c r="M4" s="143"/>
      <c r="N4" s="283"/>
    </row>
    <row r="5" spans="1:14" ht="15.75" customHeight="1" x14ac:dyDescent="0.25">
      <c r="A5" s="140"/>
      <c r="B5" s="143"/>
      <c r="C5" s="143"/>
      <c r="D5" s="143"/>
      <c r="E5" s="143"/>
      <c r="F5" s="143"/>
      <c r="G5" s="143"/>
      <c r="H5" s="143"/>
      <c r="I5" s="143"/>
      <c r="J5" s="143"/>
      <c r="K5" s="143"/>
      <c r="L5" s="143"/>
      <c r="M5" s="143"/>
      <c r="N5" s="283"/>
    </row>
    <row r="6" spans="1:14" ht="15.75" customHeight="1" x14ac:dyDescent="0.25">
      <c r="A6" s="140"/>
      <c r="B6" s="143"/>
      <c r="C6" s="143"/>
      <c r="D6" s="143"/>
      <c r="E6" s="143"/>
      <c r="F6" s="143"/>
      <c r="G6" s="143"/>
      <c r="H6" s="143"/>
      <c r="I6" s="143"/>
      <c r="J6" s="143"/>
      <c r="K6" s="143"/>
      <c r="L6" s="143"/>
      <c r="M6" s="143"/>
      <c r="N6" s="283"/>
    </row>
    <row r="7" spans="1:14" ht="15.75" customHeight="1" x14ac:dyDescent="0.25">
      <c r="A7" s="140"/>
      <c r="B7" s="143"/>
      <c r="C7" s="143"/>
      <c r="D7" s="143"/>
      <c r="E7" s="143"/>
      <c r="F7" s="143"/>
      <c r="G7" s="143"/>
      <c r="H7" s="143"/>
      <c r="I7" s="143"/>
      <c r="J7" s="143"/>
      <c r="K7" s="143"/>
      <c r="L7" s="143"/>
      <c r="M7" s="143"/>
      <c r="N7" s="283"/>
    </row>
    <row r="8" spans="1:14" ht="15.75" customHeight="1" x14ac:dyDescent="0.25">
      <c r="A8" s="140"/>
      <c r="B8" s="143"/>
      <c r="C8" s="143"/>
      <c r="D8" s="143"/>
      <c r="E8" s="143"/>
      <c r="F8" s="143"/>
      <c r="G8" s="143"/>
      <c r="H8" s="143"/>
      <c r="I8" s="143"/>
      <c r="J8" s="143"/>
      <c r="K8" s="143"/>
      <c r="L8" s="143"/>
      <c r="M8" s="143"/>
      <c r="N8" s="283"/>
    </row>
    <row r="9" spans="1:14" ht="15.75" customHeight="1" x14ac:dyDescent="0.25">
      <c r="A9" s="140"/>
      <c r="B9" s="143"/>
      <c r="C9" s="143"/>
      <c r="D9" s="143"/>
      <c r="E9" s="143"/>
      <c r="F9" s="143"/>
      <c r="G9" s="143"/>
      <c r="H9" s="143"/>
      <c r="I9" s="143"/>
      <c r="J9" s="143"/>
      <c r="K9" s="143"/>
      <c r="L9" s="143"/>
      <c r="M9" s="143"/>
      <c r="N9" s="283"/>
    </row>
    <row r="10" spans="1:14" ht="10.5" customHeight="1" x14ac:dyDescent="0.25">
      <c r="A10" s="272"/>
      <c r="B10" s="273"/>
      <c r="C10" s="273"/>
      <c r="D10" s="273"/>
      <c r="E10" s="273"/>
      <c r="F10" s="273"/>
      <c r="G10" s="273"/>
      <c r="H10" s="273"/>
      <c r="I10" s="273"/>
      <c r="J10" s="273"/>
      <c r="K10" s="273"/>
      <c r="L10" s="273"/>
      <c r="M10" s="273"/>
      <c r="N10" s="274"/>
    </row>
    <row r="11" spans="1:14" ht="15.75" customHeight="1" x14ac:dyDescent="0.25">
      <c r="A11" s="584" t="s">
        <v>351</v>
      </c>
      <c r="B11" s="139"/>
      <c r="C11" s="139"/>
      <c r="D11" s="139"/>
      <c r="E11" s="139"/>
      <c r="F11" s="139"/>
      <c r="G11" s="139"/>
      <c r="H11" s="139"/>
      <c r="I11" s="139"/>
      <c r="J11" s="139"/>
      <c r="K11" s="139"/>
      <c r="L11" s="139"/>
      <c r="M11" s="139"/>
      <c r="N11" s="271"/>
    </row>
    <row r="12" spans="1:14" ht="15.75" customHeight="1" x14ac:dyDescent="0.25">
      <c r="A12" s="300" t="str">
        <f>'Club Administration'!A12</f>
        <v>School Name</v>
      </c>
      <c r="B12" s="301"/>
      <c r="C12" s="301"/>
      <c r="D12" s="301"/>
      <c r="E12" s="301"/>
      <c r="F12" s="301"/>
      <c r="G12" s="301"/>
      <c r="H12" s="301"/>
      <c r="I12" s="301"/>
      <c r="J12" s="301"/>
      <c r="K12" s="301"/>
      <c r="L12" s="301"/>
      <c r="M12" s="301"/>
      <c r="N12" s="302"/>
    </row>
    <row r="13" spans="1:14" ht="15.75" customHeight="1" x14ac:dyDescent="0.25">
      <c r="A13" s="303"/>
      <c r="B13" s="304"/>
      <c r="C13" s="304"/>
      <c r="D13" s="304"/>
      <c r="E13" s="304"/>
      <c r="F13" s="304"/>
      <c r="G13" s="304"/>
      <c r="H13" s="304"/>
      <c r="I13" s="304"/>
      <c r="J13" s="304"/>
      <c r="K13" s="304"/>
      <c r="L13" s="304"/>
      <c r="M13" s="304"/>
      <c r="N13" s="305"/>
    </row>
    <row r="14" spans="1:14" ht="15.75" customHeight="1" x14ac:dyDescent="0.25">
      <c r="A14" s="306" t="str">
        <f>'Club Administration'!A14</f>
        <v>Select Division</v>
      </c>
      <c r="B14" s="301"/>
      <c r="C14" s="301"/>
      <c r="D14" s="301"/>
      <c r="E14" s="301"/>
      <c r="F14" s="301"/>
      <c r="G14" s="301"/>
      <c r="H14" s="301"/>
      <c r="I14" s="301"/>
      <c r="J14" s="301"/>
      <c r="K14" s="301"/>
      <c r="L14" s="301"/>
      <c r="M14" s="301"/>
      <c r="N14" s="302"/>
    </row>
    <row r="15" spans="1:14" ht="15.75" customHeight="1" x14ac:dyDescent="0.25">
      <c r="A15" s="303"/>
      <c r="B15" s="304"/>
      <c r="C15" s="304"/>
      <c r="D15" s="304"/>
      <c r="E15" s="304"/>
      <c r="F15" s="304"/>
      <c r="G15" s="304"/>
      <c r="H15" s="304"/>
      <c r="I15" s="304"/>
      <c r="J15" s="304"/>
      <c r="K15" s="304"/>
      <c r="L15" s="304"/>
      <c r="M15" s="304"/>
      <c r="N15" s="305"/>
    </row>
    <row r="16" spans="1:14" ht="15.75" customHeight="1" x14ac:dyDescent="0.25">
      <c r="A16" s="543" t="s">
        <v>231</v>
      </c>
      <c r="B16" s="280"/>
      <c r="C16" s="280"/>
      <c r="D16" s="280"/>
      <c r="E16" s="280"/>
      <c r="F16" s="280"/>
      <c r="G16" s="280"/>
      <c r="H16" s="280"/>
      <c r="I16" s="280"/>
      <c r="J16" s="280"/>
      <c r="K16" s="280"/>
      <c r="L16" s="280"/>
      <c r="M16" s="280"/>
      <c r="N16" s="263"/>
    </row>
    <row r="17" spans="1:14" ht="15.75" customHeight="1" x14ac:dyDescent="0.25">
      <c r="A17" s="479" t="s">
        <v>177</v>
      </c>
      <c r="B17" s="139"/>
      <c r="C17" s="139"/>
      <c r="D17" s="139"/>
      <c r="E17" s="139"/>
      <c r="F17" s="139"/>
      <c r="G17" s="139"/>
      <c r="H17" s="139"/>
      <c r="I17" s="139"/>
      <c r="J17" s="139"/>
      <c r="K17" s="139"/>
      <c r="L17" s="139"/>
      <c r="M17" s="139"/>
      <c r="N17" s="271"/>
    </row>
    <row r="18" spans="1:14" ht="15.75" customHeight="1" x14ac:dyDescent="0.25">
      <c r="A18" s="140"/>
      <c r="B18" s="143"/>
      <c r="C18" s="143"/>
      <c r="D18" s="143"/>
      <c r="E18" s="143"/>
      <c r="F18" s="143"/>
      <c r="G18" s="143"/>
      <c r="H18" s="143"/>
      <c r="I18" s="143"/>
      <c r="J18" s="143"/>
      <c r="K18" s="143"/>
      <c r="L18" s="143"/>
      <c r="M18" s="143"/>
      <c r="N18" s="283"/>
    </row>
    <row r="19" spans="1:14" ht="15.75" customHeight="1" x14ac:dyDescent="0.25">
      <c r="A19" s="140"/>
      <c r="B19" s="143"/>
      <c r="C19" s="143"/>
      <c r="D19" s="143"/>
      <c r="E19" s="143"/>
      <c r="F19" s="143"/>
      <c r="G19" s="143"/>
      <c r="H19" s="143"/>
      <c r="I19" s="143"/>
      <c r="J19" s="143"/>
      <c r="K19" s="143"/>
      <c r="L19" s="143"/>
      <c r="M19" s="143"/>
      <c r="N19" s="283"/>
    </row>
    <row r="20" spans="1:14" ht="15.75" customHeight="1" x14ac:dyDescent="0.25">
      <c r="A20" s="140"/>
      <c r="B20" s="143"/>
      <c r="C20" s="143"/>
      <c r="D20" s="143"/>
      <c r="E20" s="143"/>
      <c r="F20" s="143"/>
      <c r="G20" s="143"/>
      <c r="H20" s="143"/>
      <c r="I20" s="143"/>
      <c r="J20" s="143"/>
      <c r="K20" s="143"/>
      <c r="L20" s="143"/>
      <c r="M20" s="143"/>
      <c r="N20" s="283"/>
    </row>
    <row r="21" spans="1:14" ht="15.75" customHeight="1" x14ac:dyDescent="0.25">
      <c r="A21" s="272"/>
      <c r="B21" s="273"/>
      <c r="C21" s="273"/>
      <c r="D21" s="273"/>
      <c r="E21" s="273"/>
      <c r="F21" s="273"/>
      <c r="G21" s="273"/>
      <c r="H21" s="273"/>
      <c r="I21" s="273"/>
      <c r="J21" s="273"/>
      <c r="K21" s="273"/>
      <c r="L21" s="273"/>
      <c r="M21" s="273"/>
      <c r="N21" s="274"/>
    </row>
    <row r="22" spans="1:14" ht="15.75" customHeight="1" x14ac:dyDescent="0.25">
      <c r="A22" s="543" t="s">
        <v>320</v>
      </c>
      <c r="B22" s="280"/>
      <c r="C22" s="280"/>
      <c r="D22" s="280"/>
      <c r="E22" s="280"/>
      <c r="F22" s="280"/>
      <c r="G22" s="280"/>
      <c r="H22" s="280"/>
      <c r="I22" s="280"/>
      <c r="J22" s="280"/>
      <c r="K22" s="280"/>
      <c r="L22" s="280"/>
      <c r="M22" s="280"/>
      <c r="N22" s="263"/>
    </row>
    <row r="23" spans="1:14" ht="15.75" customHeight="1" x14ac:dyDescent="0.25">
      <c r="A23" s="479" t="s">
        <v>177</v>
      </c>
      <c r="B23" s="139"/>
      <c r="C23" s="139"/>
      <c r="D23" s="139"/>
      <c r="E23" s="139"/>
      <c r="F23" s="139"/>
      <c r="G23" s="139"/>
      <c r="H23" s="139"/>
      <c r="I23" s="139"/>
      <c r="J23" s="139"/>
      <c r="K23" s="139"/>
      <c r="L23" s="139"/>
      <c r="M23" s="139"/>
      <c r="N23" s="271"/>
    </row>
    <row r="24" spans="1:14" ht="15.75" customHeight="1" x14ac:dyDescent="0.25">
      <c r="A24" s="140"/>
      <c r="B24" s="143"/>
      <c r="C24" s="143"/>
      <c r="D24" s="143"/>
      <c r="E24" s="143"/>
      <c r="F24" s="143"/>
      <c r="G24" s="143"/>
      <c r="H24" s="143"/>
      <c r="I24" s="143"/>
      <c r="J24" s="143"/>
      <c r="K24" s="143"/>
      <c r="L24" s="143"/>
      <c r="M24" s="143"/>
      <c r="N24" s="283"/>
    </row>
    <row r="25" spans="1:14" ht="15.75" customHeight="1" x14ac:dyDescent="0.25">
      <c r="A25" s="140"/>
      <c r="B25" s="143"/>
      <c r="C25" s="143"/>
      <c r="D25" s="143"/>
      <c r="E25" s="143"/>
      <c r="F25" s="143"/>
      <c r="G25" s="143"/>
      <c r="H25" s="143"/>
      <c r="I25" s="143"/>
      <c r="J25" s="143"/>
      <c r="K25" s="143"/>
      <c r="L25" s="143"/>
      <c r="M25" s="143"/>
      <c r="N25" s="283"/>
    </row>
    <row r="26" spans="1:14" ht="15.75" customHeight="1" x14ac:dyDescent="0.25">
      <c r="A26" s="140"/>
      <c r="B26" s="143"/>
      <c r="C26" s="143"/>
      <c r="D26" s="143"/>
      <c r="E26" s="143"/>
      <c r="F26" s="143"/>
      <c r="G26" s="143"/>
      <c r="H26" s="143"/>
      <c r="I26" s="143"/>
      <c r="J26" s="143"/>
      <c r="K26" s="143"/>
      <c r="L26" s="143"/>
      <c r="M26" s="143"/>
      <c r="N26" s="283"/>
    </row>
    <row r="27" spans="1:14" ht="15.75" customHeight="1" x14ac:dyDescent="0.25">
      <c r="A27" s="272"/>
      <c r="B27" s="273"/>
      <c r="C27" s="273"/>
      <c r="D27" s="273"/>
      <c r="E27" s="273"/>
      <c r="F27" s="273"/>
      <c r="G27" s="273"/>
      <c r="H27" s="273"/>
      <c r="I27" s="273"/>
      <c r="J27" s="273"/>
      <c r="K27" s="273"/>
      <c r="L27" s="273"/>
      <c r="M27" s="273"/>
      <c r="N27" s="274"/>
    </row>
    <row r="28" spans="1:14" ht="15.75" customHeight="1" x14ac:dyDescent="0.25">
      <c r="A28" s="543" t="s">
        <v>232</v>
      </c>
      <c r="B28" s="280"/>
      <c r="C28" s="280"/>
      <c r="D28" s="280"/>
      <c r="E28" s="280"/>
      <c r="F28" s="280"/>
      <c r="G28" s="280"/>
      <c r="H28" s="280"/>
      <c r="I28" s="280"/>
      <c r="J28" s="280"/>
      <c r="K28" s="280"/>
      <c r="L28" s="280"/>
      <c r="M28" s="280"/>
      <c r="N28" s="263"/>
    </row>
    <row r="29" spans="1:14" ht="15.75" customHeight="1" x14ac:dyDescent="0.25">
      <c r="A29" s="479" t="s">
        <v>177</v>
      </c>
      <c r="B29" s="139"/>
      <c r="C29" s="139"/>
      <c r="D29" s="139"/>
      <c r="E29" s="139"/>
      <c r="F29" s="139"/>
      <c r="G29" s="139"/>
      <c r="H29" s="139"/>
      <c r="I29" s="139"/>
      <c r="J29" s="139"/>
      <c r="K29" s="139"/>
      <c r="L29" s="139"/>
      <c r="M29" s="139"/>
      <c r="N29" s="271"/>
    </row>
    <row r="30" spans="1:14" ht="15.75" x14ac:dyDescent="0.25">
      <c r="A30" s="140"/>
      <c r="B30" s="143"/>
      <c r="C30" s="143"/>
      <c r="D30" s="143"/>
      <c r="E30" s="143"/>
      <c r="F30" s="143"/>
      <c r="G30" s="143"/>
      <c r="H30" s="143"/>
      <c r="I30" s="143"/>
      <c r="J30" s="143"/>
      <c r="K30" s="143"/>
      <c r="L30" s="143"/>
      <c r="M30" s="143"/>
      <c r="N30" s="283"/>
    </row>
    <row r="31" spans="1:14" ht="15.75" x14ac:dyDescent="0.25">
      <c r="A31" s="140"/>
      <c r="B31" s="143"/>
      <c r="C31" s="143"/>
      <c r="D31" s="143"/>
      <c r="E31" s="143"/>
      <c r="F31" s="143"/>
      <c r="G31" s="143"/>
      <c r="H31" s="143"/>
      <c r="I31" s="143"/>
      <c r="J31" s="143"/>
      <c r="K31" s="143"/>
      <c r="L31" s="143"/>
      <c r="M31" s="143"/>
      <c r="N31" s="283"/>
    </row>
    <row r="32" spans="1:14" ht="15.75" x14ac:dyDescent="0.25">
      <c r="A32" s="140"/>
      <c r="B32" s="143"/>
      <c r="C32" s="143"/>
      <c r="D32" s="143"/>
      <c r="E32" s="143"/>
      <c r="F32" s="143"/>
      <c r="G32" s="143"/>
      <c r="H32" s="143"/>
      <c r="I32" s="143"/>
      <c r="J32" s="143"/>
      <c r="K32" s="143"/>
      <c r="L32" s="143"/>
      <c r="M32" s="143"/>
      <c r="N32" s="283"/>
    </row>
    <row r="33" spans="1:14" ht="15.75" x14ac:dyDescent="0.25">
      <c r="A33" s="272"/>
      <c r="B33" s="273"/>
      <c r="C33" s="273"/>
      <c r="D33" s="273"/>
      <c r="E33" s="273"/>
      <c r="F33" s="273"/>
      <c r="G33" s="273"/>
      <c r="H33" s="273"/>
      <c r="I33" s="273"/>
      <c r="J33" s="273"/>
      <c r="K33" s="273"/>
      <c r="L33" s="273"/>
      <c r="M33" s="273"/>
      <c r="N33" s="274"/>
    </row>
    <row r="34" spans="1:14" ht="15.75" x14ac:dyDescent="0.25">
      <c r="A34" s="543" t="s">
        <v>233</v>
      </c>
      <c r="B34" s="280"/>
      <c r="C34" s="280"/>
      <c r="D34" s="280"/>
      <c r="E34" s="280"/>
      <c r="F34" s="280"/>
      <c r="G34" s="280"/>
      <c r="H34" s="280"/>
      <c r="I34" s="280"/>
      <c r="J34" s="280"/>
      <c r="K34" s="280"/>
      <c r="L34" s="280"/>
      <c r="M34" s="280"/>
      <c r="N34" s="263"/>
    </row>
    <row r="35" spans="1:14" ht="15.75" customHeight="1" x14ac:dyDescent="0.25">
      <c r="A35" s="479" t="s">
        <v>177</v>
      </c>
      <c r="B35" s="139"/>
      <c r="C35" s="139"/>
      <c r="D35" s="139"/>
      <c r="E35" s="139"/>
      <c r="F35" s="139"/>
      <c r="G35" s="139"/>
      <c r="H35" s="139"/>
      <c r="I35" s="139"/>
      <c r="J35" s="139"/>
      <c r="K35" s="139"/>
      <c r="L35" s="139"/>
      <c r="M35" s="139"/>
      <c r="N35" s="271"/>
    </row>
    <row r="36" spans="1:14" ht="15.75" x14ac:dyDescent="0.25">
      <c r="A36" s="140"/>
      <c r="B36" s="143"/>
      <c r="C36" s="143"/>
      <c r="D36" s="143"/>
      <c r="E36" s="143"/>
      <c r="F36" s="143"/>
      <c r="G36" s="143"/>
      <c r="H36" s="143"/>
      <c r="I36" s="143"/>
      <c r="J36" s="143"/>
      <c r="K36" s="143"/>
      <c r="L36" s="143"/>
      <c r="M36" s="143"/>
      <c r="N36" s="283"/>
    </row>
    <row r="37" spans="1:14" ht="15.75" x14ac:dyDescent="0.25">
      <c r="A37" s="140"/>
      <c r="B37" s="143"/>
      <c r="C37" s="143"/>
      <c r="D37" s="143"/>
      <c r="E37" s="143"/>
      <c r="F37" s="143"/>
      <c r="G37" s="143"/>
      <c r="H37" s="143"/>
      <c r="I37" s="143"/>
      <c r="J37" s="143"/>
      <c r="K37" s="143"/>
      <c r="L37" s="143"/>
      <c r="M37" s="143"/>
      <c r="N37" s="283"/>
    </row>
    <row r="38" spans="1:14" ht="15.75" x14ac:dyDescent="0.25">
      <c r="A38" s="140"/>
      <c r="B38" s="143"/>
      <c r="C38" s="143"/>
      <c r="D38" s="143"/>
      <c r="E38" s="143"/>
      <c r="F38" s="143"/>
      <c r="G38" s="143"/>
      <c r="H38" s="143"/>
      <c r="I38" s="143"/>
      <c r="J38" s="143"/>
      <c r="K38" s="143"/>
      <c r="L38" s="143"/>
      <c r="M38" s="143"/>
      <c r="N38" s="283"/>
    </row>
    <row r="39" spans="1:14" ht="15.75" x14ac:dyDescent="0.25">
      <c r="A39" s="272"/>
      <c r="B39" s="273"/>
      <c r="C39" s="273"/>
      <c r="D39" s="273"/>
      <c r="E39" s="273"/>
      <c r="F39" s="273"/>
      <c r="G39" s="273"/>
      <c r="H39" s="273"/>
      <c r="I39" s="273"/>
      <c r="J39" s="273"/>
      <c r="K39" s="273"/>
      <c r="L39" s="273"/>
      <c r="M39" s="273"/>
      <c r="N39" s="274"/>
    </row>
    <row r="40" spans="1:14" ht="15.75" x14ac:dyDescent="0.25">
      <c r="A40" s="543" t="s">
        <v>234</v>
      </c>
      <c r="B40" s="280"/>
      <c r="C40" s="280"/>
      <c r="D40" s="280"/>
      <c r="E40" s="280"/>
      <c r="F40" s="280"/>
      <c r="G40" s="280"/>
      <c r="H40" s="280"/>
      <c r="I40" s="280"/>
      <c r="J40" s="280"/>
      <c r="K40" s="280"/>
      <c r="L40" s="280"/>
      <c r="M40" s="280"/>
      <c r="N40" s="263"/>
    </row>
    <row r="41" spans="1:14" ht="15.75" customHeight="1" x14ac:dyDescent="0.25">
      <c r="A41" s="70">
        <v>1</v>
      </c>
      <c r="B41" s="281"/>
      <c r="C41" s="280"/>
      <c r="D41" s="280"/>
      <c r="E41" s="280"/>
      <c r="F41" s="280"/>
      <c r="G41" s="280"/>
      <c r="H41" s="280"/>
      <c r="I41" s="280"/>
      <c r="J41" s="280"/>
      <c r="K41" s="280"/>
      <c r="L41" s="280"/>
      <c r="M41" s="280"/>
      <c r="N41" s="263"/>
    </row>
    <row r="42" spans="1:14" ht="17.25" x14ac:dyDescent="0.25">
      <c r="A42" s="70">
        <v>2</v>
      </c>
      <c r="B42" s="281"/>
      <c r="C42" s="280"/>
      <c r="D42" s="280"/>
      <c r="E42" s="280"/>
      <c r="F42" s="280"/>
      <c r="G42" s="280"/>
      <c r="H42" s="280"/>
      <c r="I42" s="280"/>
      <c r="J42" s="280"/>
      <c r="K42" s="280"/>
      <c r="L42" s="280"/>
      <c r="M42" s="280"/>
      <c r="N42" s="263"/>
    </row>
    <row r="43" spans="1:14" ht="17.25" x14ac:dyDescent="0.25">
      <c r="A43" s="70">
        <v>3</v>
      </c>
      <c r="B43" s="281"/>
      <c r="C43" s="280"/>
      <c r="D43" s="280"/>
      <c r="E43" s="280"/>
      <c r="F43" s="280"/>
      <c r="G43" s="280"/>
      <c r="H43" s="280"/>
      <c r="I43" s="280"/>
      <c r="J43" s="280"/>
      <c r="K43" s="280"/>
      <c r="L43" s="280"/>
      <c r="M43" s="280"/>
      <c r="N43" s="263"/>
    </row>
    <row r="44" spans="1:14" ht="17.25" x14ac:dyDescent="0.25">
      <c r="A44" s="70">
        <v>4</v>
      </c>
      <c r="B44" s="281"/>
      <c r="C44" s="280"/>
      <c r="D44" s="280"/>
      <c r="E44" s="280"/>
      <c r="F44" s="280"/>
      <c r="G44" s="280"/>
      <c r="H44" s="280"/>
      <c r="I44" s="280"/>
      <c r="J44" s="280"/>
      <c r="K44" s="280"/>
      <c r="L44" s="280"/>
      <c r="M44" s="280"/>
      <c r="N44" s="263"/>
    </row>
    <row r="45" spans="1:14" ht="17.25" x14ac:dyDescent="0.25">
      <c r="A45" s="70">
        <v>5</v>
      </c>
      <c r="B45" s="281"/>
      <c r="C45" s="280"/>
      <c r="D45" s="280"/>
      <c r="E45" s="280"/>
      <c r="F45" s="280"/>
      <c r="G45" s="280"/>
      <c r="H45" s="280"/>
      <c r="I45" s="280"/>
      <c r="J45" s="280"/>
      <c r="K45" s="280"/>
      <c r="L45" s="280"/>
      <c r="M45" s="280"/>
      <c r="N45" s="263"/>
    </row>
    <row r="46" spans="1:14" ht="15.75" x14ac:dyDescent="0.25"/>
    <row r="47" spans="1:14" ht="15.75" customHeight="1" x14ac:dyDescent="0.25"/>
    <row r="48" spans="1:14" ht="15.75" x14ac:dyDescent="0.25"/>
    <row r="49" ht="15.75" x14ac:dyDescent="0.25"/>
    <row r="50" ht="15.75" x14ac:dyDescent="0.25"/>
    <row r="51" ht="15.75" x14ac:dyDescent="0.25"/>
    <row r="52" ht="15.75"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sheetData>
  <mergeCells count="18">
    <mergeCell ref="B41:N41"/>
    <mergeCell ref="B42:N42"/>
    <mergeCell ref="B43:N43"/>
    <mergeCell ref="B44:N44"/>
    <mergeCell ref="B45:N45"/>
    <mergeCell ref="A1:N10"/>
    <mergeCell ref="A11:N11"/>
    <mergeCell ref="A12:N13"/>
    <mergeCell ref="A14:N15"/>
    <mergeCell ref="A40:N40"/>
    <mergeCell ref="A16:N16"/>
    <mergeCell ref="A17:N21"/>
    <mergeCell ref="A22:N22"/>
    <mergeCell ref="A23:N27"/>
    <mergeCell ref="A28:N28"/>
    <mergeCell ref="A29:N33"/>
    <mergeCell ref="A34:N34"/>
    <mergeCell ref="A35:N39"/>
  </mergeCells>
  <pageMargins left="0.7" right="0.7" top="0.75" bottom="0.75" header="0.3" footer="0.3"/>
  <pageSetup scale="54" orientation="portrait" horizontalDpi="1200" verticalDpi="1200"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C66"/>
  </sheetPr>
  <dimension ref="A1:AA978"/>
  <sheetViews>
    <sheetView view="pageBreakPreview" topLeftCell="A75" zoomScale="91" zoomScaleNormal="100" zoomScaleSheetLayoutView="100" workbookViewId="0">
      <selection activeCell="X88" sqref="X88:Z99"/>
    </sheetView>
  </sheetViews>
  <sheetFormatPr defaultColWidth="13.5" defaultRowHeight="15" customHeight="1" x14ac:dyDescent="0.25"/>
  <cols>
    <col min="1" max="9" width="11"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585" t="s">
        <v>94</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586" t="s">
        <v>141</v>
      </c>
      <c r="B13" s="587"/>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8"/>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Totals'!J21</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 customHeight="1" x14ac:dyDescent="0.25">
      <c r="A75" s="71" t="s">
        <v>247</v>
      </c>
      <c r="B75" s="75">
        <f>E98</f>
        <v>0</v>
      </c>
      <c r="C75" s="75">
        <f>H98</f>
        <v>0</v>
      </c>
      <c r="D75" s="75">
        <f>L98</f>
        <v>0</v>
      </c>
      <c r="E75" s="75">
        <f>R98</f>
        <v>0</v>
      </c>
      <c r="F75" s="75">
        <f>J110</f>
        <v>0</v>
      </c>
      <c r="G75" s="74">
        <f>SUM(G138:G340)</f>
        <v>0</v>
      </c>
      <c r="H75" s="74">
        <f>SUM(H138:H340)</f>
        <v>0</v>
      </c>
      <c r="I75" s="74">
        <f>SUM(I138:I340)</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 customHeight="1" x14ac:dyDescent="0.25">
      <c r="A76" s="51" t="s">
        <v>319</v>
      </c>
      <c r="B76" s="76">
        <f>B75+August!B76</f>
        <v>0</v>
      </c>
      <c r="C76" s="76">
        <f>C75+August!C76</f>
        <v>0</v>
      </c>
      <c r="D76" s="76">
        <f>D75+August!D76</f>
        <v>0</v>
      </c>
      <c r="E76" s="76">
        <f>E75+August!E76</f>
        <v>0</v>
      </c>
      <c r="F76" s="76">
        <f>F75+August!F76</f>
        <v>0</v>
      </c>
      <c r="G76" s="77">
        <f>G75+August!G76</f>
        <v>0</v>
      </c>
      <c r="H76" s="77">
        <f>H75+August!H76</f>
        <v>0</v>
      </c>
      <c r="I76" s="77">
        <f>I75+August!I76</f>
        <v>0</v>
      </c>
      <c r="J76" s="78">
        <f>J75+August!J76</f>
        <v>0</v>
      </c>
      <c r="K76" s="78">
        <f>K75+August!K76</f>
        <v>0</v>
      </c>
      <c r="L76" s="78">
        <f>L75+August!L76</f>
        <v>0</v>
      </c>
      <c r="M76" s="78">
        <f>M75+August!M76</f>
        <v>0</v>
      </c>
      <c r="N76" s="78">
        <f>N75+August!N76</f>
        <v>0</v>
      </c>
      <c r="O76" s="78">
        <f>O75+August!O76</f>
        <v>0</v>
      </c>
      <c r="P76" s="78">
        <f>P75+August!P76</f>
        <v>0</v>
      </c>
      <c r="Q76" s="78">
        <f>Q75+August!Q76</f>
        <v>0</v>
      </c>
      <c r="R76" s="78">
        <f>R75+August!R76</f>
        <v>0</v>
      </c>
      <c r="S76" s="78">
        <f>S75+August!S76</f>
        <v>0</v>
      </c>
      <c r="T76" s="78">
        <f>T75+August!T76</f>
        <v>0</v>
      </c>
      <c r="U76" s="78">
        <f>U75+August!U76</f>
        <v>0</v>
      </c>
      <c r="V76" s="78">
        <f>V75+August!V76</f>
        <v>0</v>
      </c>
      <c r="W76" s="78">
        <f>W75+August!W76</f>
        <v>0</v>
      </c>
      <c r="X76" s="78">
        <f>X75+August!X76</f>
        <v>0</v>
      </c>
      <c r="Y76" s="78">
        <f>Y75+August!Y76</f>
        <v>0</v>
      </c>
      <c r="Z76" s="78">
        <f>Z75+August!Z76</f>
        <v>0</v>
      </c>
      <c r="AA76" s="78">
        <f>AA75+August!AA76</f>
        <v>0</v>
      </c>
    </row>
    <row r="77" spans="1:27" ht="1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248</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7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7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7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24.75"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75" customHeight="1" x14ac:dyDescent="0.25">
      <c r="A87" s="36" t="s">
        <v>199</v>
      </c>
      <c r="B87" s="269" t="s">
        <v>200</v>
      </c>
      <c r="C87" s="280"/>
      <c r="D87" s="263"/>
      <c r="E87" s="269" t="s">
        <v>249</v>
      </c>
      <c r="F87" s="280"/>
      <c r="G87" s="263"/>
      <c r="H87" s="544" t="s">
        <v>365</v>
      </c>
      <c r="I87" s="545"/>
      <c r="J87" s="545"/>
      <c r="K87" s="546"/>
      <c r="L87" s="501" t="s">
        <v>250</v>
      </c>
      <c r="M87" s="280"/>
      <c r="N87" s="280"/>
      <c r="O87" s="280"/>
      <c r="P87" s="280"/>
      <c r="Q87" s="263"/>
      <c r="R87" s="501" t="s">
        <v>353</v>
      </c>
      <c r="S87" s="280"/>
      <c r="T87" s="280"/>
      <c r="U87" s="280"/>
      <c r="V87" s="280"/>
      <c r="W87" s="263"/>
      <c r="X87" s="269" t="s">
        <v>128</v>
      </c>
      <c r="Y87" s="280"/>
      <c r="Z87" s="263"/>
      <c r="AA87" s="505"/>
    </row>
    <row r="88" spans="1:27" ht="15.7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5.7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8"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8"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7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75" customHeight="1" x14ac:dyDescent="0.25">
      <c r="A99" s="316" t="s">
        <v>354</v>
      </c>
      <c r="B99" s="280"/>
      <c r="C99" s="280"/>
      <c r="D99" s="280"/>
      <c r="E99" s="477">
        <f>E98+August!E99</f>
        <v>0</v>
      </c>
      <c r="F99" s="310"/>
      <c r="G99" s="314"/>
      <c r="H99" s="317">
        <f>H98+August!H99</f>
        <v>0</v>
      </c>
      <c r="I99" s="310"/>
      <c r="J99" s="310"/>
      <c r="K99" s="314"/>
      <c r="L99" s="317">
        <f>L98+August!L99</f>
        <v>0</v>
      </c>
      <c r="M99" s="310"/>
      <c r="N99" s="310"/>
      <c r="O99" s="310"/>
      <c r="P99" s="310"/>
      <c r="Q99" s="314"/>
      <c r="R99" s="317">
        <f>R98+August!R99</f>
        <v>0</v>
      </c>
      <c r="S99" s="310"/>
      <c r="T99" s="310"/>
      <c r="U99" s="310"/>
      <c r="V99" s="310"/>
      <c r="W99" s="314"/>
      <c r="X99" s="317">
        <f>SUM(E99:Q99)</f>
        <v>0</v>
      </c>
      <c r="Y99" s="310"/>
      <c r="Z99" s="314"/>
      <c r="AA99" s="505"/>
    </row>
    <row r="100" spans="1:27" ht="15.75"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5.7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5.7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J110+August!J111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5.7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8"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J127+August!J128</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27"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5.7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 customHeight="1" x14ac:dyDescent="0.25">
      <c r="A138" s="480"/>
      <c r="B138" s="589"/>
      <c r="C138" s="281"/>
      <c r="D138" s="482"/>
      <c r="E138" s="483"/>
      <c r="F138" s="54"/>
      <c r="G138" s="55"/>
      <c r="H138" s="56"/>
      <c r="I138" s="57"/>
      <c r="J138" s="58"/>
      <c r="K138" s="58"/>
      <c r="L138" s="58"/>
      <c r="M138" s="58"/>
      <c r="N138" s="58"/>
      <c r="O138" s="58"/>
      <c r="P138" s="59"/>
      <c r="Q138" s="60"/>
      <c r="R138" s="61"/>
      <c r="S138" s="61"/>
      <c r="T138" s="61"/>
      <c r="U138" s="61"/>
      <c r="V138" s="61"/>
      <c r="W138" s="61"/>
      <c r="X138" s="61"/>
      <c r="Y138" s="61"/>
      <c r="Z138" s="61"/>
      <c r="AA138" s="61"/>
    </row>
    <row r="139" spans="1:27" ht="15" customHeight="1" x14ac:dyDescent="0.25">
      <c r="A139" s="446"/>
      <c r="B139" s="549"/>
      <c r="C139" s="281"/>
      <c r="D139" s="482"/>
      <c r="E139" s="48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549"/>
      <c r="C140" s="281"/>
      <c r="D140" s="482"/>
      <c r="E140" s="48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549"/>
      <c r="C141" s="281"/>
      <c r="D141" s="482"/>
      <c r="E141" s="48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549"/>
      <c r="C142" s="281"/>
      <c r="D142" s="482"/>
      <c r="E142" s="48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 customHeight="1" x14ac:dyDescent="0.25">
      <c r="A143" s="446"/>
      <c r="B143" s="549"/>
      <c r="C143" s="281"/>
      <c r="D143" s="482"/>
      <c r="E143" s="48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549"/>
      <c r="C144" s="281"/>
      <c r="D144" s="482"/>
      <c r="E144" s="48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549"/>
      <c r="C145" s="281"/>
      <c r="D145" s="482"/>
      <c r="E145" s="48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549"/>
      <c r="C146" s="281"/>
      <c r="D146" s="482"/>
      <c r="E146" s="48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549"/>
      <c r="C147" s="281"/>
      <c r="D147" s="482"/>
      <c r="E147" s="48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549"/>
      <c r="C148" s="281"/>
      <c r="D148" s="482"/>
      <c r="E148" s="48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549"/>
      <c r="C149" s="281"/>
      <c r="D149" s="482"/>
      <c r="E149" s="48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549"/>
      <c r="C150" s="281"/>
      <c r="D150" s="482"/>
      <c r="E150" s="48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549"/>
      <c r="C151" s="281"/>
      <c r="D151" s="482"/>
      <c r="E151" s="48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549"/>
      <c r="C152" s="281"/>
      <c r="D152" s="482"/>
      <c r="E152" s="48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549"/>
      <c r="C153" s="281"/>
      <c r="D153" s="482"/>
      <c r="E153" s="48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549"/>
      <c r="C154" s="281"/>
      <c r="D154" s="482"/>
      <c r="E154" s="48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549"/>
      <c r="C155" s="281"/>
      <c r="D155" s="482"/>
      <c r="E155" s="48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549"/>
      <c r="C156" s="281"/>
      <c r="D156" s="482"/>
      <c r="E156" s="48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549"/>
      <c r="C157" s="281"/>
      <c r="D157" s="482"/>
      <c r="E157" s="48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549"/>
      <c r="C158" s="281"/>
      <c r="D158" s="482"/>
      <c r="E158" s="48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549"/>
      <c r="C159" s="281"/>
      <c r="D159" s="482"/>
      <c r="E159" s="48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549"/>
      <c r="C160" s="281"/>
      <c r="D160" s="482"/>
      <c r="E160" s="48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549"/>
      <c r="C161" s="281"/>
      <c r="D161" s="482"/>
      <c r="E161" s="48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549"/>
      <c r="C162" s="281"/>
      <c r="D162" s="482"/>
      <c r="E162" s="48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549"/>
      <c r="C163" s="281"/>
      <c r="D163" s="482"/>
      <c r="E163" s="48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21" customHeight="1" x14ac:dyDescent="0.25"/>
    <row r="247" ht="21" customHeight="1" x14ac:dyDescent="0.25"/>
    <row r="248" ht="21" customHeight="1" x14ac:dyDescent="0.25"/>
    <row r="249" ht="21" customHeight="1" x14ac:dyDescent="0.25"/>
    <row r="250" ht="21" customHeight="1" x14ac:dyDescent="0.25"/>
    <row r="251" ht="21" customHeight="1" x14ac:dyDescent="0.25"/>
    <row r="252" ht="21" customHeight="1" x14ac:dyDescent="0.25"/>
    <row r="253" ht="21" customHeight="1" x14ac:dyDescent="0.25"/>
    <row r="254" ht="21" customHeight="1" x14ac:dyDescent="0.25"/>
    <row r="255" ht="21" customHeight="1" x14ac:dyDescent="0.25"/>
    <row r="256" ht="21" customHeight="1" x14ac:dyDescent="0.25"/>
    <row r="257" ht="21" customHeight="1" x14ac:dyDescent="0.25"/>
    <row r="258" ht="21" customHeight="1" x14ac:dyDescent="0.25"/>
    <row r="259" ht="21" customHeight="1" x14ac:dyDescent="0.25"/>
    <row r="260" ht="21" customHeight="1" x14ac:dyDescent="0.25"/>
    <row r="261" ht="21" customHeight="1" x14ac:dyDescent="0.25"/>
    <row r="262" ht="21" customHeight="1" x14ac:dyDescent="0.25"/>
    <row r="263" ht="21" customHeight="1" x14ac:dyDescent="0.25"/>
    <row r="264" ht="21" customHeight="1" x14ac:dyDescent="0.25"/>
    <row r="265" ht="21" customHeight="1" x14ac:dyDescent="0.25"/>
    <row r="266" ht="21" customHeight="1" x14ac:dyDescent="0.25"/>
    <row r="267" ht="21" customHeight="1" x14ac:dyDescent="0.25"/>
    <row r="268" ht="21" customHeight="1" x14ac:dyDescent="0.25"/>
    <row r="269" ht="21" customHeight="1" x14ac:dyDescent="0.25"/>
    <row r="270" ht="21" customHeight="1" x14ac:dyDescent="0.25"/>
    <row r="271" ht="21" customHeight="1" x14ac:dyDescent="0.25"/>
    <row r="272" ht="21" customHeight="1" x14ac:dyDescent="0.25"/>
    <row r="273" ht="21" customHeight="1" x14ac:dyDescent="0.25"/>
    <row r="274" ht="21" customHeight="1" x14ac:dyDescent="0.25"/>
    <row r="275" ht="21" customHeight="1" x14ac:dyDescent="0.25"/>
    <row r="276" ht="21" customHeight="1" x14ac:dyDescent="0.25"/>
    <row r="277" ht="21" customHeight="1" x14ac:dyDescent="0.25"/>
    <row r="278" ht="21" customHeight="1" x14ac:dyDescent="0.25"/>
    <row r="279" ht="21" customHeight="1" x14ac:dyDescent="0.25"/>
    <row r="280" ht="21" customHeight="1" x14ac:dyDescent="0.25"/>
    <row r="281" ht="21" customHeight="1" x14ac:dyDescent="0.25"/>
    <row r="282" ht="21" customHeight="1" x14ac:dyDescent="0.25"/>
    <row r="283" ht="21" customHeight="1" x14ac:dyDescent="0.25"/>
    <row r="284" ht="21" customHeight="1" x14ac:dyDescent="0.25"/>
    <row r="285" ht="21" customHeight="1" x14ac:dyDescent="0.25"/>
    <row r="286" ht="21" customHeight="1" x14ac:dyDescent="0.25"/>
    <row r="287" ht="21" customHeight="1" x14ac:dyDescent="0.25"/>
    <row r="288" ht="21" customHeight="1" x14ac:dyDescent="0.25"/>
    <row r="289" ht="21" customHeight="1" x14ac:dyDescent="0.25"/>
    <row r="290" ht="21" customHeight="1" x14ac:dyDescent="0.25"/>
    <row r="291" ht="21" customHeight="1" x14ac:dyDescent="0.25"/>
    <row r="292" ht="21" customHeight="1" x14ac:dyDescent="0.25"/>
    <row r="293" ht="21" customHeight="1" x14ac:dyDescent="0.25"/>
    <row r="294" ht="21" customHeight="1" x14ac:dyDescent="0.25"/>
    <row r="295" ht="21" customHeight="1" x14ac:dyDescent="0.25"/>
    <row r="296" ht="21" customHeight="1" x14ac:dyDescent="0.25"/>
    <row r="297" ht="21" customHeight="1" x14ac:dyDescent="0.25"/>
    <row r="298" ht="21" customHeight="1" x14ac:dyDescent="0.25"/>
    <row r="299" ht="21" customHeight="1" x14ac:dyDescent="0.25"/>
    <row r="300" ht="21" customHeight="1" x14ac:dyDescent="0.25"/>
    <row r="301" ht="21" customHeight="1" x14ac:dyDescent="0.25"/>
    <row r="302" ht="21" customHeight="1" x14ac:dyDescent="0.25"/>
    <row r="303" ht="21" customHeight="1" x14ac:dyDescent="0.25"/>
    <row r="304" ht="21" customHeight="1" x14ac:dyDescent="0.25"/>
    <row r="305" ht="21" customHeight="1" x14ac:dyDescent="0.25"/>
    <row r="306" ht="21" customHeight="1" x14ac:dyDescent="0.25"/>
    <row r="307" ht="21" customHeight="1" x14ac:dyDescent="0.25"/>
    <row r="308" ht="21" customHeight="1" x14ac:dyDescent="0.25"/>
    <row r="309" ht="21" customHeight="1" x14ac:dyDescent="0.25"/>
    <row r="310" ht="21" customHeight="1" x14ac:dyDescent="0.25"/>
    <row r="311" ht="21" customHeight="1" x14ac:dyDescent="0.25"/>
    <row r="312" ht="21" customHeight="1" x14ac:dyDescent="0.25"/>
    <row r="313" ht="21" customHeight="1" x14ac:dyDescent="0.25"/>
    <row r="314" ht="21" customHeight="1" x14ac:dyDescent="0.25"/>
    <row r="315" ht="21" customHeight="1" x14ac:dyDescent="0.25"/>
    <row r="316" ht="21" customHeight="1" x14ac:dyDescent="0.25"/>
    <row r="317" ht="21" customHeight="1" x14ac:dyDescent="0.25"/>
    <row r="318" ht="21" customHeight="1" x14ac:dyDescent="0.25"/>
    <row r="319" ht="21" customHeight="1" x14ac:dyDescent="0.25"/>
    <row r="320" ht="21" customHeight="1" x14ac:dyDescent="0.25"/>
    <row r="321" ht="21" customHeight="1" x14ac:dyDescent="0.25"/>
    <row r="322" ht="21" customHeight="1" x14ac:dyDescent="0.25"/>
    <row r="323" ht="21" customHeight="1" x14ac:dyDescent="0.25"/>
    <row r="324" ht="21" customHeight="1" x14ac:dyDescent="0.25"/>
    <row r="325" ht="21" customHeight="1" x14ac:dyDescent="0.25"/>
    <row r="326" ht="21" customHeight="1" x14ac:dyDescent="0.25"/>
    <row r="327" ht="21" customHeight="1" x14ac:dyDescent="0.25"/>
    <row r="328" ht="21" customHeight="1" x14ac:dyDescent="0.25"/>
    <row r="329" ht="21" customHeight="1" x14ac:dyDescent="0.25"/>
    <row r="330" ht="21" customHeight="1" x14ac:dyDescent="0.25"/>
    <row r="331" ht="21" customHeight="1" x14ac:dyDescent="0.25"/>
    <row r="332" ht="21" customHeight="1" x14ac:dyDescent="0.25"/>
    <row r="333" ht="21" customHeight="1" x14ac:dyDescent="0.25"/>
    <row r="334" ht="21" customHeight="1" x14ac:dyDescent="0.25"/>
    <row r="335" ht="21" customHeight="1" x14ac:dyDescent="0.25"/>
    <row r="336" ht="21" customHeight="1" x14ac:dyDescent="0.25"/>
    <row r="337" ht="21" customHeight="1" x14ac:dyDescent="0.25"/>
    <row r="338" ht="21" customHeight="1" x14ac:dyDescent="0.25"/>
    <row r="339" ht="21" customHeight="1" x14ac:dyDescent="0.25"/>
    <row r="340" ht="21" customHeight="1" x14ac:dyDescent="0.25"/>
    <row r="341" ht="21" customHeight="1" x14ac:dyDescent="0.25"/>
    <row r="342" ht="21" customHeight="1" x14ac:dyDescent="0.25"/>
    <row r="343" ht="21" customHeight="1" x14ac:dyDescent="0.25"/>
    <row r="344" ht="21" customHeight="1" x14ac:dyDescent="0.25"/>
    <row r="345" ht="21" customHeight="1" x14ac:dyDescent="0.25"/>
    <row r="346" ht="21" customHeight="1" x14ac:dyDescent="0.25"/>
    <row r="347" ht="21" customHeight="1" x14ac:dyDescent="0.25"/>
    <row r="348" ht="21" customHeight="1" x14ac:dyDescent="0.25"/>
    <row r="349" ht="21" customHeight="1" x14ac:dyDescent="0.25"/>
    <row r="350" ht="21" customHeight="1" x14ac:dyDescent="0.25"/>
    <row r="351" ht="21" customHeight="1" x14ac:dyDescent="0.25"/>
    <row r="352" ht="21" customHeight="1" x14ac:dyDescent="0.25"/>
    <row r="353" ht="21" customHeight="1" x14ac:dyDescent="0.25"/>
    <row r="354" ht="21" customHeight="1" x14ac:dyDescent="0.25"/>
    <row r="355" ht="21" customHeight="1" x14ac:dyDescent="0.25"/>
    <row r="356" ht="21" customHeight="1" x14ac:dyDescent="0.25"/>
    <row r="357" ht="21" customHeight="1" x14ac:dyDescent="0.25"/>
    <row r="358" ht="21" customHeight="1" x14ac:dyDescent="0.25"/>
    <row r="359" ht="21" customHeight="1" x14ac:dyDescent="0.25"/>
    <row r="360" ht="21" customHeight="1" x14ac:dyDescent="0.25"/>
    <row r="361" ht="21" customHeight="1" x14ac:dyDescent="0.25"/>
    <row r="362" ht="21" customHeight="1" x14ac:dyDescent="0.25"/>
    <row r="363" ht="21" customHeight="1" x14ac:dyDescent="0.25"/>
    <row r="364" ht="21" customHeight="1" x14ac:dyDescent="0.25"/>
    <row r="365" ht="21" customHeight="1" x14ac:dyDescent="0.25"/>
    <row r="366" ht="21" customHeight="1" x14ac:dyDescent="0.25"/>
    <row r="367" ht="21" customHeight="1" x14ac:dyDescent="0.25"/>
    <row r="368" ht="21" customHeight="1" x14ac:dyDescent="0.25"/>
    <row r="369" ht="21" customHeight="1" x14ac:dyDescent="0.25"/>
    <row r="370" ht="21" customHeight="1" x14ac:dyDescent="0.25"/>
    <row r="371" ht="21" customHeight="1" x14ac:dyDescent="0.25"/>
    <row r="372" ht="21" customHeight="1" x14ac:dyDescent="0.25"/>
    <row r="373" ht="21" customHeight="1" x14ac:dyDescent="0.25"/>
    <row r="374" ht="21" customHeight="1" x14ac:dyDescent="0.25"/>
    <row r="375" ht="21" customHeight="1" x14ac:dyDescent="0.25"/>
    <row r="376" ht="21" customHeight="1" x14ac:dyDescent="0.25"/>
    <row r="377" ht="21" customHeight="1" x14ac:dyDescent="0.25"/>
    <row r="378" ht="21" customHeight="1" x14ac:dyDescent="0.25"/>
    <row r="379" ht="21" customHeight="1" x14ac:dyDescent="0.25"/>
    <row r="380" ht="21" customHeight="1" x14ac:dyDescent="0.25"/>
    <row r="381" ht="21" customHeight="1" x14ac:dyDescent="0.25"/>
    <row r="382" ht="21" customHeight="1" x14ac:dyDescent="0.25"/>
    <row r="383" ht="21" customHeight="1" x14ac:dyDescent="0.25"/>
    <row r="384" ht="21" customHeight="1" x14ac:dyDescent="0.25"/>
    <row r="385" ht="21" customHeight="1" x14ac:dyDescent="0.25"/>
    <row r="386" ht="21" customHeight="1" x14ac:dyDescent="0.25"/>
    <row r="387" ht="21" customHeight="1" x14ac:dyDescent="0.25"/>
    <row r="388" ht="21" customHeight="1" x14ac:dyDescent="0.25"/>
    <row r="389" ht="21" customHeight="1" x14ac:dyDescent="0.25"/>
    <row r="390" ht="21" customHeight="1" x14ac:dyDescent="0.25"/>
    <row r="391" ht="21" customHeight="1" x14ac:dyDescent="0.25"/>
    <row r="392" ht="21" customHeight="1" x14ac:dyDescent="0.25"/>
    <row r="393" ht="21" customHeight="1" x14ac:dyDescent="0.25"/>
    <row r="394" ht="21" customHeight="1" x14ac:dyDescent="0.25"/>
    <row r="395" ht="21" customHeight="1" x14ac:dyDescent="0.25"/>
    <row r="396" ht="21" customHeight="1" x14ac:dyDescent="0.25"/>
    <row r="397" ht="21" customHeight="1" x14ac:dyDescent="0.25"/>
    <row r="398" ht="21" customHeight="1" x14ac:dyDescent="0.25"/>
    <row r="399" ht="21" customHeight="1" x14ac:dyDescent="0.25"/>
    <row r="400" ht="21" customHeight="1" x14ac:dyDescent="0.25"/>
    <row r="401" ht="21" customHeight="1" x14ac:dyDescent="0.25"/>
    <row r="402" ht="21" customHeight="1" x14ac:dyDescent="0.25"/>
    <row r="403" ht="21" customHeight="1" x14ac:dyDescent="0.25"/>
    <row r="404" ht="21" customHeight="1" x14ac:dyDescent="0.25"/>
    <row r="405" ht="21" customHeight="1" x14ac:dyDescent="0.25"/>
    <row r="406" ht="21" customHeight="1" x14ac:dyDescent="0.25"/>
    <row r="407" ht="21" customHeight="1" x14ac:dyDescent="0.25"/>
    <row r="408" ht="21" customHeight="1" x14ac:dyDescent="0.25"/>
    <row r="409" ht="21" customHeight="1" x14ac:dyDescent="0.25"/>
    <row r="410" ht="21" customHeight="1" x14ac:dyDescent="0.25"/>
    <row r="411" ht="21" customHeight="1" x14ac:dyDescent="0.25"/>
    <row r="412" ht="21" customHeight="1" x14ac:dyDescent="0.25"/>
    <row r="413" ht="21" customHeight="1" x14ac:dyDescent="0.25"/>
    <row r="414" ht="21" customHeight="1" x14ac:dyDescent="0.25"/>
    <row r="415" ht="21" customHeight="1" x14ac:dyDescent="0.25"/>
    <row r="416" ht="21" customHeight="1" x14ac:dyDescent="0.25"/>
    <row r="417" ht="21" customHeight="1" x14ac:dyDescent="0.25"/>
    <row r="418" ht="21" customHeight="1" x14ac:dyDescent="0.25"/>
    <row r="419" ht="21" customHeight="1" x14ac:dyDescent="0.25"/>
    <row r="420" ht="21" customHeight="1" x14ac:dyDescent="0.25"/>
    <row r="421" ht="21" customHeight="1" x14ac:dyDescent="0.25"/>
    <row r="422" ht="21" customHeight="1" x14ac:dyDescent="0.25"/>
    <row r="423" ht="21" customHeight="1" x14ac:dyDescent="0.25"/>
    <row r="424" ht="21" customHeight="1" x14ac:dyDescent="0.25"/>
    <row r="425" ht="21" customHeight="1" x14ac:dyDescent="0.25"/>
    <row r="426" ht="21" customHeight="1" x14ac:dyDescent="0.25"/>
    <row r="427" ht="21" customHeight="1" x14ac:dyDescent="0.25"/>
    <row r="428" ht="21" customHeight="1" x14ac:dyDescent="0.25"/>
    <row r="429" ht="21" customHeight="1" x14ac:dyDescent="0.25"/>
    <row r="430" ht="21" customHeight="1" x14ac:dyDescent="0.25"/>
    <row r="431" ht="21" customHeight="1" x14ac:dyDescent="0.25"/>
    <row r="432" ht="21" customHeight="1" x14ac:dyDescent="0.25"/>
    <row r="433" ht="21" customHeight="1" x14ac:dyDescent="0.25"/>
    <row r="434" ht="21" customHeight="1" x14ac:dyDescent="0.25"/>
    <row r="435" ht="21" customHeight="1" x14ac:dyDescent="0.25"/>
    <row r="436" ht="21" customHeight="1" x14ac:dyDescent="0.25"/>
    <row r="437" ht="21" customHeight="1" x14ac:dyDescent="0.25"/>
    <row r="438" ht="21" customHeight="1" x14ac:dyDescent="0.25"/>
    <row r="439" ht="21" customHeight="1" x14ac:dyDescent="0.25"/>
    <row r="440" ht="21" customHeight="1" x14ac:dyDescent="0.25"/>
    <row r="441" ht="21" customHeight="1" x14ac:dyDescent="0.25"/>
    <row r="442" ht="21" customHeight="1" x14ac:dyDescent="0.25"/>
    <row r="443" ht="21" customHeight="1" x14ac:dyDescent="0.25"/>
    <row r="444" ht="21" customHeight="1" x14ac:dyDescent="0.25"/>
    <row r="445" ht="21" customHeight="1" x14ac:dyDescent="0.25"/>
    <row r="446" ht="21" customHeight="1" x14ac:dyDescent="0.25"/>
    <row r="447" ht="21" customHeight="1" x14ac:dyDescent="0.25"/>
    <row r="448" ht="21" customHeight="1" x14ac:dyDescent="0.25"/>
    <row r="449" ht="21" customHeight="1" x14ac:dyDescent="0.25"/>
    <row r="450" ht="21" customHeight="1" x14ac:dyDescent="0.25"/>
    <row r="451" ht="21" customHeight="1" x14ac:dyDescent="0.25"/>
    <row r="452" ht="21" customHeight="1" x14ac:dyDescent="0.25"/>
    <row r="453" ht="21" customHeight="1" x14ac:dyDescent="0.25"/>
    <row r="454" ht="21" customHeight="1" x14ac:dyDescent="0.25"/>
    <row r="455" ht="21" customHeight="1" x14ac:dyDescent="0.25"/>
    <row r="456" ht="21" customHeight="1" x14ac:dyDescent="0.25"/>
    <row r="457" ht="21" customHeight="1" x14ac:dyDescent="0.25"/>
    <row r="458" ht="21" customHeight="1" x14ac:dyDescent="0.25"/>
    <row r="459" ht="21" customHeight="1" x14ac:dyDescent="0.25"/>
    <row r="460" ht="21" customHeight="1" x14ac:dyDescent="0.25"/>
    <row r="461" ht="21" customHeight="1" x14ac:dyDescent="0.25"/>
    <row r="462" ht="21" customHeight="1" x14ac:dyDescent="0.25"/>
    <row r="463" ht="21" customHeight="1" x14ac:dyDescent="0.25"/>
    <row r="464" ht="21" customHeight="1" x14ac:dyDescent="0.25"/>
    <row r="465" ht="21" customHeight="1" x14ac:dyDescent="0.25"/>
    <row r="466" ht="21" customHeight="1" x14ac:dyDescent="0.25"/>
    <row r="467" ht="21" customHeight="1" x14ac:dyDescent="0.25"/>
    <row r="468" ht="21" customHeight="1" x14ac:dyDescent="0.25"/>
    <row r="469" ht="21" customHeight="1" x14ac:dyDescent="0.25"/>
    <row r="470" ht="21" customHeight="1" x14ac:dyDescent="0.25"/>
    <row r="471" ht="21" customHeight="1" x14ac:dyDescent="0.25"/>
    <row r="472" ht="21" customHeight="1" x14ac:dyDescent="0.25"/>
    <row r="473" ht="21" customHeight="1" x14ac:dyDescent="0.25"/>
    <row r="474" ht="21" customHeight="1" x14ac:dyDescent="0.25"/>
    <row r="475" ht="21" customHeight="1" x14ac:dyDescent="0.25"/>
    <row r="476" ht="21" customHeight="1" x14ac:dyDescent="0.25"/>
    <row r="477" ht="21" customHeight="1" x14ac:dyDescent="0.25"/>
    <row r="478" ht="21" customHeight="1" x14ac:dyDescent="0.25"/>
    <row r="479" ht="21" customHeight="1" x14ac:dyDescent="0.25"/>
    <row r="480" ht="21" customHeight="1" x14ac:dyDescent="0.25"/>
    <row r="481" ht="21" customHeight="1" x14ac:dyDescent="0.25"/>
    <row r="482" ht="21" customHeight="1" x14ac:dyDescent="0.25"/>
    <row r="483" ht="21" customHeight="1" x14ac:dyDescent="0.25"/>
    <row r="484" ht="21" customHeight="1" x14ac:dyDescent="0.25"/>
    <row r="485" ht="21" customHeight="1" x14ac:dyDescent="0.25"/>
    <row r="486" ht="21" customHeight="1" x14ac:dyDescent="0.25"/>
    <row r="487" ht="21" customHeight="1" x14ac:dyDescent="0.25"/>
    <row r="488" ht="21" customHeight="1" x14ac:dyDescent="0.25"/>
    <row r="489" ht="21" customHeight="1" x14ac:dyDescent="0.25"/>
    <row r="490" ht="21" customHeight="1" x14ac:dyDescent="0.25"/>
    <row r="491" ht="21" customHeight="1" x14ac:dyDescent="0.25"/>
    <row r="492" ht="21" customHeight="1" x14ac:dyDescent="0.25"/>
    <row r="493" ht="21" customHeight="1" x14ac:dyDescent="0.25"/>
    <row r="494" ht="21" customHeight="1" x14ac:dyDescent="0.25"/>
    <row r="495" ht="21" customHeight="1" x14ac:dyDescent="0.25"/>
    <row r="496" ht="21" customHeight="1" x14ac:dyDescent="0.25"/>
    <row r="497" ht="21" customHeight="1" x14ac:dyDescent="0.25"/>
    <row r="498" ht="21" customHeight="1" x14ac:dyDescent="0.25"/>
    <row r="499" ht="21" customHeight="1" x14ac:dyDescent="0.25"/>
    <row r="500" ht="21" customHeight="1" x14ac:dyDescent="0.25"/>
    <row r="501" ht="21" customHeight="1" x14ac:dyDescent="0.25"/>
    <row r="502" ht="21" customHeight="1" x14ac:dyDescent="0.25"/>
    <row r="503" ht="21" customHeight="1" x14ac:dyDescent="0.25"/>
    <row r="504" ht="21" customHeight="1" x14ac:dyDescent="0.25"/>
    <row r="505" ht="21" customHeight="1" x14ac:dyDescent="0.25"/>
    <row r="506" ht="21" customHeight="1" x14ac:dyDescent="0.25"/>
    <row r="507" ht="21" customHeight="1" x14ac:dyDescent="0.25"/>
    <row r="508" ht="21" customHeight="1" x14ac:dyDescent="0.25"/>
    <row r="509" ht="21" customHeight="1" x14ac:dyDescent="0.25"/>
    <row r="510" ht="21" customHeight="1" x14ac:dyDescent="0.25"/>
    <row r="511" ht="21" customHeight="1" x14ac:dyDescent="0.25"/>
    <row r="512" ht="21" customHeight="1" x14ac:dyDescent="0.25"/>
    <row r="513" ht="21" customHeight="1" x14ac:dyDescent="0.25"/>
    <row r="514" ht="21" customHeight="1" x14ac:dyDescent="0.25"/>
    <row r="515" ht="21" customHeight="1" x14ac:dyDescent="0.25"/>
    <row r="516" ht="21" customHeight="1" x14ac:dyDescent="0.25"/>
    <row r="517" ht="21" customHeight="1" x14ac:dyDescent="0.25"/>
    <row r="518" ht="21" customHeight="1" x14ac:dyDescent="0.25"/>
    <row r="519" ht="21" customHeight="1" x14ac:dyDescent="0.25"/>
    <row r="520" ht="21" customHeight="1" x14ac:dyDescent="0.25"/>
    <row r="521" ht="21" customHeight="1" x14ac:dyDescent="0.25"/>
    <row r="522" ht="21" customHeight="1" x14ac:dyDescent="0.25"/>
    <row r="523" ht="21" customHeight="1" x14ac:dyDescent="0.25"/>
    <row r="524" ht="21" customHeight="1" x14ac:dyDescent="0.25"/>
    <row r="525" ht="21" customHeight="1" x14ac:dyDescent="0.25"/>
    <row r="526" ht="21" customHeight="1" x14ac:dyDescent="0.25"/>
    <row r="527" ht="21" customHeight="1" x14ac:dyDescent="0.25"/>
    <row r="528" ht="21" customHeight="1" x14ac:dyDescent="0.25"/>
    <row r="529" ht="21" customHeight="1" x14ac:dyDescent="0.25"/>
    <row r="530" ht="21" customHeight="1" x14ac:dyDescent="0.25"/>
    <row r="531" ht="21" customHeight="1" x14ac:dyDescent="0.25"/>
    <row r="532" ht="21" customHeight="1" x14ac:dyDescent="0.25"/>
    <row r="533" ht="21" customHeight="1" x14ac:dyDescent="0.25"/>
    <row r="534" ht="21" customHeight="1" x14ac:dyDescent="0.25"/>
    <row r="535" ht="21" customHeight="1" x14ac:dyDescent="0.25"/>
    <row r="536" ht="21" customHeight="1" x14ac:dyDescent="0.25"/>
    <row r="537" ht="21" customHeight="1" x14ac:dyDescent="0.25"/>
    <row r="538" ht="21" customHeight="1" x14ac:dyDescent="0.25"/>
    <row r="539" ht="21" customHeight="1" x14ac:dyDescent="0.25"/>
    <row r="540" ht="21" customHeight="1" x14ac:dyDescent="0.25"/>
    <row r="541" ht="21" customHeight="1" x14ac:dyDescent="0.25"/>
    <row r="542" ht="21" customHeight="1" x14ac:dyDescent="0.25"/>
    <row r="543" ht="21" customHeight="1" x14ac:dyDescent="0.25"/>
    <row r="544" ht="21" customHeight="1" x14ac:dyDescent="0.25"/>
    <row r="545" ht="21" customHeight="1" x14ac:dyDescent="0.25"/>
    <row r="546" ht="21" customHeight="1" x14ac:dyDescent="0.25"/>
    <row r="547" ht="21" customHeight="1" x14ac:dyDescent="0.25"/>
    <row r="548" ht="21" customHeight="1" x14ac:dyDescent="0.25"/>
    <row r="549" ht="21" customHeight="1" x14ac:dyDescent="0.25"/>
    <row r="550" ht="21" customHeight="1" x14ac:dyDescent="0.25"/>
    <row r="551" ht="21" customHeight="1" x14ac:dyDescent="0.25"/>
    <row r="552" ht="21" customHeight="1" x14ac:dyDescent="0.25"/>
    <row r="553" ht="21" customHeight="1" x14ac:dyDescent="0.25"/>
    <row r="554" ht="21" customHeight="1" x14ac:dyDescent="0.25"/>
    <row r="555" ht="21" customHeight="1" x14ac:dyDescent="0.25"/>
    <row r="556" ht="21" customHeight="1" x14ac:dyDescent="0.25"/>
    <row r="557" ht="21" customHeight="1" x14ac:dyDescent="0.25"/>
    <row r="558" ht="21" customHeight="1" x14ac:dyDescent="0.25"/>
    <row r="559" ht="21" customHeight="1" x14ac:dyDescent="0.25"/>
    <row r="560" ht="21" customHeight="1" x14ac:dyDescent="0.25"/>
    <row r="561" ht="21" customHeight="1" x14ac:dyDescent="0.25"/>
    <row r="562" ht="21" customHeight="1" x14ac:dyDescent="0.25"/>
    <row r="563" ht="21" customHeight="1" x14ac:dyDescent="0.25"/>
    <row r="564" ht="21" customHeight="1" x14ac:dyDescent="0.25"/>
    <row r="565" ht="21" customHeight="1" x14ac:dyDescent="0.25"/>
    <row r="566" ht="21" customHeight="1" x14ac:dyDescent="0.25"/>
    <row r="567" ht="21" customHeight="1" x14ac:dyDescent="0.25"/>
    <row r="568" ht="21" customHeight="1" x14ac:dyDescent="0.25"/>
    <row r="569" ht="21" customHeight="1" x14ac:dyDescent="0.25"/>
    <row r="570" ht="21" customHeight="1" x14ac:dyDescent="0.25"/>
    <row r="571" ht="21" customHeight="1" x14ac:dyDescent="0.25"/>
    <row r="572" ht="21" customHeight="1" x14ac:dyDescent="0.25"/>
    <row r="573" ht="21" customHeight="1" x14ac:dyDescent="0.25"/>
    <row r="574" ht="21" customHeight="1" x14ac:dyDescent="0.25"/>
    <row r="575" ht="21" customHeight="1" x14ac:dyDescent="0.25"/>
    <row r="576" ht="21" customHeight="1" x14ac:dyDescent="0.25"/>
    <row r="577" ht="21" customHeight="1" x14ac:dyDescent="0.25"/>
    <row r="578" ht="21" customHeight="1" x14ac:dyDescent="0.25"/>
    <row r="579" ht="21" customHeight="1" x14ac:dyDescent="0.25"/>
    <row r="580" ht="21" customHeight="1" x14ac:dyDescent="0.25"/>
    <row r="581" ht="21" customHeight="1" x14ac:dyDescent="0.25"/>
    <row r="582" ht="21" customHeight="1" x14ac:dyDescent="0.25"/>
    <row r="583" ht="21" customHeight="1" x14ac:dyDescent="0.25"/>
    <row r="584" ht="21" customHeight="1" x14ac:dyDescent="0.25"/>
    <row r="585" ht="21" customHeight="1" x14ac:dyDescent="0.25"/>
    <row r="586" ht="21" customHeight="1" x14ac:dyDescent="0.25"/>
    <row r="587" ht="21" customHeight="1" x14ac:dyDescent="0.25"/>
    <row r="588" ht="21" customHeight="1" x14ac:dyDescent="0.25"/>
    <row r="589" ht="21" customHeight="1" x14ac:dyDescent="0.25"/>
    <row r="590" ht="21" customHeight="1" x14ac:dyDescent="0.25"/>
    <row r="591" ht="21" customHeight="1" x14ac:dyDescent="0.25"/>
    <row r="592" ht="21" customHeight="1" x14ac:dyDescent="0.25"/>
    <row r="593" ht="21" customHeight="1" x14ac:dyDescent="0.25"/>
    <row r="594" ht="21" customHeight="1" x14ac:dyDescent="0.25"/>
    <row r="595" ht="21" customHeight="1" x14ac:dyDescent="0.25"/>
    <row r="596" ht="21" customHeight="1" x14ac:dyDescent="0.25"/>
    <row r="597" ht="21" customHeight="1" x14ac:dyDescent="0.25"/>
    <row r="598" ht="21" customHeight="1" x14ac:dyDescent="0.25"/>
    <row r="599" ht="21" customHeight="1" x14ac:dyDescent="0.25"/>
    <row r="600" ht="21" customHeight="1" x14ac:dyDescent="0.25"/>
    <row r="601" ht="21" customHeight="1" x14ac:dyDescent="0.25"/>
    <row r="602" ht="21" customHeight="1" x14ac:dyDescent="0.25"/>
    <row r="603" ht="21" customHeight="1" x14ac:dyDescent="0.25"/>
    <row r="604" ht="21" customHeight="1" x14ac:dyDescent="0.25"/>
    <row r="605" ht="21" customHeight="1" x14ac:dyDescent="0.25"/>
    <row r="606" ht="21" customHeight="1" x14ac:dyDescent="0.25"/>
    <row r="607" ht="21" customHeight="1" x14ac:dyDescent="0.25"/>
    <row r="608" ht="21" customHeight="1" x14ac:dyDescent="0.25"/>
    <row r="609" ht="21" customHeight="1" x14ac:dyDescent="0.25"/>
    <row r="610" ht="21" customHeight="1" x14ac:dyDescent="0.25"/>
    <row r="611" ht="21" customHeight="1" x14ac:dyDescent="0.25"/>
    <row r="612" ht="21" customHeight="1" x14ac:dyDescent="0.25"/>
    <row r="613" ht="21" customHeight="1" x14ac:dyDescent="0.25"/>
    <row r="614" ht="21" customHeight="1" x14ac:dyDescent="0.25"/>
    <row r="615" ht="21" customHeight="1" x14ac:dyDescent="0.25"/>
    <row r="616" ht="21" customHeight="1" x14ac:dyDescent="0.25"/>
    <row r="617" ht="21" customHeight="1" x14ac:dyDescent="0.25"/>
    <row r="618" ht="21" customHeight="1" x14ac:dyDescent="0.25"/>
    <row r="619" ht="21" customHeight="1" x14ac:dyDescent="0.25"/>
    <row r="620" ht="21" customHeight="1" x14ac:dyDescent="0.25"/>
    <row r="621" ht="21" customHeight="1" x14ac:dyDescent="0.25"/>
    <row r="622" ht="21" customHeight="1" x14ac:dyDescent="0.25"/>
    <row r="623" ht="21" customHeight="1" x14ac:dyDescent="0.25"/>
    <row r="624" ht="21" customHeight="1" x14ac:dyDescent="0.25"/>
    <row r="625" ht="21" customHeight="1" x14ac:dyDescent="0.25"/>
    <row r="626" ht="21" customHeight="1" x14ac:dyDescent="0.25"/>
    <row r="627" ht="21" customHeight="1" x14ac:dyDescent="0.25"/>
    <row r="628" ht="21" customHeight="1" x14ac:dyDescent="0.25"/>
    <row r="629" ht="21" customHeight="1" x14ac:dyDescent="0.25"/>
    <row r="630" ht="21" customHeight="1" x14ac:dyDescent="0.25"/>
    <row r="631" ht="21" customHeight="1" x14ac:dyDescent="0.25"/>
    <row r="632" ht="21" customHeight="1" x14ac:dyDescent="0.25"/>
    <row r="633" ht="21" customHeight="1" x14ac:dyDescent="0.25"/>
    <row r="634" ht="21" customHeight="1" x14ac:dyDescent="0.25"/>
    <row r="635" ht="21" customHeight="1" x14ac:dyDescent="0.25"/>
    <row r="636" ht="21" customHeight="1" x14ac:dyDescent="0.25"/>
    <row r="637" ht="21" customHeight="1" x14ac:dyDescent="0.25"/>
    <row r="638" ht="21" customHeight="1" x14ac:dyDescent="0.25"/>
    <row r="639" ht="21" customHeight="1" x14ac:dyDescent="0.25"/>
    <row r="640" ht="21" customHeight="1" x14ac:dyDescent="0.25"/>
    <row r="641" ht="21" customHeight="1" x14ac:dyDescent="0.25"/>
    <row r="642" ht="21" customHeight="1" x14ac:dyDescent="0.25"/>
    <row r="643" ht="21" customHeight="1" x14ac:dyDescent="0.25"/>
    <row r="644" ht="21" customHeight="1" x14ac:dyDescent="0.25"/>
    <row r="645" ht="21" customHeight="1" x14ac:dyDescent="0.25"/>
    <row r="646" ht="21" customHeight="1" x14ac:dyDescent="0.25"/>
    <row r="647" ht="21" customHeight="1" x14ac:dyDescent="0.25"/>
    <row r="648" ht="21" customHeight="1" x14ac:dyDescent="0.25"/>
    <row r="649" ht="21" customHeight="1" x14ac:dyDescent="0.25"/>
    <row r="650" ht="21" customHeight="1" x14ac:dyDescent="0.25"/>
    <row r="651" ht="21" customHeight="1" x14ac:dyDescent="0.25"/>
    <row r="652" ht="21" customHeight="1" x14ac:dyDescent="0.25"/>
    <row r="653" ht="21" customHeight="1" x14ac:dyDescent="0.25"/>
    <row r="654" ht="21" customHeight="1" x14ac:dyDescent="0.25"/>
    <row r="655" ht="21" customHeight="1" x14ac:dyDescent="0.25"/>
    <row r="656" ht="21" customHeight="1" x14ac:dyDescent="0.25"/>
    <row r="657" ht="21" customHeight="1" x14ac:dyDescent="0.25"/>
    <row r="658" ht="21" customHeight="1" x14ac:dyDescent="0.25"/>
    <row r="659" ht="21" customHeight="1" x14ac:dyDescent="0.25"/>
    <row r="660" ht="21" customHeight="1" x14ac:dyDescent="0.25"/>
    <row r="661" ht="21" customHeight="1" x14ac:dyDescent="0.25"/>
    <row r="662" ht="21" customHeight="1" x14ac:dyDescent="0.25"/>
    <row r="663" ht="21" customHeight="1" x14ac:dyDescent="0.25"/>
    <row r="664" ht="21" customHeight="1" x14ac:dyDescent="0.25"/>
    <row r="665" ht="21" customHeight="1" x14ac:dyDescent="0.25"/>
    <row r="666" ht="21" customHeight="1" x14ac:dyDescent="0.25"/>
    <row r="667" ht="21" customHeight="1" x14ac:dyDescent="0.25"/>
    <row r="668" ht="21" customHeight="1" x14ac:dyDescent="0.25"/>
    <row r="669" ht="21" customHeight="1" x14ac:dyDescent="0.25"/>
    <row r="670" ht="21" customHeight="1" x14ac:dyDescent="0.25"/>
    <row r="671" ht="21" customHeight="1" x14ac:dyDescent="0.25"/>
    <row r="672" ht="21" customHeight="1" x14ac:dyDescent="0.25"/>
    <row r="673" ht="21" customHeight="1" x14ac:dyDescent="0.25"/>
    <row r="674" ht="21" customHeight="1" x14ac:dyDescent="0.25"/>
    <row r="675" ht="21" customHeight="1" x14ac:dyDescent="0.25"/>
    <row r="676" ht="21" customHeight="1" x14ac:dyDescent="0.25"/>
    <row r="677" ht="21" customHeight="1" x14ac:dyDescent="0.25"/>
    <row r="678" ht="21" customHeight="1" x14ac:dyDescent="0.25"/>
    <row r="679" ht="21" customHeight="1" x14ac:dyDescent="0.25"/>
    <row r="680" ht="21" customHeight="1" x14ac:dyDescent="0.25"/>
    <row r="681" ht="21" customHeight="1" x14ac:dyDescent="0.25"/>
    <row r="682" ht="21" customHeight="1" x14ac:dyDescent="0.25"/>
    <row r="683" ht="21" customHeight="1" x14ac:dyDescent="0.25"/>
    <row r="684" ht="21" customHeight="1" x14ac:dyDescent="0.25"/>
    <row r="685" ht="21" customHeight="1" x14ac:dyDescent="0.25"/>
    <row r="686" ht="21" customHeight="1" x14ac:dyDescent="0.25"/>
    <row r="687" ht="21" customHeight="1" x14ac:dyDescent="0.25"/>
    <row r="688" ht="21" customHeight="1" x14ac:dyDescent="0.25"/>
    <row r="689" ht="21" customHeight="1" x14ac:dyDescent="0.25"/>
    <row r="690" ht="21" customHeight="1" x14ac:dyDescent="0.25"/>
    <row r="691" ht="21" customHeight="1" x14ac:dyDescent="0.25"/>
    <row r="692" ht="21" customHeight="1" x14ac:dyDescent="0.25"/>
    <row r="693" ht="21" customHeight="1" x14ac:dyDescent="0.25"/>
    <row r="694" ht="21" customHeight="1" x14ac:dyDescent="0.25"/>
    <row r="695" ht="21" customHeight="1" x14ac:dyDescent="0.25"/>
    <row r="696" ht="21" customHeight="1" x14ac:dyDescent="0.25"/>
    <row r="697" ht="21" customHeight="1" x14ac:dyDescent="0.25"/>
    <row r="698" ht="21" customHeight="1" x14ac:dyDescent="0.25"/>
    <row r="699" ht="21" customHeight="1" x14ac:dyDescent="0.25"/>
    <row r="700" ht="21" customHeight="1" x14ac:dyDescent="0.25"/>
    <row r="701" ht="21" customHeight="1" x14ac:dyDescent="0.25"/>
    <row r="702" ht="21" customHeight="1" x14ac:dyDescent="0.25"/>
    <row r="703" ht="21" customHeight="1" x14ac:dyDescent="0.25"/>
    <row r="704" ht="21" customHeight="1" x14ac:dyDescent="0.25"/>
    <row r="705" ht="21" customHeight="1" x14ac:dyDescent="0.25"/>
    <row r="706" ht="21" customHeight="1" x14ac:dyDescent="0.25"/>
    <row r="707" ht="21" customHeight="1" x14ac:dyDescent="0.25"/>
    <row r="708" ht="21" customHeight="1" x14ac:dyDescent="0.25"/>
    <row r="709" ht="21" customHeight="1" x14ac:dyDescent="0.25"/>
    <row r="710" ht="21" customHeight="1" x14ac:dyDescent="0.25"/>
    <row r="711" ht="21" customHeight="1" x14ac:dyDescent="0.25"/>
    <row r="712" ht="21" customHeight="1" x14ac:dyDescent="0.25"/>
    <row r="713" ht="21" customHeight="1" x14ac:dyDescent="0.25"/>
    <row r="714" ht="21" customHeight="1" x14ac:dyDescent="0.25"/>
    <row r="715" ht="21" customHeight="1" x14ac:dyDescent="0.25"/>
    <row r="716" ht="21" customHeight="1" x14ac:dyDescent="0.25"/>
    <row r="717" ht="21" customHeight="1" x14ac:dyDescent="0.25"/>
    <row r="718" ht="21" customHeight="1" x14ac:dyDescent="0.25"/>
    <row r="719" ht="21" customHeight="1" x14ac:dyDescent="0.25"/>
    <row r="720" ht="21" customHeight="1" x14ac:dyDescent="0.25"/>
    <row r="721" ht="21" customHeight="1" x14ac:dyDescent="0.25"/>
    <row r="722" ht="21" customHeight="1" x14ac:dyDescent="0.25"/>
    <row r="723" ht="21" customHeight="1" x14ac:dyDescent="0.25"/>
    <row r="724" ht="21" customHeight="1" x14ac:dyDescent="0.25"/>
    <row r="725" ht="21" customHeight="1" x14ac:dyDescent="0.25"/>
    <row r="726" ht="21" customHeight="1" x14ac:dyDescent="0.25"/>
    <row r="727" ht="21" customHeight="1" x14ac:dyDescent="0.25"/>
    <row r="728" ht="21" customHeight="1" x14ac:dyDescent="0.25"/>
    <row r="729" ht="21" customHeight="1" x14ac:dyDescent="0.25"/>
    <row r="730" ht="21" customHeight="1" x14ac:dyDescent="0.25"/>
    <row r="731" ht="21" customHeight="1" x14ac:dyDescent="0.25"/>
    <row r="732" ht="21" customHeight="1" x14ac:dyDescent="0.25"/>
    <row r="733" ht="21" customHeight="1" x14ac:dyDescent="0.25"/>
    <row r="734" ht="21" customHeight="1" x14ac:dyDescent="0.25"/>
    <row r="735" ht="21" customHeight="1" x14ac:dyDescent="0.25"/>
    <row r="736" ht="21" customHeight="1" x14ac:dyDescent="0.25"/>
    <row r="737" ht="21" customHeight="1" x14ac:dyDescent="0.25"/>
    <row r="738" ht="21" customHeight="1" x14ac:dyDescent="0.25"/>
    <row r="739" ht="21" customHeight="1" x14ac:dyDescent="0.25"/>
    <row r="740" ht="21" customHeight="1" x14ac:dyDescent="0.25"/>
    <row r="741" ht="21" customHeight="1" x14ac:dyDescent="0.25"/>
    <row r="742" ht="21" customHeight="1" x14ac:dyDescent="0.25"/>
    <row r="743" ht="21" customHeight="1" x14ac:dyDescent="0.25"/>
    <row r="744" ht="21" customHeight="1" x14ac:dyDescent="0.25"/>
    <row r="745" ht="21" customHeight="1" x14ac:dyDescent="0.25"/>
    <row r="746" ht="21" customHeight="1" x14ac:dyDescent="0.25"/>
    <row r="747" ht="21" customHeight="1" x14ac:dyDescent="0.25"/>
    <row r="748" ht="21" customHeight="1" x14ac:dyDescent="0.25"/>
    <row r="749" ht="21" customHeight="1" x14ac:dyDescent="0.25"/>
    <row r="750" ht="21" customHeight="1" x14ac:dyDescent="0.25"/>
    <row r="751" ht="21" customHeight="1" x14ac:dyDescent="0.25"/>
    <row r="752" ht="21" customHeight="1" x14ac:dyDescent="0.25"/>
    <row r="753" ht="21" customHeight="1" x14ac:dyDescent="0.25"/>
    <row r="754" ht="21" customHeight="1" x14ac:dyDescent="0.25"/>
    <row r="755" ht="21" customHeight="1" x14ac:dyDescent="0.25"/>
    <row r="756" ht="21" customHeight="1" x14ac:dyDescent="0.25"/>
    <row r="757" ht="21" customHeight="1" x14ac:dyDescent="0.25"/>
    <row r="758" ht="21" customHeight="1" x14ac:dyDescent="0.25"/>
    <row r="759" ht="21" customHeight="1" x14ac:dyDescent="0.25"/>
    <row r="760" ht="21" customHeight="1" x14ac:dyDescent="0.25"/>
    <row r="761" ht="21" customHeight="1" x14ac:dyDescent="0.25"/>
    <row r="762" ht="21" customHeight="1" x14ac:dyDescent="0.25"/>
    <row r="763" ht="21" customHeight="1" x14ac:dyDescent="0.25"/>
    <row r="764" ht="21" customHeight="1" x14ac:dyDescent="0.25"/>
    <row r="765" ht="21" customHeight="1" x14ac:dyDescent="0.25"/>
    <row r="766" ht="21" customHeight="1" x14ac:dyDescent="0.25"/>
    <row r="767" ht="21" customHeight="1" x14ac:dyDescent="0.25"/>
    <row r="768" ht="21" customHeight="1" x14ac:dyDescent="0.25"/>
    <row r="769" ht="21" customHeight="1" x14ac:dyDescent="0.25"/>
    <row r="770" ht="21" customHeight="1" x14ac:dyDescent="0.25"/>
    <row r="771" ht="21" customHeight="1" x14ac:dyDescent="0.25"/>
    <row r="772" ht="21" customHeight="1" x14ac:dyDescent="0.25"/>
    <row r="773" ht="21" customHeight="1" x14ac:dyDescent="0.25"/>
    <row r="774" ht="21" customHeight="1" x14ac:dyDescent="0.25"/>
    <row r="775" ht="21" customHeight="1" x14ac:dyDescent="0.25"/>
    <row r="776" ht="21" customHeight="1" x14ac:dyDescent="0.25"/>
    <row r="777" ht="21" customHeight="1" x14ac:dyDescent="0.25"/>
    <row r="778" ht="21" customHeight="1" x14ac:dyDescent="0.25"/>
    <row r="779" ht="21" customHeight="1" x14ac:dyDescent="0.25"/>
    <row r="780" ht="21" customHeight="1" x14ac:dyDescent="0.25"/>
    <row r="781" ht="21" customHeight="1" x14ac:dyDescent="0.25"/>
    <row r="782" ht="21" customHeight="1" x14ac:dyDescent="0.25"/>
    <row r="783" ht="21" customHeight="1" x14ac:dyDescent="0.25"/>
    <row r="784" ht="21" customHeight="1" x14ac:dyDescent="0.25"/>
    <row r="785" ht="21" customHeight="1" x14ac:dyDescent="0.25"/>
    <row r="786" ht="21" customHeight="1" x14ac:dyDescent="0.25"/>
    <row r="787" ht="21" customHeight="1" x14ac:dyDescent="0.25"/>
    <row r="788" ht="21" customHeight="1" x14ac:dyDescent="0.25"/>
    <row r="789" ht="21" customHeight="1" x14ac:dyDescent="0.25"/>
    <row r="790" ht="21" customHeight="1" x14ac:dyDescent="0.25"/>
    <row r="791" ht="21" customHeight="1" x14ac:dyDescent="0.25"/>
    <row r="792" ht="21" customHeight="1" x14ac:dyDescent="0.25"/>
    <row r="793" ht="21" customHeight="1" x14ac:dyDescent="0.25"/>
    <row r="794" ht="21" customHeight="1" x14ac:dyDescent="0.25"/>
    <row r="795" ht="21" customHeight="1" x14ac:dyDescent="0.25"/>
    <row r="796" ht="21" customHeight="1" x14ac:dyDescent="0.25"/>
    <row r="797" ht="21" customHeight="1" x14ac:dyDescent="0.25"/>
    <row r="798" ht="21" customHeight="1" x14ac:dyDescent="0.25"/>
    <row r="799" ht="21" customHeight="1" x14ac:dyDescent="0.25"/>
    <row r="800" ht="21" customHeight="1" x14ac:dyDescent="0.25"/>
    <row r="801" ht="21" customHeight="1" x14ac:dyDescent="0.25"/>
    <row r="802" ht="21" customHeight="1" x14ac:dyDescent="0.25"/>
    <row r="803" ht="21" customHeight="1" x14ac:dyDescent="0.25"/>
    <row r="804" ht="21" customHeight="1" x14ac:dyDescent="0.25"/>
    <row r="805" ht="21" customHeight="1" x14ac:dyDescent="0.25"/>
    <row r="806" ht="21" customHeight="1" x14ac:dyDescent="0.25"/>
    <row r="807" ht="21" customHeight="1" x14ac:dyDescent="0.25"/>
    <row r="808" ht="21" customHeight="1" x14ac:dyDescent="0.25"/>
    <row r="809" ht="21" customHeight="1" x14ac:dyDescent="0.25"/>
    <row r="810" ht="21" customHeight="1" x14ac:dyDescent="0.25"/>
    <row r="811" ht="21" customHeight="1" x14ac:dyDescent="0.25"/>
    <row r="812" ht="21" customHeight="1" x14ac:dyDescent="0.25"/>
    <row r="813" ht="21" customHeight="1" x14ac:dyDescent="0.25"/>
    <row r="814" ht="21" customHeight="1" x14ac:dyDescent="0.25"/>
    <row r="815" ht="21" customHeight="1" x14ac:dyDescent="0.25"/>
    <row r="816" ht="21" customHeight="1" x14ac:dyDescent="0.25"/>
    <row r="817" ht="21" customHeight="1" x14ac:dyDescent="0.25"/>
    <row r="818" ht="21" customHeight="1" x14ac:dyDescent="0.25"/>
    <row r="819" ht="21" customHeight="1" x14ac:dyDescent="0.25"/>
    <row r="820" ht="21" customHeight="1" x14ac:dyDescent="0.25"/>
    <row r="821" ht="21" customHeight="1" x14ac:dyDescent="0.25"/>
    <row r="822" ht="21" customHeight="1" x14ac:dyDescent="0.25"/>
    <row r="823" ht="21" customHeight="1" x14ac:dyDescent="0.25"/>
    <row r="824" ht="21" customHeight="1" x14ac:dyDescent="0.25"/>
    <row r="825" ht="21" customHeight="1" x14ac:dyDescent="0.25"/>
    <row r="826" ht="21" customHeight="1" x14ac:dyDescent="0.25"/>
    <row r="827" ht="21" customHeight="1" x14ac:dyDescent="0.25"/>
    <row r="828" ht="21" customHeight="1" x14ac:dyDescent="0.25"/>
    <row r="829" ht="21" customHeight="1" x14ac:dyDescent="0.25"/>
    <row r="830" ht="21" customHeight="1" x14ac:dyDescent="0.25"/>
    <row r="831" ht="21" customHeight="1" x14ac:dyDescent="0.25"/>
    <row r="832" ht="21" customHeight="1" x14ac:dyDescent="0.25"/>
    <row r="833" ht="21" customHeight="1" x14ac:dyDescent="0.25"/>
    <row r="834" ht="21" customHeight="1" x14ac:dyDescent="0.25"/>
    <row r="835" ht="21" customHeight="1" x14ac:dyDescent="0.25"/>
    <row r="836" ht="21" customHeight="1" x14ac:dyDescent="0.25"/>
    <row r="837" ht="21" customHeight="1" x14ac:dyDescent="0.25"/>
    <row r="838" ht="21" customHeight="1" x14ac:dyDescent="0.25"/>
    <row r="839" ht="21" customHeight="1" x14ac:dyDescent="0.25"/>
    <row r="840" ht="21" customHeight="1" x14ac:dyDescent="0.25"/>
    <row r="841" ht="21" customHeight="1" x14ac:dyDescent="0.25"/>
    <row r="842" ht="21" customHeight="1" x14ac:dyDescent="0.25"/>
    <row r="843" ht="21" customHeight="1" x14ac:dyDescent="0.25"/>
    <row r="844" ht="21" customHeight="1" x14ac:dyDescent="0.25"/>
    <row r="845" ht="21" customHeight="1" x14ac:dyDescent="0.25"/>
    <row r="846" ht="21" customHeight="1" x14ac:dyDescent="0.25"/>
    <row r="847" ht="21" customHeight="1" x14ac:dyDescent="0.25"/>
    <row r="848" ht="21" customHeight="1" x14ac:dyDescent="0.25"/>
    <row r="849" ht="21" customHeight="1" x14ac:dyDescent="0.25"/>
    <row r="850" ht="21" customHeight="1" x14ac:dyDescent="0.25"/>
    <row r="851" ht="21" customHeight="1" x14ac:dyDescent="0.25"/>
    <row r="852" ht="21" customHeight="1" x14ac:dyDescent="0.25"/>
    <row r="853" ht="21" customHeight="1" x14ac:dyDescent="0.25"/>
    <row r="854" ht="21" customHeight="1" x14ac:dyDescent="0.25"/>
    <row r="855" ht="21" customHeight="1" x14ac:dyDescent="0.25"/>
    <row r="856" ht="21" customHeight="1" x14ac:dyDescent="0.25"/>
    <row r="857" ht="21" customHeight="1" x14ac:dyDescent="0.25"/>
    <row r="858" ht="21" customHeight="1" x14ac:dyDescent="0.25"/>
    <row r="859" ht="21" customHeight="1" x14ac:dyDescent="0.25"/>
    <row r="860" ht="21" customHeight="1" x14ac:dyDescent="0.25"/>
    <row r="861" ht="21" customHeight="1" x14ac:dyDescent="0.25"/>
    <row r="862" ht="21" customHeight="1" x14ac:dyDescent="0.25"/>
    <row r="863" ht="21" customHeight="1" x14ac:dyDescent="0.25"/>
    <row r="864" ht="21" customHeight="1" x14ac:dyDescent="0.25"/>
    <row r="865" ht="21" customHeight="1" x14ac:dyDescent="0.25"/>
    <row r="866" ht="21" customHeight="1" x14ac:dyDescent="0.25"/>
    <row r="867" ht="21" customHeight="1" x14ac:dyDescent="0.25"/>
    <row r="868" ht="21" customHeight="1" x14ac:dyDescent="0.25"/>
    <row r="869" ht="21" customHeight="1" x14ac:dyDescent="0.25"/>
    <row r="870" ht="21" customHeight="1" x14ac:dyDescent="0.25"/>
    <row r="871" ht="21" customHeight="1" x14ac:dyDescent="0.25"/>
    <row r="872" ht="21" customHeight="1" x14ac:dyDescent="0.25"/>
    <row r="873" ht="21" customHeight="1" x14ac:dyDescent="0.25"/>
    <row r="874" ht="21" customHeight="1" x14ac:dyDescent="0.25"/>
    <row r="875" ht="21" customHeight="1" x14ac:dyDescent="0.25"/>
    <row r="876" ht="21" customHeight="1" x14ac:dyDescent="0.25"/>
    <row r="877" ht="21" customHeight="1" x14ac:dyDescent="0.25"/>
    <row r="878" ht="21" customHeight="1" x14ac:dyDescent="0.25"/>
    <row r="879" ht="21" customHeight="1" x14ac:dyDescent="0.25"/>
    <row r="880" ht="21" customHeight="1" x14ac:dyDescent="0.25"/>
    <row r="881" ht="21" customHeight="1" x14ac:dyDescent="0.25"/>
    <row r="882" ht="21" customHeight="1" x14ac:dyDescent="0.25"/>
    <row r="883" ht="21" customHeight="1" x14ac:dyDescent="0.25"/>
    <row r="884" ht="21" customHeight="1" x14ac:dyDescent="0.25"/>
    <row r="885" ht="21" customHeight="1" x14ac:dyDescent="0.25"/>
    <row r="886" ht="21" customHeight="1" x14ac:dyDescent="0.25"/>
    <row r="887" ht="21" customHeight="1" x14ac:dyDescent="0.25"/>
    <row r="888" ht="21" customHeight="1" x14ac:dyDescent="0.25"/>
    <row r="889" ht="21" customHeight="1" x14ac:dyDescent="0.25"/>
    <row r="890" ht="21" customHeight="1" x14ac:dyDescent="0.25"/>
    <row r="891" ht="21" customHeight="1" x14ac:dyDescent="0.25"/>
    <row r="892" ht="21" customHeight="1" x14ac:dyDescent="0.25"/>
    <row r="893" ht="21" customHeight="1" x14ac:dyDescent="0.25"/>
    <row r="894" ht="21" customHeight="1" x14ac:dyDescent="0.25"/>
    <row r="895" ht="21" customHeight="1" x14ac:dyDescent="0.25"/>
    <row r="896" ht="21" customHeight="1" x14ac:dyDescent="0.25"/>
    <row r="897" ht="21" customHeight="1" x14ac:dyDescent="0.25"/>
    <row r="898" ht="21" customHeight="1" x14ac:dyDescent="0.25"/>
    <row r="899" ht="21" customHeight="1" x14ac:dyDescent="0.25"/>
    <row r="900" ht="21" customHeight="1" x14ac:dyDescent="0.25"/>
    <row r="901" ht="21" customHeight="1" x14ac:dyDescent="0.25"/>
    <row r="902" ht="21" customHeight="1" x14ac:dyDescent="0.25"/>
    <row r="903" ht="21" customHeight="1" x14ac:dyDescent="0.25"/>
    <row r="904" ht="21" customHeight="1" x14ac:dyDescent="0.25"/>
    <row r="905" ht="21" customHeight="1" x14ac:dyDescent="0.25"/>
    <row r="906" ht="21" customHeight="1" x14ac:dyDescent="0.25"/>
    <row r="907" ht="21" customHeight="1" x14ac:dyDescent="0.25"/>
    <row r="908" ht="21" customHeight="1" x14ac:dyDescent="0.25"/>
    <row r="909" ht="21" customHeight="1" x14ac:dyDescent="0.25"/>
    <row r="910" ht="21" customHeight="1" x14ac:dyDescent="0.25"/>
    <row r="911" ht="21" customHeight="1" x14ac:dyDescent="0.25"/>
    <row r="912" ht="21" customHeight="1" x14ac:dyDescent="0.25"/>
    <row r="913" ht="21" customHeight="1" x14ac:dyDescent="0.25"/>
    <row r="914" ht="21" customHeight="1" x14ac:dyDescent="0.25"/>
    <row r="915" ht="21" customHeight="1" x14ac:dyDescent="0.25"/>
    <row r="916" ht="21" customHeight="1" x14ac:dyDescent="0.25"/>
    <row r="917" ht="21" customHeight="1" x14ac:dyDescent="0.25"/>
    <row r="918" ht="21" customHeight="1" x14ac:dyDescent="0.25"/>
    <row r="919" ht="21" customHeight="1" x14ac:dyDescent="0.25"/>
    <row r="920" ht="21" customHeight="1" x14ac:dyDescent="0.25"/>
    <row r="921" ht="21" customHeight="1" x14ac:dyDescent="0.25"/>
    <row r="922" ht="21" customHeight="1" x14ac:dyDescent="0.25"/>
    <row r="923" ht="21" customHeight="1" x14ac:dyDescent="0.25"/>
    <row r="924" ht="21" customHeight="1" x14ac:dyDescent="0.25"/>
    <row r="925" ht="21" customHeight="1" x14ac:dyDescent="0.25"/>
    <row r="926" ht="21" customHeight="1" x14ac:dyDescent="0.25"/>
    <row r="927" ht="21" customHeight="1" x14ac:dyDescent="0.25"/>
    <row r="928" ht="21" customHeight="1" x14ac:dyDescent="0.25"/>
    <row r="929" ht="21" customHeight="1" x14ac:dyDescent="0.25"/>
    <row r="930" ht="21" customHeight="1" x14ac:dyDescent="0.25"/>
    <row r="931" ht="21" customHeight="1" x14ac:dyDescent="0.25"/>
    <row r="932" ht="21" customHeight="1" x14ac:dyDescent="0.25"/>
    <row r="933" ht="21" customHeight="1" x14ac:dyDescent="0.25"/>
    <row r="934" ht="21" customHeight="1" x14ac:dyDescent="0.25"/>
    <row r="935" ht="21" customHeight="1" x14ac:dyDescent="0.25"/>
    <row r="936" ht="21" customHeight="1" x14ac:dyDescent="0.25"/>
    <row r="937" ht="21" customHeight="1" x14ac:dyDescent="0.25"/>
    <row r="938" ht="21" customHeight="1" x14ac:dyDescent="0.25"/>
    <row r="939" ht="21" customHeight="1" x14ac:dyDescent="0.25"/>
    <row r="940" ht="21" customHeight="1" x14ac:dyDescent="0.25"/>
    <row r="941" ht="21" customHeight="1" x14ac:dyDescent="0.25"/>
    <row r="942" ht="21" customHeight="1" x14ac:dyDescent="0.25"/>
    <row r="943" ht="21" customHeight="1" x14ac:dyDescent="0.25"/>
    <row r="944" ht="21" customHeight="1" x14ac:dyDescent="0.25"/>
    <row r="945" ht="21" customHeight="1" x14ac:dyDescent="0.25"/>
    <row r="946" ht="21" customHeight="1" x14ac:dyDescent="0.25"/>
    <row r="947" ht="21" customHeight="1" x14ac:dyDescent="0.25"/>
    <row r="948" ht="21" customHeight="1" x14ac:dyDescent="0.25"/>
    <row r="949" ht="21" customHeight="1" x14ac:dyDescent="0.25"/>
    <row r="950" ht="21" customHeight="1" x14ac:dyDescent="0.25"/>
    <row r="951" ht="21" customHeight="1" x14ac:dyDescent="0.25"/>
    <row r="952" ht="21" customHeight="1" x14ac:dyDescent="0.25"/>
    <row r="953" ht="21" customHeight="1" x14ac:dyDescent="0.25"/>
    <row r="954" ht="21" customHeight="1" x14ac:dyDescent="0.25"/>
    <row r="955" ht="21" customHeight="1" x14ac:dyDescent="0.25"/>
    <row r="956" ht="21" customHeight="1" x14ac:dyDescent="0.25"/>
    <row r="957" ht="21" customHeight="1" x14ac:dyDescent="0.25"/>
    <row r="958" ht="21" customHeight="1" x14ac:dyDescent="0.25"/>
    <row r="959" ht="21" customHeight="1" x14ac:dyDescent="0.25"/>
    <row r="960" ht="21" customHeight="1" x14ac:dyDescent="0.25"/>
    <row r="961" ht="21" customHeight="1" x14ac:dyDescent="0.25"/>
    <row r="962" ht="21" customHeight="1" x14ac:dyDescent="0.25"/>
    <row r="963" ht="21" customHeight="1" x14ac:dyDescent="0.25"/>
    <row r="964" ht="21" customHeight="1" x14ac:dyDescent="0.25"/>
    <row r="965" ht="21" customHeight="1" x14ac:dyDescent="0.25"/>
    <row r="966" ht="21" customHeight="1" x14ac:dyDescent="0.25"/>
    <row r="967" ht="21" customHeight="1" x14ac:dyDescent="0.25"/>
    <row r="968" ht="21" customHeight="1" x14ac:dyDescent="0.25"/>
    <row r="969" ht="21" customHeight="1" x14ac:dyDescent="0.25"/>
    <row r="970" ht="21" customHeight="1" x14ac:dyDescent="0.25"/>
    <row r="971" ht="21" customHeight="1" x14ac:dyDescent="0.25"/>
    <row r="972" ht="21" customHeight="1" x14ac:dyDescent="0.25"/>
    <row r="973" ht="21" customHeight="1" x14ac:dyDescent="0.25"/>
    <row r="974" ht="21" customHeight="1" x14ac:dyDescent="0.25"/>
    <row r="975" ht="21" customHeight="1" x14ac:dyDescent="0.25"/>
    <row r="976" ht="21" customHeight="1" x14ac:dyDescent="0.25"/>
    <row r="977" ht="21" customHeight="1" x14ac:dyDescent="0.25"/>
    <row r="978" ht="21" customHeight="1" x14ac:dyDescent="0.25"/>
  </sheetData>
  <mergeCells count="475">
    <mergeCell ref="AA1:AA73"/>
    <mergeCell ref="AA77:AA135"/>
    <mergeCell ref="A221:B221"/>
    <mergeCell ref="C221:E221"/>
    <mergeCell ref="A222:B222"/>
    <mergeCell ref="C222:E222"/>
    <mergeCell ref="A223:B223"/>
    <mergeCell ref="C223:E223"/>
    <mergeCell ref="A224:B224"/>
    <mergeCell ref="C224:E224"/>
    <mergeCell ref="A206:B206"/>
    <mergeCell ref="C206:E206"/>
    <mergeCell ref="A207:B207"/>
    <mergeCell ref="C207:E207"/>
    <mergeCell ref="A208:B208"/>
    <mergeCell ref="C208:E208"/>
    <mergeCell ref="A209:B209"/>
    <mergeCell ref="C209:E209"/>
    <mergeCell ref="A210:B210"/>
    <mergeCell ref="C210:E210"/>
    <mergeCell ref="A201:B201"/>
    <mergeCell ref="C201:E201"/>
    <mergeCell ref="A202:B202"/>
    <mergeCell ref="C202:E202"/>
    <mergeCell ref="A236:B236"/>
    <mergeCell ref="C236:E236"/>
    <mergeCell ref="A237:B237"/>
    <mergeCell ref="C237:E237"/>
    <mergeCell ref="A226:B226"/>
    <mergeCell ref="C226:E226"/>
    <mergeCell ref="A227:B227"/>
    <mergeCell ref="C227:E227"/>
    <mergeCell ref="A228:B228"/>
    <mergeCell ref="C228:E228"/>
    <mergeCell ref="A229:B229"/>
    <mergeCell ref="C229:E229"/>
    <mergeCell ref="A230:B230"/>
    <mergeCell ref="C230:E230"/>
    <mergeCell ref="A231:B231"/>
    <mergeCell ref="C231:E231"/>
    <mergeCell ref="A232:B232"/>
    <mergeCell ref="C232:E232"/>
    <mergeCell ref="A233:B233"/>
    <mergeCell ref="C233:E233"/>
    <mergeCell ref="A234:B234"/>
    <mergeCell ref="C234:E234"/>
    <mergeCell ref="A235:B235"/>
    <mergeCell ref="C235:E235"/>
    <mergeCell ref="C220:E220"/>
    <mergeCell ref="A211:B211"/>
    <mergeCell ref="C211:E211"/>
    <mergeCell ref="A212:B212"/>
    <mergeCell ref="C212:E212"/>
    <mergeCell ref="A213:B213"/>
    <mergeCell ref="C213:E213"/>
    <mergeCell ref="A214:B214"/>
    <mergeCell ref="C214:E214"/>
    <mergeCell ref="A215:B215"/>
    <mergeCell ref="C215:E215"/>
    <mergeCell ref="A216:B216"/>
    <mergeCell ref="C216:E216"/>
    <mergeCell ref="A217:B217"/>
    <mergeCell ref="C217:E217"/>
    <mergeCell ref="A218:B218"/>
    <mergeCell ref="A225:B225"/>
    <mergeCell ref="C225:E225"/>
    <mergeCell ref="A195:B195"/>
    <mergeCell ref="C195:E195"/>
    <mergeCell ref="A203:B203"/>
    <mergeCell ref="C203:E203"/>
    <mergeCell ref="A204:B204"/>
    <mergeCell ref="C204:E204"/>
    <mergeCell ref="A205:B205"/>
    <mergeCell ref="C205:E205"/>
    <mergeCell ref="A196:B196"/>
    <mergeCell ref="C196:E196"/>
    <mergeCell ref="A197:B197"/>
    <mergeCell ref="C197:E197"/>
    <mergeCell ref="A198:B198"/>
    <mergeCell ref="C198:E198"/>
    <mergeCell ref="A199:B199"/>
    <mergeCell ref="C199:E199"/>
    <mergeCell ref="A200:B200"/>
    <mergeCell ref="C200:E200"/>
    <mergeCell ref="C218:E218"/>
    <mergeCell ref="A219:B219"/>
    <mergeCell ref="C219:E219"/>
    <mergeCell ref="A220:B220"/>
    <mergeCell ref="A190:B190"/>
    <mergeCell ref="C190:E190"/>
    <mergeCell ref="A191:B191"/>
    <mergeCell ref="C191:E191"/>
    <mergeCell ref="A192:B192"/>
    <mergeCell ref="C192:E192"/>
    <mergeCell ref="A193:B193"/>
    <mergeCell ref="C193:E193"/>
    <mergeCell ref="A194:B194"/>
    <mergeCell ref="C194:E194"/>
    <mergeCell ref="A185:B185"/>
    <mergeCell ref="C185:E185"/>
    <mergeCell ref="A186:B186"/>
    <mergeCell ref="C186:E186"/>
    <mergeCell ref="A187:B187"/>
    <mergeCell ref="C187:E187"/>
    <mergeCell ref="A188:B188"/>
    <mergeCell ref="C188:E188"/>
    <mergeCell ref="A189:B189"/>
    <mergeCell ref="C189:E189"/>
    <mergeCell ref="A180:B180"/>
    <mergeCell ref="C180:E180"/>
    <mergeCell ref="A181:B181"/>
    <mergeCell ref="C181:E181"/>
    <mergeCell ref="A182:B182"/>
    <mergeCell ref="C182:E182"/>
    <mergeCell ref="A183:B183"/>
    <mergeCell ref="C183:E183"/>
    <mergeCell ref="A184:B184"/>
    <mergeCell ref="C184:E184"/>
    <mergeCell ref="A175:B175"/>
    <mergeCell ref="C175:E175"/>
    <mergeCell ref="A176:B176"/>
    <mergeCell ref="C176:E176"/>
    <mergeCell ref="A177:B177"/>
    <mergeCell ref="C177:E177"/>
    <mergeCell ref="A178:B178"/>
    <mergeCell ref="C178:E178"/>
    <mergeCell ref="A179:B179"/>
    <mergeCell ref="C179:E179"/>
    <mergeCell ref="A170:B170"/>
    <mergeCell ref="C170:E170"/>
    <mergeCell ref="A171:B171"/>
    <mergeCell ref="C171:E171"/>
    <mergeCell ref="A172:B172"/>
    <mergeCell ref="C172:E172"/>
    <mergeCell ref="A173:B173"/>
    <mergeCell ref="C173:E173"/>
    <mergeCell ref="A174:B174"/>
    <mergeCell ref="C174:E174"/>
    <mergeCell ref="A165:B165"/>
    <mergeCell ref="C165:E165"/>
    <mergeCell ref="A166:B166"/>
    <mergeCell ref="C166:E166"/>
    <mergeCell ref="A167:B167"/>
    <mergeCell ref="C167:E167"/>
    <mergeCell ref="A168:B168"/>
    <mergeCell ref="C168:E168"/>
    <mergeCell ref="A169:B169"/>
    <mergeCell ref="C169:E169"/>
    <mergeCell ref="A160:B160"/>
    <mergeCell ref="C160:E160"/>
    <mergeCell ref="A161:B161"/>
    <mergeCell ref="C161:E161"/>
    <mergeCell ref="A162:B162"/>
    <mergeCell ref="C162:E162"/>
    <mergeCell ref="A163:B163"/>
    <mergeCell ref="C163:E163"/>
    <mergeCell ref="A164:B164"/>
    <mergeCell ref="C164:E164"/>
    <mergeCell ref="A155:B155"/>
    <mergeCell ref="C155:E155"/>
    <mergeCell ref="A156:B156"/>
    <mergeCell ref="C156:E156"/>
    <mergeCell ref="A157:B157"/>
    <mergeCell ref="C157:E157"/>
    <mergeCell ref="A158:B158"/>
    <mergeCell ref="C158:E158"/>
    <mergeCell ref="A159:B159"/>
    <mergeCell ref="C159:E159"/>
    <mergeCell ref="A150:B150"/>
    <mergeCell ref="C150:E150"/>
    <mergeCell ref="A151:B151"/>
    <mergeCell ref="C151:E151"/>
    <mergeCell ref="A152:B152"/>
    <mergeCell ref="C152:E152"/>
    <mergeCell ref="A153:B153"/>
    <mergeCell ref="C153:E153"/>
    <mergeCell ref="A154:B154"/>
    <mergeCell ref="C154:E154"/>
    <mergeCell ref="A145:B145"/>
    <mergeCell ref="C145:E145"/>
    <mergeCell ref="A146:B146"/>
    <mergeCell ref="C146:E146"/>
    <mergeCell ref="A147:B147"/>
    <mergeCell ref="C147:E147"/>
    <mergeCell ref="A148:B148"/>
    <mergeCell ref="C148:E148"/>
    <mergeCell ref="A149:B149"/>
    <mergeCell ref="C149:E149"/>
    <mergeCell ref="A144:B144"/>
    <mergeCell ref="C144:E144"/>
    <mergeCell ref="C139:E139"/>
    <mergeCell ref="C136:E137"/>
    <mergeCell ref="J121:Z121"/>
    <mergeCell ref="A130:Z131"/>
    <mergeCell ref="A132:Z135"/>
    <mergeCell ref="A138:B138"/>
    <mergeCell ref="A139:B139"/>
    <mergeCell ref="A129:Z129"/>
    <mergeCell ref="T136:T137"/>
    <mergeCell ref="Z136:Z137"/>
    <mergeCell ref="X136:X137"/>
    <mergeCell ref="Y136:Y137"/>
    <mergeCell ref="F136:F137"/>
    <mergeCell ref="G136:G137"/>
    <mergeCell ref="S136:S137"/>
    <mergeCell ref="Q136:Q137"/>
    <mergeCell ref="P136:P137"/>
    <mergeCell ref="J136:J137"/>
    <mergeCell ref="I136:I137"/>
    <mergeCell ref="V136:V137"/>
    <mergeCell ref="J125:Z125"/>
    <mergeCell ref="J126:Z126"/>
    <mergeCell ref="A56:Z60"/>
    <mergeCell ref="E78:F79"/>
    <mergeCell ref="C117:I117"/>
    <mergeCell ref="A112:Z112"/>
    <mergeCell ref="A141:B141"/>
    <mergeCell ref="C141:E141"/>
    <mergeCell ref="A142:B142"/>
    <mergeCell ref="C142:E142"/>
    <mergeCell ref="A143:B143"/>
    <mergeCell ref="C143:E143"/>
    <mergeCell ref="R96:W96"/>
    <mergeCell ref="R97:W97"/>
    <mergeCell ref="R98:W98"/>
    <mergeCell ref="R99:W99"/>
    <mergeCell ref="R87:W87"/>
    <mergeCell ref="R88:W88"/>
    <mergeCell ref="R89:W89"/>
    <mergeCell ref="R90:W90"/>
    <mergeCell ref="R91:W91"/>
    <mergeCell ref="R92:W92"/>
    <mergeCell ref="R93:W93"/>
    <mergeCell ref="R94:W94"/>
    <mergeCell ref="R95:W95"/>
    <mergeCell ref="C116:I116"/>
    <mergeCell ref="A118:B118"/>
    <mergeCell ref="A124:B124"/>
    <mergeCell ref="A61:Z61"/>
    <mergeCell ref="A62:Z63"/>
    <mergeCell ref="W78:Z79"/>
    <mergeCell ref="A70:Z70"/>
    <mergeCell ref="A71:Z72"/>
    <mergeCell ref="A64:Z66"/>
    <mergeCell ref="A67:W69"/>
    <mergeCell ref="X67:Z69"/>
    <mergeCell ref="H90:K90"/>
    <mergeCell ref="H91:K91"/>
    <mergeCell ref="B94:D94"/>
    <mergeCell ref="S80:V80"/>
    <mergeCell ref="J73:Z73"/>
    <mergeCell ref="B73:F73"/>
    <mergeCell ref="G73:I73"/>
    <mergeCell ref="A77:Z77"/>
    <mergeCell ref="X96:Z96"/>
    <mergeCell ref="X97:Z97"/>
    <mergeCell ref="X98:Z98"/>
    <mergeCell ref="X99:Z99"/>
    <mergeCell ref="H99:K99"/>
    <mergeCell ref="A117:B117"/>
    <mergeCell ref="A116:B116"/>
    <mergeCell ref="A113:Z113"/>
    <mergeCell ref="J116:Z116"/>
    <mergeCell ref="J117:Z117"/>
    <mergeCell ref="H98:K98"/>
    <mergeCell ref="E99:G99"/>
    <mergeCell ref="E97:G97"/>
    <mergeCell ref="E94:G94"/>
    <mergeCell ref="E95:G95"/>
    <mergeCell ref="E96:G96"/>
    <mergeCell ref="H96:K96"/>
    <mergeCell ref="H97:K97"/>
    <mergeCell ref="L99:Q99"/>
    <mergeCell ref="L96:Q96"/>
    <mergeCell ref="L97:Q97"/>
    <mergeCell ref="L94:Q94"/>
    <mergeCell ref="C104:E104"/>
    <mergeCell ref="C106:E106"/>
    <mergeCell ref="F107:I107"/>
    <mergeCell ref="J106:Z106"/>
    <mergeCell ref="F106:I106"/>
    <mergeCell ref="F104:I104"/>
    <mergeCell ref="A121:B121"/>
    <mergeCell ref="A120:B120"/>
    <mergeCell ref="B95:D95"/>
    <mergeCell ref="B96:D96"/>
    <mergeCell ref="H87:K87"/>
    <mergeCell ref="A126:B126"/>
    <mergeCell ref="C126:I126"/>
    <mergeCell ref="A123:B123"/>
    <mergeCell ref="A125:B125"/>
    <mergeCell ref="A122:B122"/>
    <mergeCell ref="A119:B119"/>
    <mergeCell ref="H92:K92"/>
    <mergeCell ref="A98:D98"/>
    <mergeCell ref="E98:G98"/>
    <mergeCell ref="J105:Z105"/>
    <mergeCell ref="J104:Z104"/>
    <mergeCell ref="A106:B106"/>
    <mergeCell ref="A105:B105"/>
    <mergeCell ref="A108:B108"/>
    <mergeCell ref="C105:E105"/>
    <mergeCell ref="A100:Z100"/>
    <mergeCell ref="L98:Q98"/>
    <mergeCell ref="B88:D88"/>
    <mergeCell ref="B89:D89"/>
    <mergeCell ref="L92:Q92"/>
    <mergeCell ref="C120:I120"/>
    <mergeCell ref="J120:Z120"/>
    <mergeCell ref="J118:Z118"/>
    <mergeCell ref="C118:I118"/>
    <mergeCell ref="J123:Z123"/>
    <mergeCell ref="C124:I124"/>
    <mergeCell ref="F105:I105"/>
    <mergeCell ref="L90:Q90"/>
    <mergeCell ref="L91:Q91"/>
    <mergeCell ref="J111:Z111"/>
    <mergeCell ref="J107:Z107"/>
    <mergeCell ref="C108:E108"/>
    <mergeCell ref="F108:I108"/>
    <mergeCell ref="J108:Z108"/>
    <mergeCell ref="J119:Z119"/>
    <mergeCell ref="A114:Z115"/>
    <mergeCell ref="F109:I109"/>
    <mergeCell ref="B97:D97"/>
    <mergeCell ref="J110:Z110"/>
    <mergeCell ref="A110:I110"/>
    <mergeCell ref="A107:B107"/>
    <mergeCell ref="A104:B104"/>
    <mergeCell ref="C107:E107"/>
    <mergeCell ref="A140:B140"/>
    <mergeCell ref="C140:E140"/>
    <mergeCell ref="H136:H137"/>
    <mergeCell ref="L136:L137"/>
    <mergeCell ref="X90:Z90"/>
    <mergeCell ref="X92:Z92"/>
    <mergeCell ref="X91:Z91"/>
    <mergeCell ref="R136:R137"/>
    <mergeCell ref="A127:I127"/>
    <mergeCell ref="A128:I128"/>
    <mergeCell ref="J128:Z128"/>
    <mergeCell ref="J127:Z127"/>
    <mergeCell ref="C138:E138"/>
    <mergeCell ref="J124:Z124"/>
    <mergeCell ref="C125:I125"/>
    <mergeCell ref="J122:Z122"/>
    <mergeCell ref="C119:I119"/>
    <mergeCell ref="A109:B109"/>
    <mergeCell ref="C109:E109"/>
    <mergeCell ref="J109:Z109"/>
    <mergeCell ref="A111:I111"/>
    <mergeCell ref="A99:D99"/>
    <mergeCell ref="L95:Q95"/>
    <mergeCell ref="X93:Z93"/>
    <mergeCell ref="W80:Z80"/>
    <mergeCell ref="S78:V79"/>
    <mergeCell ref="E88:G88"/>
    <mergeCell ref="H95:K95"/>
    <mergeCell ref="H93:K93"/>
    <mergeCell ref="H94:K94"/>
    <mergeCell ref="X94:Z94"/>
    <mergeCell ref="X95:Z95"/>
    <mergeCell ref="B92:D92"/>
    <mergeCell ref="B93:D93"/>
    <mergeCell ref="E93:G93"/>
    <mergeCell ref="E92:G92"/>
    <mergeCell ref="L93:Q93"/>
    <mergeCell ref="L88:Q88"/>
    <mergeCell ref="B91:D91"/>
    <mergeCell ref="X89:Z89"/>
    <mergeCell ref="A84:Z84"/>
    <mergeCell ref="A81:Z81"/>
    <mergeCell ref="A82:Z83"/>
    <mergeCell ref="X87:Z87"/>
    <mergeCell ref="X88:Z88"/>
    <mergeCell ref="H89:K89"/>
    <mergeCell ref="G78:H79"/>
    <mergeCell ref="I78:L79"/>
    <mergeCell ref="R52:W52"/>
    <mergeCell ref="X48:Z48"/>
    <mergeCell ref="X52:Z52"/>
    <mergeCell ref="R50:W50"/>
    <mergeCell ref="R49:W49"/>
    <mergeCell ref="X49:Z49"/>
    <mergeCell ref="A42:Z42"/>
    <mergeCell ref="A43:Z44"/>
    <mergeCell ref="R46:Z47"/>
    <mergeCell ref="A1:Z10"/>
    <mergeCell ref="A11:Z12"/>
    <mergeCell ref="A13:Z13"/>
    <mergeCell ref="A14:Z15"/>
    <mergeCell ref="U19:W19"/>
    <mergeCell ref="S33:X33"/>
    <mergeCell ref="A29:C29"/>
    <mergeCell ref="A27:H27"/>
    <mergeCell ref="J36:R36"/>
    <mergeCell ref="A36:C36"/>
    <mergeCell ref="A30:C30"/>
    <mergeCell ref="A31:C31"/>
    <mergeCell ref="A16:Z17"/>
    <mergeCell ref="A18:Z18"/>
    <mergeCell ref="X19:Z19"/>
    <mergeCell ref="U24:W24"/>
    <mergeCell ref="B19:E19"/>
    <mergeCell ref="A20:Z20"/>
    <mergeCell ref="G19:I19"/>
    <mergeCell ref="J19:T19"/>
    <mergeCell ref="A21:Z22"/>
    <mergeCell ref="A23:Z23"/>
    <mergeCell ref="A35:C35"/>
    <mergeCell ref="I32:I36"/>
    <mergeCell ref="X24:Z24"/>
    <mergeCell ref="G24:I24"/>
    <mergeCell ref="J24:T24"/>
    <mergeCell ref="B24:E24"/>
    <mergeCell ref="A26:Z26"/>
    <mergeCell ref="A25:Z25"/>
    <mergeCell ref="R48:W48"/>
    <mergeCell ref="AA136:AA137"/>
    <mergeCell ref="X50:Z50"/>
    <mergeCell ref="R51:W51"/>
    <mergeCell ref="X51:Z51"/>
    <mergeCell ref="A45:Z45"/>
    <mergeCell ref="A46:Q47"/>
    <mergeCell ref="A54:Z55"/>
    <mergeCell ref="A53:Z53"/>
    <mergeCell ref="A48:Q52"/>
    <mergeCell ref="C121:I121"/>
    <mergeCell ref="B87:D87"/>
    <mergeCell ref="E91:G91"/>
    <mergeCell ref="H88:K88"/>
    <mergeCell ref="L87:Q87"/>
    <mergeCell ref="M78:R79"/>
    <mergeCell ref="A78:D79"/>
    <mergeCell ref="E89:G89"/>
    <mergeCell ref="L89:Q89"/>
    <mergeCell ref="B90:D90"/>
    <mergeCell ref="E90:G90"/>
    <mergeCell ref="A136:B137"/>
    <mergeCell ref="A101:Z101"/>
    <mergeCell ref="A102:Z103"/>
    <mergeCell ref="I37:Z41"/>
    <mergeCell ref="A40:C40"/>
    <mergeCell ref="A41:C41"/>
    <mergeCell ref="K136:K137"/>
    <mergeCell ref="U136:U137"/>
    <mergeCell ref="M136:M137"/>
    <mergeCell ref="O136:O137"/>
    <mergeCell ref="N136:N137"/>
    <mergeCell ref="C123:I123"/>
    <mergeCell ref="C122:I122"/>
    <mergeCell ref="W136:W137"/>
    <mergeCell ref="E87:G87"/>
    <mergeCell ref="I80:L80"/>
    <mergeCell ref="M80:R80"/>
    <mergeCell ref="A80:D80"/>
    <mergeCell ref="E80:F80"/>
    <mergeCell ref="G80:H80"/>
    <mergeCell ref="A85:Z86"/>
    <mergeCell ref="A32:C32"/>
    <mergeCell ref="A33:C33"/>
    <mergeCell ref="A34:C34"/>
    <mergeCell ref="I27:Z31"/>
    <mergeCell ref="J32:X32"/>
    <mergeCell ref="A28:C28"/>
    <mergeCell ref="S36:X36"/>
    <mergeCell ref="A38:C38"/>
    <mergeCell ref="A39:C39"/>
    <mergeCell ref="A37:H37"/>
    <mergeCell ref="Y32:Z36"/>
    <mergeCell ref="J33:R33"/>
    <mergeCell ref="J34:R34"/>
    <mergeCell ref="S34:X34"/>
    <mergeCell ref="J35:R35"/>
    <mergeCell ref="S35:X35"/>
  </mergeCells>
  <dataValidations count="3">
    <dataValidation type="list" allowBlank="1" showErrorMessage="1" sqref="F19 S34 D34:H35" xr:uid="{00000000-0002-0000-0F00-000000000000}">
      <formula1>"Yes,No"</formula1>
    </dataValidation>
    <dataValidation type="list" allowBlank="1" showErrorMessage="1" sqref="X48:X52" xr:uid="{00000000-0002-0000-0F00-000001000000}">
      <formula1>"Yes/No?,Yes,No"</formula1>
    </dataValidation>
    <dataValidation type="list" allowBlank="1" showInputMessage="1" showErrorMessage="1" sqref="X67:Z69" xr:uid="{BF120A32-B723-2843-87EE-635EF529EA52}">
      <formula1>"Yes, No"</formula1>
    </dataValidation>
  </dataValidations>
  <pageMargins left="0.7" right="0.7" top="0.75" bottom="0.75" header="0.3" footer="0.3"/>
  <pageSetup scale="16" orientation="portrait" horizontalDpi="1200" verticalDpi="1200"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8000"/>
  </sheetPr>
  <dimension ref="A1:AA977"/>
  <sheetViews>
    <sheetView view="pageBreakPreview" topLeftCell="A81" zoomScale="83" zoomScaleNormal="100" zoomScaleSheetLayoutView="100" workbookViewId="0">
      <selection activeCell="X88" sqref="X88:Z99"/>
    </sheetView>
  </sheetViews>
  <sheetFormatPr defaultColWidth="13.5" defaultRowHeight="15" customHeight="1" x14ac:dyDescent="0.25"/>
  <cols>
    <col min="1" max="9" width="11"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590" t="s">
        <v>95</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Totals'!J22</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7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7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75" customHeight="1" x14ac:dyDescent="0.25">
      <c r="A75" s="71" t="s">
        <v>251</v>
      </c>
      <c r="B75" s="75">
        <f>E98</f>
        <v>0</v>
      </c>
      <c r="C75" s="75">
        <f>H98</f>
        <v>0</v>
      </c>
      <c r="D75" s="75">
        <f>L98</f>
        <v>0</v>
      </c>
      <c r="E75" s="75">
        <f>R98</f>
        <v>0</v>
      </c>
      <c r="F75" s="75">
        <f>J110</f>
        <v>0</v>
      </c>
      <c r="G75" s="74">
        <f>SUM(G138:G339)</f>
        <v>0</v>
      </c>
      <c r="H75" s="74">
        <f>SUM(H138:H339)</f>
        <v>0</v>
      </c>
      <c r="I75" s="74">
        <f>SUM(I138:I339)</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75" customHeight="1" x14ac:dyDescent="0.25">
      <c r="A76" s="51" t="s">
        <v>319</v>
      </c>
      <c r="B76" s="76">
        <f>B75+September!B76</f>
        <v>0</v>
      </c>
      <c r="C76" s="76">
        <f>C75+September!C76</f>
        <v>0</v>
      </c>
      <c r="D76" s="76">
        <f>D75+September!D76</f>
        <v>0</v>
      </c>
      <c r="E76" s="76">
        <f>E75+September!E76</f>
        <v>0</v>
      </c>
      <c r="F76" s="76">
        <f>F75+September!F76</f>
        <v>0</v>
      </c>
      <c r="G76" s="77">
        <f>G75+September!G76</f>
        <v>0</v>
      </c>
      <c r="H76" s="77">
        <f>H75+September!H76</f>
        <v>0</v>
      </c>
      <c r="I76" s="77">
        <f>I75+September!I76</f>
        <v>0</v>
      </c>
      <c r="J76" s="78">
        <f>J75+September!J76</f>
        <v>0</v>
      </c>
      <c r="K76" s="78">
        <f>K75+September!K76</f>
        <v>0</v>
      </c>
      <c r="L76" s="78">
        <f>L75+September!L76</f>
        <v>0</v>
      </c>
      <c r="M76" s="78">
        <f>M75+September!M76</f>
        <v>0</v>
      </c>
      <c r="N76" s="78">
        <f>N75+September!N76</f>
        <v>0</v>
      </c>
      <c r="O76" s="78">
        <f>O75+September!O76</f>
        <v>0</v>
      </c>
      <c r="P76" s="78">
        <f>P75+September!P76</f>
        <v>0</v>
      </c>
      <c r="Q76" s="78">
        <f>Q75+September!Q76</f>
        <v>0</v>
      </c>
      <c r="R76" s="78">
        <f>R75+September!R76</f>
        <v>0</v>
      </c>
      <c r="S76" s="78">
        <f>S75+September!S76</f>
        <v>0</v>
      </c>
      <c r="T76" s="78">
        <f>T75+September!T76</f>
        <v>0</v>
      </c>
      <c r="U76" s="78">
        <f>U75+September!U76</f>
        <v>0</v>
      </c>
      <c r="V76" s="78">
        <f>V75+September!V76</f>
        <v>0</v>
      </c>
      <c r="W76" s="78">
        <f>W75+September!W76</f>
        <v>0</v>
      </c>
      <c r="X76" s="78">
        <f>X75+September!X76</f>
        <v>0</v>
      </c>
      <c r="Y76" s="78">
        <f>Y75+September!Y76</f>
        <v>0</v>
      </c>
      <c r="Z76" s="78">
        <f>Z75+September!Z76</f>
        <v>0</v>
      </c>
      <c r="AA76" s="78">
        <f>AA75+September!AA76</f>
        <v>0</v>
      </c>
    </row>
    <row r="77" spans="1:27" ht="15.7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 customHeight="1" x14ac:dyDescent="0.25">
      <c r="A78" s="535" t="s">
        <v>191</v>
      </c>
      <c r="B78" s="139"/>
      <c r="C78" s="139"/>
      <c r="D78" s="271"/>
      <c r="E78" s="536" t="s">
        <v>192</v>
      </c>
      <c r="F78" s="283"/>
      <c r="G78" s="536" t="s">
        <v>193</v>
      </c>
      <c r="H78" s="283"/>
      <c r="I78" s="500" t="s">
        <v>252</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19.5"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 customHeight="1" x14ac:dyDescent="0.25">
      <c r="A87" s="36" t="s">
        <v>199</v>
      </c>
      <c r="B87" s="269" t="s">
        <v>200</v>
      </c>
      <c r="C87" s="280"/>
      <c r="D87" s="263"/>
      <c r="E87" s="269" t="s">
        <v>253</v>
      </c>
      <c r="F87" s="280"/>
      <c r="G87" s="263"/>
      <c r="H87" s="544" t="s">
        <v>365</v>
      </c>
      <c r="I87" s="545"/>
      <c r="J87" s="545"/>
      <c r="K87" s="546"/>
      <c r="L87" s="501" t="s">
        <v>254</v>
      </c>
      <c r="M87" s="280"/>
      <c r="N87" s="280"/>
      <c r="O87" s="280"/>
      <c r="P87" s="280"/>
      <c r="Q87" s="263"/>
      <c r="R87" s="501" t="s">
        <v>326</v>
      </c>
      <c r="S87" s="280"/>
      <c r="T87" s="280"/>
      <c r="U87" s="280"/>
      <c r="V87" s="280"/>
      <c r="W87" s="263"/>
      <c r="X87" s="269" t="s">
        <v>128</v>
      </c>
      <c r="Y87" s="280"/>
      <c r="Z87" s="263"/>
      <c r="AA87" s="505"/>
    </row>
    <row r="88" spans="1:27" ht="1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5.7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7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7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5"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5.75"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 customHeight="1" x14ac:dyDescent="0.25">
      <c r="A99" s="316" t="s">
        <v>354</v>
      </c>
      <c r="B99" s="280"/>
      <c r="C99" s="280"/>
      <c r="D99" s="280"/>
      <c r="E99" s="477">
        <f>E98+September!E99</f>
        <v>0</v>
      </c>
      <c r="F99" s="310"/>
      <c r="G99" s="314"/>
      <c r="H99" s="317">
        <f>H98+September!H99</f>
        <v>0</v>
      </c>
      <c r="I99" s="310"/>
      <c r="J99" s="310"/>
      <c r="K99" s="314"/>
      <c r="L99" s="317">
        <f>L98+September!L99</f>
        <v>0</v>
      </c>
      <c r="M99" s="310"/>
      <c r="N99" s="310"/>
      <c r="O99" s="310"/>
      <c r="P99" s="310"/>
      <c r="Q99" s="314"/>
      <c r="R99" s="317">
        <f>R98+September!R99</f>
        <v>0</v>
      </c>
      <c r="S99" s="310"/>
      <c r="T99" s="310"/>
      <c r="U99" s="310"/>
      <c r="V99" s="310"/>
      <c r="W99" s="314"/>
      <c r="X99" s="317">
        <f>SUM(E99:Q99)</f>
        <v>0</v>
      </c>
      <c r="Y99" s="310"/>
      <c r="Z99" s="314"/>
      <c r="AA99" s="505"/>
    </row>
    <row r="100" spans="1:27" ht="18"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8"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8"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5.7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5.75"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J110+September!J111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8"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5.75"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J127+September!J128</f>
        <v>0</v>
      </c>
      <c r="K128" s="310"/>
      <c r="L128" s="310"/>
      <c r="M128" s="310"/>
      <c r="N128" s="310"/>
      <c r="O128" s="310"/>
      <c r="P128" s="310"/>
      <c r="Q128" s="310"/>
      <c r="R128" s="310"/>
      <c r="S128" s="310"/>
      <c r="T128" s="310"/>
      <c r="U128" s="310"/>
      <c r="V128" s="310"/>
      <c r="W128" s="310"/>
      <c r="X128" s="310"/>
      <c r="Y128" s="310"/>
      <c r="Z128" s="314"/>
      <c r="AA128" s="505"/>
    </row>
    <row r="129" spans="1:27" ht="18"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33"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5.7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75" customHeight="1" x14ac:dyDescent="0.25">
      <c r="A138" s="446"/>
      <c r="B138" s="263"/>
      <c r="C138" s="281"/>
      <c r="D138" s="280"/>
      <c r="E138" s="26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7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7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21" customHeight="1" x14ac:dyDescent="0.25"/>
    <row r="247" ht="21" customHeight="1" x14ac:dyDescent="0.25"/>
    <row r="248" ht="21" customHeight="1" x14ac:dyDescent="0.25"/>
    <row r="249" ht="21" customHeight="1" x14ac:dyDescent="0.25"/>
    <row r="250" ht="21" customHeight="1" x14ac:dyDescent="0.25"/>
    <row r="251" ht="21" customHeight="1" x14ac:dyDescent="0.25"/>
    <row r="252" ht="21" customHeight="1" x14ac:dyDescent="0.25"/>
    <row r="253" ht="21" customHeight="1" x14ac:dyDescent="0.25"/>
    <row r="254" ht="21" customHeight="1" x14ac:dyDescent="0.25"/>
    <row r="255" ht="21" customHeight="1" x14ac:dyDescent="0.25"/>
    <row r="256" ht="21" customHeight="1" x14ac:dyDescent="0.25"/>
    <row r="257" ht="21" customHeight="1" x14ac:dyDescent="0.25"/>
    <row r="258" ht="21" customHeight="1" x14ac:dyDescent="0.25"/>
    <row r="259" ht="21" customHeight="1" x14ac:dyDescent="0.25"/>
    <row r="260" ht="21" customHeight="1" x14ac:dyDescent="0.25"/>
    <row r="261" ht="21" customHeight="1" x14ac:dyDescent="0.25"/>
    <row r="262" ht="21" customHeight="1" x14ac:dyDescent="0.25"/>
    <row r="263" ht="21" customHeight="1" x14ac:dyDescent="0.25"/>
    <row r="264" ht="21" customHeight="1" x14ac:dyDescent="0.25"/>
    <row r="265" ht="21" customHeight="1" x14ac:dyDescent="0.25"/>
    <row r="266" ht="21" customHeight="1" x14ac:dyDescent="0.25"/>
    <row r="267" ht="21" customHeight="1" x14ac:dyDescent="0.25"/>
    <row r="268" ht="21" customHeight="1" x14ac:dyDescent="0.25"/>
    <row r="269" ht="21" customHeight="1" x14ac:dyDescent="0.25"/>
    <row r="270" ht="21" customHeight="1" x14ac:dyDescent="0.25"/>
    <row r="271" ht="21" customHeight="1" x14ac:dyDescent="0.25"/>
    <row r="272" ht="21" customHeight="1" x14ac:dyDescent="0.25"/>
    <row r="273" ht="21" customHeight="1" x14ac:dyDescent="0.25"/>
    <row r="274" ht="21" customHeight="1" x14ac:dyDescent="0.25"/>
    <row r="275" ht="21" customHeight="1" x14ac:dyDescent="0.25"/>
    <row r="276" ht="21" customHeight="1" x14ac:dyDescent="0.25"/>
    <row r="277" ht="21" customHeight="1" x14ac:dyDescent="0.25"/>
    <row r="278" ht="21" customHeight="1" x14ac:dyDescent="0.25"/>
    <row r="279" ht="21" customHeight="1" x14ac:dyDescent="0.25"/>
    <row r="280" ht="21" customHeight="1" x14ac:dyDescent="0.25"/>
    <row r="281" ht="21" customHeight="1" x14ac:dyDescent="0.25"/>
    <row r="282" ht="21" customHeight="1" x14ac:dyDescent="0.25"/>
    <row r="283" ht="21" customHeight="1" x14ac:dyDescent="0.25"/>
    <row r="284" ht="21" customHeight="1" x14ac:dyDescent="0.25"/>
    <row r="285" ht="21" customHeight="1" x14ac:dyDescent="0.25"/>
    <row r="286" ht="21" customHeight="1" x14ac:dyDescent="0.25"/>
    <row r="287" ht="21" customHeight="1" x14ac:dyDescent="0.25"/>
    <row r="288" ht="21" customHeight="1" x14ac:dyDescent="0.25"/>
    <row r="289" ht="21" customHeight="1" x14ac:dyDescent="0.25"/>
    <row r="290" ht="21" customHeight="1" x14ac:dyDescent="0.25"/>
    <row r="291" ht="21" customHeight="1" x14ac:dyDescent="0.25"/>
    <row r="292" ht="21" customHeight="1" x14ac:dyDescent="0.25"/>
    <row r="293" ht="21" customHeight="1" x14ac:dyDescent="0.25"/>
    <row r="294" ht="21" customHeight="1" x14ac:dyDescent="0.25"/>
    <row r="295" ht="21" customHeight="1" x14ac:dyDescent="0.25"/>
    <row r="296" ht="21" customHeight="1" x14ac:dyDescent="0.25"/>
    <row r="297" ht="21" customHeight="1" x14ac:dyDescent="0.25"/>
    <row r="298" ht="21" customHeight="1" x14ac:dyDescent="0.25"/>
    <row r="299" ht="21" customHeight="1" x14ac:dyDescent="0.25"/>
    <row r="300" ht="21" customHeight="1" x14ac:dyDescent="0.25"/>
    <row r="301" ht="21" customHeight="1" x14ac:dyDescent="0.25"/>
    <row r="302" ht="21" customHeight="1" x14ac:dyDescent="0.25"/>
    <row r="303" ht="21" customHeight="1" x14ac:dyDescent="0.25"/>
    <row r="304" ht="21" customHeight="1" x14ac:dyDescent="0.25"/>
    <row r="305" ht="21" customHeight="1" x14ac:dyDescent="0.25"/>
    <row r="306" ht="21" customHeight="1" x14ac:dyDescent="0.25"/>
    <row r="307" ht="21" customHeight="1" x14ac:dyDescent="0.25"/>
    <row r="308" ht="21" customHeight="1" x14ac:dyDescent="0.25"/>
    <row r="309" ht="21" customHeight="1" x14ac:dyDescent="0.25"/>
    <row r="310" ht="21" customHeight="1" x14ac:dyDescent="0.25"/>
    <row r="311" ht="21" customHeight="1" x14ac:dyDescent="0.25"/>
    <row r="312" ht="21" customHeight="1" x14ac:dyDescent="0.25"/>
    <row r="313" ht="21" customHeight="1" x14ac:dyDescent="0.25"/>
    <row r="314" ht="21" customHeight="1" x14ac:dyDescent="0.25"/>
    <row r="315" ht="21" customHeight="1" x14ac:dyDescent="0.25"/>
    <row r="316" ht="21" customHeight="1" x14ac:dyDescent="0.25"/>
    <row r="317" ht="21" customHeight="1" x14ac:dyDescent="0.25"/>
    <row r="318" ht="21" customHeight="1" x14ac:dyDescent="0.25"/>
    <row r="319" ht="21" customHeight="1" x14ac:dyDescent="0.25"/>
    <row r="320" ht="21" customHeight="1" x14ac:dyDescent="0.25"/>
    <row r="321" ht="21" customHeight="1" x14ac:dyDescent="0.25"/>
    <row r="322" ht="21" customHeight="1" x14ac:dyDescent="0.25"/>
    <row r="323" ht="21" customHeight="1" x14ac:dyDescent="0.25"/>
    <row r="324" ht="21" customHeight="1" x14ac:dyDescent="0.25"/>
    <row r="325" ht="21" customHeight="1" x14ac:dyDescent="0.25"/>
    <row r="326" ht="21" customHeight="1" x14ac:dyDescent="0.25"/>
    <row r="327" ht="21" customHeight="1" x14ac:dyDescent="0.25"/>
    <row r="328" ht="21" customHeight="1" x14ac:dyDescent="0.25"/>
    <row r="329" ht="21" customHeight="1" x14ac:dyDescent="0.25"/>
    <row r="330" ht="21" customHeight="1" x14ac:dyDescent="0.25"/>
    <row r="331" ht="21" customHeight="1" x14ac:dyDescent="0.25"/>
    <row r="332" ht="21" customHeight="1" x14ac:dyDescent="0.25"/>
    <row r="333" ht="21" customHeight="1" x14ac:dyDescent="0.25"/>
    <row r="334" ht="21" customHeight="1" x14ac:dyDescent="0.25"/>
    <row r="335" ht="21" customHeight="1" x14ac:dyDescent="0.25"/>
    <row r="336" ht="21" customHeight="1" x14ac:dyDescent="0.25"/>
    <row r="337" ht="21" customHeight="1" x14ac:dyDescent="0.25"/>
    <row r="338" ht="21" customHeight="1" x14ac:dyDescent="0.25"/>
    <row r="339" ht="21" customHeight="1" x14ac:dyDescent="0.25"/>
    <row r="340" ht="21" customHeight="1" x14ac:dyDescent="0.25"/>
    <row r="341" ht="21" customHeight="1" x14ac:dyDescent="0.25"/>
    <row r="342" ht="21" customHeight="1" x14ac:dyDescent="0.25"/>
    <row r="343" ht="21" customHeight="1" x14ac:dyDescent="0.25"/>
    <row r="344" ht="21" customHeight="1" x14ac:dyDescent="0.25"/>
    <row r="345" ht="21" customHeight="1" x14ac:dyDescent="0.25"/>
    <row r="346" ht="21" customHeight="1" x14ac:dyDescent="0.25"/>
    <row r="347" ht="21" customHeight="1" x14ac:dyDescent="0.25"/>
    <row r="348" ht="21" customHeight="1" x14ac:dyDescent="0.25"/>
    <row r="349" ht="21" customHeight="1" x14ac:dyDescent="0.25"/>
    <row r="350" ht="21" customHeight="1" x14ac:dyDescent="0.25"/>
    <row r="351" ht="21" customHeight="1" x14ac:dyDescent="0.25"/>
    <row r="352" ht="21" customHeight="1" x14ac:dyDescent="0.25"/>
    <row r="353" ht="21" customHeight="1" x14ac:dyDescent="0.25"/>
    <row r="354" ht="21" customHeight="1" x14ac:dyDescent="0.25"/>
    <row r="355" ht="21" customHeight="1" x14ac:dyDescent="0.25"/>
    <row r="356" ht="21" customHeight="1" x14ac:dyDescent="0.25"/>
    <row r="357" ht="21" customHeight="1" x14ac:dyDescent="0.25"/>
    <row r="358" ht="21" customHeight="1" x14ac:dyDescent="0.25"/>
    <row r="359" ht="21" customHeight="1" x14ac:dyDescent="0.25"/>
    <row r="360" ht="21" customHeight="1" x14ac:dyDescent="0.25"/>
    <row r="361" ht="21" customHeight="1" x14ac:dyDescent="0.25"/>
    <row r="362" ht="21" customHeight="1" x14ac:dyDescent="0.25"/>
    <row r="363" ht="21" customHeight="1" x14ac:dyDescent="0.25"/>
    <row r="364" ht="21" customHeight="1" x14ac:dyDescent="0.25"/>
    <row r="365" ht="21" customHeight="1" x14ac:dyDescent="0.25"/>
    <row r="366" ht="21" customHeight="1" x14ac:dyDescent="0.25"/>
    <row r="367" ht="21" customHeight="1" x14ac:dyDescent="0.25"/>
    <row r="368" ht="21" customHeight="1" x14ac:dyDescent="0.25"/>
    <row r="369" ht="21" customHeight="1" x14ac:dyDescent="0.25"/>
    <row r="370" ht="21" customHeight="1" x14ac:dyDescent="0.25"/>
    <row r="371" ht="21" customHeight="1" x14ac:dyDescent="0.25"/>
    <row r="372" ht="21" customHeight="1" x14ac:dyDescent="0.25"/>
    <row r="373" ht="21" customHeight="1" x14ac:dyDescent="0.25"/>
    <row r="374" ht="21" customHeight="1" x14ac:dyDescent="0.25"/>
    <row r="375" ht="21" customHeight="1" x14ac:dyDescent="0.25"/>
    <row r="376" ht="21" customHeight="1" x14ac:dyDescent="0.25"/>
    <row r="377" ht="21" customHeight="1" x14ac:dyDescent="0.25"/>
    <row r="378" ht="21" customHeight="1" x14ac:dyDescent="0.25"/>
    <row r="379" ht="21" customHeight="1" x14ac:dyDescent="0.25"/>
    <row r="380" ht="21" customHeight="1" x14ac:dyDescent="0.25"/>
    <row r="381" ht="21" customHeight="1" x14ac:dyDescent="0.25"/>
    <row r="382" ht="21" customHeight="1" x14ac:dyDescent="0.25"/>
    <row r="383" ht="21" customHeight="1" x14ac:dyDescent="0.25"/>
    <row r="384" ht="21" customHeight="1" x14ac:dyDescent="0.25"/>
    <row r="385" ht="21" customHeight="1" x14ac:dyDescent="0.25"/>
    <row r="386" ht="21" customHeight="1" x14ac:dyDescent="0.25"/>
    <row r="387" ht="21" customHeight="1" x14ac:dyDescent="0.25"/>
    <row r="388" ht="21" customHeight="1" x14ac:dyDescent="0.25"/>
    <row r="389" ht="21" customHeight="1" x14ac:dyDescent="0.25"/>
    <row r="390" ht="21" customHeight="1" x14ac:dyDescent="0.25"/>
    <row r="391" ht="21" customHeight="1" x14ac:dyDescent="0.25"/>
    <row r="392" ht="21" customHeight="1" x14ac:dyDescent="0.25"/>
    <row r="393" ht="21" customHeight="1" x14ac:dyDescent="0.25"/>
    <row r="394" ht="21" customHeight="1" x14ac:dyDescent="0.25"/>
    <row r="395" ht="21" customHeight="1" x14ac:dyDescent="0.25"/>
    <row r="396" ht="21" customHeight="1" x14ac:dyDescent="0.25"/>
    <row r="397" ht="21" customHeight="1" x14ac:dyDescent="0.25"/>
    <row r="398" ht="21" customHeight="1" x14ac:dyDescent="0.25"/>
    <row r="399" ht="21" customHeight="1" x14ac:dyDescent="0.25"/>
    <row r="400" ht="21" customHeight="1" x14ac:dyDescent="0.25"/>
    <row r="401" ht="21" customHeight="1" x14ac:dyDescent="0.25"/>
    <row r="402" ht="21" customHeight="1" x14ac:dyDescent="0.25"/>
    <row r="403" ht="21" customHeight="1" x14ac:dyDescent="0.25"/>
    <row r="404" ht="21" customHeight="1" x14ac:dyDescent="0.25"/>
    <row r="405" ht="21" customHeight="1" x14ac:dyDescent="0.25"/>
    <row r="406" ht="21" customHeight="1" x14ac:dyDescent="0.25"/>
    <row r="407" ht="21" customHeight="1" x14ac:dyDescent="0.25"/>
    <row r="408" ht="21" customHeight="1" x14ac:dyDescent="0.25"/>
    <row r="409" ht="21" customHeight="1" x14ac:dyDescent="0.25"/>
    <row r="410" ht="21" customHeight="1" x14ac:dyDescent="0.25"/>
    <row r="411" ht="21" customHeight="1" x14ac:dyDescent="0.25"/>
    <row r="412" ht="21" customHeight="1" x14ac:dyDescent="0.25"/>
    <row r="413" ht="21" customHeight="1" x14ac:dyDescent="0.25"/>
    <row r="414" ht="21" customHeight="1" x14ac:dyDescent="0.25"/>
    <row r="415" ht="21" customHeight="1" x14ac:dyDescent="0.25"/>
    <row r="416" ht="21" customHeight="1" x14ac:dyDescent="0.25"/>
    <row r="417" ht="21" customHeight="1" x14ac:dyDescent="0.25"/>
    <row r="418" ht="21" customHeight="1" x14ac:dyDescent="0.25"/>
    <row r="419" ht="21" customHeight="1" x14ac:dyDescent="0.25"/>
    <row r="420" ht="21" customHeight="1" x14ac:dyDescent="0.25"/>
    <row r="421" ht="21" customHeight="1" x14ac:dyDescent="0.25"/>
    <row r="422" ht="21" customHeight="1" x14ac:dyDescent="0.25"/>
    <row r="423" ht="21" customHeight="1" x14ac:dyDescent="0.25"/>
    <row r="424" ht="21" customHeight="1" x14ac:dyDescent="0.25"/>
    <row r="425" ht="21" customHeight="1" x14ac:dyDescent="0.25"/>
    <row r="426" ht="21" customHeight="1" x14ac:dyDescent="0.25"/>
    <row r="427" ht="21" customHeight="1" x14ac:dyDescent="0.25"/>
    <row r="428" ht="21" customHeight="1" x14ac:dyDescent="0.25"/>
    <row r="429" ht="21" customHeight="1" x14ac:dyDescent="0.25"/>
    <row r="430" ht="21" customHeight="1" x14ac:dyDescent="0.25"/>
    <row r="431" ht="21" customHeight="1" x14ac:dyDescent="0.25"/>
    <row r="432" ht="21" customHeight="1" x14ac:dyDescent="0.25"/>
    <row r="433" ht="21" customHeight="1" x14ac:dyDescent="0.25"/>
    <row r="434" ht="21" customHeight="1" x14ac:dyDescent="0.25"/>
    <row r="435" ht="21" customHeight="1" x14ac:dyDescent="0.25"/>
    <row r="436" ht="21" customHeight="1" x14ac:dyDescent="0.25"/>
    <row r="437" ht="21" customHeight="1" x14ac:dyDescent="0.25"/>
    <row r="438" ht="21" customHeight="1" x14ac:dyDescent="0.25"/>
    <row r="439" ht="21" customHeight="1" x14ac:dyDescent="0.25"/>
    <row r="440" ht="21" customHeight="1" x14ac:dyDescent="0.25"/>
    <row r="441" ht="21" customHeight="1" x14ac:dyDescent="0.25"/>
    <row r="442" ht="21" customHeight="1" x14ac:dyDescent="0.25"/>
    <row r="443" ht="21" customHeight="1" x14ac:dyDescent="0.25"/>
    <row r="444" ht="21" customHeight="1" x14ac:dyDescent="0.25"/>
    <row r="445" ht="21" customHeight="1" x14ac:dyDescent="0.25"/>
    <row r="446" ht="21" customHeight="1" x14ac:dyDescent="0.25"/>
    <row r="447" ht="21" customHeight="1" x14ac:dyDescent="0.25"/>
    <row r="448" ht="21" customHeight="1" x14ac:dyDescent="0.25"/>
    <row r="449" ht="21" customHeight="1" x14ac:dyDescent="0.25"/>
    <row r="450" ht="21" customHeight="1" x14ac:dyDescent="0.25"/>
    <row r="451" ht="21" customHeight="1" x14ac:dyDescent="0.25"/>
    <row r="452" ht="21" customHeight="1" x14ac:dyDescent="0.25"/>
    <row r="453" ht="21" customHeight="1" x14ac:dyDescent="0.25"/>
    <row r="454" ht="21" customHeight="1" x14ac:dyDescent="0.25"/>
    <row r="455" ht="21" customHeight="1" x14ac:dyDescent="0.25"/>
    <row r="456" ht="21" customHeight="1" x14ac:dyDescent="0.25"/>
    <row r="457" ht="21" customHeight="1" x14ac:dyDescent="0.25"/>
    <row r="458" ht="21" customHeight="1" x14ac:dyDescent="0.25"/>
    <row r="459" ht="21" customHeight="1" x14ac:dyDescent="0.25"/>
    <row r="460" ht="21" customHeight="1" x14ac:dyDescent="0.25"/>
    <row r="461" ht="21" customHeight="1" x14ac:dyDescent="0.25"/>
    <row r="462" ht="21" customHeight="1" x14ac:dyDescent="0.25"/>
    <row r="463" ht="21" customHeight="1" x14ac:dyDescent="0.25"/>
    <row r="464" ht="21" customHeight="1" x14ac:dyDescent="0.25"/>
    <row r="465" ht="21" customHeight="1" x14ac:dyDescent="0.25"/>
    <row r="466" ht="21" customHeight="1" x14ac:dyDescent="0.25"/>
    <row r="467" ht="21" customHeight="1" x14ac:dyDescent="0.25"/>
    <row r="468" ht="21" customHeight="1" x14ac:dyDescent="0.25"/>
    <row r="469" ht="21" customHeight="1" x14ac:dyDescent="0.25"/>
    <row r="470" ht="21" customHeight="1" x14ac:dyDescent="0.25"/>
    <row r="471" ht="21" customHeight="1" x14ac:dyDescent="0.25"/>
    <row r="472" ht="21" customHeight="1" x14ac:dyDescent="0.25"/>
    <row r="473" ht="21" customHeight="1" x14ac:dyDescent="0.25"/>
    <row r="474" ht="21" customHeight="1" x14ac:dyDescent="0.25"/>
    <row r="475" ht="21" customHeight="1" x14ac:dyDescent="0.25"/>
    <row r="476" ht="21" customHeight="1" x14ac:dyDescent="0.25"/>
    <row r="477" ht="21" customHeight="1" x14ac:dyDescent="0.25"/>
    <row r="478" ht="21" customHeight="1" x14ac:dyDescent="0.25"/>
    <row r="479" ht="21" customHeight="1" x14ac:dyDescent="0.25"/>
    <row r="480" ht="21" customHeight="1" x14ac:dyDescent="0.25"/>
    <row r="481" ht="21" customHeight="1" x14ac:dyDescent="0.25"/>
    <row r="482" ht="21" customHeight="1" x14ac:dyDescent="0.25"/>
    <row r="483" ht="21" customHeight="1" x14ac:dyDescent="0.25"/>
    <row r="484" ht="21" customHeight="1" x14ac:dyDescent="0.25"/>
    <row r="485" ht="21" customHeight="1" x14ac:dyDescent="0.25"/>
    <row r="486" ht="21" customHeight="1" x14ac:dyDescent="0.25"/>
    <row r="487" ht="21" customHeight="1" x14ac:dyDescent="0.25"/>
    <row r="488" ht="21" customHeight="1" x14ac:dyDescent="0.25"/>
    <row r="489" ht="21" customHeight="1" x14ac:dyDescent="0.25"/>
    <row r="490" ht="21" customHeight="1" x14ac:dyDescent="0.25"/>
    <row r="491" ht="21" customHeight="1" x14ac:dyDescent="0.25"/>
    <row r="492" ht="21" customHeight="1" x14ac:dyDescent="0.25"/>
    <row r="493" ht="21" customHeight="1" x14ac:dyDescent="0.25"/>
    <row r="494" ht="21" customHeight="1" x14ac:dyDescent="0.25"/>
    <row r="495" ht="21" customHeight="1" x14ac:dyDescent="0.25"/>
    <row r="496" ht="21" customHeight="1" x14ac:dyDescent="0.25"/>
    <row r="497" ht="21" customHeight="1" x14ac:dyDescent="0.25"/>
    <row r="498" ht="21" customHeight="1" x14ac:dyDescent="0.25"/>
    <row r="499" ht="21" customHeight="1" x14ac:dyDescent="0.25"/>
    <row r="500" ht="21" customHeight="1" x14ac:dyDescent="0.25"/>
    <row r="501" ht="21" customHeight="1" x14ac:dyDescent="0.25"/>
    <row r="502" ht="21" customHeight="1" x14ac:dyDescent="0.25"/>
    <row r="503" ht="21" customHeight="1" x14ac:dyDescent="0.25"/>
    <row r="504" ht="21" customHeight="1" x14ac:dyDescent="0.25"/>
    <row r="505" ht="21" customHeight="1" x14ac:dyDescent="0.25"/>
    <row r="506" ht="21" customHeight="1" x14ac:dyDescent="0.25"/>
    <row r="507" ht="21" customHeight="1" x14ac:dyDescent="0.25"/>
    <row r="508" ht="21" customHeight="1" x14ac:dyDescent="0.25"/>
    <row r="509" ht="21" customHeight="1" x14ac:dyDescent="0.25"/>
    <row r="510" ht="21" customHeight="1" x14ac:dyDescent="0.25"/>
    <row r="511" ht="21" customHeight="1" x14ac:dyDescent="0.25"/>
    <row r="512" ht="21" customHeight="1" x14ac:dyDescent="0.25"/>
    <row r="513" ht="21" customHeight="1" x14ac:dyDescent="0.25"/>
    <row r="514" ht="21" customHeight="1" x14ac:dyDescent="0.25"/>
    <row r="515" ht="21" customHeight="1" x14ac:dyDescent="0.25"/>
    <row r="516" ht="21" customHeight="1" x14ac:dyDescent="0.25"/>
    <row r="517" ht="21" customHeight="1" x14ac:dyDescent="0.25"/>
    <row r="518" ht="21" customHeight="1" x14ac:dyDescent="0.25"/>
    <row r="519" ht="21" customHeight="1" x14ac:dyDescent="0.25"/>
    <row r="520" ht="21" customHeight="1" x14ac:dyDescent="0.25"/>
    <row r="521" ht="21" customHeight="1" x14ac:dyDescent="0.25"/>
    <row r="522" ht="21" customHeight="1" x14ac:dyDescent="0.25"/>
    <row r="523" ht="21" customHeight="1" x14ac:dyDescent="0.25"/>
    <row r="524" ht="21" customHeight="1" x14ac:dyDescent="0.25"/>
    <row r="525" ht="21" customHeight="1" x14ac:dyDescent="0.25"/>
    <row r="526" ht="21" customHeight="1" x14ac:dyDescent="0.25"/>
    <row r="527" ht="21" customHeight="1" x14ac:dyDescent="0.25"/>
    <row r="528" ht="21" customHeight="1" x14ac:dyDescent="0.25"/>
    <row r="529" ht="21" customHeight="1" x14ac:dyDescent="0.25"/>
    <row r="530" ht="21" customHeight="1" x14ac:dyDescent="0.25"/>
    <row r="531" ht="21" customHeight="1" x14ac:dyDescent="0.25"/>
    <row r="532" ht="21" customHeight="1" x14ac:dyDescent="0.25"/>
    <row r="533" ht="21" customHeight="1" x14ac:dyDescent="0.25"/>
    <row r="534" ht="21" customHeight="1" x14ac:dyDescent="0.25"/>
    <row r="535" ht="21" customHeight="1" x14ac:dyDescent="0.25"/>
    <row r="536" ht="21" customHeight="1" x14ac:dyDescent="0.25"/>
    <row r="537" ht="21" customHeight="1" x14ac:dyDescent="0.25"/>
    <row r="538" ht="21" customHeight="1" x14ac:dyDescent="0.25"/>
    <row r="539" ht="21" customHeight="1" x14ac:dyDescent="0.25"/>
    <row r="540" ht="21" customHeight="1" x14ac:dyDescent="0.25"/>
    <row r="541" ht="21" customHeight="1" x14ac:dyDescent="0.25"/>
    <row r="542" ht="21" customHeight="1" x14ac:dyDescent="0.25"/>
    <row r="543" ht="21" customHeight="1" x14ac:dyDescent="0.25"/>
    <row r="544" ht="21" customHeight="1" x14ac:dyDescent="0.25"/>
    <row r="545" ht="21" customHeight="1" x14ac:dyDescent="0.25"/>
    <row r="546" ht="21" customHeight="1" x14ac:dyDescent="0.25"/>
    <row r="547" ht="21" customHeight="1" x14ac:dyDescent="0.25"/>
    <row r="548" ht="21" customHeight="1" x14ac:dyDescent="0.25"/>
    <row r="549" ht="21" customHeight="1" x14ac:dyDescent="0.25"/>
    <row r="550" ht="21" customHeight="1" x14ac:dyDescent="0.25"/>
    <row r="551" ht="21" customHeight="1" x14ac:dyDescent="0.25"/>
    <row r="552" ht="21" customHeight="1" x14ac:dyDescent="0.25"/>
    <row r="553" ht="21" customHeight="1" x14ac:dyDescent="0.25"/>
    <row r="554" ht="21" customHeight="1" x14ac:dyDescent="0.25"/>
    <row r="555" ht="21" customHeight="1" x14ac:dyDescent="0.25"/>
    <row r="556" ht="21" customHeight="1" x14ac:dyDescent="0.25"/>
    <row r="557" ht="21" customHeight="1" x14ac:dyDescent="0.25"/>
    <row r="558" ht="21" customHeight="1" x14ac:dyDescent="0.25"/>
    <row r="559" ht="21" customHeight="1" x14ac:dyDescent="0.25"/>
    <row r="560" ht="21" customHeight="1" x14ac:dyDescent="0.25"/>
    <row r="561" ht="21" customHeight="1" x14ac:dyDescent="0.25"/>
    <row r="562" ht="21" customHeight="1" x14ac:dyDescent="0.25"/>
    <row r="563" ht="21" customHeight="1" x14ac:dyDescent="0.25"/>
    <row r="564" ht="21" customHeight="1" x14ac:dyDescent="0.25"/>
    <row r="565" ht="21" customHeight="1" x14ac:dyDescent="0.25"/>
    <row r="566" ht="21" customHeight="1" x14ac:dyDescent="0.25"/>
    <row r="567" ht="21" customHeight="1" x14ac:dyDescent="0.25"/>
    <row r="568" ht="21" customHeight="1" x14ac:dyDescent="0.25"/>
    <row r="569" ht="21" customHeight="1" x14ac:dyDescent="0.25"/>
    <row r="570" ht="21" customHeight="1" x14ac:dyDescent="0.25"/>
    <row r="571" ht="21" customHeight="1" x14ac:dyDescent="0.25"/>
    <row r="572" ht="21" customHeight="1" x14ac:dyDescent="0.25"/>
    <row r="573" ht="21" customHeight="1" x14ac:dyDescent="0.25"/>
    <row r="574" ht="21" customHeight="1" x14ac:dyDescent="0.25"/>
    <row r="575" ht="21" customHeight="1" x14ac:dyDescent="0.25"/>
    <row r="576" ht="21" customHeight="1" x14ac:dyDescent="0.25"/>
    <row r="577" ht="21" customHeight="1" x14ac:dyDescent="0.25"/>
    <row r="578" ht="21" customHeight="1" x14ac:dyDescent="0.25"/>
    <row r="579" ht="21" customHeight="1" x14ac:dyDescent="0.25"/>
    <row r="580" ht="21" customHeight="1" x14ac:dyDescent="0.25"/>
    <row r="581" ht="21" customHeight="1" x14ac:dyDescent="0.25"/>
    <row r="582" ht="21" customHeight="1" x14ac:dyDescent="0.25"/>
    <row r="583" ht="21" customHeight="1" x14ac:dyDescent="0.25"/>
    <row r="584" ht="21" customHeight="1" x14ac:dyDescent="0.25"/>
    <row r="585" ht="21" customHeight="1" x14ac:dyDescent="0.25"/>
    <row r="586" ht="21" customHeight="1" x14ac:dyDescent="0.25"/>
    <row r="587" ht="21" customHeight="1" x14ac:dyDescent="0.25"/>
    <row r="588" ht="21" customHeight="1" x14ac:dyDescent="0.25"/>
    <row r="589" ht="21" customHeight="1" x14ac:dyDescent="0.25"/>
    <row r="590" ht="21" customHeight="1" x14ac:dyDescent="0.25"/>
    <row r="591" ht="21" customHeight="1" x14ac:dyDescent="0.25"/>
    <row r="592" ht="21" customHeight="1" x14ac:dyDescent="0.25"/>
    <row r="593" ht="21" customHeight="1" x14ac:dyDescent="0.25"/>
    <row r="594" ht="21" customHeight="1" x14ac:dyDescent="0.25"/>
    <row r="595" ht="21" customHeight="1" x14ac:dyDescent="0.25"/>
    <row r="596" ht="21" customHeight="1" x14ac:dyDescent="0.25"/>
    <row r="597" ht="21" customHeight="1" x14ac:dyDescent="0.25"/>
    <row r="598" ht="21" customHeight="1" x14ac:dyDescent="0.25"/>
    <row r="599" ht="21" customHeight="1" x14ac:dyDescent="0.25"/>
    <row r="600" ht="21" customHeight="1" x14ac:dyDescent="0.25"/>
    <row r="601" ht="21" customHeight="1" x14ac:dyDescent="0.25"/>
    <row r="602" ht="21" customHeight="1" x14ac:dyDescent="0.25"/>
    <row r="603" ht="21" customHeight="1" x14ac:dyDescent="0.25"/>
    <row r="604" ht="21" customHeight="1" x14ac:dyDescent="0.25"/>
    <row r="605" ht="21" customHeight="1" x14ac:dyDescent="0.25"/>
    <row r="606" ht="21" customHeight="1" x14ac:dyDescent="0.25"/>
    <row r="607" ht="21" customHeight="1" x14ac:dyDescent="0.25"/>
    <row r="608" ht="21" customHeight="1" x14ac:dyDescent="0.25"/>
    <row r="609" ht="21" customHeight="1" x14ac:dyDescent="0.25"/>
    <row r="610" ht="21" customHeight="1" x14ac:dyDescent="0.25"/>
    <row r="611" ht="21" customHeight="1" x14ac:dyDescent="0.25"/>
    <row r="612" ht="21" customHeight="1" x14ac:dyDescent="0.25"/>
    <row r="613" ht="21" customHeight="1" x14ac:dyDescent="0.25"/>
    <row r="614" ht="21" customHeight="1" x14ac:dyDescent="0.25"/>
    <row r="615" ht="21" customHeight="1" x14ac:dyDescent="0.25"/>
    <row r="616" ht="21" customHeight="1" x14ac:dyDescent="0.25"/>
    <row r="617" ht="21" customHeight="1" x14ac:dyDescent="0.25"/>
    <row r="618" ht="21" customHeight="1" x14ac:dyDescent="0.25"/>
    <row r="619" ht="21" customHeight="1" x14ac:dyDescent="0.25"/>
    <row r="620" ht="21" customHeight="1" x14ac:dyDescent="0.25"/>
    <row r="621" ht="21" customHeight="1" x14ac:dyDescent="0.25"/>
    <row r="622" ht="21" customHeight="1" x14ac:dyDescent="0.25"/>
    <row r="623" ht="21" customHeight="1" x14ac:dyDescent="0.25"/>
    <row r="624" ht="21" customHeight="1" x14ac:dyDescent="0.25"/>
    <row r="625" ht="21" customHeight="1" x14ac:dyDescent="0.25"/>
    <row r="626" ht="21" customHeight="1" x14ac:dyDescent="0.25"/>
    <row r="627" ht="21" customHeight="1" x14ac:dyDescent="0.25"/>
    <row r="628" ht="21" customHeight="1" x14ac:dyDescent="0.25"/>
    <row r="629" ht="21" customHeight="1" x14ac:dyDescent="0.25"/>
    <row r="630" ht="21" customHeight="1" x14ac:dyDescent="0.25"/>
    <row r="631" ht="21" customHeight="1" x14ac:dyDescent="0.25"/>
    <row r="632" ht="21" customHeight="1" x14ac:dyDescent="0.25"/>
    <row r="633" ht="21" customHeight="1" x14ac:dyDescent="0.25"/>
    <row r="634" ht="21" customHeight="1" x14ac:dyDescent="0.25"/>
    <row r="635" ht="21" customHeight="1" x14ac:dyDescent="0.25"/>
    <row r="636" ht="21" customHeight="1" x14ac:dyDescent="0.25"/>
    <row r="637" ht="21" customHeight="1" x14ac:dyDescent="0.25"/>
    <row r="638" ht="21" customHeight="1" x14ac:dyDescent="0.25"/>
    <row r="639" ht="21" customHeight="1" x14ac:dyDescent="0.25"/>
    <row r="640" ht="21" customHeight="1" x14ac:dyDescent="0.25"/>
    <row r="641" ht="21" customHeight="1" x14ac:dyDescent="0.25"/>
    <row r="642" ht="21" customHeight="1" x14ac:dyDescent="0.25"/>
    <row r="643" ht="21" customHeight="1" x14ac:dyDescent="0.25"/>
    <row r="644" ht="21" customHeight="1" x14ac:dyDescent="0.25"/>
    <row r="645" ht="21" customHeight="1" x14ac:dyDescent="0.25"/>
    <row r="646" ht="21" customHeight="1" x14ac:dyDescent="0.25"/>
    <row r="647" ht="21" customHeight="1" x14ac:dyDescent="0.25"/>
    <row r="648" ht="21" customHeight="1" x14ac:dyDescent="0.25"/>
    <row r="649" ht="21" customHeight="1" x14ac:dyDescent="0.25"/>
    <row r="650" ht="21" customHeight="1" x14ac:dyDescent="0.25"/>
    <row r="651" ht="21" customHeight="1" x14ac:dyDescent="0.25"/>
    <row r="652" ht="21" customHeight="1" x14ac:dyDescent="0.25"/>
    <row r="653" ht="21" customHeight="1" x14ac:dyDescent="0.25"/>
    <row r="654" ht="21" customHeight="1" x14ac:dyDescent="0.25"/>
    <row r="655" ht="21" customHeight="1" x14ac:dyDescent="0.25"/>
    <row r="656" ht="21" customHeight="1" x14ac:dyDescent="0.25"/>
    <row r="657" ht="21" customHeight="1" x14ac:dyDescent="0.25"/>
    <row r="658" ht="21" customHeight="1" x14ac:dyDescent="0.25"/>
    <row r="659" ht="21" customHeight="1" x14ac:dyDescent="0.25"/>
    <row r="660" ht="21" customHeight="1" x14ac:dyDescent="0.25"/>
    <row r="661" ht="21" customHeight="1" x14ac:dyDescent="0.25"/>
    <row r="662" ht="21" customHeight="1" x14ac:dyDescent="0.25"/>
    <row r="663" ht="21" customHeight="1" x14ac:dyDescent="0.25"/>
    <row r="664" ht="21" customHeight="1" x14ac:dyDescent="0.25"/>
    <row r="665" ht="21" customHeight="1" x14ac:dyDescent="0.25"/>
    <row r="666" ht="21" customHeight="1" x14ac:dyDescent="0.25"/>
    <row r="667" ht="21" customHeight="1" x14ac:dyDescent="0.25"/>
    <row r="668" ht="21" customHeight="1" x14ac:dyDescent="0.25"/>
    <row r="669" ht="21" customHeight="1" x14ac:dyDescent="0.25"/>
    <row r="670" ht="21" customHeight="1" x14ac:dyDescent="0.25"/>
    <row r="671" ht="21" customHeight="1" x14ac:dyDescent="0.25"/>
    <row r="672" ht="21" customHeight="1" x14ac:dyDescent="0.25"/>
    <row r="673" ht="21" customHeight="1" x14ac:dyDescent="0.25"/>
    <row r="674" ht="21" customHeight="1" x14ac:dyDescent="0.25"/>
    <row r="675" ht="21" customHeight="1" x14ac:dyDescent="0.25"/>
    <row r="676" ht="21" customHeight="1" x14ac:dyDescent="0.25"/>
    <row r="677" ht="21" customHeight="1" x14ac:dyDescent="0.25"/>
    <row r="678" ht="21" customHeight="1" x14ac:dyDescent="0.25"/>
    <row r="679" ht="21" customHeight="1" x14ac:dyDescent="0.25"/>
    <row r="680" ht="21" customHeight="1" x14ac:dyDescent="0.25"/>
    <row r="681" ht="21" customHeight="1" x14ac:dyDescent="0.25"/>
    <row r="682" ht="21" customHeight="1" x14ac:dyDescent="0.25"/>
    <row r="683" ht="21" customHeight="1" x14ac:dyDescent="0.25"/>
    <row r="684" ht="21" customHeight="1" x14ac:dyDescent="0.25"/>
    <row r="685" ht="21" customHeight="1" x14ac:dyDescent="0.25"/>
    <row r="686" ht="21" customHeight="1" x14ac:dyDescent="0.25"/>
    <row r="687" ht="21" customHeight="1" x14ac:dyDescent="0.25"/>
    <row r="688" ht="21" customHeight="1" x14ac:dyDescent="0.25"/>
    <row r="689" ht="21" customHeight="1" x14ac:dyDescent="0.25"/>
    <row r="690" ht="21" customHeight="1" x14ac:dyDescent="0.25"/>
    <row r="691" ht="21" customHeight="1" x14ac:dyDescent="0.25"/>
    <row r="692" ht="21" customHeight="1" x14ac:dyDescent="0.25"/>
    <row r="693" ht="21" customHeight="1" x14ac:dyDescent="0.25"/>
    <row r="694" ht="21" customHeight="1" x14ac:dyDescent="0.25"/>
    <row r="695" ht="21" customHeight="1" x14ac:dyDescent="0.25"/>
    <row r="696" ht="21" customHeight="1" x14ac:dyDescent="0.25"/>
    <row r="697" ht="21" customHeight="1" x14ac:dyDescent="0.25"/>
    <row r="698" ht="21" customHeight="1" x14ac:dyDescent="0.25"/>
    <row r="699" ht="21" customHeight="1" x14ac:dyDescent="0.25"/>
    <row r="700" ht="21" customHeight="1" x14ac:dyDescent="0.25"/>
    <row r="701" ht="21" customHeight="1" x14ac:dyDescent="0.25"/>
    <row r="702" ht="21" customHeight="1" x14ac:dyDescent="0.25"/>
    <row r="703" ht="21" customHeight="1" x14ac:dyDescent="0.25"/>
    <row r="704" ht="21" customHeight="1" x14ac:dyDescent="0.25"/>
    <row r="705" ht="21" customHeight="1" x14ac:dyDescent="0.25"/>
    <row r="706" ht="21" customHeight="1" x14ac:dyDescent="0.25"/>
    <row r="707" ht="21" customHeight="1" x14ac:dyDescent="0.25"/>
    <row r="708" ht="21" customHeight="1" x14ac:dyDescent="0.25"/>
    <row r="709" ht="21" customHeight="1" x14ac:dyDescent="0.25"/>
    <row r="710" ht="21" customHeight="1" x14ac:dyDescent="0.25"/>
    <row r="711" ht="21" customHeight="1" x14ac:dyDescent="0.25"/>
    <row r="712" ht="21" customHeight="1" x14ac:dyDescent="0.25"/>
    <row r="713" ht="21" customHeight="1" x14ac:dyDescent="0.25"/>
    <row r="714" ht="21" customHeight="1" x14ac:dyDescent="0.25"/>
    <row r="715" ht="21" customHeight="1" x14ac:dyDescent="0.25"/>
    <row r="716" ht="21" customHeight="1" x14ac:dyDescent="0.25"/>
    <row r="717" ht="21" customHeight="1" x14ac:dyDescent="0.25"/>
    <row r="718" ht="21" customHeight="1" x14ac:dyDescent="0.25"/>
    <row r="719" ht="21" customHeight="1" x14ac:dyDescent="0.25"/>
    <row r="720" ht="21" customHeight="1" x14ac:dyDescent="0.25"/>
    <row r="721" ht="21" customHeight="1" x14ac:dyDescent="0.25"/>
    <row r="722" ht="21" customHeight="1" x14ac:dyDescent="0.25"/>
    <row r="723" ht="21" customHeight="1" x14ac:dyDescent="0.25"/>
    <row r="724" ht="21" customHeight="1" x14ac:dyDescent="0.25"/>
    <row r="725" ht="21" customHeight="1" x14ac:dyDescent="0.25"/>
    <row r="726" ht="21" customHeight="1" x14ac:dyDescent="0.25"/>
    <row r="727" ht="21" customHeight="1" x14ac:dyDescent="0.25"/>
    <row r="728" ht="21" customHeight="1" x14ac:dyDescent="0.25"/>
    <row r="729" ht="21" customHeight="1" x14ac:dyDescent="0.25"/>
    <row r="730" ht="21" customHeight="1" x14ac:dyDescent="0.25"/>
    <row r="731" ht="21" customHeight="1" x14ac:dyDescent="0.25"/>
    <row r="732" ht="21" customHeight="1" x14ac:dyDescent="0.25"/>
    <row r="733" ht="21" customHeight="1" x14ac:dyDescent="0.25"/>
    <row r="734" ht="21" customHeight="1" x14ac:dyDescent="0.25"/>
    <row r="735" ht="21" customHeight="1" x14ac:dyDescent="0.25"/>
    <row r="736" ht="21" customHeight="1" x14ac:dyDescent="0.25"/>
    <row r="737" ht="21" customHeight="1" x14ac:dyDescent="0.25"/>
    <row r="738" ht="21" customHeight="1" x14ac:dyDescent="0.25"/>
    <row r="739" ht="21" customHeight="1" x14ac:dyDescent="0.25"/>
    <row r="740" ht="21" customHeight="1" x14ac:dyDescent="0.25"/>
    <row r="741" ht="21" customHeight="1" x14ac:dyDescent="0.25"/>
    <row r="742" ht="21" customHeight="1" x14ac:dyDescent="0.25"/>
    <row r="743" ht="21" customHeight="1" x14ac:dyDescent="0.25"/>
    <row r="744" ht="21" customHeight="1" x14ac:dyDescent="0.25"/>
    <row r="745" ht="21" customHeight="1" x14ac:dyDescent="0.25"/>
    <row r="746" ht="21" customHeight="1" x14ac:dyDescent="0.25"/>
    <row r="747" ht="21" customHeight="1" x14ac:dyDescent="0.25"/>
    <row r="748" ht="21" customHeight="1" x14ac:dyDescent="0.25"/>
    <row r="749" ht="21" customHeight="1" x14ac:dyDescent="0.25"/>
    <row r="750" ht="21" customHeight="1" x14ac:dyDescent="0.25"/>
    <row r="751" ht="21" customHeight="1" x14ac:dyDescent="0.25"/>
    <row r="752" ht="21" customHeight="1" x14ac:dyDescent="0.25"/>
    <row r="753" ht="21" customHeight="1" x14ac:dyDescent="0.25"/>
    <row r="754" ht="21" customHeight="1" x14ac:dyDescent="0.25"/>
    <row r="755" ht="21" customHeight="1" x14ac:dyDescent="0.25"/>
    <row r="756" ht="21" customHeight="1" x14ac:dyDescent="0.25"/>
    <row r="757" ht="21" customHeight="1" x14ac:dyDescent="0.25"/>
    <row r="758" ht="21" customHeight="1" x14ac:dyDescent="0.25"/>
    <row r="759" ht="21" customHeight="1" x14ac:dyDescent="0.25"/>
    <row r="760" ht="21" customHeight="1" x14ac:dyDescent="0.25"/>
    <row r="761" ht="21" customHeight="1" x14ac:dyDescent="0.25"/>
    <row r="762" ht="21" customHeight="1" x14ac:dyDescent="0.25"/>
    <row r="763" ht="21" customHeight="1" x14ac:dyDescent="0.25"/>
    <row r="764" ht="21" customHeight="1" x14ac:dyDescent="0.25"/>
    <row r="765" ht="21" customHeight="1" x14ac:dyDescent="0.25"/>
    <row r="766" ht="21" customHeight="1" x14ac:dyDescent="0.25"/>
    <row r="767" ht="21" customHeight="1" x14ac:dyDescent="0.25"/>
    <row r="768" ht="21" customHeight="1" x14ac:dyDescent="0.25"/>
    <row r="769" ht="21" customHeight="1" x14ac:dyDescent="0.25"/>
    <row r="770" ht="21" customHeight="1" x14ac:dyDescent="0.25"/>
    <row r="771" ht="21" customHeight="1" x14ac:dyDescent="0.25"/>
    <row r="772" ht="21" customHeight="1" x14ac:dyDescent="0.25"/>
    <row r="773" ht="21" customHeight="1" x14ac:dyDescent="0.25"/>
    <row r="774" ht="21" customHeight="1" x14ac:dyDescent="0.25"/>
    <row r="775" ht="21" customHeight="1" x14ac:dyDescent="0.25"/>
    <row r="776" ht="21" customHeight="1" x14ac:dyDescent="0.25"/>
    <row r="777" ht="21" customHeight="1" x14ac:dyDescent="0.25"/>
    <row r="778" ht="21" customHeight="1" x14ac:dyDescent="0.25"/>
    <row r="779" ht="21" customHeight="1" x14ac:dyDescent="0.25"/>
    <row r="780" ht="21" customHeight="1" x14ac:dyDescent="0.25"/>
    <row r="781" ht="21" customHeight="1" x14ac:dyDescent="0.25"/>
    <row r="782" ht="21" customHeight="1" x14ac:dyDescent="0.25"/>
    <row r="783" ht="21" customHeight="1" x14ac:dyDescent="0.25"/>
    <row r="784" ht="21" customHeight="1" x14ac:dyDescent="0.25"/>
    <row r="785" ht="21" customHeight="1" x14ac:dyDescent="0.25"/>
    <row r="786" ht="21" customHeight="1" x14ac:dyDescent="0.25"/>
    <row r="787" ht="21" customHeight="1" x14ac:dyDescent="0.25"/>
    <row r="788" ht="21" customHeight="1" x14ac:dyDescent="0.25"/>
    <row r="789" ht="21" customHeight="1" x14ac:dyDescent="0.25"/>
    <row r="790" ht="21" customHeight="1" x14ac:dyDescent="0.25"/>
    <row r="791" ht="21" customHeight="1" x14ac:dyDescent="0.25"/>
    <row r="792" ht="21" customHeight="1" x14ac:dyDescent="0.25"/>
    <row r="793" ht="21" customHeight="1" x14ac:dyDescent="0.25"/>
    <row r="794" ht="21" customHeight="1" x14ac:dyDescent="0.25"/>
    <row r="795" ht="21" customHeight="1" x14ac:dyDescent="0.25"/>
    <row r="796" ht="21" customHeight="1" x14ac:dyDescent="0.25"/>
    <row r="797" ht="21" customHeight="1" x14ac:dyDescent="0.25"/>
    <row r="798" ht="21" customHeight="1" x14ac:dyDescent="0.25"/>
    <row r="799" ht="21" customHeight="1" x14ac:dyDescent="0.25"/>
    <row r="800" ht="21" customHeight="1" x14ac:dyDescent="0.25"/>
    <row r="801" ht="21" customHeight="1" x14ac:dyDescent="0.25"/>
    <row r="802" ht="21" customHeight="1" x14ac:dyDescent="0.25"/>
    <row r="803" ht="21" customHeight="1" x14ac:dyDescent="0.25"/>
    <row r="804" ht="21" customHeight="1" x14ac:dyDescent="0.25"/>
    <row r="805" ht="21" customHeight="1" x14ac:dyDescent="0.25"/>
    <row r="806" ht="21" customHeight="1" x14ac:dyDescent="0.25"/>
    <row r="807" ht="21" customHeight="1" x14ac:dyDescent="0.25"/>
    <row r="808" ht="21" customHeight="1" x14ac:dyDescent="0.25"/>
    <row r="809" ht="21" customHeight="1" x14ac:dyDescent="0.25"/>
    <row r="810" ht="21" customHeight="1" x14ac:dyDescent="0.25"/>
    <row r="811" ht="21" customHeight="1" x14ac:dyDescent="0.25"/>
    <row r="812" ht="21" customHeight="1" x14ac:dyDescent="0.25"/>
    <row r="813" ht="21" customHeight="1" x14ac:dyDescent="0.25"/>
    <row r="814" ht="21" customHeight="1" x14ac:dyDescent="0.25"/>
    <row r="815" ht="21" customHeight="1" x14ac:dyDescent="0.25"/>
    <row r="816" ht="21" customHeight="1" x14ac:dyDescent="0.25"/>
    <row r="817" ht="21" customHeight="1" x14ac:dyDescent="0.25"/>
    <row r="818" ht="21" customHeight="1" x14ac:dyDescent="0.25"/>
    <row r="819" ht="21" customHeight="1" x14ac:dyDescent="0.25"/>
    <row r="820" ht="21" customHeight="1" x14ac:dyDescent="0.25"/>
    <row r="821" ht="21" customHeight="1" x14ac:dyDescent="0.25"/>
    <row r="822" ht="21" customHeight="1" x14ac:dyDescent="0.25"/>
    <row r="823" ht="21" customHeight="1" x14ac:dyDescent="0.25"/>
    <row r="824" ht="21" customHeight="1" x14ac:dyDescent="0.25"/>
    <row r="825" ht="21" customHeight="1" x14ac:dyDescent="0.25"/>
    <row r="826" ht="21" customHeight="1" x14ac:dyDescent="0.25"/>
    <row r="827" ht="21" customHeight="1" x14ac:dyDescent="0.25"/>
    <row r="828" ht="21" customHeight="1" x14ac:dyDescent="0.25"/>
    <row r="829" ht="21" customHeight="1" x14ac:dyDescent="0.25"/>
    <row r="830" ht="21" customHeight="1" x14ac:dyDescent="0.25"/>
    <row r="831" ht="21" customHeight="1" x14ac:dyDescent="0.25"/>
    <row r="832" ht="21" customHeight="1" x14ac:dyDescent="0.25"/>
    <row r="833" ht="21" customHeight="1" x14ac:dyDescent="0.25"/>
    <row r="834" ht="21" customHeight="1" x14ac:dyDescent="0.25"/>
    <row r="835" ht="21" customHeight="1" x14ac:dyDescent="0.25"/>
    <row r="836" ht="21" customHeight="1" x14ac:dyDescent="0.25"/>
    <row r="837" ht="21" customHeight="1" x14ac:dyDescent="0.25"/>
    <row r="838" ht="21" customHeight="1" x14ac:dyDescent="0.25"/>
    <row r="839" ht="21" customHeight="1" x14ac:dyDescent="0.25"/>
    <row r="840" ht="21" customHeight="1" x14ac:dyDescent="0.25"/>
    <row r="841" ht="21" customHeight="1" x14ac:dyDescent="0.25"/>
    <row r="842" ht="21" customHeight="1" x14ac:dyDescent="0.25"/>
    <row r="843" ht="21" customHeight="1" x14ac:dyDescent="0.25"/>
    <row r="844" ht="21" customHeight="1" x14ac:dyDescent="0.25"/>
    <row r="845" ht="21" customHeight="1" x14ac:dyDescent="0.25"/>
    <row r="846" ht="21" customHeight="1" x14ac:dyDescent="0.25"/>
    <row r="847" ht="21" customHeight="1" x14ac:dyDescent="0.25"/>
    <row r="848" ht="21" customHeight="1" x14ac:dyDescent="0.25"/>
    <row r="849" ht="21" customHeight="1" x14ac:dyDescent="0.25"/>
    <row r="850" ht="21" customHeight="1" x14ac:dyDescent="0.25"/>
    <row r="851" ht="21" customHeight="1" x14ac:dyDescent="0.25"/>
    <row r="852" ht="21" customHeight="1" x14ac:dyDescent="0.25"/>
    <row r="853" ht="21" customHeight="1" x14ac:dyDescent="0.25"/>
    <row r="854" ht="21" customHeight="1" x14ac:dyDescent="0.25"/>
    <row r="855" ht="21" customHeight="1" x14ac:dyDescent="0.25"/>
    <row r="856" ht="21" customHeight="1" x14ac:dyDescent="0.25"/>
    <row r="857" ht="21" customHeight="1" x14ac:dyDescent="0.25"/>
    <row r="858" ht="21" customHeight="1" x14ac:dyDescent="0.25"/>
    <row r="859" ht="21" customHeight="1" x14ac:dyDescent="0.25"/>
    <row r="860" ht="21" customHeight="1" x14ac:dyDescent="0.25"/>
    <row r="861" ht="21" customHeight="1" x14ac:dyDescent="0.25"/>
    <row r="862" ht="21" customHeight="1" x14ac:dyDescent="0.25"/>
    <row r="863" ht="21" customHeight="1" x14ac:dyDescent="0.25"/>
    <row r="864" ht="21" customHeight="1" x14ac:dyDescent="0.25"/>
    <row r="865" ht="21" customHeight="1" x14ac:dyDescent="0.25"/>
    <row r="866" ht="21" customHeight="1" x14ac:dyDescent="0.25"/>
    <row r="867" ht="21" customHeight="1" x14ac:dyDescent="0.25"/>
    <row r="868" ht="21" customHeight="1" x14ac:dyDescent="0.25"/>
    <row r="869" ht="21" customHeight="1" x14ac:dyDescent="0.25"/>
    <row r="870" ht="21" customHeight="1" x14ac:dyDescent="0.25"/>
    <row r="871" ht="21" customHeight="1" x14ac:dyDescent="0.25"/>
    <row r="872" ht="21" customHeight="1" x14ac:dyDescent="0.25"/>
    <row r="873" ht="21" customHeight="1" x14ac:dyDescent="0.25"/>
    <row r="874" ht="21" customHeight="1" x14ac:dyDescent="0.25"/>
    <row r="875" ht="21" customHeight="1" x14ac:dyDescent="0.25"/>
    <row r="876" ht="21" customHeight="1" x14ac:dyDescent="0.25"/>
    <row r="877" ht="21" customHeight="1" x14ac:dyDescent="0.25"/>
    <row r="878" ht="21" customHeight="1" x14ac:dyDescent="0.25"/>
    <row r="879" ht="21" customHeight="1" x14ac:dyDescent="0.25"/>
    <row r="880" ht="21" customHeight="1" x14ac:dyDescent="0.25"/>
    <row r="881" ht="21" customHeight="1" x14ac:dyDescent="0.25"/>
    <row r="882" ht="21" customHeight="1" x14ac:dyDescent="0.25"/>
    <row r="883" ht="21" customHeight="1" x14ac:dyDescent="0.25"/>
    <row r="884" ht="21" customHeight="1" x14ac:dyDescent="0.25"/>
    <row r="885" ht="21" customHeight="1" x14ac:dyDescent="0.25"/>
    <row r="886" ht="21" customHeight="1" x14ac:dyDescent="0.25"/>
    <row r="887" ht="21" customHeight="1" x14ac:dyDescent="0.25"/>
    <row r="888" ht="21" customHeight="1" x14ac:dyDescent="0.25"/>
    <row r="889" ht="21" customHeight="1" x14ac:dyDescent="0.25"/>
    <row r="890" ht="21" customHeight="1" x14ac:dyDescent="0.25"/>
    <row r="891" ht="21" customHeight="1" x14ac:dyDescent="0.25"/>
    <row r="892" ht="21" customHeight="1" x14ac:dyDescent="0.25"/>
    <row r="893" ht="21" customHeight="1" x14ac:dyDescent="0.25"/>
    <row r="894" ht="21" customHeight="1" x14ac:dyDescent="0.25"/>
    <row r="895" ht="21" customHeight="1" x14ac:dyDescent="0.25"/>
    <row r="896" ht="21" customHeight="1" x14ac:dyDescent="0.25"/>
    <row r="897" ht="21" customHeight="1" x14ac:dyDescent="0.25"/>
    <row r="898" ht="21" customHeight="1" x14ac:dyDescent="0.25"/>
    <row r="899" ht="21" customHeight="1" x14ac:dyDescent="0.25"/>
    <row r="900" ht="21" customHeight="1" x14ac:dyDescent="0.25"/>
    <row r="901" ht="21" customHeight="1" x14ac:dyDescent="0.25"/>
    <row r="902" ht="21" customHeight="1" x14ac:dyDescent="0.25"/>
    <row r="903" ht="21" customHeight="1" x14ac:dyDescent="0.25"/>
    <row r="904" ht="21" customHeight="1" x14ac:dyDescent="0.25"/>
    <row r="905" ht="21" customHeight="1" x14ac:dyDescent="0.25"/>
    <row r="906" ht="21" customHeight="1" x14ac:dyDescent="0.25"/>
    <row r="907" ht="21" customHeight="1" x14ac:dyDescent="0.25"/>
    <row r="908" ht="21" customHeight="1" x14ac:dyDescent="0.25"/>
    <row r="909" ht="21" customHeight="1" x14ac:dyDescent="0.25"/>
    <row r="910" ht="21" customHeight="1" x14ac:dyDescent="0.25"/>
    <row r="911" ht="21" customHeight="1" x14ac:dyDescent="0.25"/>
    <row r="912" ht="21" customHeight="1" x14ac:dyDescent="0.25"/>
    <row r="913" ht="21" customHeight="1" x14ac:dyDescent="0.25"/>
    <row r="914" ht="21" customHeight="1" x14ac:dyDescent="0.25"/>
    <row r="915" ht="21" customHeight="1" x14ac:dyDescent="0.25"/>
    <row r="916" ht="21" customHeight="1" x14ac:dyDescent="0.25"/>
    <row r="917" ht="21" customHeight="1" x14ac:dyDescent="0.25"/>
    <row r="918" ht="21" customHeight="1" x14ac:dyDescent="0.25"/>
    <row r="919" ht="21" customHeight="1" x14ac:dyDescent="0.25"/>
    <row r="920" ht="21" customHeight="1" x14ac:dyDescent="0.25"/>
    <row r="921" ht="21" customHeight="1" x14ac:dyDescent="0.25"/>
    <row r="922" ht="21" customHeight="1" x14ac:dyDescent="0.25"/>
    <row r="923" ht="21" customHeight="1" x14ac:dyDescent="0.25"/>
    <row r="924" ht="21" customHeight="1" x14ac:dyDescent="0.25"/>
    <row r="925" ht="21" customHeight="1" x14ac:dyDescent="0.25"/>
    <row r="926" ht="21" customHeight="1" x14ac:dyDescent="0.25"/>
    <row r="927" ht="21" customHeight="1" x14ac:dyDescent="0.25"/>
    <row r="928" ht="21" customHeight="1" x14ac:dyDescent="0.25"/>
    <row r="929" ht="21" customHeight="1" x14ac:dyDescent="0.25"/>
    <row r="930" ht="21" customHeight="1" x14ac:dyDescent="0.25"/>
    <row r="931" ht="21" customHeight="1" x14ac:dyDescent="0.25"/>
    <row r="932" ht="21" customHeight="1" x14ac:dyDescent="0.25"/>
    <row r="933" ht="21" customHeight="1" x14ac:dyDescent="0.25"/>
    <row r="934" ht="21" customHeight="1" x14ac:dyDescent="0.25"/>
    <row r="935" ht="21" customHeight="1" x14ac:dyDescent="0.25"/>
    <row r="936" ht="21" customHeight="1" x14ac:dyDescent="0.25"/>
    <row r="937" ht="21" customHeight="1" x14ac:dyDescent="0.25"/>
    <row r="938" ht="21" customHeight="1" x14ac:dyDescent="0.25"/>
    <row r="939" ht="21" customHeight="1" x14ac:dyDescent="0.25"/>
    <row r="940" ht="21" customHeight="1" x14ac:dyDescent="0.25"/>
    <row r="941" ht="21" customHeight="1" x14ac:dyDescent="0.25"/>
    <row r="942" ht="21" customHeight="1" x14ac:dyDescent="0.25"/>
    <row r="943" ht="21" customHeight="1" x14ac:dyDescent="0.25"/>
    <row r="944" ht="21" customHeight="1" x14ac:dyDescent="0.25"/>
    <row r="945" ht="21" customHeight="1" x14ac:dyDescent="0.25"/>
    <row r="946" ht="21" customHeight="1" x14ac:dyDescent="0.25"/>
    <row r="947" ht="21" customHeight="1" x14ac:dyDescent="0.25"/>
    <row r="948" ht="21" customHeight="1" x14ac:dyDescent="0.25"/>
    <row r="949" ht="21" customHeight="1" x14ac:dyDescent="0.25"/>
    <row r="950" ht="21" customHeight="1" x14ac:dyDescent="0.25"/>
    <row r="951" ht="21" customHeight="1" x14ac:dyDescent="0.25"/>
    <row r="952" ht="21" customHeight="1" x14ac:dyDescent="0.25"/>
    <row r="953" ht="21" customHeight="1" x14ac:dyDescent="0.25"/>
    <row r="954" ht="21" customHeight="1" x14ac:dyDescent="0.25"/>
    <row r="955" ht="21" customHeight="1" x14ac:dyDescent="0.25"/>
    <row r="956" ht="21" customHeight="1" x14ac:dyDescent="0.25"/>
    <row r="957" ht="21" customHeight="1" x14ac:dyDescent="0.25"/>
    <row r="958" ht="21" customHeight="1" x14ac:dyDescent="0.25"/>
    <row r="959" ht="21" customHeight="1" x14ac:dyDescent="0.25"/>
    <row r="960" ht="21" customHeight="1" x14ac:dyDescent="0.25"/>
    <row r="961" ht="21" customHeight="1" x14ac:dyDescent="0.25"/>
    <row r="962" ht="21" customHeight="1" x14ac:dyDescent="0.25"/>
    <row r="963" ht="21" customHeight="1" x14ac:dyDescent="0.25"/>
    <row r="964" ht="21" customHeight="1" x14ac:dyDescent="0.25"/>
    <row r="965" ht="21" customHeight="1" x14ac:dyDescent="0.25"/>
    <row r="966" ht="21" customHeight="1" x14ac:dyDescent="0.25"/>
    <row r="967" ht="21" customHeight="1" x14ac:dyDescent="0.25"/>
    <row r="968" ht="21" customHeight="1" x14ac:dyDescent="0.25"/>
    <row r="969" ht="21" customHeight="1" x14ac:dyDescent="0.25"/>
    <row r="970" ht="21" customHeight="1" x14ac:dyDescent="0.25"/>
    <row r="971" ht="21" customHeight="1" x14ac:dyDescent="0.25"/>
    <row r="972" ht="21" customHeight="1" x14ac:dyDescent="0.25"/>
    <row r="973" ht="21" customHeight="1" x14ac:dyDescent="0.25"/>
    <row r="974" ht="21" customHeight="1" x14ac:dyDescent="0.25"/>
    <row r="975" ht="21" customHeight="1" x14ac:dyDescent="0.25"/>
    <row r="976" ht="21" customHeight="1" x14ac:dyDescent="0.25"/>
    <row r="977" ht="21" customHeight="1" x14ac:dyDescent="0.25"/>
  </sheetData>
  <mergeCells count="475">
    <mergeCell ref="X91:Z91"/>
    <mergeCell ref="L91:Q91"/>
    <mergeCell ref="B87:D87"/>
    <mergeCell ref="B91:D91"/>
    <mergeCell ref="A85:Z86"/>
    <mergeCell ref="R91:W91"/>
    <mergeCell ref="L94:Q94"/>
    <mergeCell ref="L98:Q98"/>
    <mergeCell ref="A104:B104"/>
    <mergeCell ref="C104:E104"/>
    <mergeCell ref="X92:Z92"/>
    <mergeCell ref="X93:Z93"/>
    <mergeCell ref="E92:G92"/>
    <mergeCell ref="E93:G93"/>
    <mergeCell ref="H93:K93"/>
    <mergeCell ref="H92:K92"/>
    <mergeCell ref="X95:Z95"/>
    <mergeCell ref="X97:Z97"/>
    <mergeCell ref="J104:Z104"/>
    <mergeCell ref="L97:Q97"/>
    <mergeCell ref="H96:K96"/>
    <mergeCell ref="F104:I104"/>
    <mergeCell ref="B89:D89"/>
    <mergeCell ref="B90:D90"/>
    <mergeCell ref="AA1:AA73"/>
    <mergeCell ref="C164:E164"/>
    <mergeCell ref="C147:E147"/>
    <mergeCell ref="C148:E148"/>
    <mergeCell ref="C144:E144"/>
    <mergeCell ref="J117:Z117"/>
    <mergeCell ref="C117:I117"/>
    <mergeCell ref="J119:Z119"/>
    <mergeCell ref="J120:Z120"/>
    <mergeCell ref="A112:Z112"/>
    <mergeCell ref="A113:Z113"/>
    <mergeCell ref="A114:Z115"/>
    <mergeCell ref="J116:Z116"/>
    <mergeCell ref="C120:I120"/>
    <mergeCell ref="A118:B118"/>
    <mergeCell ref="A119:B119"/>
    <mergeCell ref="A116:B116"/>
    <mergeCell ref="A117:B117"/>
    <mergeCell ref="J125:Z125"/>
    <mergeCell ref="C123:I123"/>
    <mergeCell ref="J123:Z123"/>
    <mergeCell ref="B92:D92"/>
    <mergeCell ref="A21:Z22"/>
    <mergeCell ref="AA77:AA135"/>
    <mergeCell ref="A46:Q47"/>
    <mergeCell ref="C232:E232"/>
    <mergeCell ref="C233:E233"/>
    <mergeCell ref="A236:B236"/>
    <mergeCell ref="A237:B237"/>
    <mergeCell ref="C149:E149"/>
    <mergeCell ref="C151:E151"/>
    <mergeCell ref="C140:E140"/>
    <mergeCell ref="A150:B150"/>
    <mergeCell ref="C226:E226"/>
    <mergeCell ref="C227:E227"/>
    <mergeCell ref="C228:E228"/>
    <mergeCell ref="C229:E229"/>
    <mergeCell ref="C236:E236"/>
    <mergeCell ref="C237:E237"/>
    <mergeCell ref="C234:E234"/>
    <mergeCell ref="C141:E141"/>
    <mergeCell ref="C152:E152"/>
    <mergeCell ref="C153:E153"/>
    <mergeCell ref="C154:E154"/>
    <mergeCell ref="C155:E155"/>
    <mergeCell ref="B93:D93"/>
    <mergeCell ref="C165:E165"/>
    <mergeCell ref="A207:B207"/>
    <mergeCell ref="A54:Z55"/>
    <mergeCell ref="A53:Z53"/>
    <mergeCell ref="A81:Z81"/>
    <mergeCell ref="A23:Z23"/>
    <mergeCell ref="X24:Z24"/>
    <mergeCell ref="A35:C35"/>
    <mergeCell ref="E89:G89"/>
    <mergeCell ref="W78:Z79"/>
    <mergeCell ref="A77:Z77"/>
    <mergeCell ref="I37:Z41"/>
    <mergeCell ref="J35:R35"/>
    <mergeCell ref="J32:X32"/>
    <mergeCell ref="J33:R33"/>
    <mergeCell ref="I32:I36"/>
    <mergeCell ref="A37:H37"/>
    <mergeCell ref="Y32:Z36"/>
    <mergeCell ref="R46:Z47"/>
    <mergeCell ref="X48:Z48"/>
    <mergeCell ref="A62:Z63"/>
    <mergeCell ref="A48:Q52"/>
    <mergeCell ref="E88:G88"/>
    <mergeCell ref="H88:K88"/>
    <mergeCell ref="A45:Z45"/>
    <mergeCell ref="J73:Z73"/>
    <mergeCell ref="R87:W87"/>
    <mergeCell ref="R88:W88"/>
    <mergeCell ref="R89:W89"/>
    <mergeCell ref="R90:W90"/>
    <mergeCell ref="E90:G90"/>
    <mergeCell ref="A82:Z83"/>
    <mergeCell ref="A84:Z84"/>
    <mergeCell ref="X90:Z90"/>
    <mergeCell ref="X89:Z89"/>
    <mergeCell ref="H87:K87"/>
    <mergeCell ref="E87:G87"/>
    <mergeCell ref="L88:Q88"/>
    <mergeCell ref="L87:Q87"/>
    <mergeCell ref="L89:Q89"/>
    <mergeCell ref="L90:Q90"/>
    <mergeCell ref="B88:D88"/>
    <mergeCell ref="H89:K89"/>
    <mergeCell ref="A1:Z10"/>
    <mergeCell ref="A11:Z12"/>
    <mergeCell ref="B19:E19"/>
    <mergeCell ref="G19:I19"/>
    <mergeCell ref="A20:Z20"/>
    <mergeCell ref="A13:Z13"/>
    <mergeCell ref="A14:Z15"/>
    <mergeCell ref="A16:Z17"/>
    <mergeCell ref="A18:Z18"/>
    <mergeCell ref="U19:W19"/>
    <mergeCell ref="X19:Z19"/>
    <mergeCell ref="J19:T19"/>
    <mergeCell ref="A100:Z100"/>
    <mergeCell ref="A101:Z101"/>
    <mergeCell ref="A102:Z103"/>
    <mergeCell ref="B94:D94"/>
    <mergeCell ref="E94:G94"/>
    <mergeCell ref="H94:K94"/>
    <mergeCell ref="H95:K95"/>
    <mergeCell ref="L96:Q96"/>
    <mergeCell ref="H97:K97"/>
    <mergeCell ref="X94:Z94"/>
    <mergeCell ref="X96:Z96"/>
    <mergeCell ref="L95:Q95"/>
    <mergeCell ref="B95:D95"/>
    <mergeCell ref="B96:D96"/>
    <mergeCell ref="E96:G96"/>
    <mergeCell ref="E95:G95"/>
    <mergeCell ref="X99:Z99"/>
    <mergeCell ref="L99:Q99"/>
    <mergeCell ref="A99:D99"/>
    <mergeCell ref="X98:Z98"/>
    <mergeCell ref="R97:W97"/>
    <mergeCell ref="R98:W98"/>
    <mergeCell ref="R99:W99"/>
    <mergeCell ref="E97:G97"/>
    <mergeCell ref="H99:K99"/>
    <mergeCell ref="B97:D97"/>
    <mergeCell ref="E99:G99"/>
    <mergeCell ref="J127:Z127"/>
    <mergeCell ref="C124:I124"/>
    <mergeCell ref="A124:B124"/>
    <mergeCell ref="N136:N137"/>
    <mergeCell ref="A105:B105"/>
    <mergeCell ref="A106:B106"/>
    <mergeCell ref="A107:B107"/>
    <mergeCell ref="A108:B108"/>
    <mergeCell ref="A109:B109"/>
    <mergeCell ref="C108:E108"/>
    <mergeCell ref="C106:E106"/>
    <mergeCell ref="F106:I106"/>
    <mergeCell ref="C107:E107"/>
    <mergeCell ref="F107:I107"/>
    <mergeCell ref="C105:E105"/>
    <mergeCell ref="F105:I105"/>
    <mergeCell ref="J106:Z106"/>
    <mergeCell ref="J107:Z107"/>
    <mergeCell ref="C109:E109"/>
    <mergeCell ref="F109:I109"/>
    <mergeCell ref="F108:I108"/>
    <mergeCell ref="J109:Z109"/>
    <mergeCell ref="J108:Z108"/>
    <mergeCell ref="J105:Z105"/>
    <mergeCell ref="A110:I110"/>
    <mergeCell ref="A111:I111"/>
    <mergeCell ref="C116:I116"/>
    <mergeCell ref="A120:B120"/>
    <mergeCell ref="C118:I118"/>
    <mergeCell ref="C119:I119"/>
    <mergeCell ref="J118:Z118"/>
    <mergeCell ref="J110:Z110"/>
    <mergeCell ref="J111:Z111"/>
    <mergeCell ref="J128:Z128"/>
    <mergeCell ref="A129:Z129"/>
    <mergeCell ref="A147:B147"/>
    <mergeCell ref="A148:B148"/>
    <mergeCell ref="A149:B149"/>
    <mergeCell ref="A152:B152"/>
    <mergeCell ref="A151:B151"/>
    <mergeCell ref="A153:B153"/>
    <mergeCell ref="A154:B154"/>
    <mergeCell ref="C138:E138"/>
    <mergeCell ref="C139:E139"/>
    <mergeCell ref="A138:B138"/>
    <mergeCell ref="A139:B139"/>
    <mergeCell ref="A140:B140"/>
    <mergeCell ref="A141:B141"/>
    <mergeCell ref="C136:E137"/>
    <mergeCell ref="F136:F137"/>
    <mergeCell ref="G136:G137"/>
    <mergeCell ref="H136:H137"/>
    <mergeCell ref="I136:I137"/>
    <mergeCell ref="L136:L137"/>
    <mergeCell ref="M136:M137"/>
    <mergeCell ref="P136:P137"/>
    <mergeCell ref="A136:B137"/>
    <mergeCell ref="J126:Z126"/>
    <mergeCell ref="A122:B122"/>
    <mergeCell ref="C121:I121"/>
    <mergeCell ref="C122:I122"/>
    <mergeCell ref="A121:B121"/>
    <mergeCell ref="A123:B123"/>
    <mergeCell ref="J121:Z121"/>
    <mergeCell ref="A125:B125"/>
    <mergeCell ref="A126:B126"/>
    <mergeCell ref="J122:Z122"/>
    <mergeCell ref="J124:Z124"/>
    <mergeCell ref="C126:I126"/>
    <mergeCell ref="C125:I125"/>
    <mergeCell ref="C192:E192"/>
    <mergeCell ref="C190:E190"/>
    <mergeCell ref="A177:B177"/>
    <mergeCell ref="A178:B178"/>
    <mergeCell ref="C167:E167"/>
    <mergeCell ref="C162:E162"/>
    <mergeCell ref="A169:B169"/>
    <mergeCell ref="A170:B170"/>
    <mergeCell ref="A171:B171"/>
    <mergeCell ref="A184:B184"/>
    <mergeCell ref="A185:B185"/>
    <mergeCell ref="A174:B174"/>
    <mergeCell ref="A180:B180"/>
    <mergeCell ref="A187:B187"/>
    <mergeCell ref="A181:B181"/>
    <mergeCell ref="C166:E166"/>
    <mergeCell ref="C187:E187"/>
    <mergeCell ref="C191:E191"/>
    <mergeCell ref="A166:B166"/>
    <mergeCell ref="C170:E170"/>
    <mergeCell ref="C171:E171"/>
    <mergeCell ref="C172:E172"/>
    <mergeCell ref="A161:B161"/>
    <mergeCell ref="C161:E161"/>
    <mergeCell ref="C143:E143"/>
    <mergeCell ref="A142:B142"/>
    <mergeCell ref="A144:B144"/>
    <mergeCell ref="A145:B145"/>
    <mergeCell ref="A146:B146"/>
    <mergeCell ref="A143:B143"/>
    <mergeCell ref="A160:B160"/>
    <mergeCell ref="A157:B157"/>
    <mergeCell ref="A158:B158"/>
    <mergeCell ref="A159:B159"/>
    <mergeCell ref="C150:E150"/>
    <mergeCell ref="C158:E158"/>
    <mergeCell ref="C159:E159"/>
    <mergeCell ref="C145:E145"/>
    <mergeCell ref="C146:E146"/>
    <mergeCell ref="A156:B156"/>
    <mergeCell ref="C156:E156"/>
    <mergeCell ref="C157:E157"/>
    <mergeCell ref="Y136:Y137"/>
    <mergeCell ref="Z136:Z137"/>
    <mergeCell ref="T136:T137"/>
    <mergeCell ref="Q136:Q137"/>
    <mergeCell ref="R136:R137"/>
    <mergeCell ref="U136:U137"/>
    <mergeCell ref="V136:V137"/>
    <mergeCell ref="K136:K137"/>
    <mergeCell ref="J136:J137"/>
    <mergeCell ref="A208:B208"/>
    <mergeCell ref="C194:E194"/>
    <mergeCell ref="A211:B211"/>
    <mergeCell ref="C211:E211"/>
    <mergeCell ref="C210:E210"/>
    <mergeCell ref="C225:E225"/>
    <mergeCell ref="C216:E216"/>
    <mergeCell ref="C217:E217"/>
    <mergeCell ref="C218:E218"/>
    <mergeCell ref="A206:B206"/>
    <mergeCell ref="A195:B195"/>
    <mergeCell ref="A196:B196"/>
    <mergeCell ref="A197:B197"/>
    <mergeCell ref="A198:B198"/>
    <mergeCell ref="A201:B201"/>
    <mergeCell ref="A199:B199"/>
    <mergeCell ref="A200:B200"/>
    <mergeCell ref="A194:B194"/>
    <mergeCell ref="C208:E208"/>
    <mergeCell ref="A205:B205"/>
    <mergeCell ref="C204:E204"/>
    <mergeCell ref="A221:B221"/>
    <mergeCell ref="A222:B222"/>
    <mergeCell ref="A218:B218"/>
    <mergeCell ref="C198:E198"/>
    <mergeCell ref="C201:E201"/>
    <mergeCell ref="C202:E202"/>
    <mergeCell ref="A213:B213"/>
    <mergeCell ref="A212:B212"/>
    <mergeCell ref="C199:E199"/>
    <mergeCell ref="C200:E200"/>
    <mergeCell ref="A204:B204"/>
    <mergeCell ref="C219:E219"/>
    <mergeCell ref="A202:B202"/>
    <mergeCell ref="A203:B203"/>
    <mergeCell ref="A209:B209"/>
    <mergeCell ref="C205:E205"/>
    <mergeCell ref="C203:E203"/>
    <mergeCell ref="A210:B210"/>
    <mergeCell ref="C209:E209"/>
    <mergeCell ref="C207:E207"/>
    <mergeCell ref="A217:B217"/>
    <mergeCell ref="A215:B215"/>
    <mergeCell ref="C212:E212"/>
    <mergeCell ref="C213:E213"/>
    <mergeCell ref="C214:E214"/>
    <mergeCell ref="A214:B214"/>
    <mergeCell ref="C215:E215"/>
    <mergeCell ref="C223:E223"/>
    <mergeCell ref="C224:E224"/>
    <mergeCell ref="A216:B216"/>
    <mergeCell ref="A232:B232"/>
    <mergeCell ref="A233:B233"/>
    <mergeCell ref="A234:B234"/>
    <mergeCell ref="A223:B223"/>
    <mergeCell ref="A224:B224"/>
    <mergeCell ref="A226:B226"/>
    <mergeCell ref="A225:B225"/>
    <mergeCell ref="A227:B227"/>
    <mergeCell ref="A228:B228"/>
    <mergeCell ref="A229:B229"/>
    <mergeCell ref="A230:B230"/>
    <mergeCell ref="A231:B231"/>
    <mergeCell ref="C231:E231"/>
    <mergeCell ref="C220:E220"/>
    <mergeCell ref="C221:E221"/>
    <mergeCell ref="C222:E222"/>
    <mergeCell ref="C230:E230"/>
    <mergeCell ref="A220:B220"/>
    <mergeCell ref="A219:B219"/>
    <mergeCell ref="R51:W51"/>
    <mergeCell ref="R52:W52"/>
    <mergeCell ref="C173:E173"/>
    <mergeCell ref="C174:E174"/>
    <mergeCell ref="A186:B186"/>
    <mergeCell ref="A183:B183"/>
    <mergeCell ref="C185:E185"/>
    <mergeCell ref="C186:E186"/>
    <mergeCell ref="A191:B191"/>
    <mergeCell ref="C188:E188"/>
    <mergeCell ref="A175:B175"/>
    <mergeCell ref="A176:B176"/>
    <mergeCell ref="C182:E182"/>
    <mergeCell ref="C183:E183"/>
    <mergeCell ref="C179:E179"/>
    <mergeCell ref="C180:E180"/>
    <mergeCell ref="A127:I127"/>
    <mergeCell ref="C168:E168"/>
    <mergeCell ref="C169:E169"/>
    <mergeCell ref="C176:E176"/>
    <mergeCell ref="S136:S137"/>
    <mergeCell ref="A132:Z135"/>
    <mergeCell ref="W136:W137"/>
    <mergeCell ref="X136:X137"/>
    <mergeCell ref="J24:T24"/>
    <mergeCell ref="G80:H80"/>
    <mergeCell ref="M80:R80"/>
    <mergeCell ref="S80:V80"/>
    <mergeCell ref="I80:L80"/>
    <mergeCell ref="A130:Z131"/>
    <mergeCell ref="A56:Z60"/>
    <mergeCell ref="B73:F73"/>
    <mergeCell ref="A64:Z66"/>
    <mergeCell ref="A67:W69"/>
    <mergeCell ref="A61:Z61"/>
    <mergeCell ref="I78:L79"/>
    <mergeCell ref="G78:H79"/>
    <mergeCell ref="S78:V79"/>
    <mergeCell ref="A98:D98"/>
    <mergeCell ref="H98:K98"/>
    <mergeCell ref="U24:W24"/>
    <mergeCell ref="B24:E24"/>
    <mergeCell ref="G24:I24"/>
    <mergeCell ref="J36:R36"/>
    <mergeCell ref="S36:X36"/>
    <mergeCell ref="A27:H27"/>
    <mergeCell ref="A28:C28"/>
    <mergeCell ref="I27:Z31"/>
    <mergeCell ref="A29:C29"/>
    <mergeCell ref="A30:C30"/>
    <mergeCell ref="S33:X33"/>
    <mergeCell ref="S35:X35"/>
    <mergeCell ref="J34:R34"/>
    <mergeCell ref="S34:X34"/>
    <mergeCell ref="A25:Z25"/>
    <mergeCell ref="A26:Z26"/>
    <mergeCell ref="A33:C33"/>
    <mergeCell ref="A31:C31"/>
    <mergeCell ref="A32:C32"/>
    <mergeCell ref="A34:C34"/>
    <mergeCell ref="C193:E193"/>
    <mergeCell ref="A188:B188"/>
    <mergeCell ref="A189:B189"/>
    <mergeCell ref="C142:E142"/>
    <mergeCell ref="C163:E163"/>
    <mergeCell ref="A163:B163"/>
    <mergeCell ref="A164:B164"/>
    <mergeCell ref="C189:E189"/>
    <mergeCell ref="C175:E175"/>
    <mergeCell ref="C181:E181"/>
    <mergeCell ref="C184:E184"/>
    <mergeCell ref="C178:E178"/>
    <mergeCell ref="A179:B179"/>
    <mergeCell ref="A182:B182"/>
    <mergeCell ref="A167:B167"/>
    <mergeCell ref="A168:B168"/>
    <mergeCell ref="A172:B172"/>
    <mergeCell ref="A173:B173"/>
    <mergeCell ref="A193:B193"/>
    <mergeCell ref="A165:B165"/>
    <mergeCell ref="A190:B190"/>
    <mergeCell ref="A155:B155"/>
    <mergeCell ref="A162:B162"/>
    <mergeCell ref="C160:E160"/>
    <mergeCell ref="AA136:AA137"/>
    <mergeCell ref="A235:B235"/>
    <mergeCell ref="C235:E235"/>
    <mergeCell ref="A42:Z42"/>
    <mergeCell ref="A43:Z44"/>
    <mergeCell ref="E91:G91"/>
    <mergeCell ref="H91:K91"/>
    <mergeCell ref="H90:K90"/>
    <mergeCell ref="E98:G98"/>
    <mergeCell ref="L92:Q92"/>
    <mergeCell ref="L93:Q93"/>
    <mergeCell ref="R92:W92"/>
    <mergeCell ref="R93:W93"/>
    <mergeCell ref="R94:W94"/>
    <mergeCell ref="R95:W95"/>
    <mergeCell ref="R96:W96"/>
    <mergeCell ref="C206:E206"/>
    <mergeCell ref="O136:O137"/>
    <mergeCell ref="A128:I128"/>
    <mergeCell ref="A192:B192"/>
    <mergeCell ref="C195:E195"/>
    <mergeCell ref="C196:E196"/>
    <mergeCell ref="C197:E197"/>
    <mergeCell ref="C177:E177"/>
    <mergeCell ref="A41:C41"/>
    <mergeCell ref="A36:C36"/>
    <mergeCell ref="A38:C38"/>
    <mergeCell ref="A39:C39"/>
    <mergeCell ref="A40:C40"/>
    <mergeCell ref="A78:D79"/>
    <mergeCell ref="A80:D80"/>
    <mergeCell ref="E78:F79"/>
    <mergeCell ref="X88:Z88"/>
    <mergeCell ref="X87:Z87"/>
    <mergeCell ref="G73:I73"/>
    <mergeCell ref="M78:R79"/>
    <mergeCell ref="X51:Z51"/>
    <mergeCell ref="X52:Z52"/>
    <mergeCell ref="X67:Z69"/>
    <mergeCell ref="E80:F80"/>
    <mergeCell ref="W80:Z80"/>
    <mergeCell ref="X49:Z49"/>
    <mergeCell ref="R50:W50"/>
    <mergeCell ref="R48:W48"/>
    <mergeCell ref="R49:W49"/>
    <mergeCell ref="A70:Z70"/>
    <mergeCell ref="A71:Z72"/>
    <mergeCell ref="X50:Z50"/>
  </mergeCells>
  <dataValidations count="3">
    <dataValidation type="list" allowBlank="1" showErrorMessage="1" sqref="F19 S34 D34:H35" xr:uid="{00000000-0002-0000-1000-000000000000}">
      <formula1>"Yes,No"</formula1>
    </dataValidation>
    <dataValidation type="list" allowBlank="1" showErrorMessage="1" sqref="X48:X52" xr:uid="{00000000-0002-0000-1000-000001000000}">
      <formula1>"Yes/No?,Yes,No"</formula1>
    </dataValidation>
    <dataValidation type="list" allowBlank="1" showInputMessage="1" showErrorMessage="1" sqref="X67:Z69" xr:uid="{BFBC7437-1C7F-B54C-A942-6C4953462298}">
      <formula1>"Yes, No"</formula1>
    </dataValidation>
  </dataValidations>
  <pageMargins left="0.7" right="0.7" top="0.75" bottom="0.75" header="0.3" footer="0.3"/>
  <pageSetup scale="16" orientation="portrait" horizontalDpi="1200" verticalDpi="1200"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804000"/>
  </sheetPr>
  <dimension ref="A1:AA977"/>
  <sheetViews>
    <sheetView view="pageBreakPreview" topLeftCell="A81" zoomScale="93" zoomScaleNormal="100" zoomScaleSheetLayoutView="100" workbookViewId="0">
      <selection activeCell="X88" sqref="X88:Z99"/>
    </sheetView>
  </sheetViews>
  <sheetFormatPr defaultColWidth="13.5" defaultRowHeight="15" customHeight="1" x14ac:dyDescent="0.25"/>
  <cols>
    <col min="1" max="9" width="11" customWidth="1"/>
    <col min="10" max="26" width="3.875" customWidth="1"/>
    <col min="27" max="27" width="3.62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591" t="s">
        <v>96</v>
      </c>
      <c r="B11" s="592"/>
      <c r="C11" s="592"/>
      <c r="D11" s="592"/>
      <c r="E11" s="592"/>
      <c r="F11" s="592"/>
      <c r="G11" s="592"/>
      <c r="H11" s="592"/>
      <c r="I11" s="592"/>
      <c r="J11" s="592"/>
      <c r="K11" s="592"/>
      <c r="L11" s="592"/>
      <c r="M11" s="592"/>
      <c r="N11" s="592"/>
      <c r="O11" s="592"/>
      <c r="P11" s="592"/>
      <c r="Q11" s="592"/>
      <c r="R11" s="592"/>
      <c r="S11" s="592"/>
      <c r="T11" s="592"/>
      <c r="U11" s="592"/>
      <c r="V11" s="592"/>
      <c r="W11" s="592"/>
      <c r="X11" s="592"/>
      <c r="Y11" s="592"/>
      <c r="Z11" s="593"/>
      <c r="AA11" s="507"/>
    </row>
    <row r="12" spans="1:27" ht="15.75" customHeight="1" x14ac:dyDescent="0.25">
      <c r="A12" s="594"/>
      <c r="B12" s="595"/>
      <c r="C12" s="595"/>
      <c r="D12" s="595"/>
      <c r="E12" s="595"/>
      <c r="F12" s="595"/>
      <c r="G12" s="595"/>
      <c r="H12" s="595"/>
      <c r="I12" s="595"/>
      <c r="J12" s="595"/>
      <c r="K12" s="595"/>
      <c r="L12" s="595"/>
      <c r="M12" s="595"/>
      <c r="N12" s="595"/>
      <c r="O12" s="595"/>
      <c r="P12" s="595"/>
      <c r="Q12" s="595"/>
      <c r="R12" s="595"/>
      <c r="S12" s="595"/>
      <c r="T12" s="595"/>
      <c r="U12" s="595"/>
      <c r="V12" s="595"/>
      <c r="W12" s="595"/>
      <c r="X12" s="595"/>
      <c r="Y12" s="595"/>
      <c r="Z12" s="596"/>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Totals'!N19</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7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7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75" customHeight="1" x14ac:dyDescent="0.25">
      <c r="A75" s="71" t="s">
        <v>255</v>
      </c>
      <c r="B75" s="75">
        <f>E98</f>
        <v>0</v>
      </c>
      <c r="C75" s="75">
        <f>H98</f>
        <v>0</v>
      </c>
      <c r="D75" s="75">
        <f>L98</f>
        <v>0</v>
      </c>
      <c r="E75" s="75">
        <f>R98</f>
        <v>0</v>
      </c>
      <c r="F75" s="75">
        <f>J110</f>
        <v>0</v>
      </c>
      <c r="G75" s="74">
        <f>SUM(G138:G339)</f>
        <v>0</v>
      </c>
      <c r="H75" s="74">
        <f>SUM(H138:H339)</f>
        <v>0</v>
      </c>
      <c r="I75" s="74">
        <f>SUM(I138:I339)</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75" customHeight="1" x14ac:dyDescent="0.25">
      <c r="A76" s="51" t="s">
        <v>319</v>
      </c>
      <c r="B76" s="76">
        <f>B75+October!B76</f>
        <v>0</v>
      </c>
      <c r="C76" s="76">
        <f>C75+October!C76</f>
        <v>0</v>
      </c>
      <c r="D76" s="76">
        <f>D75+October!D76</f>
        <v>0</v>
      </c>
      <c r="E76" s="76">
        <f>E75+October!E76</f>
        <v>0</v>
      </c>
      <c r="F76" s="76">
        <f>F75+October!F76</f>
        <v>0</v>
      </c>
      <c r="G76" s="77">
        <f>G75+October!G76</f>
        <v>0</v>
      </c>
      <c r="H76" s="77">
        <f>H75+October!H76</f>
        <v>0</v>
      </c>
      <c r="I76" s="77">
        <f>I75+October!I76</f>
        <v>0</v>
      </c>
      <c r="J76" s="78">
        <f>J75+October!J76</f>
        <v>0</v>
      </c>
      <c r="K76" s="78">
        <f>K75+October!K76</f>
        <v>0</v>
      </c>
      <c r="L76" s="78">
        <f>L75+October!L76</f>
        <v>0</v>
      </c>
      <c r="M76" s="78">
        <f>M75+October!M76</f>
        <v>0</v>
      </c>
      <c r="N76" s="78">
        <f>N75+October!N76</f>
        <v>0</v>
      </c>
      <c r="O76" s="78">
        <f>O75+October!O76</f>
        <v>0</v>
      </c>
      <c r="P76" s="78">
        <f>P75+October!P76</f>
        <v>0</v>
      </c>
      <c r="Q76" s="78">
        <f>Q75+October!Q76</f>
        <v>0</v>
      </c>
      <c r="R76" s="78">
        <f>R75+October!R76</f>
        <v>0</v>
      </c>
      <c r="S76" s="78">
        <f>S75+October!S76</f>
        <v>0</v>
      </c>
      <c r="T76" s="78">
        <f>T75+October!T76</f>
        <v>0</v>
      </c>
      <c r="U76" s="78">
        <f>U75+October!U76</f>
        <v>0</v>
      </c>
      <c r="V76" s="78">
        <f>V75+October!V76</f>
        <v>0</v>
      </c>
      <c r="W76" s="78">
        <f>W75+October!W76</f>
        <v>0</v>
      </c>
      <c r="X76" s="78">
        <f>X75+October!X76</f>
        <v>0</v>
      </c>
      <c r="Y76" s="78">
        <f>Y75+October!Y76</f>
        <v>0</v>
      </c>
      <c r="Z76" s="78">
        <f>Z75+October!Z76</f>
        <v>0</v>
      </c>
      <c r="AA76" s="78">
        <f>AA75+October!AA76</f>
        <v>0</v>
      </c>
    </row>
    <row r="77" spans="1:27" ht="15.7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256</v>
      </c>
      <c r="J78" s="141"/>
      <c r="K78" s="141"/>
      <c r="L78" s="283"/>
      <c r="M78" s="500" t="s">
        <v>195</v>
      </c>
      <c r="N78" s="141"/>
      <c r="O78" s="141"/>
      <c r="P78" s="141"/>
      <c r="Q78" s="141"/>
      <c r="R78" s="283"/>
      <c r="S78" s="536" t="s">
        <v>196</v>
      </c>
      <c r="T78" s="141"/>
      <c r="U78" s="141"/>
      <c r="V78" s="283"/>
      <c r="W78" s="536" t="s">
        <v>197</v>
      </c>
      <c r="X78" s="141"/>
      <c r="Y78" s="141"/>
      <c r="Z78" s="283"/>
      <c r="AA78" s="505"/>
    </row>
    <row r="79" spans="1:27" ht="15.7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7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21.75"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 customHeight="1" x14ac:dyDescent="0.25">
      <c r="A87" s="36" t="s">
        <v>199</v>
      </c>
      <c r="B87" s="269" t="s">
        <v>200</v>
      </c>
      <c r="C87" s="280"/>
      <c r="D87" s="263"/>
      <c r="E87" s="269" t="s">
        <v>257</v>
      </c>
      <c r="F87" s="280"/>
      <c r="G87" s="263"/>
      <c r="H87" s="544" t="s">
        <v>365</v>
      </c>
      <c r="I87" s="545"/>
      <c r="J87" s="545"/>
      <c r="K87" s="546"/>
      <c r="L87" s="501" t="s">
        <v>258</v>
      </c>
      <c r="M87" s="280"/>
      <c r="N87" s="280"/>
      <c r="O87" s="280"/>
      <c r="P87" s="280"/>
      <c r="Q87" s="263"/>
      <c r="R87" s="501" t="s">
        <v>353</v>
      </c>
      <c r="S87" s="280"/>
      <c r="T87" s="280"/>
      <c r="U87" s="280"/>
      <c r="V87" s="280"/>
      <c r="W87" s="263"/>
      <c r="X87" s="269" t="s">
        <v>128</v>
      </c>
      <c r="Y87" s="280"/>
      <c r="Z87" s="263"/>
      <c r="AA87" s="505"/>
    </row>
    <row r="88" spans="1:27" ht="1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5"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5.75"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5"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7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 customHeight="1" x14ac:dyDescent="0.25">
      <c r="A99" s="316" t="s">
        <v>354</v>
      </c>
      <c r="B99" s="280"/>
      <c r="C99" s="280"/>
      <c r="D99" s="280"/>
      <c r="E99" s="477">
        <f>E98+October!E99</f>
        <v>0</v>
      </c>
      <c r="F99" s="310"/>
      <c r="G99" s="314"/>
      <c r="H99" s="317">
        <f>H98+October!H99</f>
        <v>0</v>
      </c>
      <c r="I99" s="310"/>
      <c r="J99" s="310"/>
      <c r="K99" s="314"/>
      <c r="L99" s="317">
        <f>L98+October!L99</f>
        <v>0</v>
      </c>
      <c r="M99" s="310"/>
      <c r="N99" s="310"/>
      <c r="O99" s="310"/>
      <c r="P99" s="310"/>
      <c r="Q99" s="314"/>
      <c r="R99" s="317">
        <f>R98+October!R99</f>
        <v>0</v>
      </c>
      <c r="S99" s="310"/>
      <c r="T99" s="310"/>
      <c r="U99" s="310"/>
      <c r="V99" s="310"/>
      <c r="W99" s="314"/>
      <c r="X99" s="317">
        <f>SUM(E99:Q99)</f>
        <v>0</v>
      </c>
      <c r="Y99" s="310"/>
      <c r="Z99" s="314"/>
      <c r="AA99" s="505"/>
    </row>
    <row r="100" spans="1:27" ht="18"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5.7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8"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8"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J110+October!J111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5.7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5.75"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8"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J127+October!J128</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20.100000000000001"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8"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5.7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75" customHeight="1" x14ac:dyDescent="0.25">
      <c r="A138" s="446"/>
      <c r="B138" s="263"/>
      <c r="C138" s="281"/>
      <c r="D138" s="280"/>
      <c r="E138" s="26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7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7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21" customHeight="1" x14ac:dyDescent="0.25"/>
    <row r="247" ht="21" customHeight="1" x14ac:dyDescent="0.25"/>
    <row r="248" ht="21" customHeight="1" x14ac:dyDescent="0.25"/>
    <row r="249" ht="21" customHeight="1" x14ac:dyDescent="0.25"/>
    <row r="250" ht="21" customHeight="1" x14ac:dyDescent="0.25"/>
    <row r="251" ht="21" customHeight="1" x14ac:dyDescent="0.25"/>
    <row r="252" ht="21" customHeight="1" x14ac:dyDescent="0.25"/>
    <row r="253" ht="21" customHeight="1" x14ac:dyDescent="0.25"/>
    <row r="254" ht="21" customHeight="1" x14ac:dyDescent="0.25"/>
    <row r="255" ht="21" customHeight="1" x14ac:dyDescent="0.25"/>
    <row r="256" ht="21" customHeight="1" x14ac:dyDescent="0.25"/>
    <row r="257" ht="21" customHeight="1" x14ac:dyDescent="0.25"/>
    <row r="258" ht="21" customHeight="1" x14ac:dyDescent="0.25"/>
    <row r="259" ht="21" customHeight="1" x14ac:dyDescent="0.25"/>
    <row r="260" ht="21" customHeight="1" x14ac:dyDescent="0.25"/>
    <row r="261" ht="21" customHeight="1" x14ac:dyDescent="0.25"/>
    <row r="262" ht="21" customHeight="1" x14ac:dyDescent="0.25"/>
    <row r="263" ht="21" customHeight="1" x14ac:dyDescent="0.25"/>
    <row r="264" ht="21" customHeight="1" x14ac:dyDescent="0.25"/>
    <row r="265" ht="21" customHeight="1" x14ac:dyDescent="0.25"/>
    <row r="266" ht="21" customHeight="1" x14ac:dyDescent="0.25"/>
    <row r="267" ht="21" customHeight="1" x14ac:dyDescent="0.25"/>
    <row r="268" ht="21" customHeight="1" x14ac:dyDescent="0.25"/>
    <row r="269" ht="21" customHeight="1" x14ac:dyDescent="0.25"/>
    <row r="270" ht="21" customHeight="1" x14ac:dyDescent="0.25"/>
    <row r="271" ht="21" customHeight="1" x14ac:dyDescent="0.25"/>
    <row r="272" ht="21" customHeight="1" x14ac:dyDescent="0.25"/>
    <row r="273" ht="21" customHeight="1" x14ac:dyDescent="0.25"/>
    <row r="274" ht="21" customHeight="1" x14ac:dyDescent="0.25"/>
    <row r="275" ht="21" customHeight="1" x14ac:dyDescent="0.25"/>
    <row r="276" ht="21" customHeight="1" x14ac:dyDescent="0.25"/>
    <row r="277" ht="21" customHeight="1" x14ac:dyDescent="0.25"/>
    <row r="278" ht="21" customHeight="1" x14ac:dyDescent="0.25"/>
    <row r="279" ht="21" customHeight="1" x14ac:dyDescent="0.25"/>
    <row r="280" ht="21" customHeight="1" x14ac:dyDescent="0.25"/>
    <row r="281" ht="21" customHeight="1" x14ac:dyDescent="0.25"/>
    <row r="282" ht="21" customHeight="1" x14ac:dyDescent="0.25"/>
    <row r="283" ht="21" customHeight="1" x14ac:dyDescent="0.25"/>
    <row r="284" ht="21" customHeight="1" x14ac:dyDescent="0.25"/>
    <row r="285" ht="21" customHeight="1" x14ac:dyDescent="0.25"/>
    <row r="286" ht="21" customHeight="1" x14ac:dyDescent="0.25"/>
    <row r="287" ht="21" customHeight="1" x14ac:dyDescent="0.25"/>
    <row r="288" ht="21" customHeight="1" x14ac:dyDescent="0.25"/>
    <row r="289" ht="21" customHeight="1" x14ac:dyDescent="0.25"/>
    <row r="290" ht="21" customHeight="1" x14ac:dyDescent="0.25"/>
    <row r="291" ht="21" customHeight="1" x14ac:dyDescent="0.25"/>
    <row r="292" ht="21" customHeight="1" x14ac:dyDescent="0.25"/>
    <row r="293" ht="21" customHeight="1" x14ac:dyDescent="0.25"/>
    <row r="294" ht="21" customHeight="1" x14ac:dyDescent="0.25"/>
    <row r="295" ht="21" customHeight="1" x14ac:dyDescent="0.25"/>
    <row r="296" ht="21" customHeight="1" x14ac:dyDescent="0.25"/>
    <row r="297" ht="21" customHeight="1" x14ac:dyDescent="0.25"/>
    <row r="298" ht="21" customHeight="1" x14ac:dyDescent="0.25"/>
    <row r="299" ht="21" customHeight="1" x14ac:dyDescent="0.25"/>
    <row r="300" ht="21" customHeight="1" x14ac:dyDescent="0.25"/>
    <row r="301" ht="21" customHeight="1" x14ac:dyDescent="0.25"/>
    <row r="302" ht="21" customHeight="1" x14ac:dyDescent="0.25"/>
    <row r="303" ht="21" customHeight="1" x14ac:dyDescent="0.25"/>
    <row r="304" ht="21" customHeight="1" x14ac:dyDescent="0.25"/>
    <row r="305" ht="21" customHeight="1" x14ac:dyDescent="0.25"/>
    <row r="306" ht="21" customHeight="1" x14ac:dyDescent="0.25"/>
    <row r="307" ht="21" customHeight="1" x14ac:dyDescent="0.25"/>
    <row r="308" ht="21" customHeight="1" x14ac:dyDescent="0.25"/>
    <row r="309" ht="21" customHeight="1" x14ac:dyDescent="0.25"/>
    <row r="310" ht="21" customHeight="1" x14ac:dyDescent="0.25"/>
    <row r="311" ht="21" customHeight="1" x14ac:dyDescent="0.25"/>
    <row r="312" ht="21" customHeight="1" x14ac:dyDescent="0.25"/>
    <row r="313" ht="21" customHeight="1" x14ac:dyDescent="0.25"/>
    <row r="314" ht="21" customHeight="1" x14ac:dyDescent="0.25"/>
    <row r="315" ht="21" customHeight="1" x14ac:dyDescent="0.25"/>
    <row r="316" ht="21" customHeight="1" x14ac:dyDescent="0.25"/>
    <row r="317" ht="21" customHeight="1" x14ac:dyDescent="0.25"/>
    <row r="318" ht="21" customHeight="1" x14ac:dyDescent="0.25"/>
    <row r="319" ht="21" customHeight="1" x14ac:dyDescent="0.25"/>
    <row r="320" ht="21" customHeight="1" x14ac:dyDescent="0.25"/>
    <row r="321" ht="21" customHeight="1" x14ac:dyDescent="0.25"/>
    <row r="322" ht="21" customHeight="1" x14ac:dyDescent="0.25"/>
    <row r="323" ht="21" customHeight="1" x14ac:dyDescent="0.25"/>
    <row r="324" ht="21" customHeight="1" x14ac:dyDescent="0.25"/>
    <row r="325" ht="21" customHeight="1" x14ac:dyDescent="0.25"/>
    <row r="326" ht="21" customHeight="1" x14ac:dyDescent="0.25"/>
    <row r="327" ht="21" customHeight="1" x14ac:dyDescent="0.25"/>
    <row r="328" ht="21" customHeight="1" x14ac:dyDescent="0.25"/>
    <row r="329" ht="21" customHeight="1" x14ac:dyDescent="0.25"/>
    <row r="330" ht="21" customHeight="1" x14ac:dyDescent="0.25"/>
    <row r="331" ht="21" customHeight="1" x14ac:dyDescent="0.25"/>
    <row r="332" ht="21" customHeight="1" x14ac:dyDescent="0.25"/>
    <row r="333" ht="21" customHeight="1" x14ac:dyDescent="0.25"/>
    <row r="334" ht="21" customHeight="1" x14ac:dyDescent="0.25"/>
    <row r="335" ht="21" customHeight="1" x14ac:dyDescent="0.25"/>
    <row r="336" ht="21" customHeight="1" x14ac:dyDescent="0.25"/>
    <row r="337" ht="21" customHeight="1" x14ac:dyDescent="0.25"/>
    <row r="338" ht="21" customHeight="1" x14ac:dyDescent="0.25"/>
    <row r="339" ht="21" customHeight="1" x14ac:dyDescent="0.25"/>
    <row r="340" ht="21" customHeight="1" x14ac:dyDescent="0.25"/>
    <row r="341" ht="21" customHeight="1" x14ac:dyDescent="0.25"/>
    <row r="342" ht="21" customHeight="1" x14ac:dyDescent="0.25"/>
    <row r="343" ht="21" customHeight="1" x14ac:dyDescent="0.25"/>
    <row r="344" ht="21" customHeight="1" x14ac:dyDescent="0.25"/>
    <row r="345" ht="21" customHeight="1" x14ac:dyDescent="0.25"/>
    <row r="346" ht="21" customHeight="1" x14ac:dyDescent="0.25"/>
    <row r="347" ht="21" customHeight="1" x14ac:dyDescent="0.25"/>
    <row r="348" ht="21" customHeight="1" x14ac:dyDescent="0.25"/>
    <row r="349" ht="21" customHeight="1" x14ac:dyDescent="0.25"/>
    <row r="350" ht="21" customHeight="1" x14ac:dyDescent="0.25"/>
    <row r="351" ht="21" customHeight="1" x14ac:dyDescent="0.25"/>
    <row r="352" ht="21" customHeight="1" x14ac:dyDescent="0.25"/>
    <row r="353" ht="21" customHeight="1" x14ac:dyDescent="0.25"/>
    <row r="354" ht="21" customHeight="1" x14ac:dyDescent="0.25"/>
    <row r="355" ht="21" customHeight="1" x14ac:dyDescent="0.25"/>
    <row r="356" ht="21" customHeight="1" x14ac:dyDescent="0.25"/>
    <row r="357" ht="21" customHeight="1" x14ac:dyDescent="0.25"/>
    <row r="358" ht="21" customHeight="1" x14ac:dyDescent="0.25"/>
    <row r="359" ht="21" customHeight="1" x14ac:dyDescent="0.25"/>
    <row r="360" ht="21" customHeight="1" x14ac:dyDescent="0.25"/>
    <row r="361" ht="21" customHeight="1" x14ac:dyDescent="0.25"/>
    <row r="362" ht="21" customHeight="1" x14ac:dyDescent="0.25"/>
    <row r="363" ht="21" customHeight="1" x14ac:dyDescent="0.25"/>
    <row r="364" ht="21" customHeight="1" x14ac:dyDescent="0.25"/>
    <row r="365" ht="21" customHeight="1" x14ac:dyDescent="0.25"/>
    <row r="366" ht="21" customHeight="1" x14ac:dyDescent="0.25"/>
    <row r="367" ht="21" customHeight="1" x14ac:dyDescent="0.25"/>
    <row r="368" ht="21" customHeight="1" x14ac:dyDescent="0.25"/>
    <row r="369" ht="21" customHeight="1" x14ac:dyDescent="0.25"/>
    <row r="370" ht="21" customHeight="1" x14ac:dyDescent="0.25"/>
    <row r="371" ht="21" customHeight="1" x14ac:dyDescent="0.25"/>
    <row r="372" ht="21" customHeight="1" x14ac:dyDescent="0.25"/>
    <row r="373" ht="21" customHeight="1" x14ac:dyDescent="0.25"/>
    <row r="374" ht="21" customHeight="1" x14ac:dyDescent="0.25"/>
    <row r="375" ht="21" customHeight="1" x14ac:dyDescent="0.25"/>
    <row r="376" ht="21" customHeight="1" x14ac:dyDescent="0.25"/>
    <row r="377" ht="21" customHeight="1" x14ac:dyDescent="0.25"/>
    <row r="378" ht="21" customHeight="1" x14ac:dyDescent="0.25"/>
    <row r="379" ht="21" customHeight="1" x14ac:dyDescent="0.25"/>
    <row r="380" ht="21" customHeight="1" x14ac:dyDescent="0.25"/>
    <row r="381" ht="21" customHeight="1" x14ac:dyDescent="0.25"/>
    <row r="382" ht="21" customHeight="1" x14ac:dyDescent="0.25"/>
    <row r="383" ht="21" customHeight="1" x14ac:dyDescent="0.25"/>
    <row r="384" ht="21" customHeight="1" x14ac:dyDescent="0.25"/>
    <row r="385" ht="21" customHeight="1" x14ac:dyDescent="0.25"/>
    <row r="386" ht="21" customHeight="1" x14ac:dyDescent="0.25"/>
    <row r="387" ht="21" customHeight="1" x14ac:dyDescent="0.25"/>
    <row r="388" ht="21" customHeight="1" x14ac:dyDescent="0.25"/>
    <row r="389" ht="21" customHeight="1" x14ac:dyDescent="0.25"/>
    <row r="390" ht="21" customHeight="1" x14ac:dyDescent="0.25"/>
    <row r="391" ht="21" customHeight="1" x14ac:dyDescent="0.25"/>
    <row r="392" ht="21" customHeight="1" x14ac:dyDescent="0.25"/>
    <row r="393" ht="21" customHeight="1" x14ac:dyDescent="0.25"/>
    <row r="394" ht="21" customHeight="1" x14ac:dyDescent="0.25"/>
    <row r="395" ht="21" customHeight="1" x14ac:dyDescent="0.25"/>
    <row r="396" ht="21" customHeight="1" x14ac:dyDescent="0.25"/>
    <row r="397" ht="21" customHeight="1" x14ac:dyDescent="0.25"/>
    <row r="398" ht="21" customHeight="1" x14ac:dyDescent="0.25"/>
    <row r="399" ht="21" customHeight="1" x14ac:dyDescent="0.25"/>
    <row r="400" ht="21" customHeight="1" x14ac:dyDescent="0.25"/>
    <row r="401" ht="21" customHeight="1" x14ac:dyDescent="0.25"/>
    <row r="402" ht="21" customHeight="1" x14ac:dyDescent="0.25"/>
    <row r="403" ht="21" customHeight="1" x14ac:dyDescent="0.25"/>
    <row r="404" ht="21" customHeight="1" x14ac:dyDescent="0.25"/>
    <row r="405" ht="21" customHeight="1" x14ac:dyDescent="0.25"/>
    <row r="406" ht="21" customHeight="1" x14ac:dyDescent="0.25"/>
    <row r="407" ht="21" customHeight="1" x14ac:dyDescent="0.25"/>
    <row r="408" ht="21" customHeight="1" x14ac:dyDescent="0.25"/>
    <row r="409" ht="21" customHeight="1" x14ac:dyDescent="0.25"/>
    <row r="410" ht="21" customHeight="1" x14ac:dyDescent="0.25"/>
    <row r="411" ht="21" customHeight="1" x14ac:dyDescent="0.25"/>
    <row r="412" ht="21" customHeight="1" x14ac:dyDescent="0.25"/>
    <row r="413" ht="21" customHeight="1" x14ac:dyDescent="0.25"/>
    <row r="414" ht="21" customHeight="1" x14ac:dyDescent="0.25"/>
    <row r="415" ht="21" customHeight="1" x14ac:dyDescent="0.25"/>
    <row r="416" ht="21" customHeight="1" x14ac:dyDescent="0.25"/>
    <row r="417" ht="21" customHeight="1" x14ac:dyDescent="0.25"/>
    <row r="418" ht="21" customHeight="1" x14ac:dyDescent="0.25"/>
    <row r="419" ht="21" customHeight="1" x14ac:dyDescent="0.25"/>
    <row r="420" ht="21" customHeight="1" x14ac:dyDescent="0.25"/>
    <row r="421" ht="21" customHeight="1" x14ac:dyDescent="0.25"/>
    <row r="422" ht="21" customHeight="1" x14ac:dyDescent="0.25"/>
    <row r="423" ht="21" customHeight="1" x14ac:dyDescent="0.25"/>
    <row r="424" ht="21" customHeight="1" x14ac:dyDescent="0.25"/>
    <row r="425" ht="21" customHeight="1" x14ac:dyDescent="0.25"/>
    <row r="426" ht="21" customHeight="1" x14ac:dyDescent="0.25"/>
    <row r="427" ht="21" customHeight="1" x14ac:dyDescent="0.25"/>
    <row r="428" ht="21" customHeight="1" x14ac:dyDescent="0.25"/>
    <row r="429" ht="21" customHeight="1" x14ac:dyDescent="0.25"/>
    <row r="430" ht="21" customHeight="1" x14ac:dyDescent="0.25"/>
    <row r="431" ht="21" customHeight="1" x14ac:dyDescent="0.25"/>
    <row r="432" ht="21" customHeight="1" x14ac:dyDescent="0.25"/>
    <row r="433" ht="21" customHeight="1" x14ac:dyDescent="0.25"/>
    <row r="434" ht="21" customHeight="1" x14ac:dyDescent="0.25"/>
    <row r="435" ht="21" customHeight="1" x14ac:dyDescent="0.25"/>
    <row r="436" ht="21" customHeight="1" x14ac:dyDescent="0.25"/>
    <row r="437" ht="21" customHeight="1" x14ac:dyDescent="0.25"/>
    <row r="438" ht="21" customHeight="1" x14ac:dyDescent="0.25"/>
    <row r="439" ht="21" customHeight="1" x14ac:dyDescent="0.25"/>
    <row r="440" ht="21" customHeight="1" x14ac:dyDescent="0.25"/>
    <row r="441" ht="21" customHeight="1" x14ac:dyDescent="0.25"/>
    <row r="442" ht="21" customHeight="1" x14ac:dyDescent="0.25"/>
    <row r="443" ht="21" customHeight="1" x14ac:dyDescent="0.25"/>
    <row r="444" ht="21" customHeight="1" x14ac:dyDescent="0.25"/>
    <row r="445" ht="21" customHeight="1" x14ac:dyDescent="0.25"/>
    <row r="446" ht="21" customHeight="1" x14ac:dyDescent="0.25"/>
    <row r="447" ht="21" customHeight="1" x14ac:dyDescent="0.25"/>
    <row r="448" ht="21" customHeight="1" x14ac:dyDescent="0.25"/>
    <row r="449" ht="21" customHeight="1" x14ac:dyDescent="0.25"/>
    <row r="450" ht="21" customHeight="1" x14ac:dyDescent="0.25"/>
    <row r="451" ht="21" customHeight="1" x14ac:dyDescent="0.25"/>
    <row r="452" ht="21" customHeight="1" x14ac:dyDescent="0.25"/>
    <row r="453" ht="21" customHeight="1" x14ac:dyDescent="0.25"/>
    <row r="454" ht="21" customHeight="1" x14ac:dyDescent="0.25"/>
    <row r="455" ht="21" customHeight="1" x14ac:dyDescent="0.25"/>
    <row r="456" ht="21" customHeight="1" x14ac:dyDescent="0.25"/>
    <row r="457" ht="21" customHeight="1" x14ac:dyDescent="0.25"/>
    <row r="458" ht="21" customHeight="1" x14ac:dyDescent="0.25"/>
    <row r="459" ht="21" customHeight="1" x14ac:dyDescent="0.25"/>
    <row r="460" ht="21" customHeight="1" x14ac:dyDescent="0.25"/>
    <row r="461" ht="21" customHeight="1" x14ac:dyDescent="0.25"/>
    <row r="462" ht="21" customHeight="1" x14ac:dyDescent="0.25"/>
    <row r="463" ht="21" customHeight="1" x14ac:dyDescent="0.25"/>
    <row r="464" ht="21" customHeight="1" x14ac:dyDescent="0.25"/>
    <row r="465" ht="21" customHeight="1" x14ac:dyDescent="0.25"/>
    <row r="466" ht="21" customHeight="1" x14ac:dyDescent="0.25"/>
    <row r="467" ht="21" customHeight="1" x14ac:dyDescent="0.25"/>
    <row r="468" ht="21" customHeight="1" x14ac:dyDescent="0.25"/>
    <row r="469" ht="21" customHeight="1" x14ac:dyDescent="0.25"/>
    <row r="470" ht="21" customHeight="1" x14ac:dyDescent="0.25"/>
    <row r="471" ht="21" customHeight="1" x14ac:dyDescent="0.25"/>
    <row r="472" ht="21" customHeight="1" x14ac:dyDescent="0.25"/>
    <row r="473" ht="21" customHeight="1" x14ac:dyDescent="0.25"/>
    <row r="474" ht="21" customHeight="1" x14ac:dyDescent="0.25"/>
    <row r="475" ht="21" customHeight="1" x14ac:dyDescent="0.25"/>
    <row r="476" ht="21" customHeight="1" x14ac:dyDescent="0.25"/>
    <row r="477" ht="21" customHeight="1" x14ac:dyDescent="0.25"/>
    <row r="478" ht="21" customHeight="1" x14ac:dyDescent="0.25"/>
    <row r="479" ht="21" customHeight="1" x14ac:dyDescent="0.25"/>
    <row r="480" ht="21" customHeight="1" x14ac:dyDescent="0.25"/>
    <row r="481" ht="21" customHeight="1" x14ac:dyDescent="0.25"/>
    <row r="482" ht="21" customHeight="1" x14ac:dyDescent="0.25"/>
    <row r="483" ht="21" customHeight="1" x14ac:dyDescent="0.25"/>
    <row r="484" ht="21" customHeight="1" x14ac:dyDescent="0.25"/>
    <row r="485" ht="21" customHeight="1" x14ac:dyDescent="0.25"/>
    <row r="486" ht="21" customHeight="1" x14ac:dyDescent="0.25"/>
    <row r="487" ht="21" customHeight="1" x14ac:dyDescent="0.25"/>
    <row r="488" ht="21" customHeight="1" x14ac:dyDescent="0.25"/>
    <row r="489" ht="21" customHeight="1" x14ac:dyDescent="0.25"/>
    <row r="490" ht="21" customHeight="1" x14ac:dyDescent="0.25"/>
    <row r="491" ht="21" customHeight="1" x14ac:dyDescent="0.25"/>
    <row r="492" ht="21" customHeight="1" x14ac:dyDescent="0.25"/>
    <row r="493" ht="21" customHeight="1" x14ac:dyDescent="0.25"/>
    <row r="494" ht="21" customHeight="1" x14ac:dyDescent="0.25"/>
    <row r="495" ht="21" customHeight="1" x14ac:dyDescent="0.25"/>
    <row r="496" ht="21" customHeight="1" x14ac:dyDescent="0.25"/>
    <row r="497" ht="21" customHeight="1" x14ac:dyDescent="0.25"/>
    <row r="498" ht="21" customHeight="1" x14ac:dyDescent="0.25"/>
    <row r="499" ht="21" customHeight="1" x14ac:dyDescent="0.25"/>
    <row r="500" ht="21" customHeight="1" x14ac:dyDescent="0.25"/>
    <row r="501" ht="21" customHeight="1" x14ac:dyDescent="0.25"/>
    <row r="502" ht="21" customHeight="1" x14ac:dyDescent="0.25"/>
    <row r="503" ht="21" customHeight="1" x14ac:dyDescent="0.25"/>
    <row r="504" ht="21" customHeight="1" x14ac:dyDescent="0.25"/>
    <row r="505" ht="21" customHeight="1" x14ac:dyDescent="0.25"/>
    <row r="506" ht="21" customHeight="1" x14ac:dyDescent="0.25"/>
    <row r="507" ht="21" customHeight="1" x14ac:dyDescent="0.25"/>
    <row r="508" ht="21" customHeight="1" x14ac:dyDescent="0.25"/>
    <row r="509" ht="21" customHeight="1" x14ac:dyDescent="0.25"/>
    <row r="510" ht="21" customHeight="1" x14ac:dyDescent="0.25"/>
    <row r="511" ht="21" customHeight="1" x14ac:dyDescent="0.25"/>
    <row r="512" ht="21" customHeight="1" x14ac:dyDescent="0.25"/>
    <row r="513" ht="21" customHeight="1" x14ac:dyDescent="0.25"/>
    <row r="514" ht="21" customHeight="1" x14ac:dyDescent="0.25"/>
    <row r="515" ht="21" customHeight="1" x14ac:dyDescent="0.25"/>
    <row r="516" ht="21" customHeight="1" x14ac:dyDescent="0.25"/>
    <row r="517" ht="21" customHeight="1" x14ac:dyDescent="0.25"/>
    <row r="518" ht="21" customHeight="1" x14ac:dyDescent="0.25"/>
    <row r="519" ht="21" customHeight="1" x14ac:dyDescent="0.25"/>
    <row r="520" ht="21" customHeight="1" x14ac:dyDescent="0.25"/>
    <row r="521" ht="21" customHeight="1" x14ac:dyDescent="0.25"/>
    <row r="522" ht="21" customHeight="1" x14ac:dyDescent="0.25"/>
    <row r="523" ht="21" customHeight="1" x14ac:dyDescent="0.25"/>
    <row r="524" ht="21" customHeight="1" x14ac:dyDescent="0.25"/>
    <row r="525" ht="21" customHeight="1" x14ac:dyDescent="0.25"/>
    <row r="526" ht="21" customHeight="1" x14ac:dyDescent="0.25"/>
    <row r="527" ht="21" customHeight="1" x14ac:dyDescent="0.25"/>
    <row r="528" ht="21" customHeight="1" x14ac:dyDescent="0.25"/>
    <row r="529" ht="21" customHeight="1" x14ac:dyDescent="0.25"/>
    <row r="530" ht="21" customHeight="1" x14ac:dyDescent="0.25"/>
    <row r="531" ht="21" customHeight="1" x14ac:dyDescent="0.25"/>
    <row r="532" ht="21" customHeight="1" x14ac:dyDescent="0.25"/>
    <row r="533" ht="21" customHeight="1" x14ac:dyDescent="0.25"/>
    <row r="534" ht="21" customHeight="1" x14ac:dyDescent="0.25"/>
    <row r="535" ht="21" customHeight="1" x14ac:dyDescent="0.25"/>
    <row r="536" ht="21" customHeight="1" x14ac:dyDescent="0.25"/>
    <row r="537" ht="21" customHeight="1" x14ac:dyDescent="0.25"/>
    <row r="538" ht="21" customHeight="1" x14ac:dyDescent="0.25"/>
    <row r="539" ht="21" customHeight="1" x14ac:dyDescent="0.25"/>
    <row r="540" ht="21" customHeight="1" x14ac:dyDescent="0.25"/>
    <row r="541" ht="21" customHeight="1" x14ac:dyDescent="0.25"/>
    <row r="542" ht="21" customHeight="1" x14ac:dyDescent="0.25"/>
    <row r="543" ht="21" customHeight="1" x14ac:dyDescent="0.25"/>
    <row r="544" ht="21" customHeight="1" x14ac:dyDescent="0.25"/>
    <row r="545" ht="21" customHeight="1" x14ac:dyDescent="0.25"/>
    <row r="546" ht="21" customHeight="1" x14ac:dyDescent="0.25"/>
    <row r="547" ht="21" customHeight="1" x14ac:dyDescent="0.25"/>
    <row r="548" ht="21" customHeight="1" x14ac:dyDescent="0.25"/>
    <row r="549" ht="21" customHeight="1" x14ac:dyDescent="0.25"/>
    <row r="550" ht="21" customHeight="1" x14ac:dyDescent="0.25"/>
    <row r="551" ht="21" customHeight="1" x14ac:dyDescent="0.25"/>
    <row r="552" ht="21" customHeight="1" x14ac:dyDescent="0.25"/>
    <row r="553" ht="21" customHeight="1" x14ac:dyDescent="0.25"/>
    <row r="554" ht="21" customHeight="1" x14ac:dyDescent="0.25"/>
    <row r="555" ht="21" customHeight="1" x14ac:dyDescent="0.25"/>
    <row r="556" ht="21" customHeight="1" x14ac:dyDescent="0.25"/>
    <row r="557" ht="21" customHeight="1" x14ac:dyDescent="0.25"/>
    <row r="558" ht="21" customHeight="1" x14ac:dyDescent="0.25"/>
    <row r="559" ht="21" customHeight="1" x14ac:dyDescent="0.25"/>
    <row r="560" ht="21" customHeight="1" x14ac:dyDescent="0.25"/>
    <row r="561" ht="21" customHeight="1" x14ac:dyDescent="0.25"/>
    <row r="562" ht="21" customHeight="1" x14ac:dyDescent="0.25"/>
    <row r="563" ht="21" customHeight="1" x14ac:dyDescent="0.25"/>
    <row r="564" ht="21" customHeight="1" x14ac:dyDescent="0.25"/>
    <row r="565" ht="21" customHeight="1" x14ac:dyDescent="0.25"/>
    <row r="566" ht="21" customHeight="1" x14ac:dyDescent="0.25"/>
    <row r="567" ht="21" customHeight="1" x14ac:dyDescent="0.25"/>
    <row r="568" ht="21" customHeight="1" x14ac:dyDescent="0.25"/>
    <row r="569" ht="21" customHeight="1" x14ac:dyDescent="0.25"/>
    <row r="570" ht="21" customHeight="1" x14ac:dyDescent="0.25"/>
    <row r="571" ht="21" customHeight="1" x14ac:dyDescent="0.25"/>
    <row r="572" ht="21" customHeight="1" x14ac:dyDescent="0.25"/>
    <row r="573" ht="21" customHeight="1" x14ac:dyDescent="0.25"/>
    <row r="574" ht="21" customHeight="1" x14ac:dyDescent="0.25"/>
    <row r="575" ht="21" customHeight="1" x14ac:dyDescent="0.25"/>
    <row r="576" ht="21" customHeight="1" x14ac:dyDescent="0.25"/>
    <row r="577" ht="21" customHeight="1" x14ac:dyDescent="0.25"/>
    <row r="578" ht="21" customHeight="1" x14ac:dyDescent="0.25"/>
    <row r="579" ht="21" customHeight="1" x14ac:dyDescent="0.25"/>
    <row r="580" ht="21" customHeight="1" x14ac:dyDescent="0.25"/>
    <row r="581" ht="21" customHeight="1" x14ac:dyDescent="0.25"/>
    <row r="582" ht="21" customHeight="1" x14ac:dyDescent="0.25"/>
    <row r="583" ht="21" customHeight="1" x14ac:dyDescent="0.25"/>
    <row r="584" ht="21" customHeight="1" x14ac:dyDescent="0.25"/>
    <row r="585" ht="21" customHeight="1" x14ac:dyDescent="0.25"/>
    <row r="586" ht="21" customHeight="1" x14ac:dyDescent="0.25"/>
    <row r="587" ht="21" customHeight="1" x14ac:dyDescent="0.25"/>
    <row r="588" ht="21" customHeight="1" x14ac:dyDescent="0.25"/>
    <row r="589" ht="21" customHeight="1" x14ac:dyDescent="0.25"/>
    <row r="590" ht="21" customHeight="1" x14ac:dyDescent="0.25"/>
    <row r="591" ht="21" customHeight="1" x14ac:dyDescent="0.25"/>
    <row r="592" ht="21" customHeight="1" x14ac:dyDescent="0.25"/>
    <row r="593" ht="21" customHeight="1" x14ac:dyDescent="0.25"/>
    <row r="594" ht="21" customHeight="1" x14ac:dyDescent="0.25"/>
    <row r="595" ht="21" customHeight="1" x14ac:dyDescent="0.25"/>
    <row r="596" ht="21" customHeight="1" x14ac:dyDescent="0.25"/>
    <row r="597" ht="21" customHeight="1" x14ac:dyDescent="0.25"/>
    <row r="598" ht="21" customHeight="1" x14ac:dyDescent="0.25"/>
    <row r="599" ht="21" customHeight="1" x14ac:dyDescent="0.25"/>
    <row r="600" ht="21" customHeight="1" x14ac:dyDescent="0.25"/>
    <row r="601" ht="21" customHeight="1" x14ac:dyDescent="0.25"/>
    <row r="602" ht="21" customHeight="1" x14ac:dyDescent="0.25"/>
    <row r="603" ht="21" customHeight="1" x14ac:dyDescent="0.25"/>
    <row r="604" ht="21" customHeight="1" x14ac:dyDescent="0.25"/>
    <row r="605" ht="21" customHeight="1" x14ac:dyDescent="0.25"/>
    <row r="606" ht="21" customHeight="1" x14ac:dyDescent="0.25"/>
    <row r="607" ht="21" customHeight="1" x14ac:dyDescent="0.25"/>
    <row r="608" ht="21" customHeight="1" x14ac:dyDescent="0.25"/>
    <row r="609" ht="21" customHeight="1" x14ac:dyDescent="0.25"/>
    <row r="610" ht="21" customHeight="1" x14ac:dyDescent="0.25"/>
    <row r="611" ht="21" customHeight="1" x14ac:dyDescent="0.25"/>
    <row r="612" ht="21" customHeight="1" x14ac:dyDescent="0.25"/>
    <row r="613" ht="21" customHeight="1" x14ac:dyDescent="0.25"/>
    <row r="614" ht="21" customHeight="1" x14ac:dyDescent="0.25"/>
    <row r="615" ht="21" customHeight="1" x14ac:dyDescent="0.25"/>
    <row r="616" ht="21" customHeight="1" x14ac:dyDescent="0.25"/>
    <row r="617" ht="21" customHeight="1" x14ac:dyDescent="0.25"/>
    <row r="618" ht="21" customHeight="1" x14ac:dyDescent="0.25"/>
    <row r="619" ht="21" customHeight="1" x14ac:dyDescent="0.25"/>
    <row r="620" ht="21" customHeight="1" x14ac:dyDescent="0.25"/>
    <row r="621" ht="21" customHeight="1" x14ac:dyDescent="0.25"/>
    <row r="622" ht="21" customHeight="1" x14ac:dyDescent="0.25"/>
    <row r="623" ht="21" customHeight="1" x14ac:dyDescent="0.25"/>
    <row r="624" ht="21" customHeight="1" x14ac:dyDescent="0.25"/>
    <row r="625" ht="21" customHeight="1" x14ac:dyDescent="0.25"/>
    <row r="626" ht="21" customHeight="1" x14ac:dyDescent="0.25"/>
    <row r="627" ht="21" customHeight="1" x14ac:dyDescent="0.25"/>
    <row r="628" ht="21" customHeight="1" x14ac:dyDescent="0.25"/>
    <row r="629" ht="21" customHeight="1" x14ac:dyDescent="0.25"/>
    <row r="630" ht="21" customHeight="1" x14ac:dyDescent="0.25"/>
    <row r="631" ht="21" customHeight="1" x14ac:dyDescent="0.25"/>
    <row r="632" ht="21" customHeight="1" x14ac:dyDescent="0.25"/>
    <row r="633" ht="21" customHeight="1" x14ac:dyDescent="0.25"/>
    <row r="634" ht="21" customHeight="1" x14ac:dyDescent="0.25"/>
    <row r="635" ht="21" customHeight="1" x14ac:dyDescent="0.25"/>
    <row r="636" ht="21" customHeight="1" x14ac:dyDescent="0.25"/>
    <row r="637" ht="21" customHeight="1" x14ac:dyDescent="0.25"/>
    <row r="638" ht="21" customHeight="1" x14ac:dyDescent="0.25"/>
    <row r="639" ht="21" customHeight="1" x14ac:dyDescent="0.25"/>
    <row r="640" ht="21" customHeight="1" x14ac:dyDescent="0.25"/>
    <row r="641" ht="21" customHeight="1" x14ac:dyDescent="0.25"/>
    <row r="642" ht="21" customHeight="1" x14ac:dyDescent="0.25"/>
    <row r="643" ht="21" customHeight="1" x14ac:dyDescent="0.25"/>
    <row r="644" ht="21" customHeight="1" x14ac:dyDescent="0.25"/>
    <row r="645" ht="21" customHeight="1" x14ac:dyDescent="0.25"/>
    <row r="646" ht="21" customHeight="1" x14ac:dyDescent="0.25"/>
    <row r="647" ht="21" customHeight="1" x14ac:dyDescent="0.25"/>
    <row r="648" ht="21" customHeight="1" x14ac:dyDescent="0.25"/>
    <row r="649" ht="21" customHeight="1" x14ac:dyDescent="0.25"/>
    <row r="650" ht="21" customHeight="1" x14ac:dyDescent="0.25"/>
    <row r="651" ht="21" customHeight="1" x14ac:dyDescent="0.25"/>
    <row r="652" ht="21" customHeight="1" x14ac:dyDescent="0.25"/>
    <row r="653" ht="21" customHeight="1" x14ac:dyDescent="0.25"/>
    <row r="654" ht="21" customHeight="1" x14ac:dyDescent="0.25"/>
    <row r="655" ht="21" customHeight="1" x14ac:dyDescent="0.25"/>
    <row r="656" ht="21" customHeight="1" x14ac:dyDescent="0.25"/>
    <row r="657" ht="21" customHeight="1" x14ac:dyDescent="0.25"/>
    <row r="658" ht="21" customHeight="1" x14ac:dyDescent="0.25"/>
    <row r="659" ht="21" customHeight="1" x14ac:dyDescent="0.25"/>
    <row r="660" ht="21" customHeight="1" x14ac:dyDescent="0.25"/>
    <row r="661" ht="21" customHeight="1" x14ac:dyDescent="0.25"/>
    <row r="662" ht="21" customHeight="1" x14ac:dyDescent="0.25"/>
    <row r="663" ht="21" customHeight="1" x14ac:dyDescent="0.25"/>
    <row r="664" ht="21" customHeight="1" x14ac:dyDescent="0.25"/>
    <row r="665" ht="21" customHeight="1" x14ac:dyDescent="0.25"/>
    <row r="666" ht="21" customHeight="1" x14ac:dyDescent="0.25"/>
    <row r="667" ht="21" customHeight="1" x14ac:dyDescent="0.25"/>
    <row r="668" ht="21" customHeight="1" x14ac:dyDescent="0.25"/>
    <row r="669" ht="21" customHeight="1" x14ac:dyDescent="0.25"/>
    <row r="670" ht="21" customHeight="1" x14ac:dyDescent="0.25"/>
    <row r="671" ht="21" customHeight="1" x14ac:dyDescent="0.25"/>
    <row r="672" ht="21" customHeight="1" x14ac:dyDescent="0.25"/>
    <row r="673" ht="21" customHeight="1" x14ac:dyDescent="0.25"/>
    <row r="674" ht="21" customHeight="1" x14ac:dyDescent="0.25"/>
    <row r="675" ht="21" customHeight="1" x14ac:dyDescent="0.25"/>
    <row r="676" ht="21" customHeight="1" x14ac:dyDescent="0.25"/>
    <row r="677" ht="21" customHeight="1" x14ac:dyDescent="0.25"/>
    <row r="678" ht="21" customHeight="1" x14ac:dyDescent="0.25"/>
    <row r="679" ht="21" customHeight="1" x14ac:dyDescent="0.25"/>
    <row r="680" ht="21" customHeight="1" x14ac:dyDescent="0.25"/>
    <row r="681" ht="21" customHeight="1" x14ac:dyDescent="0.25"/>
    <row r="682" ht="21" customHeight="1" x14ac:dyDescent="0.25"/>
    <row r="683" ht="21" customHeight="1" x14ac:dyDescent="0.25"/>
    <row r="684" ht="21" customHeight="1" x14ac:dyDescent="0.25"/>
    <row r="685" ht="21" customHeight="1" x14ac:dyDescent="0.25"/>
    <row r="686" ht="21" customHeight="1" x14ac:dyDescent="0.25"/>
    <row r="687" ht="21" customHeight="1" x14ac:dyDescent="0.25"/>
    <row r="688" ht="21" customHeight="1" x14ac:dyDescent="0.25"/>
    <row r="689" ht="21" customHeight="1" x14ac:dyDescent="0.25"/>
    <row r="690" ht="21" customHeight="1" x14ac:dyDescent="0.25"/>
    <row r="691" ht="21" customHeight="1" x14ac:dyDescent="0.25"/>
    <row r="692" ht="21" customHeight="1" x14ac:dyDescent="0.25"/>
    <row r="693" ht="21" customHeight="1" x14ac:dyDescent="0.25"/>
    <row r="694" ht="21" customHeight="1" x14ac:dyDescent="0.25"/>
    <row r="695" ht="21" customHeight="1" x14ac:dyDescent="0.25"/>
    <row r="696" ht="21" customHeight="1" x14ac:dyDescent="0.25"/>
    <row r="697" ht="21" customHeight="1" x14ac:dyDescent="0.25"/>
    <row r="698" ht="21" customHeight="1" x14ac:dyDescent="0.25"/>
    <row r="699" ht="21" customHeight="1" x14ac:dyDescent="0.25"/>
    <row r="700" ht="21" customHeight="1" x14ac:dyDescent="0.25"/>
    <row r="701" ht="21" customHeight="1" x14ac:dyDescent="0.25"/>
    <row r="702" ht="21" customHeight="1" x14ac:dyDescent="0.25"/>
    <row r="703" ht="21" customHeight="1" x14ac:dyDescent="0.25"/>
    <row r="704" ht="21" customHeight="1" x14ac:dyDescent="0.25"/>
    <row r="705" ht="21" customHeight="1" x14ac:dyDescent="0.25"/>
    <row r="706" ht="21" customHeight="1" x14ac:dyDescent="0.25"/>
    <row r="707" ht="21" customHeight="1" x14ac:dyDescent="0.25"/>
    <row r="708" ht="21" customHeight="1" x14ac:dyDescent="0.25"/>
    <row r="709" ht="21" customHeight="1" x14ac:dyDescent="0.25"/>
    <row r="710" ht="21" customHeight="1" x14ac:dyDescent="0.25"/>
    <row r="711" ht="21" customHeight="1" x14ac:dyDescent="0.25"/>
    <row r="712" ht="21" customHeight="1" x14ac:dyDescent="0.25"/>
    <row r="713" ht="21" customHeight="1" x14ac:dyDescent="0.25"/>
    <row r="714" ht="21" customHeight="1" x14ac:dyDescent="0.25"/>
    <row r="715" ht="21" customHeight="1" x14ac:dyDescent="0.25"/>
    <row r="716" ht="21" customHeight="1" x14ac:dyDescent="0.25"/>
    <row r="717" ht="21" customHeight="1" x14ac:dyDescent="0.25"/>
    <row r="718" ht="21" customHeight="1" x14ac:dyDescent="0.25"/>
    <row r="719" ht="21" customHeight="1" x14ac:dyDescent="0.25"/>
    <row r="720" ht="21" customHeight="1" x14ac:dyDescent="0.25"/>
    <row r="721" ht="21" customHeight="1" x14ac:dyDescent="0.25"/>
    <row r="722" ht="21" customHeight="1" x14ac:dyDescent="0.25"/>
    <row r="723" ht="21" customHeight="1" x14ac:dyDescent="0.25"/>
    <row r="724" ht="21" customHeight="1" x14ac:dyDescent="0.25"/>
    <row r="725" ht="21" customHeight="1" x14ac:dyDescent="0.25"/>
    <row r="726" ht="21" customHeight="1" x14ac:dyDescent="0.25"/>
    <row r="727" ht="21" customHeight="1" x14ac:dyDescent="0.25"/>
    <row r="728" ht="21" customHeight="1" x14ac:dyDescent="0.25"/>
    <row r="729" ht="21" customHeight="1" x14ac:dyDescent="0.25"/>
    <row r="730" ht="21" customHeight="1" x14ac:dyDescent="0.25"/>
    <row r="731" ht="21" customHeight="1" x14ac:dyDescent="0.25"/>
    <row r="732" ht="21" customHeight="1" x14ac:dyDescent="0.25"/>
    <row r="733" ht="21" customHeight="1" x14ac:dyDescent="0.25"/>
    <row r="734" ht="21" customHeight="1" x14ac:dyDescent="0.25"/>
    <row r="735" ht="21" customHeight="1" x14ac:dyDescent="0.25"/>
    <row r="736" ht="21" customHeight="1" x14ac:dyDescent="0.25"/>
    <row r="737" ht="21" customHeight="1" x14ac:dyDescent="0.25"/>
    <row r="738" ht="21" customHeight="1" x14ac:dyDescent="0.25"/>
    <row r="739" ht="21" customHeight="1" x14ac:dyDescent="0.25"/>
    <row r="740" ht="21" customHeight="1" x14ac:dyDescent="0.25"/>
    <row r="741" ht="21" customHeight="1" x14ac:dyDescent="0.25"/>
    <row r="742" ht="21" customHeight="1" x14ac:dyDescent="0.25"/>
    <row r="743" ht="21" customHeight="1" x14ac:dyDescent="0.25"/>
    <row r="744" ht="21" customHeight="1" x14ac:dyDescent="0.25"/>
    <row r="745" ht="21" customHeight="1" x14ac:dyDescent="0.25"/>
    <row r="746" ht="21" customHeight="1" x14ac:dyDescent="0.25"/>
    <row r="747" ht="21" customHeight="1" x14ac:dyDescent="0.25"/>
    <row r="748" ht="21" customHeight="1" x14ac:dyDescent="0.25"/>
    <row r="749" ht="21" customHeight="1" x14ac:dyDescent="0.25"/>
    <row r="750" ht="21" customHeight="1" x14ac:dyDescent="0.25"/>
    <row r="751" ht="21" customHeight="1" x14ac:dyDescent="0.25"/>
    <row r="752" ht="21" customHeight="1" x14ac:dyDescent="0.25"/>
    <row r="753" ht="21" customHeight="1" x14ac:dyDescent="0.25"/>
    <row r="754" ht="21" customHeight="1" x14ac:dyDescent="0.25"/>
    <row r="755" ht="21" customHeight="1" x14ac:dyDescent="0.25"/>
    <row r="756" ht="21" customHeight="1" x14ac:dyDescent="0.25"/>
    <row r="757" ht="21" customHeight="1" x14ac:dyDescent="0.25"/>
    <row r="758" ht="21" customHeight="1" x14ac:dyDescent="0.25"/>
    <row r="759" ht="21" customHeight="1" x14ac:dyDescent="0.25"/>
    <row r="760" ht="21" customHeight="1" x14ac:dyDescent="0.25"/>
    <row r="761" ht="21" customHeight="1" x14ac:dyDescent="0.25"/>
    <row r="762" ht="21" customHeight="1" x14ac:dyDescent="0.25"/>
    <row r="763" ht="21" customHeight="1" x14ac:dyDescent="0.25"/>
    <row r="764" ht="21" customHeight="1" x14ac:dyDescent="0.25"/>
    <row r="765" ht="21" customHeight="1" x14ac:dyDescent="0.25"/>
    <row r="766" ht="21" customHeight="1" x14ac:dyDescent="0.25"/>
    <row r="767" ht="21" customHeight="1" x14ac:dyDescent="0.25"/>
    <row r="768" ht="21" customHeight="1" x14ac:dyDescent="0.25"/>
    <row r="769" ht="21" customHeight="1" x14ac:dyDescent="0.25"/>
    <row r="770" ht="21" customHeight="1" x14ac:dyDescent="0.25"/>
    <row r="771" ht="21" customHeight="1" x14ac:dyDescent="0.25"/>
    <row r="772" ht="21" customHeight="1" x14ac:dyDescent="0.25"/>
    <row r="773" ht="21" customHeight="1" x14ac:dyDescent="0.25"/>
    <row r="774" ht="21" customHeight="1" x14ac:dyDescent="0.25"/>
    <row r="775" ht="21" customHeight="1" x14ac:dyDescent="0.25"/>
    <row r="776" ht="21" customHeight="1" x14ac:dyDescent="0.25"/>
    <row r="777" ht="21" customHeight="1" x14ac:dyDescent="0.25"/>
    <row r="778" ht="21" customHeight="1" x14ac:dyDescent="0.25"/>
    <row r="779" ht="21" customHeight="1" x14ac:dyDescent="0.25"/>
    <row r="780" ht="21" customHeight="1" x14ac:dyDescent="0.25"/>
    <row r="781" ht="21" customHeight="1" x14ac:dyDescent="0.25"/>
    <row r="782" ht="21" customHeight="1" x14ac:dyDescent="0.25"/>
    <row r="783" ht="21" customHeight="1" x14ac:dyDescent="0.25"/>
    <row r="784" ht="21" customHeight="1" x14ac:dyDescent="0.25"/>
    <row r="785" ht="21" customHeight="1" x14ac:dyDescent="0.25"/>
    <row r="786" ht="21" customHeight="1" x14ac:dyDescent="0.25"/>
    <row r="787" ht="21" customHeight="1" x14ac:dyDescent="0.25"/>
    <row r="788" ht="21" customHeight="1" x14ac:dyDescent="0.25"/>
    <row r="789" ht="21" customHeight="1" x14ac:dyDescent="0.25"/>
    <row r="790" ht="21" customHeight="1" x14ac:dyDescent="0.25"/>
    <row r="791" ht="21" customHeight="1" x14ac:dyDescent="0.25"/>
    <row r="792" ht="21" customHeight="1" x14ac:dyDescent="0.25"/>
    <row r="793" ht="21" customHeight="1" x14ac:dyDescent="0.25"/>
    <row r="794" ht="21" customHeight="1" x14ac:dyDescent="0.25"/>
    <row r="795" ht="21" customHeight="1" x14ac:dyDescent="0.25"/>
    <row r="796" ht="21" customHeight="1" x14ac:dyDescent="0.25"/>
    <row r="797" ht="21" customHeight="1" x14ac:dyDescent="0.25"/>
    <row r="798" ht="21" customHeight="1" x14ac:dyDescent="0.25"/>
    <row r="799" ht="21" customHeight="1" x14ac:dyDescent="0.25"/>
    <row r="800" ht="21" customHeight="1" x14ac:dyDescent="0.25"/>
    <row r="801" ht="21" customHeight="1" x14ac:dyDescent="0.25"/>
    <row r="802" ht="21" customHeight="1" x14ac:dyDescent="0.25"/>
    <row r="803" ht="21" customHeight="1" x14ac:dyDescent="0.25"/>
    <row r="804" ht="21" customHeight="1" x14ac:dyDescent="0.25"/>
    <row r="805" ht="21" customHeight="1" x14ac:dyDescent="0.25"/>
    <row r="806" ht="21" customHeight="1" x14ac:dyDescent="0.25"/>
    <row r="807" ht="21" customHeight="1" x14ac:dyDescent="0.25"/>
    <row r="808" ht="21" customHeight="1" x14ac:dyDescent="0.25"/>
    <row r="809" ht="21" customHeight="1" x14ac:dyDescent="0.25"/>
    <row r="810" ht="21" customHeight="1" x14ac:dyDescent="0.25"/>
    <row r="811" ht="21" customHeight="1" x14ac:dyDescent="0.25"/>
    <row r="812" ht="21" customHeight="1" x14ac:dyDescent="0.25"/>
    <row r="813" ht="21" customHeight="1" x14ac:dyDescent="0.25"/>
    <row r="814" ht="21" customHeight="1" x14ac:dyDescent="0.25"/>
    <row r="815" ht="21" customHeight="1" x14ac:dyDescent="0.25"/>
    <row r="816" ht="21" customHeight="1" x14ac:dyDescent="0.25"/>
    <row r="817" ht="21" customHeight="1" x14ac:dyDescent="0.25"/>
    <row r="818" ht="21" customHeight="1" x14ac:dyDescent="0.25"/>
    <row r="819" ht="21" customHeight="1" x14ac:dyDescent="0.25"/>
    <row r="820" ht="21" customHeight="1" x14ac:dyDescent="0.25"/>
    <row r="821" ht="21" customHeight="1" x14ac:dyDescent="0.25"/>
    <row r="822" ht="21" customHeight="1" x14ac:dyDescent="0.25"/>
    <row r="823" ht="21" customHeight="1" x14ac:dyDescent="0.25"/>
    <row r="824" ht="21" customHeight="1" x14ac:dyDescent="0.25"/>
    <row r="825" ht="21" customHeight="1" x14ac:dyDescent="0.25"/>
    <row r="826" ht="21" customHeight="1" x14ac:dyDescent="0.25"/>
    <row r="827" ht="21" customHeight="1" x14ac:dyDescent="0.25"/>
    <row r="828" ht="21" customHeight="1" x14ac:dyDescent="0.25"/>
    <row r="829" ht="21" customHeight="1" x14ac:dyDescent="0.25"/>
    <row r="830" ht="21" customHeight="1" x14ac:dyDescent="0.25"/>
    <row r="831" ht="21" customHeight="1" x14ac:dyDescent="0.25"/>
    <row r="832" ht="21" customHeight="1" x14ac:dyDescent="0.25"/>
    <row r="833" ht="21" customHeight="1" x14ac:dyDescent="0.25"/>
    <row r="834" ht="21" customHeight="1" x14ac:dyDescent="0.25"/>
    <row r="835" ht="21" customHeight="1" x14ac:dyDescent="0.25"/>
    <row r="836" ht="21" customHeight="1" x14ac:dyDescent="0.25"/>
    <row r="837" ht="21" customHeight="1" x14ac:dyDescent="0.25"/>
    <row r="838" ht="21" customHeight="1" x14ac:dyDescent="0.25"/>
    <row r="839" ht="21" customHeight="1" x14ac:dyDescent="0.25"/>
    <row r="840" ht="21" customHeight="1" x14ac:dyDescent="0.25"/>
    <row r="841" ht="21" customHeight="1" x14ac:dyDescent="0.25"/>
    <row r="842" ht="21" customHeight="1" x14ac:dyDescent="0.25"/>
    <row r="843" ht="21" customHeight="1" x14ac:dyDescent="0.25"/>
    <row r="844" ht="21" customHeight="1" x14ac:dyDescent="0.25"/>
    <row r="845" ht="21" customHeight="1" x14ac:dyDescent="0.25"/>
    <row r="846" ht="21" customHeight="1" x14ac:dyDescent="0.25"/>
    <row r="847" ht="21" customHeight="1" x14ac:dyDescent="0.25"/>
    <row r="848" ht="21" customHeight="1" x14ac:dyDescent="0.25"/>
    <row r="849" ht="21" customHeight="1" x14ac:dyDescent="0.25"/>
    <row r="850" ht="21" customHeight="1" x14ac:dyDescent="0.25"/>
    <row r="851" ht="21" customHeight="1" x14ac:dyDescent="0.25"/>
    <row r="852" ht="21" customHeight="1" x14ac:dyDescent="0.25"/>
    <row r="853" ht="21" customHeight="1" x14ac:dyDescent="0.25"/>
    <row r="854" ht="21" customHeight="1" x14ac:dyDescent="0.25"/>
    <row r="855" ht="21" customHeight="1" x14ac:dyDescent="0.25"/>
    <row r="856" ht="21" customHeight="1" x14ac:dyDescent="0.25"/>
    <row r="857" ht="21" customHeight="1" x14ac:dyDescent="0.25"/>
    <row r="858" ht="21" customHeight="1" x14ac:dyDescent="0.25"/>
    <row r="859" ht="21" customHeight="1" x14ac:dyDescent="0.25"/>
    <row r="860" ht="21" customHeight="1" x14ac:dyDescent="0.25"/>
    <row r="861" ht="21" customHeight="1" x14ac:dyDescent="0.25"/>
    <row r="862" ht="21" customHeight="1" x14ac:dyDescent="0.25"/>
    <row r="863" ht="21" customHeight="1" x14ac:dyDescent="0.25"/>
    <row r="864" ht="21" customHeight="1" x14ac:dyDescent="0.25"/>
    <row r="865" ht="21" customHeight="1" x14ac:dyDescent="0.25"/>
    <row r="866" ht="21" customHeight="1" x14ac:dyDescent="0.25"/>
    <row r="867" ht="21" customHeight="1" x14ac:dyDescent="0.25"/>
    <row r="868" ht="21" customHeight="1" x14ac:dyDescent="0.25"/>
    <row r="869" ht="21" customHeight="1" x14ac:dyDescent="0.25"/>
    <row r="870" ht="21" customHeight="1" x14ac:dyDescent="0.25"/>
    <row r="871" ht="21" customHeight="1" x14ac:dyDescent="0.25"/>
    <row r="872" ht="21" customHeight="1" x14ac:dyDescent="0.25"/>
    <row r="873" ht="21" customHeight="1" x14ac:dyDescent="0.25"/>
    <row r="874" ht="21" customHeight="1" x14ac:dyDescent="0.25"/>
    <row r="875" ht="21" customHeight="1" x14ac:dyDescent="0.25"/>
    <row r="876" ht="21" customHeight="1" x14ac:dyDescent="0.25"/>
    <row r="877" ht="21" customHeight="1" x14ac:dyDescent="0.25"/>
    <row r="878" ht="21" customHeight="1" x14ac:dyDescent="0.25"/>
    <row r="879" ht="21" customHeight="1" x14ac:dyDescent="0.25"/>
    <row r="880" ht="21" customHeight="1" x14ac:dyDescent="0.25"/>
    <row r="881" ht="21" customHeight="1" x14ac:dyDescent="0.25"/>
    <row r="882" ht="21" customHeight="1" x14ac:dyDescent="0.25"/>
    <row r="883" ht="21" customHeight="1" x14ac:dyDescent="0.25"/>
    <row r="884" ht="21" customHeight="1" x14ac:dyDescent="0.25"/>
    <row r="885" ht="21" customHeight="1" x14ac:dyDescent="0.25"/>
    <row r="886" ht="21" customHeight="1" x14ac:dyDescent="0.25"/>
    <row r="887" ht="21" customHeight="1" x14ac:dyDescent="0.25"/>
    <row r="888" ht="21" customHeight="1" x14ac:dyDescent="0.25"/>
    <row r="889" ht="21" customHeight="1" x14ac:dyDescent="0.25"/>
    <row r="890" ht="21" customHeight="1" x14ac:dyDescent="0.25"/>
    <row r="891" ht="21" customHeight="1" x14ac:dyDescent="0.25"/>
    <row r="892" ht="21" customHeight="1" x14ac:dyDescent="0.25"/>
    <row r="893" ht="21" customHeight="1" x14ac:dyDescent="0.25"/>
    <row r="894" ht="21" customHeight="1" x14ac:dyDescent="0.25"/>
    <row r="895" ht="21" customHeight="1" x14ac:dyDescent="0.25"/>
    <row r="896" ht="21" customHeight="1" x14ac:dyDescent="0.25"/>
    <row r="897" ht="21" customHeight="1" x14ac:dyDescent="0.25"/>
    <row r="898" ht="21" customHeight="1" x14ac:dyDescent="0.25"/>
    <row r="899" ht="21" customHeight="1" x14ac:dyDescent="0.25"/>
    <row r="900" ht="21" customHeight="1" x14ac:dyDescent="0.25"/>
    <row r="901" ht="21" customHeight="1" x14ac:dyDescent="0.25"/>
    <row r="902" ht="21" customHeight="1" x14ac:dyDescent="0.25"/>
    <row r="903" ht="21" customHeight="1" x14ac:dyDescent="0.25"/>
    <row r="904" ht="21" customHeight="1" x14ac:dyDescent="0.25"/>
    <row r="905" ht="21" customHeight="1" x14ac:dyDescent="0.25"/>
    <row r="906" ht="21" customHeight="1" x14ac:dyDescent="0.25"/>
    <row r="907" ht="21" customHeight="1" x14ac:dyDescent="0.25"/>
    <row r="908" ht="21" customHeight="1" x14ac:dyDescent="0.25"/>
    <row r="909" ht="21" customHeight="1" x14ac:dyDescent="0.25"/>
    <row r="910" ht="21" customHeight="1" x14ac:dyDescent="0.25"/>
    <row r="911" ht="21" customHeight="1" x14ac:dyDescent="0.25"/>
    <row r="912" ht="21" customHeight="1" x14ac:dyDescent="0.25"/>
    <row r="913" ht="21" customHeight="1" x14ac:dyDescent="0.25"/>
    <row r="914" ht="21" customHeight="1" x14ac:dyDescent="0.25"/>
    <row r="915" ht="21" customHeight="1" x14ac:dyDescent="0.25"/>
    <row r="916" ht="21" customHeight="1" x14ac:dyDescent="0.25"/>
    <row r="917" ht="21" customHeight="1" x14ac:dyDescent="0.25"/>
    <row r="918" ht="21" customHeight="1" x14ac:dyDescent="0.25"/>
    <row r="919" ht="21" customHeight="1" x14ac:dyDescent="0.25"/>
    <row r="920" ht="21" customHeight="1" x14ac:dyDescent="0.25"/>
    <row r="921" ht="21" customHeight="1" x14ac:dyDescent="0.25"/>
    <row r="922" ht="21" customHeight="1" x14ac:dyDescent="0.25"/>
    <row r="923" ht="21" customHeight="1" x14ac:dyDescent="0.25"/>
    <row r="924" ht="21" customHeight="1" x14ac:dyDescent="0.25"/>
    <row r="925" ht="21" customHeight="1" x14ac:dyDescent="0.25"/>
    <row r="926" ht="21" customHeight="1" x14ac:dyDescent="0.25"/>
    <row r="927" ht="21" customHeight="1" x14ac:dyDescent="0.25"/>
    <row r="928" ht="21" customHeight="1" x14ac:dyDescent="0.25"/>
    <row r="929" ht="21" customHeight="1" x14ac:dyDescent="0.25"/>
    <row r="930" ht="21" customHeight="1" x14ac:dyDescent="0.25"/>
    <row r="931" ht="21" customHeight="1" x14ac:dyDescent="0.25"/>
    <row r="932" ht="21" customHeight="1" x14ac:dyDescent="0.25"/>
    <row r="933" ht="21" customHeight="1" x14ac:dyDescent="0.25"/>
    <row r="934" ht="21" customHeight="1" x14ac:dyDescent="0.25"/>
    <row r="935" ht="21" customHeight="1" x14ac:dyDescent="0.25"/>
    <row r="936" ht="21" customHeight="1" x14ac:dyDescent="0.25"/>
    <row r="937" ht="21" customHeight="1" x14ac:dyDescent="0.25"/>
    <row r="938" ht="21" customHeight="1" x14ac:dyDescent="0.25"/>
    <row r="939" ht="21" customHeight="1" x14ac:dyDescent="0.25"/>
    <row r="940" ht="21" customHeight="1" x14ac:dyDescent="0.25"/>
    <row r="941" ht="21" customHeight="1" x14ac:dyDescent="0.25"/>
    <row r="942" ht="21" customHeight="1" x14ac:dyDescent="0.25"/>
    <row r="943" ht="21" customHeight="1" x14ac:dyDescent="0.25"/>
    <row r="944" ht="21" customHeight="1" x14ac:dyDescent="0.25"/>
    <row r="945" ht="21" customHeight="1" x14ac:dyDescent="0.25"/>
    <row r="946" ht="21" customHeight="1" x14ac:dyDescent="0.25"/>
    <row r="947" ht="21" customHeight="1" x14ac:dyDescent="0.25"/>
    <row r="948" ht="21" customHeight="1" x14ac:dyDescent="0.25"/>
    <row r="949" ht="21" customHeight="1" x14ac:dyDescent="0.25"/>
    <row r="950" ht="21" customHeight="1" x14ac:dyDescent="0.25"/>
    <row r="951" ht="21" customHeight="1" x14ac:dyDescent="0.25"/>
    <row r="952" ht="21" customHeight="1" x14ac:dyDescent="0.25"/>
    <row r="953" ht="21" customHeight="1" x14ac:dyDescent="0.25"/>
    <row r="954" ht="21" customHeight="1" x14ac:dyDescent="0.25"/>
    <row r="955" ht="21" customHeight="1" x14ac:dyDescent="0.25"/>
    <row r="956" ht="21" customHeight="1" x14ac:dyDescent="0.25"/>
    <row r="957" ht="21" customHeight="1" x14ac:dyDescent="0.25"/>
    <row r="958" ht="21" customHeight="1" x14ac:dyDescent="0.25"/>
    <row r="959" ht="21" customHeight="1" x14ac:dyDescent="0.25"/>
    <row r="960" ht="21" customHeight="1" x14ac:dyDescent="0.25"/>
    <row r="961" ht="21" customHeight="1" x14ac:dyDescent="0.25"/>
    <row r="962" ht="21" customHeight="1" x14ac:dyDescent="0.25"/>
    <row r="963" ht="21" customHeight="1" x14ac:dyDescent="0.25"/>
    <row r="964" ht="21" customHeight="1" x14ac:dyDescent="0.25"/>
    <row r="965" ht="21" customHeight="1" x14ac:dyDescent="0.25"/>
    <row r="966" ht="21" customHeight="1" x14ac:dyDescent="0.25"/>
    <row r="967" ht="21" customHeight="1" x14ac:dyDescent="0.25"/>
    <row r="968" ht="21" customHeight="1" x14ac:dyDescent="0.25"/>
    <row r="969" ht="21" customHeight="1" x14ac:dyDescent="0.25"/>
    <row r="970" ht="21" customHeight="1" x14ac:dyDescent="0.25"/>
    <row r="971" ht="21" customHeight="1" x14ac:dyDescent="0.25"/>
    <row r="972" ht="21" customHeight="1" x14ac:dyDescent="0.25"/>
    <row r="973" ht="21" customHeight="1" x14ac:dyDescent="0.25"/>
    <row r="974" ht="21" customHeight="1" x14ac:dyDescent="0.25"/>
    <row r="975" ht="21" customHeight="1" x14ac:dyDescent="0.25"/>
    <row r="976" ht="21" customHeight="1" x14ac:dyDescent="0.25"/>
    <row r="977" ht="21" customHeight="1" x14ac:dyDescent="0.25"/>
  </sheetData>
  <mergeCells count="475">
    <mergeCell ref="A71:Z72"/>
    <mergeCell ref="B73:F73"/>
    <mergeCell ref="J117:Z117"/>
    <mergeCell ref="J118:Z118"/>
    <mergeCell ref="J119:Z119"/>
    <mergeCell ref="A104:B104"/>
    <mergeCell ref="C104:E104"/>
    <mergeCell ref="R96:W96"/>
    <mergeCell ref="R97:W97"/>
    <mergeCell ref="R98:W98"/>
    <mergeCell ref="R99:W99"/>
    <mergeCell ref="R87:W87"/>
    <mergeCell ref="R88:W88"/>
    <mergeCell ref="R89:W89"/>
    <mergeCell ref="R90:W90"/>
    <mergeCell ref="R91:W91"/>
    <mergeCell ref="R92:W92"/>
    <mergeCell ref="R93:W93"/>
    <mergeCell ref="R94:W94"/>
    <mergeCell ref="R95:W95"/>
    <mergeCell ref="C109:E109"/>
    <mergeCell ref="C107:E107"/>
    <mergeCell ref="G80:H80"/>
    <mergeCell ref="X92:Z92"/>
    <mergeCell ref="A130:Z131"/>
    <mergeCell ref="P136:P137"/>
    <mergeCell ref="Q136:Q137"/>
    <mergeCell ref="L136:L137"/>
    <mergeCell ref="M136:M137"/>
    <mergeCell ref="N136:N137"/>
    <mergeCell ref="O136:O137"/>
    <mergeCell ref="AA77:AA135"/>
    <mergeCell ref="AA1:AA73"/>
    <mergeCell ref="J108:Z108"/>
    <mergeCell ref="A109:B109"/>
    <mergeCell ref="A100:Z100"/>
    <mergeCell ref="A101:Z101"/>
    <mergeCell ref="A102:Z103"/>
    <mergeCell ref="J104:Z104"/>
    <mergeCell ref="F107:I107"/>
    <mergeCell ref="J109:Z109"/>
    <mergeCell ref="A108:B108"/>
    <mergeCell ref="F109:I109"/>
    <mergeCell ref="F108:I108"/>
    <mergeCell ref="C108:E108"/>
    <mergeCell ref="F106:I106"/>
    <mergeCell ref="C105:E105"/>
    <mergeCell ref="J107:Z107"/>
    <mergeCell ref="X93:Z93"/>
    <mergeCell ref="L92:Q92"/>
    <mergeCell ref="L93:Q93"/>
    <mergeCell ref="E91:G91"/>
    <mergeCell ref="A81:Z81"/>
    <mergeCell ref="A82:Z83"/>
    <mergeCell ref="X87:Z87"/>
    <mergeCell ref="L87:Q87"/>
    <mergeCell ref="B89:D89"/>
    <mergeCell ref="B90:D90"/>
    <mergeCell ref="L91:Q91"/>
    <mergeCell ref="L89:Q89"/>
    <mergeCell ref="L90:Q90"/>
    <mergeCell ref="X91:Z91"/>
    <mergeCell ref="B94:D94"/>
    <mergeCell ref="X94:Z94"/>
    <mergeCell ref="E88:G88"/>
    <mergeCell ref="H88:K88"/>
    <mergeCell ref="B87:D87"/>
    <mergeCell ref="E90:G90"/>
    <mergeCell ref="J110:Z110"/>
    <mergeCell ref="J111:Z111"/>
    <mergeCell ref="C118:I118"/>
    <mergeCell ref="A110:I110"/>
    <mergeCell ref="A111:I111"/>
    <mergeCell ref="C116:I116"/>
    <mergeCell ref="H90:K90"/>
    <mergeCell ref="H87:K87"/>
    <mergeCell ref="E87:G87"/>
    <mergeCell ref="E89:G89"/>
    <mergeCell ref="H89:K89"/>
    <mergeCell ref="H92:K92"/>
    <mergeCell ref="E94:G94"/>
    <mergeCell ref="H93:K93"/>
    <mergeCell ref="H94:K94"/>
    <mergeCell ref="H95:K95"/>
    <mergeCell ref="E96:G96"/>
    <mergeCell ref="E99:G99"/>
    <mergeCell ref="A119:B119"/>
    <mergeCell ref="C119:I119"/>
    <mergeCell ref="A122:B122"/>
    <mergeCell ref="A123:B123"/>
    <mergeCell ref="J123:Z123"/>
    <mergeCell ref="J124:Z124"/>
    <mergeCell ref="A124:B124"/>
    <mergeCell ref="C117:I117"/>
    <mergeCell ref="A117:B117"/>
    <mergeCell ref="A121:B121"/>
    <mergeCell ref="C122:I122"/>
    <mergeCell ref="C123:I123"/>
    <mergeCell ref="C124:I124"/>
    <mergeCell ref="A118:B118"/>
    <mergeCell ref="J121:Z121"/>
    <mergeCell ref="A62:Z63"/>
    <mergeCell ref="A64:Z66"/>
    <mergeCell ref="A67:W69"/>
    <mergeCell ref="X67:Z69"/>
    <mergeCell ref="A40:C40"/>
    <mergeCell ref="A41:C41"/>
    <mergeCell ref="G73:I73"/>
    <mergeCell ref="J73:Z73"/>
    <mergeCell ref="J128:Z128"/>
    <mergeCell ref="M78:R79"/>
    <mergeCell ref="A77:Z77"/>
    <mergeCell ref="G78:H79"/>
    <mergeCell ref="S78:V79"/>
    <mergeCell ref="W78:Z79"/>
    <mergeCell ref="A78:D79"/>
    <mergeCell ref="E78:F79"/>
    <mergeCell ref="B92:D92"/>
    <mergeCell ref="E92:G92"/>
    <mergeCell ref="B97:D97"/>
    <mergeCell ref="B93:D93"/>
    <mergeCell ref="M80:R80"/>
    <mergeCell ref="A80:D80"/>
    <mergeCell ref="I80:L80"/>
    <mergeCell ref="E80:F80"/>
    <mergeCell ref="A43:Z44"/>
    <mergeCell ref="A45:Z45"/>
    <mergeCell ref="I37:Z41"/>
    <mergeCell ref="A37:H37"/>
    <mergeCell ref="A38:C38"/>
    <mergeCell ref="A39:C39"/>
    <mergeCell ref="A36:C36"/>
    <mergeCell ref="A42:Z42"/>
    <mergeCell ref="A61:Z61"/>
    <mergeCell ref="A53:Z53"/>
    <mergeCell ref="A54:Z55"/>
    <mergeCell ref="A56:Z60"/>
    <mergeCell ref="X50:Z50"/>
    <mergeCell ref="X51:Z51"/>
    <mergeCell ref="A46:Q47"/>
    <mergeCell ref="R46:Z47"/>
    <mergeCell ref="R48:W48"/>
    <mergeCell ref="X48:Z48"/>
    <mergeCell ref="R52:W52"/>
    <mergeCell ref="A48:Q52"/>
    <mergeCell ref="R49:W49"/>
    <mergeCell ref="R50:W50"/>
    <mergeCell ref="R51:W51"/>
    <mergeCell ref="X49:Z49"/>
    <mergeCell ref="X52:Z52"/>
    <mergeCell ref="Z136:Z137"/>
    <mergeCell ref="F105:I105"/>
    <mergeCell ref="H98:K98"/>
    <mergeCell ref="F104:I104"/>
    <mergeCell ref="L98:Q98"/>
    <mergeCell ref="L99:Q99"/>
    <mergeCell ref="A98:D98"/>
    <mergeCell ref="A99:D99"/>
    <mergeCell ref="J105:Z105"/>
    <mergeCell ref="J106:Z106"/>
    <mergeCell ref="X98:Z98"/>
    <mergeCell ref="X99:Z99"/>
    <mergeCell ref="J120:Z120"/>
    <mergeCell ref="J122:Z122"/>
    <mergeCell ref="A113:Z113"/>
    <mergeCell ref="A114:Z115"/>
    <mergeCell ref="J116:Z116"/>
    <mergeCell ref="A112:Z112"/>
    <mergeCell ref="C106:E106"/>
    <mergeCell ref="A106:B106"/>
    <mergeCell ref="A116:B116"/>
    <mergeCell ref="A107:B107"/>
    <mergeCell ref="A105:B105"/>
    <mergeCell ref="A1:Z10"/>
    <mergeCell ref="A11:Z12"/>
    <mergeCell ref="A26:Z26"/>
    <mergeCell ref="S34:X34"/>
    <mergeCell ref="Y32:Z36"/>
    <mergeCell ref="S35:X35"/>
    <mergeCell ref="S33:X33"/>
    <mergeCell ref="A13:Z13"/>
    <mergeCell ref="A14:Z15"/>
    <mergeCell ref="A16:Z17"/>
    <mergeCell ref="A18:Z18"/>
    <mergeCell ref="A23:Z23"/>
    <mergeCell ref="X24:Z24"/>
    <mergeCell ref="B24:E24"/>
    <mergeCell ref="U24:W24"/>
    <mergeCell ref="G24:I24"/>
    <mergeCell ref="J24:T24"/>
    <mergeCell ref="A25:Z25"/>
    <mergeCell ref="J19:T19"/>
    <mergeCell ref="A21:Z22"/>
    <mergeCell ref="B19:E19"/>
    <mergeCell ref="A20:Z20"/>
    <mergeCell ref="U19:W19"/>
    <mergeCell ref="X19:Z19"/>
    <mergeCell ref="J34:R34"/>
    <mergeCell ref="J35:R35"/>
    <mergeCell ref="G19:I19"/>
    <mergeCell ref="I27:Z31"/>
    <mergeCell ref="A27:H27"/>
    <mergeCell ref="A28:C28"/>
    <mergeCell ref="A29:C29"/>
    <mergeCell ref="I32:I36"/>
    <mergeCell ref="J33:R33"/>
    <mergeCell ref="J32:X32"/>
    <mergeCell ref="S36:X36"/>
    <mergeCell ref="A30:C30"/>
    <mergeCell ref="A31:C31"/>
    <mergeCell ref="A32:C32"/>
    <mergeCell ref="A33:C33"/>
    <mergeCell ref="A35:C35"/>
    <mergeCell ref="A34:C34"/>
    <mergeCell ref="J36:R36"/>
    <mergeCell ref="A70:Z70"/>
    <mergeCell ref="A84:Z84"/>
    <mergeCell ref="A85:Z86"/>
    <mergeCell ref="S80:V80"/>
    <mergeCell ref="W80:Z80"/>
    <mergeCell ref="I78:L79"/>
    <mergeCell ref="X97:Z97"/>
    <mergeCell ref="X95:Z95"/>
    <mergeCell ref="L96:Q96"/>
    <mergeCell ref="L97:Q97"/>
    <mergeCell ref="H91:K91"/>
    <mergeCell ref="B91:D91"/>
    <mergeCell ref="B95:D95"/>
    <mergeCell ref="B96:D96"/>
    <mergeCell ref="L94:Q94"/>
    <mergeCell ref="L95:Q95"/>
    <mergeCell ref="X89:Z89"/>
    <mergeCell ref="X90:Z90"/>
    <mergeCell ref="X96:Z96"/>
    <mergeCell ref="X88:Z88"/>
    <mergeCell ref="L88:Q88"/>
    <mergeCell ref="B88:D88"/>
    <mergeCell ref="E95:G95"/>
    <mergeCell ref="E93:G93"/>
    <mergeCell ref="E97:G97"/>
    <mergeCell ref="E98:G98"/>
    <mergeCell ref="H96:K96"/>
    <mergeCell ref="H97:K97"/>
    <mergeCell ref="H99:K99"/>
    <mergeCell ref="C141:E141"/>
    <mergeCell ref="A141:B141"/>
    <mergeCell ref="C121:I121"/>
    <mergeCell ref="C120:I120"/>
    <mergeCell ref="A120:B120"/>
    <mergeCell ref="C125:I125"/>
    <mergeCell ref="A129:Z129"/>
    <mergeCell ref="J136:J137"/>
    <mergeCell ref="K136:K137"/>
    <mergeCell ref="J125:Z125"/>
    <mergeCell ref="J126:Z126"/>
    <mergeCell ref="J127:Z127"/>
    <mergeCell ref="A132:Z135"/>
    <mergeCell ref="A126:B126"/>
    <mergeCell ref="C126:I126"/>
    <mergeCell ref="A125:B125"/>
    <mergeCell ref="R136:R137"/>
    <mergeCell ref="V136:V137"/>
    <mergeCell ref="U136:U137"/>
    <mergeCell ref="S136:S137"/>
    <mergeCell ref="W136:W137"/>
    <mergeCell ref="T136:T137"/>
    <mergeCell ref="X136:X137"/>
    <mergeCell ref="Y136:Y137"/>
    <mergeCell ref="C173:E173"/>
    <mergeCell ref="C171:E171"/>
    <mergeCell ref="A127:I127"/>
    <mergeCell ref="A128:I128"/>
    <mergeCell ref="A147:B147"/>
    <mergeCell ref="C147:E147"/>
    <mergeCell ref="C145:E145"/>
    <mergeCell ref="A136:B137"/>
    <mergeCell ref="A138:B138"/>
    <mergeCell ref="G136:G137"/>
    <mergeCell ref="H136:H137"/>
    <mergeCell ref="I136:I137"/>
    <mergeCell ref="C136:E137"/>
    <mergeCell ref="F136:F137"/>
    <mergeCell ref="C138:E138"/>
    <mergeCell ref="C139:E139"/>
    <mergeCell ref="C140:E140"/>
    <mergeCell ref="A139:B139"/>
    <mergeCell ref="A140:B140"/>
    <mergeCell ref="A142:B142"/>
    <mergeCell ref="A143:B143"/>
    <mergeCell ref="A144:B144"/>
    <mergeCell ref="C142:E142"/>
    <mergeCell ref="C143:E143"/>
    <mergeCell ref="C152:E152"/>
    <mergeCell ref="C153:E153"/>
    <mergeCell ref="A155:B155"/>
    <mergeCell ref="A156:B156"/>
    <mergeCell ref="C146:E146"/>
    <mergeCell ref="A146:B146"/>
    <mergeCell ref="C144:E144"/>
    <mergeCell ref="A145:B145"/>
    <mergeCell ref="C148:E148"/>
    <mergeCell ref="C149:E149"/>
    <mergeCell ref="A149:B149"/>
    <mergeCell ref="C167:E167"/>
    <mergeCell ref="C164:E164"/>
    <mergeCell ref="C165:E165"/>
    <mergeCell ref="C166:E166"/>
    <mergeCell ref="C172:E172"/>
    <mergeCell ref="C170:E170"/>
    <mergeCell ref="C168:E168"/>
    <mergeCell ref="C185:E185"/>
    <mergeCell ref="C175:E175"/>
    <mergeCell ref="C157:E157"/>
    <mergeCell ref="C154:E154"/>
    <mergeCell ref="C155:E155"/>
    <mergeCell ref="C156:E156"/>
    <mergeCell ref="A148:B148"/>
    <mergeCell ref="C150:E150"/>
    <mergeCell ref="C151:E151"/>
    <mergeCell ref="A152:B152"/>
    <mergeCell ref="A150:B150"/>
    <mergeCell ref="A151:B151"/>
    <mergeCell ref="A153:B153"/>
    <mergeCell ref="A154:B154"/>
    <mergeCell ref="A157:B157"/>
    <mergeCell ref="C232:E232"/>
    <mergeCell ref="C224:E224"/>
    <mergeCell ref="C225:E225"/>
    <mergeCell ref="A226:B226"/>
    <mergeCell ref="C159:E159"/>
    <mergeCell ref="A159:B159"/>
    <mergeCell ref="C160:E160"/>
    <mergeCell ref="A160:B160"/>
    <mergeCell ref="C158:E158"/>
    <mergeCell ref="C200:E200"/>
    <mergeCell ref="A199:B199"/>
    <mergeCell ref="A200:B200"/>
    <mergeCell ref="C187:E187"/>
    <mergeCell ref="C188:E188"/>
    <mergeCell ref="C189:E189"/>
    <mergeCell ref="C190:E190"/>
    <mergeCell ref="A181:B181"/>
    <mergeCell ref="A182:B182"/>
    <mergeCell ref="C192:E192"/>
    <mergeCell ref="C199:E199"/>
    <mergeCell ref="C197:E197"/>
    <mergeCell ref="C198:E198"/>
    <mergeCell ref="C196:E196"/>
    <mergeCell ref="C169:E169"/>
    <mergeCell ref="A176:B176"/>
    <mergeCell ref="A204:B204"/>
    <mergeCell ref="A224:B224"/>
    <mergeCell ref="A225:B225"/>
    <mergeCell ref="A221:B221"/>
    <mergeCell ref="A179:B179"/>
    <mergeCell ref="A233:B233"/>
    <mergeCell ref="C233:E233"/>
    <mergeCell ref="C215:E215"/>
    <mergeCell ref="C216:E216"/>
    <mergeCell ref="A213:B213"/>
    <mergeCell ref="A217:B217"/>
    <mergeCell ref="C217:E217"/>
    <mergeCell ref="A218:B218"/>
    <mergeCell ref="C218:E218"/>
    <mergeCell ref="A227:B227"/>
    <mergeCell ref="C227:E227"/>
    <mergeCell ref="C220:E220"/>
    <mergeCell ref="C221:E221"/>
    <mergeCell ref="C219:E219"/>
    <mergeCell ref="C213:E213"/>
    <mergeCell ref="C214:E214"/>
    <mergeCell ref="A228:B228"/>
    <mergeCell ref="C228:E228"/>
    <mergeCell ref="C226:E226"/>
    <mergeCell ref="C230:E230"/>
    <mergeCell ref="A230:B230"/>
    <mergeCell ref="A231:B231"/>
    <mergeCell ref="C231:E231"/>
    <mergeCell ref="A219:B219"/>
    <mergeCell ref="A220:B220"/>
    <mergeCell ref="A214:B214"/>
    <mergeCell ref="A222:B222"/>
    <mergeCell ref="A229:B229"/>
    <mergeCell ref="C229:E229"/>
    <mergeCell ref="A209:B209"/>
    <mergeCell ref="A210:B210"/>
    <mergeCell ref="C206:E206"/>
    <mergeCell ref="A192:B192"/>
    <mergeCell ref="A193:B193"/>
    <mergeCell ref="C191:E191"/>
    <mergeCell ref="C193:E193"/>
    <mergeCell ref="C194:E194"/>
    <mergeCell ref="A183:B183"/>
    <mergeCell ref="A184:B184"/>
    <mergeCell ref="A185:B185"/>
    <mergeCell ref="A186:B186"/>
    <mergeCell ref="A187:B187"/>
    <mergeCell ref="A188:B188"/>
    <mergeCell ref="A194:B194"/>
    <mergeCell ref="A206:B206"/>
    <mergeCell ref="C183:E183"/>
    <mergeCell ref="C184:E184"/>
    <mergeCell ref="C203:E203"/>
    <mergeCell ref="A158:B158"/>
    <mergeCell ref="A161:B161"/>
    <mergeCell ref="C161:E161"/>
    <mergeCell ref="A189:B189"/>
    <mergeCell ref="C181:E181"/>
    <mergeCell ref="A173:B173"/>
    <mergeCell ref="A163:B163"/>
    <mergeCell ref="A167:B167"/>
    <mergeCell ref="A168:B168"/>
    <mergeCell ref="A170:B170"/>
    <mergeCell ref="A171:B171"/>
    <mergeCell ref="A172:B172"/>
    <mergeCell ref="A164:B164"/>
    <mergeCell ref="A165:B165"/>
    <mergeCell ref="A166:B166"/>
    <mergeCell ref="A169:B169"/>
    <mergeCell ref="A174:B174"/>
    <mergeCell ref="A175:B175"/>
    <mergeCell ref="C186:E186"/>
    <mergeCell ref="C163:E163"/>
    <mergeCell ref="A180:B180"/>
    <mergeCell ref="A177:B177"/>
    <mergeCell ref="C182:E182"/>
    <mergeCell ref="C174:E174"/>
    <mergeCell ref="A236:B236"/>
    <mergeCell ref="A237:B237"/>
    <mergeCell ref="C234:E234"/>
    <mergeCell ref="C236:E236"/>
    <mergeCell ref="C237:E237"/>
    <mergeCell ref="A190:B190"/>
    <mergeCell ref="C207:E207"/>
    <mergeCell ref="C195:E195"/>
    <mergeCell ref="A215:B215"/>
    <mergeCell ref="A216:B216"/>
    <mergeCell ref="C209:E209"/>
    <mergeCell ref="C210:E210"/>
    <mergeCell ref="C211:E211"/>
    <mergeCell ref="A211:B211"/>
    <mergeCell ref="C223:E223"/>
    <mergeCell ref="A223:B223"/>
    <mergeCell ref="C222:E222"/>
    <mergeCell ref="A207:B207"/>
    <mergeCell ref="C208:E208"/>
    <mergeCell ref="A208:B208"/>
    <mergeCell ref="C212:E212"/>
    <mergeCell ref="A212:B212"/>
    <mergeCell ref="A191:B191"/>
    <mergeCell ref="A232:B232"/>
    <mergeCell ref="AA136:AA137"/>
    <mergeCell ref="C177:E177"/>
    <mergeCell ref="A178:B178"/>
    <mergeCell ref="C178:E178"/>
    <mergeCell ref="C176:E176"/>
    <mergeCell ref="A235:B235"/>
    <mergeCell ref="C235:E235"/>
    <mergeCell ref="A234:B234"/>
    <mergeCell ref="C180:E180"/>
    <mergeCell ref="C179:E179"/>
    <mergeCell ref="C204:E204"/>
    <mergeCell ref="A205:B205"/>
    <mergeCell ref="C205:E205"/>
    <mergeCell ref="A196:B196"/>
    <mergeCell ref="A195:B195"/>
    <mergeCell ref="A197:B197"/>
    <mergeCell ref="A198:B198"/>
    <mergeCell ref="A201:B201"/>
    <mergeCell ref="C201:E201"/>
    <mergeCell ref="A202:B202"/>
    <mergeCell ref="C202:E202"/>
    <mergeCell ref="A203:B203"/>
    <mergeCell ref="C162:E162"/>
    <mergeCell ref="A162:B162"/>
  </mergeCells>
  <dataValidations count="3">
    <dataValidation type="list" allowBlank="1" showErrorMessage="1" sqref="F19 S34 D34:H35" xr:uid="{00000000-0002-0000-1100-000000000000}">
      <formula1>"Yes,No"</formula1>
    </dataValidation>
    <dataValidation type="list" allowBlank="1" showErrorMessage="1" sqref="X48:X52" xr:uid="{00000000-0002-0000-1100-000001000000}">
      <formula1>"Yes/No?,Yes,No"</formula1>
    </dataValidation>
    <dataValidation type="list" allowBlank="1" showInputMessage="1" showErrorMessage="1" sqref="X67:Z69" xr:uid="{34B9EBB3-19AC-F241-AE96-6C163E780DFE}">
      <formula1>"Yes, No"</formula1>
    </dataValidation>
  </dataValidations>
  <pageMargins left="0.7" right="0.7" top="0.75" bottom="0.75" header="0.3" footer="0.3"/>
  <pageSetup scale="16" orientation="portrait" horizontalDpi="1200" verticalDpi="1200" r:id="rId1"/>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800000"/>
  </sheetPr>
  <dimension ref="A1:N58"/>
  <sheetViews>
    <sheetView view="pageBreakPreview" topLeftCell="A5" zoomScaleNormal="100" zoomScaleSheetLayoutView="100" workbookViewId="0">
      <selection activeCell="C19" sqref="C19"/>
    </sheetView>
  </sheetViews>
  <sheetFormatPr defaultColWidth="13.5" defaultRowHeight="15" customHeight="1" x14ac:dyDescent="0.25"/>
  <cols>
    <col min="1" max="26" width="11" customWidth="1"/>
  </cols>
  <sheetData>
    <row r="1" spans="1:14" ht="15.75" customHeight="1" x14ac:dyDescent="0.25">
      <c r="A1" s="291"/>
      <c r="B1" s="139"/>
      <c r="C1" s="139"/>
      <c r="D1" s="139"/>
      <c r="E1" s="139"/>
      <c r="F1" s="139"/>
      <c r="G1" s="139"/>
      <c r="H1" s="139"/>
      <c r="I1" s="139"/>
      <c r="J1" s="139"/>
      <c r="K1" s="139"/>
      <c r="L1" s="139"/>
      <c r="M1" s="139"/>
      <c r="N1" s="271"/>
    </row>
    <row r="2" spans="1:14" ht="15.75" customHeight="1" x14ac:dyDescent="0.25">
      <c r="A2" s="140"/>
      <c r="B2" s="143"/>
      <c r="C2" s="143"/>
      <c r="D2" s="143"/>
      <c r="E2" s="143"/>
      <c r="F2" s="143"/>
      <c r="G2" s="143"/>
      <c r="H2" s="143"/>
      <c r="I2" s="143"/>
      <c r="J2" s="143"/>
      <c r="K2" s="143"/>
      <c r="L2" s="143"/>
      <c r="M2" s="143"/>
      <c r="N2" s="283"/>
    </row>
    <row r="3" spans="1:14" ht="15.75" customHeight="1" x14ac:dyDescent="0.25">
      <c r="A3" s="140"/>
      <c r="B3" s="143"/>
      <c r="C3" s="143"/>
      <c r="D3" s="143"/>
      <c r="E3" s="143"/>
      <c r="F3" s="143"/>
      <c r="G3" s="143"/>
      <c r="H3" s="143"/>
      <c r="I3" s="143"/>
      <c r="J3" s="143"/>
      <c r="K3" s="143"/>
      <c r="L3" s="143"/>
      <c r="M3" s="143"/>
      <c r="N3" s="283"/>
    </row>
    <row r="4" spans="1:14" ht="15.75" customHeight="1" x14ac:dyDescent="0.25">
      <c r="A4" s="140"/>
      <c r="B4" s="143"/>
      <c r="C4" s="143"/>
      <c r="D4" s="143"/>
      <c r="E4" s="143"/>
      <c r="F4" s="143"/>
      <c r="G4" s="143"/>
      <c r="H4" s="143"/>
      <c r="I4" s="143"/>
      <c r="J4" s="143"/>
      <c r="K4" s="143"/>
      <c r="L4" s="143"/>
      <c r="M4" s="143"/>
      <c r="N4" s="283"/>
    </row>
    <row r="5" spans="1:14" ht="15.75" customHeight="1" x14ac:dyDescent="0.25">
      <c r="A5" s="140"/>
      <c r="B5" s="143"/>
      <c r="C5" s="143"/>
      <c r="D5" s="143"/>
      <c r="E5" s="143"/>
      <c r="F5" s="143"/>
      <c r="G5" s="143"/>
      <c r="H5" s="143"/>
      <c r="I5" s="143"/>
      <c r="J5" s="143"/>
      <c r="K5" s="143"/>
      <c r="L5" s="143"/>
      <c r="M5" s="143"/>
      <c r="N5" s="283"/>
    </row>
    <row r="6" spans="1:14" ht="15.75" customHeight="1" x14ac:dyDescent="0.25">
      <c r="A6" s="140"/>
      <c r="B6" s="143"/>
      <c r="C6" s="143"/>
      <c r="D6" s="143"/>
      <c r="E6" s="143"/>
      <c r="F6" s="143"/>
      <c r="G6" s="143"/>
      <c r="H6" s="143"/>
      <c r="I6" s="143"/>
      <c r="J6" s="143"/>
      <c r="K6" s="143"/>
      <c r="L6" s="143"/>
      <c r="M6" s="143"/>
      <c r="N6" s="283"/>
    </row>
    <row r="7" spans="1:14" ht="15.75" customHeight="1" x14ac:dyDescent="0.25">
      <c r="A7" s="140"/>
      <c r="B7" s="143"/>
      <c r="C7" s="143"/>
      <c r="D7" s="143"/>
      <c r="E7" s="143"/>
      <c r="F7" s="143"/>
      <c r="G7" s="143"/>
      <c r="H7" s="143"/>
      <c r="I7" s="143"/>
      <c r="J7" s="143"/>
      <c r="K7" s="143"/>
      <c r="L7" s="143"/>
      <c r="M7" s="143"/>
      <c r="N7" s="283"/>
    </row>
    <row r="8" spans="1:14" ht="15.75" customHeight="1" x14ac:dyDescent="0.25">
      <c r="A8" s="140"/>
      <c r="B8" s="143"/>
      <c r="C8" s="143"/>
      <c r="D8" s="143"/>
      <c r="E8" s="143"/>
      <c r="F8" s="143"/>
      <c r="G8" s="143"/>
      <c r="H8" s="143"/>
      <c r="I8" s="143"/>
      <c r="J8" s="143"/>
      <c r="K8" s="143"/>
      <c r="L8" s="143"/>
      <c r="M8" s="143"/>
      <c r="N8" s="283"/>
    </row>
    <row r="9" spans="1:14" ht="15.75" customHeight="1" x14ac:dyDescent="0.25">
      <c r="A9" s="140"/>
      <c r="B9" s="143"/>
      <c r="C9" s="143"/>
      <c r="D9" s="143"/>
      <c r="E9" s="143"/>
      <c r="F9" s="143"/>
      <c r="G9" s="143"/>
      <c r="H9" s="143"/>
      <c r="I9" s="143"/>
      <c r="J9" s="143"/>
      <c r="K9" s="143"/>
      <c r="L9" s="143"/>
      <c r="M9" s="143"/>
      <c r="N9" s="283"/>
    </row>
    <row r="10" spans="1:14" ht="10.5" customHeight="1" x14ac:dyDescent="0.25">
      <c r="A10" s="272"/>
      <c r="B10" s="273"/>
      <c r="C10" s="273"/>
      <c r="D10" s="273"/>
      <c r="E10" s="273"/>
      <c r="F10" s="273"/>
      <c r="G10" s="273"/>
      <c r="H10" s="273"/>
      <c r="I10" s="273"/>
      <c r="J10" s="273"/>
      <c r="K10" s="273"/>
      <c r="L10" s="273"/>
      <c r="M10" s="273"/>
      <c r="N10" s="274"/>
    </row>
    <row r="11" spans="1:14" ht="15.75" customHeight="1" x14ac:dyDescent="0.25">
      <c r="A11" s="584" t="s">
        <v>259</v>
      </c>
      <c r="B11" s="139"/>
      <c r="C11" s="139"/>
      <c r="D11" s="139"/>
      <c r="E11" s="139"/>
      <c r="F11" s="139"/>
      <c r="G11" s="139"/>
      <c r="H11" s="139"/>
      <c r="I11" s="139"/>
      <c r="J11" s="139"/>
      <c r="K11" s="139"/>
      <c r="L11" s="139"/>
      <c r="M11" s="139"/>
      <c r="N11" s="271"/>
    </row>
    <row r="12" spans="1:14" ht="15.75" customHeight="1" x14ac:dyDescent="0.25">
      <c r="A12" s="300" t="str">
        <f>'Club Administration'!A12</f>
        <v>School Name</v>
      </c>
      <c r="B12" s="301"/>
      <c r="C12" s="301"/>
      <c r="D12" s="301"/>
      <c r="E12" s="301"/>
      <c r="F12" s="301"/>
      <c r="G12" s="301"/>
      <c r="H12" s="301"/>
      <c r="I12" s="301"/>
      <c r="J12" s="301"/>
      <c r="K12" s="301"/>
      <c r="L12" s="301"/>
      <c r="M12" s="301"/>
      <c r="N12" s="302"/>
    </row>
    <row r="13" spans="1:14" ht="15.75" customHeight="1" x14ac:dyDescent="0.25">
      <c r="A13" s="303"/>
      <c r="B13" s="304"/>
      <c r="C13" s="304"/>
      <c r="D13" s="304"/>
      <c r="E13" s="304"/>
      <c r="F13" s="304"/>
      <c r="G13" s="304"/>
      <c r="H13" s="304"/>
      <c r="I13" s="304"/>
      <c r="J13" s="304"/>
      <c r="K13" s="304"/>
      <c r="L13" s="304"/>
      <c r="M13" s="304"/>
      <c r="N13" s="305"/>
    </row>
    <row r="14" spans="1:14" ht="15.75" customHeight="1" x14ac:dyDescent="0.25">
      <c r="A14" s="306" t="str">
        <f>'Club Administration'!A14</f>
        <v>Select Division</v>
      </c>
      <c r="B14" s="301"/>
      <c r="C14" s="301"/>
      <c r="D14" s="301"/>
      <c r="E14" s="301"/>
      <c r="F14" s="301"/>
      <c r="G14" s="301"/>
      <c r="H14" s="301"/>
      <c r="I14" s="301"/>
      <c r="J14" s="301"/>
      <c r="K14" s="301"/>
      <c r="L14" s="301"/>
      <c r="M14" s="301"/>
      <c r="N14" s="302"/>
    </row>
    <row r="15" spans="1:14" ht="15.75" customHeight="1" x14ac:dyDescent="0.25">
      <c r="A15" s="303"/>
      <c r="B15" s="304"/>
      <c r="C15" s="304"/>
      <c r="D15" s="304"/>
      <c r="E15" s="304"/>
      <c r="F15" s="304"/>
      <c r="G15" s="304"/>
      <c r="H15" s="304"/>
      <c r="I15" s="304"/>
      <c r="J15" s="304"/>
      <c r="K15" s="304"/>
      <c r="L15" s="304"/>
      <c r="M15" s="304"/>
      <c r="N15" s="305"/>
    </row>
    <row r="16" spans="1:14" ht="15.75" customHeight="1" x14ac:dyDescent="0.25">
      <c r="A16" s="269" t="s">
        <v>84</v>
      </c>
      <c r="B16" s="280"/>
      <c r="C16" s="263"/>
      <c r="D16" s="74">
        <f>November!G76</f>
        <v>0</v>
      </c>
      <c r="E16" s="36" t="s">
        <v>227</v>
      </c>
      <c r="F16" s="74">
        <f>'Club Goals'!D18</f>
        <v>0</v>
      </c>
      <c r="G16" s="36" t="s">
        <v>228</v>
      </c>
      <c r="H16" s="84">
        <f>MAX(0,F16-D16)</f>
        <v>0</v>
      </c>
      <c r="I16" s="36" t="s">
        <v>117</v>
      </c>
      <c r="J16" s="85">
        <f>November!E99</f>
        <v>0</v>
      </c>
      <c r="K16" s="36" t="s">
        <v>227</v>
      </c>
      <c r="L16" s="85">
        <f>'Club Goals'!H18</f>
        <v>0</v>
      </c>
      <c r="M16" s="36" t="s">
        <v>228</v>
      </c>
      <c r="N16" s="85">
        <f>MAX(0,L16-J16)</f>
        <v>0</v>
      </c>
    </row>
    <row r="17" spans="1:14" ht="15.75" customHeight="1" x14ac:dyDescent="0.25">
      <c r="A17" s="425" t="s">
        <v>149</v>
      </c>
      <c r="B17" s="280"/>
      <c r="C17" s="263"/>
      <c r="D17" s="73">
        <f>November!F24</f>
        <v>0</v>
      </c>
      <c r="E17" s="47" t="s">
        <v>227</v>
      </c>
      <c r="F17" s="73">
        <f>'Club Goals'!E36</f>
        <v>0</v>
      </c>
      <c r="G17" s="66" t="s">
        <v>228</v>
      </c>
      <c r="H17" s="111">
        <f t="shared" ref="H17:H18" si="0">MAX(0,F17-D17)</f>
        <v>0</v>
      </c>
      <c r="I17" s="36" t="s">
        <v>364</v>
      </c>
      <c r="J17" s="85">
        <f>November!H99</f>
        <v>0</v>
      </c>
      <c r="K17" s="36" t="s">
        <v>227</v>
      </c>
      <c r="L17" s="87">
        <f>'Club Goals'!J18</f>
        <v>0</v>
      </c>
      <c r="M17" s="36" t="s">
        <v>228</v>
      </c>
      <c r="N17" s="85">
        <f t="shared" ref="N17:N18" si="1">MAX(0,L17-J17)</f>
        <v>0</v>
      </c>
    </row>
    <row r="18" spans="1:14" ht="15.75" customHeight="1" x14ac:dyDescent="0.25">
      <c r="A18" s="425" t="s">
        <v>140</v>
      </c>
      <c r="B18" s="280"/>
      <c r="C18" s="263"/>
      <c r="D18" s="73">
        <f>November!V76</f>
        <v>0</v>
      </c>
      <c r="E18" s="47" t="s">
        <v>227</v>
      </c>
      <c r="F18" s="73">
        <f>'Club Goals'!L36</f>
        <v>0</v>
      </c>
      <c r="G18" s="66" t="s">
        <v>228</v>
      </c>
      <c r="H18" s="111">
        <f t="shared" si="0"/>
        <v>0</v>
      </c>
      <c r="I18" s="36" t="s">
        <v>131</v>
      </c>
      <c r="J18" s="85">
        <f>November!L99</f>
        <v>0</v>
      </c>
      <c r="K18" s="36" t="s">
        <v>227</v>
      </c>
      <c r="L18" s="87">
        <f>'Club Goals'!L18</f>
        <v>0</v>
      </c>
      <c r="M18" s="36" t="s">
        <v>228</v>
      </c>
      <c r="N18" s="85">
        <f t="shared" si="1"/>
        <v>0</v>
      </c>
    </row>
    <row r="19" spans="1:14" ht="15.75" customHeight="1" x14ac:dyDescent="0.25">
      <c r="A19" s="117"/>
      <c r="B19" s="36" t="s">
        <v>345</v>
      </c>
      <c r="C19" s="85">
        <f>November!R99</f>
        <v>0</v>
      </c>
      <c r="D19" s="36" t="s">
        <v>227</v>
      </c>
      <c r="E19" s="87">
        <f>'Club Goals'!N18</f>
        <v>0</v>
      </c>
      <c r="F19" s="36" t="s">
        <v>228</v>
      </c>
      <c r="G19" s="85">
        <f t="shared" ref="G19" si="2">MAX(0,E19-C19)</f>
        <v>0</v>
      </c>
      <c r="H19" s="564"/>
      <c r="I19" s="139"/>
      <c r="J19" s="139"/>
      <c r="K19" s="139"/>
      <c r="L19" s="139"/>
      <c r="M19" s="139"/>
      <c r="N19" s="271"/>
    </row>
    <row r="20" spans="1:14" ht="15.75" customHeight="1" x14ac:dyDescent="0.25">
      <c r="A20" s="555"/>
      <c r="B20" s="555"/>
      <c r="C20" s="555"/>
      <c r="D20" s="555"/>
      <c r="E20" s="555"/>
      <c r="F20" s="555"/>
      <c r="G20" s="556"/>
      <c r="H20" s="140"/>
      <c r="I20" s="143"/>
      <c r="J20" s="143"/>
      <c r="K20" s="143"/>
      <c r="L20" s="143"/>
      <c r="M20" s="143"/>
      <c r="N20" s="283"/>
    </row>
    <row r="21" spans="1:14" ht="15.75" customHeight="1" x14ac:dyDescent="0.25">
      <c r="A21" s="598" t="s">
        <v>260</v>
      </c>
      <c r="B21" s="280"/>
      <c r="C21" s="280"/>
      <c r="D21" s="280"/>
      <c r="E21" s="280"/>
      <c r="F21" s="280"/>
      <c r="G21" s="263"/>
      <c r="H21" s="140"/>
      <c r="I21" s="143"/>
      <c r="J21" s="143"/>
      <c r="K21" s="143"/>
      <c r="L21" s="143"/>
      <c r="M21" s="143"/>
      <c r="N21" s="283"/>
    </row>
    <row r="22" spans="1:14" ht="15.75" customHeight="1" x14ac:dyDescent="0.25">
      <c r="A22" s="327" t="s">
        <v>123</v>
      </c>
      <c r="B22" s="280"/>
      <c r="C22" s="280"/>
      <c r="D22" s="263"/>
      <c r="E22" s="327" t="s">
        <v>230</v>
      </c>
      <c r="F22" s="280"/>
      <c r="G22" s="263"/>
      <c r="H22" s="140"/>
      <c r="I22" s="143"/>
      <c r="J22" s="143"/>
      <c r="K22" s="143"/>
      <c r="L22" s="143"/>
      <c r="M22" s="143"/>
      <c r="N22" s="283"/>
    </row>
    <row r="23" spans="1:14" ht="15.75" customHeight="1" x14ac:dyDescent="0.25">
      <c r="A23" s="599" t="s">
        <v>94</v>
      </c>
      <c r="B23" s="280"/>
      <c r="C23" s="280"/>
      <c r="D23" s="263"/>
      <c r="E23" s="603">
        <f>September!G75</f>
        <v>0</v>
      </c>
      <c r="F23" s="280"/>
      <c r="G23" s="263"/>
      <c r="H23" s="140"/>
      <c r="I23" s="143"/>
      <c r="J23" s="143"/>
      <c r="K23" s="143"/>
      <c r="L23" s="143"/>
      <c r="M23" s="143"/>
      <c r="N23" s="283"/>
    </row>
    <row r="24" spans="1:14" ht="15.75" customHeight="1" x14ac:dyDescent="0.25">
      <c r="A24" s="601" t="s">
        <v>95</v>
      </c>
      <c r="B24" s="280"/>
      <c r="C24" s="280"/>
      <c r="D24" s="263"/>
      <c r="E24" s="597">
        <f>October!G75</f>
        <v>0</v>
      </c>
      <c r="F24" s="280"/>
      <c r="G24" s="263"/>
      <c r="H24" s="140"/>
      <c r="I24" s="143"/>
      <c r="J24" s="143"/>
      <c r="K24" s="143"/>
      <c r="L24" s="143"/>
      <c r="M24" s="143"/>
      <c r="N24" s="283"/>
    </row>
    <row r="25" spans="1:14" ht="15.75" customHeight="1" x14ac:dyDescent="0.25">
      <c r="A25" s="602" t="s">
        <v>96</v>
      </c>
      <c r="B25" s="280"/>
      <c r="C25" s="280"/>
      <c r="D25" s="263"/>
      <c r="E25" s="600">
        <f>November!G75</f>
        <v>0</v>
      </c>
      <c r="F25" s="280"/>
      <c r="G25" s="263"/>
      <c r="H25" s="140"/>
      <c r="I25" s="143"/>
      <c r="J25" s="143"/>
      <c r="K25" s="143"/>
      <c r="L25" s="143"/>
      <c r="M25" s="143"/>
      <c r="N25" s="283"/>
    </row>
    <row r="26" spans="1:14" ht="15.75" customHeight="1" x14ac:dyDescent="0.25">
      <c r="A26" s="559"/>
      <c r="B26" s="139"/>
      <c r="C26" s="139"/>
      <c r="D26" s="139"/>
      <c r="E26" s="139"/>
      <c r="F26" s="139"/>
      <c r="G26" s="271"/>
      <c r="H26" s="140"/>
      <c r="I26" s="143"/>
      <c r="J26" s="143"/>
      <c r="K26" s="143"/>
      <c r="L26" s="143"/>
      <c r="M26" s="143"/>
      <c r="N26" s="283"/>
    </row>
    <row r="27" spans="1:14" ht="15.75" customHeight="1" x14ac:dyDescent="0.25">
      <c r="A27" s="140"/>
      <c r="B27" s="143"/>
      <c r="C27" s="143"/>
      <c r="D27" s="143"/>
      <c r="E27" s="143"/>
      <c r="F27" s="143"/>
      <c r="G27" s="283"/>
      <c r="H27" s="140"/>
      <c r="I27" s="143"/>
      <c r="J27" s="143"/>
      <c r="K27" s="143"/>
      <c r="L27" s="143"/>
      <c r="M27" s="143"/>
      <c r="N27" s="283"/>
    </row>
    <row r="28" spans="1:14" ht="15.75" customHeight="1" x14ac:dyDescent="0.25">
      <c r="A28" s="272"/>
      <c r="B28" s="273"/>
      <c r="C28" s="273"/>
      <c r="D28" s="273"/>
      <c r="E28" s="273"/>
      <c r="F28" s="273"/>
      <c r="G28" s="274"/>
      <c r="H28" s="272"/>
      <c r="I28" s="273"/>
      <c r="J28" s="273"/>
      <c r="K28" s="273"/>
      <c r="L28" s="273"/>
      <c r="M28" s="273"/>
      <c r="N28" s="274"/>
    </row>
    <row r="29" spans="1:14" ht="15.75" customHeight="1" x14ac:dyDescent="0.25">
      <c r="A29" s="543" t="s">
        <v>231</v>
      </c>
      <c r="B29" s="280"/>
      <c r="C29" s="280"/>
      <c r="D29" s="280"/>
      <c r="E29" s="280"/>
      <c r="F29" s="280"/>
      <c r="G29" s="280"/>
      <c r="H29" s="280"/>
      <c r="I29" s="280"/>
      <c r="J29" s="280"/>
      <c r="K29" s="280"/>
      <c r="L29" s="280"/>
      <c r="M29" s="280"/>
      <c r="N29" s="263"/>
    </row>
    <row r="30" spans="1:14" ht="15.75" x14ac:dyDescent="0.25">
      <c r="A30" s="479" t="s">
        <v>177</v>
      </c>
      <c r="B30" s="139"/>
      <c r="C30" s="139"/>
      <c r="D30" s="139"/>
      <c r="E30" s="139"/>
      <c r="F30" s="139"/>
      <c r="G30" s="139"/>
      <c r="H30" s="139"/>
      <c r="I30" s="139"/>
      <c r="J30" s="139"/>
      <c r="K30" s="139"/>
      <c r="L30" s="139"/>
      <c r="M30" s="139"/>
      <c r="N30" s="271"/>
    </row>
    <row r="31" spans="1:14" ht="15.75" x14ac:dyDescent="0.25">
      <c r="A31" s="140"/>
      <c r="B31" s="143"/>
      <c r="C31" s="143"/>
      <c r="D31" s="143"/>
      <c r="E31" s="143"/>
      <c r="F31" s="143"/>
      <c r="G31" s="143"/>
      <c r="H31" s="143"/>
      <c r="I31" s="143"/>
      <c r="J31" s="143"/>
      <c r="K31" s="143"/>
      <c r="L31" s="143"/>
      <c r="M31" s="143"/>
      <c r="N31" s="283"/>
    </row>
    <row r="32" spans="1:14" ht="15.75" x14ac:dyDescent="0.25">
      <c r="A32" s="140"/>
      <c r="B32" s="143"/>
      <c r="C32" s="143"/>
      <c r="D32" s="143"/>
      <c r="E32" s="143"/>
      <c r="F32" s="143"/>
      <c r="G32" s="143"/>
      <c r="H32" s="143"/>
      <c r="I32" s="143"/>
      <c r="J32" s="143"/>
      <c r="K32" s="143"/>
      <c r="L32" s="143"/>
      <c r="M32" s="143"/>
      <c r="N32" s="283"/>
    </row>
    <row r="33" spans="1:14" ht="15.75" x14ac:dyDescent="0.25">
      <c r="A33" s="140"/>
      <c r="B33" s="143"/>
      <c r="C33" s="143"/>
      <c r="D33" s="143"/>
      <c r="E33" s="143"/>
      <c r="F33" s="143"/>
      <c r="G33" s="143"/>
      <c r="H33" s="143"/>
      <c r="I33" s="143"/>
      <c r="J33" s="143"/>
      <c r="K33" s="143"/>
      <c r="L33" s="143"/>
      <c r="M33" s="143"/>
      <c r="N33" s="283"/>
    </row>
    <row r="34" spans="1:14" ht="15.75" x14ac:dyDescent="0.25">
      <c r="A34" s="272"/>
      <c r="B34" s="273"/>
      <c r="C34" s="273"/>
      <c r="D34" s="273"/>
      <c r="E34" s="273"/>
      <c r="F34" s="273"/>
      <c r="G34" s="273"/>
      <c r="H34" s="273"/>
      <c r="I34" s="273"/>
      <c r="J34" s="273"/>
      <c r="K34" s="273"/>
      <c r="L34" s="273"/>
      <c r="M34" s="273"/>
      <c r="N34" s="274"/>
    </row>
    <row r="35" spans="1:14" s="112" customFormat="1" ht="15.75" customHeight="1" x14ac:dyDescent="0.25">
      <c r="A35" s="543" t="s">
        <v>320</v>
      </c>
      <c r="B35" s="280"/>
      <c r="C35" s="280"/>
      <c r="D35" s="280"/>
      <c r="E35" s="280"/>
      <c r="F35" s="280"/>
      <c r="G35" s="280"/>
      <c r="H35" s="280"/>
      <c r="I35" s="280"/>
      <c r="J35" s="280"/>
      <c r="K35" s="280"/>
      <c r="L35" s="280"/>
      <c r="M35" s="280"/>
      <c r="N35" s="263"/>
    </row>
    <row r="36" spans="1:14" s="112" customFormat="1" ht="15.75" x14ac:dyDescent="0.25">
      <c r="A36" s="479" t="s">
        <v>177</v>
      </c>
      <c r="B36" s="139"/>
      <c r="C36" s="139"/>
      <c r="D36" s="139"/>
      <c r="E36" s="139"/>
      <c r="F36" s="139"/>
      <c r="G36" s="139"/>
      <c r="H36" s="139"/>
      <c r="I36" s="139"/>
      <c r="J36" s="139"/>
      <c r="K36" s="139"/>
      <c r="L36" s="139"/>
      <c r="M36" s="139"/>
      <c r="N36" s="271"/>
    </row>
    <row r="37" spans="1:14" s="112" customFormat="1" ht="15.75" x14ac:dyDescent="0.25">
      <c r="A37" s="140"/>
      <c r="B37" s="143"/>
      <c r="C37" s="143"/>
      <c r="D37" s="143"/>
      <c r="E37" s="143"/>
      <c r="F37" s="143"/>
      <c r="G37" s="143"/>
      <c r="H37" s="143"/>
      <c r="I37" s="143"/>
      <c r="J37" s="143"/>
      <c r="K37" s="143"/>
      <c r="L37" s="143"/>
      <c r="M37" s="143"/>
      <c r="N37" s="283"/>
    </row>
    <row r="38" spans="1:14" s="112" customFormat="1" ht="15.75" x14ac:dyDescent="0.25">
      <c r="A38" s="140"/>
      <c r="B38" s="143"/>
      <c r="C38" s="143"/>
      <c r="D38" s="143"/>
      <c r="E38" s="143"/>
      <c r="F38" s="143"/>
      <c r="G38" s="143"/>
      <c r="H38" s="143"/>
      <c r="I38" s="143"/>
      <c r="J38" s="143"/>
      <c r="K38" s="143"/>
      <c r="L38" s="143"/>
      <c r="M38" s="143"/>
      <c r="N38" s="283"/>
    </row>
    <row r="39" spans="1:14" s="112" customFormat="1" ht="15.75" x14ac:dyDescent="0.25">
      <c r="A39" s="140"/>
      <c r="B39" s="143"/>
      <c r="C39" s="143"/>
      <c r="D39" s="143"/>
      <c r="E39" s="143"/>
      <c r="F39" s="143"/>
      <c r="G39" s="143"/>
      <c r="H39" s="143"/>
      <c r="I39" s="143"/>
      <c r="J39" s="143"/>
      <c r="K39" s="143"/>
      <c r="L39" s="143"/>
      <c r="M39" s="143"/>
      <c r="N39" s="283"/>
    </row>
    <row r="40" spans="1:14" s="112" customFormat="1" ht="15.75" x14ac:dyDescent="0.25">
      <c r="A40" s="272"/>
      <c r="B40" s="273"/>
      <c r="C40" s="273"/>
      <c r="D40" s="273"/>
      <c r="E40" s="273"/>
      <c r="F40" s="273"/>
      <c r="G40" s="273"/>
      <c r="H40" s="273"/>
      <c r="I40" s="273"/>
      <c r="J40" s="273"/>
      <c r="K40" s="273"/>
      <c r="L40" s="273"/>
      <c r="M40" s="273"/>
      <c r="N40" s="274"/>
    </row>
    <row r="41" spans="1:14" ht="15.75" customHeight="1" x14ac:dyDescent="0.25">
      <c r="A41" s="543" t="s">
        <v>232</v>
      </c>
      <c r="B41" s="280"/>
      <c r="C41" s="280"/>
      <c r="D41" s="280"/>
      <c r="E41" s="280"/>
      <c r="F41" s="280"/>
      <c r="G41" s="280"/>
      <c r="H41" s="280"/>
      <c r="I41" s="280"/>
      <c r="J41" s="280"/>
      <c r="K41" s="280"/>
      <c r="L41" s="280"/>
      <c r="M41" s="280"/>
      <c r="N41" s="263"/>
    </row>
    <row r="42" spans="1:14" ht="15.75" x14ac:dyDescent="0.25">
      <c r="A42" s="479" t="s">
        <v>177</v>
      </c>
      <c r="B42" s="139"/>
      <c r="C42" s="139"/>
      <c r="D42" s="139"/>
      <c r="E42" s="139"/>
      <c r="F42" s="139"/>
      <c r="G42" s="139"/>
      <c r="H42" s="139"/>
      <c r="I42" s="139"/>
      <c r="J42" s="139"/>
      <c r="K42" s="139"/>
      <c r="L42" s="139"/>
      <c r="M42" s="139"/>
      <c r="N42" s="271"/>
    </row>
    <row r="43" spans="1:14" ht="15.75" x14ac:dyDescent="0.25">
      <c r="A43" s="140"/>
      <c r="B43" s="143"/>
      <c r="C43" s="143"/>
      <c r="D43" s="143"/>
      <c r="E43" s="143"/>
      <c r="F43" s="143"/>
      <c r="G43" s="143"/>
      <c r="H43" s="143"/>
      <c r="I43" s="143"/>
      <c r="J43" s="143"/>
      <c r="K43" s="143"/>
      <c r="L43" s="143"/>
      <c r="M43" s="143"/>
      <c r="N43" s="283"/>
    </row>
    <row r="44" spans="1:14" ht="15.75" x14ac:dyDescent="0.25">
      <c r="A44" s="140"/>
      <c r="B44" s="143"/>
      <c r="C44" s="143"/>
      <c r="D44" s="143"/>
      <c r="E44" s="143"/>
      <c r="F44" s="143"/>
      <c r="G44" s="143"/>
      <c r="H44" s="143"/>
      <c r="I44" s="143"/>
      <c r="J44" s="143"/>
      <c r="K44" s="143"/>
      <c r="L44" s="143"/>
      <c r="M44" s="143"/>
      <c r="N44" s="283"/>
    </row>
    <row r="45" spans="1:14" ht="15.75" x14ac:dyDescent="0.25">
      <c r="A45" s="140"/>
      <c r="B45" s="143"/>
      <c r="C45" s="143"/>
      <c r="D45" s="143"/>
      <c r="E45" s="143"/>
      <c r="F45" s="143"/>
      <c r="G45" s="143"/>
      <c r="H45" s="143"/>
      <c r="I45" s="143"/>
      <c r="J45" s="143"/>
      <c r="K45" s="143"/>
      <c r="L45" s="143"/>
      <c r="M45" s="143"/>
      <c r="N45" s="283"/>
    </row>
    <row r="46" spans="1:14" ht="15.75" x14ac:dyDescent="0.25">
      <c r="A46" s="272"/>
      <c r="B46" s="273"/>
      <c r="C46" s="273"/>
      <c r="D46" s="273"/>
      <c r="E46" s="273"/>
      <c r="F46" s="273"/>
      <c r="G46" s="273"/>
      <c r="H46" s="273"/>
      <c r="I46" s="273"/>
      <c r="J46" s="273"/>
      <c r="K46" s="273"/>
      <c r="L46" s="273"/>
      <c r="M46" s="273"/>
      <c r="N46" s="274"/>
    </row>
    <row r="47" spans="1:14" ht="15.75" customHeight="1" x14ac:dyDescent="0.25">
      <c r="A47" s="543" t="s">
        <v>233</v>
      </c>
      <c r="B47" s="280"/>
      <c r="C47" s="280"/>
      <c r="D47" s="280"/>
      <c r="E47" s="280"/>
      <c r="F47" s="280"/>
      <c r="G47" s="280"/>
      <c r="H47" s="280"/>
      <c r="I47" s="280"/>
      <c r="J47" s="280"/>
      <c r="K47" s="280"/>
      <c r="L47" s="280"/>
      <c r="M47" s="280"/>
      <c r="N47" s="263"/>
    </row>
    <row r="48" spans="1:14" ht="15.75" x14ac:dyDescent="0.25">
      <c r="A48" s="479" t="s">
        <v>177</v>
      </c>
      <c r="B48" s="139"/>
      <c r="C48" s="139"/>
      <c r="D48" s="139"/>
      <c r="E48" s="139"/>
      <c r="F48" s="139"/>
      <c r="G48" s="139"/>
      <c r="H48" s="139"/>
      <c r="I48" s="139"/>
      <c r="J48" s="139"/>
      <c r="K48" s="139"/>
      <c r="L48" s="139"/>
      <c r="M48" s="139"/>
      <c r="N48" s="271"/>
    </row>
    <row r="49" spans="1:14" ht="15.75" x14ac:dyDescent="0.25">
      <c r="A49" s="140"/>
      <c r="B49" s="143"/>
      <c r="C49" s="143"/>
      <c r="D49" s="143"/>
      <c r="E49" s="143"/>
      <c r="F49" s="143"/>
      <c r="G49" s="143"/>
      <c r="H49" s="143"/>
      <c r="I49" s="143"/>
      <c r="J49" s="143"/>
      <c r="K49" s="143"/>
      <c r="L49" s="143"/>
      <c r="M49" s="143"/>
      <c r="N49" s="283"/>
    </row>
    <row r="50" spans="1:14" ht="15.75" x14ac:dyDescent="0.25">
      <c r="A50" s="140"/>
      <c r="B50" s="143"/>
      <c r="C50" s="143"/>
      <c r="D50" s="143"/>
      <c r="E50" s="143"/>
      <c r="F50" s="143"/>
      <c r="G50" s="143"/>
      <c r="H50" s="143"/>
      <c r="I50" s="143"/>
      <c r="J50" s="143"/>
      <c r="K50" s="143"/>
      <c r="L50" s="143"/>
      <c r="M50" s="143"/>
      <c r="N50" s="283"/>
    </row>
    <row r="51" spans="1:14" ht="15.75" x14ac:dyDescent="0.25">
      <c r="A51" s="140"/>
      <c r="B51" s="143"/>
      <c r="C51" s="143"/>
      <c r="D51" s="143"/>
      <c r="E51" s="143"/>
      <c r="F51" s="143"/>
      <c r="G51" s="143"/>
      <c r="H51" s="143"/>
      <c r="I51" s="143"/>
      <c r="J51" s="143"/>
      <c r="K51" s="143"/>
      <c r="L51" s="143"/>
      <c r="M51" s="143"/>
      <c r="N51" s="283"/>
    </row>
    <row r="52" spans="1:14" ht="15.75" x14ac:dyDescent="0.25">
      <c r="A52" s="272"/>
      <c r="B52" s="273"/>
      <c r="C52" s="273"/>
      <c r="D52" s="273"/>
      <c r="E52" s="273"/>
      <c r="F52" s="273"/>
      <c r="G52" s="273"/>
      <c r="H52" s="273"/>
      <c r="I52" s="273"/>
      <c r="J52" s="273"/>
      <c r="K52" s="273"/>
      <c r="L52" s="273"/>
      <c r="M52" s="273"/>
      <c r="N52" s="274"/>
    </row>
    <row r="53" spans="1:14" ht="15.75" customHeight="1" x14ac:dyDescent="0.25">
      <c r="A53" s="543" t="s">
        <v>234</v>
      </c>
      <c r="B53" s="280"/>
      <c r="C53" s="280"/>
      <c r="D53" s="280"/>
      <c r="E53" s="280"/>
      <c r="F53" s="280"/>
      <c r="G53" s="280"/>
      <c r="H53" s="280"/>
      <c r="I53" s="280"/>
      <c r="J53" s="280"/>
      <c r="K53" s="280"/>
      <c r="L53" s="280"/>
      <c r="M53" s="280"/>
      <c r="N53" s="263"/>
    </row>
    <row r="54" spans="1:14" ht="15.75" customHeight="1" x14ac:dyDescent="0.25">
      <c r="A54" s="70">
        <v>1</v>
      </c>
      <c r="B54" s="281"/>
      <c r="C54" s="280"/>
      <c r="D54" s="280"/>
      <c r="E54" s="280"/>
      <c r="F54" s="280"/>
      <c r="G54" s="280"/>
      <c r="H54" s="280"/>
      <c r="I54" s="280"/>
      <c r="J54" s="280"/>
      <c r="K54" s="280"/>
      <c r="L54" s="280"/>
      <c r="M54" s="280"/>
      <c r="N54" s="263"/>
    </row>
    <row r="55" spans="1:14" ht="15.75" customHeight="1" x14ac:dyDescent="0.25">
      <c r="A55" s="70">
        <v>2</v>
      </c>
      <c r="B55" s="281"/>
      <c r="C55" s="280"/>
      <c r="D55" s="280"/>
      <c r="E55" s="280"/>
      <c r="F55" s="280"/>
      <c r="G55" s="280"/>
      <c r="H55" s="280"/>
      <c r="I55" s="280"/>
      <c r="J55" s="280"/>
      <c r="K55" s="280"/>
      <c r="L55" s="280"/>
      <c r="M55" s="280"/>
      <c r="N55" s="263"/>
    </row>
    <row r="56" spans="1:14" ht="15.75" customHeight="1" x14ac:dyDescent="0.25">
      <c r="A56" s="70">
        <v>3</v>
      </c>
      <c r="B56" s="281"/>
      <c r="C56" s="280"/>
      <c r="D56" s="280"/>
      <c r="E56" s="280"/>
      <c r="F56" s="280"/>
      <c r="G56" s="280"/>
      <c r="H56" s="280"/>
      <c r="I56" s="280"/>
      <c r="J56" s="280"/>
      <c r="K56" s="280"/>
      <c r="L56" s="280"/>
      <c r="M56" s="280"/>
      <c r="N56" s="263"/>
    </row>
    <row r="57" spans="1:14" ht="15.75" customHeight="1" x14ac:dyDescent="0.25">
      <c r="A57" s="70">
        <v>4</v>
      </c>
      <c r="B57" s="281"/>
      <c r="C57" s="280"/>
      <c r="D57" s="280"/>
      <c r="E57" s="280"/>
      <c r="F57" s="280"/>
      <c r="G57" s="280"/>
      <c r="H57" s="280"/>
      <c r="I57" s="280"/>
      <c r="J57" s="280"/>
      <c r="K57" s="280"/>
      <c r="L57" s="280"/>
      <c r="M57" s="280"/>
      <c r="N57" s="263"/>
    </row>
    <row r="58" spans="1:14" ht="15.75" customHeight="1" x14ac:dyDescent="0.25">
      <c r="A58" s="70">
        <v>5</v>
      </c>
      <c r="B58" s="281"/>
      <c r="C58" s="280"/>
      <c r="D58" s="280"/>
      <c r="E58" s="280"/>
      <c r="F58" s="280"/>
      <c r="G58" s="280"/>
      <c r="H58" s="280"/>
      <c r="I58" s="280"/>
      <c r="J58" s="280"/>
      <c r="K58" s="280"/>
      <c r="L58" s="280"/>
      <c r="M58" s="280"/>
      <c r="N58" s="263"/>
    </row>
  </sheetData>
  <mergeCells count="33">
    <mergeCell ref="B58:N58"/>
    <mergeCell ref="E22:G22"/>
    <mergeCell ref="E25:G25"/>
    <mergeCell ref="A53:N53"/>
    <mergeCell ref="A48:N52"/>
    <mergeCell ref="A24:D24"/>
    <mergeCell ref="A25:D25"/>
    <mergeCell ref="A30:N34"/>
    <mergeCell ref="A41:N41"/>
    <mergeCell ref="A42:N46"/>
    <mergeCell ref="A47:N47"/>
    <mergeCell ref="B55:N55"/>
    <mergeCell ref="B56:N56"/>
    <mergeCell ref="B57:N57"/>
    <mergeCell ref="B54:N54"/>
    <mergeCell ref="E23:G23"/>
    <mergeCell ref="A29:N29"/>
    <mergeCell ref="A26:G28"/>
    <mergeCell ref="A35:N35"/>
    <mergeCell ref="A36:N40"/>
    <mergeCell ref="A23:D23"/>
    <mergeCell ref="A18:C18"/>
    <mergeCell ref="E24:G24"/>
    <mergeCell ref="H19:N28"/>
    <mergeCell ref="A1:N10"/>
    <mergeCell ref="A11:N11"/>
    <mergeCell ref="A16:C16"/>
    <mergeCell ref="A17:C17"/>
    <mergeCell ref="A22:D22"/>
    <mergeCell ref="A12:N13"/>
    <mergeCell ref="A14:N15"/>
    <mergeCell ref="A21:G21"/>
    <mergeCell ref="A20:G20"/>
  </mergeCells>
  <pageMargins left="0.7" right="0.7" top="0.75" bottom="0.75" header="0.3" footer="0.3"/>
  <pageSetup scale="54" orientation="portrait" horizontalDpi="1200" verticalDpi="12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9D5BF-4BB5-3242-B2DB-A832AC4D823E}">
  <sheetPr>
    <tabColor rgb="FF66CCFF"/>
  </sheetPr>
  <dimension ref="A1:N64"/>
  <sheetViews>
    <sheetView view="pageBreakPreview" zoomScaleNormal="100" zoomScaleSheetLayoutView="100" workbookViewId="0">
      <selection activeCell="A12" sqref="A12:N13"/>
    </sheetView>
  </sheetViews>
  <sheetFormatPr defaultColWidth="13.5" defaultRowHeight="15" customHeight="1" x14ac:dyDescent="0.25"/>
  <cols>
    <col min="1" max="26" width="11" style="118" customWidth="1"/>
    <col min="27" max="16384" width="13.5" style="118"/>
  </cols>
  <sheetData>
    <row r="1" spans="1:14" ht="15.75" customHeight="1" x14ac:dyDescent="0.25">
      <c r="A1" s="291"/>
      <c r="B1" s="139"/>
      <c r="C1" s="139"/>
      <c r="D1" s="139"/>
      <c r="E1" s="139"/>
      <c r="F1" s="139"/>
      <c r="G1" s="139"/>
      <c r="H1" s="139"/>
      <c r="I1" s="139"/>
      <c r="J1" s="139"/>
      <c r="K1" s="139"/>
      <c r="L1" s="139"/>
      <c r="M1" s="139"/>
      <c r="N1" s="271"/>
    </row>
    <row r="2" spans="1:14" ht="15.75" customHeight="1" x14ac:dyDescent="0.25">
      <c r="A2" s="140"/>
      <c r="B2" s="143"/>
      <c r="C2" s="143"/>
      <c r="D2" s="143"/>
      <c r="E2" s="143"/>
      <c r="F2" s="143"/>
      <c r="G2" s="143"/>
      <c r="H2" s="143"/>
      <c r="I2" s="143"/>
      <c r="J2" s="143"/>
      <c r="K2" s="143"/>
      <c r="L2" s="143"/>
      <c r="M2" s="143"/>
      <c r="N2" s="283"/>
    </row>
    <row r="3" spans="1:14" ht="15.75" customHeight="1" x14ac:dyDescent="0.25">
      <c r="A3" s="140"/>
      <c r="B3" s="143"/>
      <c r="C3" s="143"/>
      <c r="D3" s="143"/>
      <c r="E3" s="143"/>
      <c r="F3" s="143"/>
      <c r="G3" s="143"/>
      <c r="H3" s="143"/>
      <c r="I3" s="143"/>
      <c r="J3" s="143"/>
      <c r="K3" s="143"/>
      <c r="L3" s="143"/>
      <c r="M3" s="143"/>
      <c r="N3" s="283"/>
    </row>
    <row r="4" spans="1:14" ht="15.75" customHeight="1" x14ac:dyDescent="0.25">
      <c r="A4" s="140"/>
      <c r="B4" s="143"/>
      <c r="C4" s="143"/>
      <c r="D4" s="143"/>
      <c r="E4" s="143"/>
      <c r="F4" s="143"/>
      <c r="G4" s="143"/>
      <c r="H4" s="143"/>
      <c r="I4" s="143"/>
      <c r="J4" s="143"/>
      <c r="K4" s="143"/>
      <c r="L4" s="143"/>
      <c r="M4" s="143"/>
      <c r="N4" s="283"/>
    </row>
    <row r="5" spans="1:14" ht="15.75" customHeight="1" x14ac:dyDescent="0.25">
      <c r="A5" s="140"/>
      <c r="B5" s="143"/>
      <c r="C5" s="143"/>
      <c r="D5" s="143"/>
      <c r="E5" s="143"/>
      <c r="F5" s="143"/>
      <c r="G5" s="143"/>
      <c r="H5" s="143"/>
      <c r="I5" s="143"/>
      <c r="J5" s="143"/>
      <c r="K5" s="143"/>
      <c r="L5" s="143"/>
      <c r="M5" s="143"/>
      <c r="N5" s="283"/>
    </row>
    <row r="6" spans="1:14" ht="15.75" customHeight="1" x14ac:dyDescent="0.25">
      <c r="A6" s="140"/>
      <c r="B6" s="143"/>
      <c r="C6" s="143"/>
      <c r="D6" s="143"/>
      <c r="E6" s="143"/>
      <c r="F6" s="143"/>
      <c r="G6" s="143"/>
      <c r="H6" s="143"/>
      <c r="I6" s="143"/>
      <c r="J6" s="143"/>
      <c r="K6" s="143"/>
      <c r="L6" s="143"/>
      <c r="M6" s="143"/>
      <c r="N6" s="283"/>
    </row>
    <row r="7" spans="1:14" ht="15.75" customHeight="1" x14ac:dyDescent="0.25">
      <c r="A7" s="140"/>
      <c r="B7" s="143"/>
      <c r="C7" s="143"/>
      <c r="D7" s="143"/>
      <c r="E7" s="143"/>
      <c r="F7" s="143"/>
      <c r="G7" s="143"/>
      <c r="H7" s="143"/>
      <c r="I7" s="143"/>
      <c r="J7" s="143"/>
      <c r="K7" s="143"/>
      <c r="L7" s="143"/>
      <c r="M7" s="143"/>
      <c r="N7" s="283"/>
    </row>
    <row r="8" spans="1:14" ht="15.75" customHeight="1" x14ac:dyDescent="0.25">
      <c r="A8" s="140"/>
      <c r="B8" s="143"/>
      <c r="C8" s="143"/>
      <c r="D8" s="143"/>
      <c r="E8" s="143"/>
      <c r="F8" s="143"/>
      <c r="G8" s="143"/>
      <c r="H8" s="143"/>
      <c r="I8" s="143"/>
      <c r="J8" s="143"/>
      <c r="K8" s="143"/>
      <c r="L8" s="143"/>
      <c r="M8" s="143"/>
      <c r="N8" s="283"/>
    </row>
    <row r="9" spans="1:14" ht="15.75" customHeight="1" x14ac:dyDescent="0.25">
      <c r="A9" s="140"/>
      <c r="B9" s="143"/>
      <c r="C9" s="143"/>
      <c r="D9" s="143"/>
      <c r="E9" s="143"/>
      <c r="F9" s="143"/>
      <c r="G9" s="143"/>
      <c r="H9" s="143"/>
      <c r="I9" s="143"/>
      <c r="J9" s="143"/>
      <c r="K9" s="143"/>
      <c r="L9" s="143"/>
      <c r="M9" s="143"/>
      <c r="N9" s="283"/>
    </row>
    <row r="10" spans="1:14" ht="10.5" customHeight="1" x14ac:dyDescent="0.25">
      <c r="A10" s="272"/>
      <c r="B10" s="273"/>
      <c r="C10" s="273"/>
      <c r="D10" s="273"/>
      <c r="E10" s="273"/>
      <c r="F10" s="273"/>
      <c r="G10" s="273"/>
      <c r="H10" s="273"/>
      <c r="I10" s="273"/>
      <c r="J10" s="273"/>
      <c r="K10" s="273"/>
      <c r="L10" s="273"/>
      <c r="M10" s="273"/>
      <c r="N10" s="274"/>
    </row>
    <row r="11" spans="1:14" ht="15.75" customHeight="1" x14ac:dyDescent="0.25">
      <c r="A11" s="604" t="s">
        <v>352</v>
      </c>
      <c r="B11" s="139"/>
      <c r="C11" s="139"/>
      <c r="D11" s="139"/>
      <c r="E11" s="139"/>
      <c r="F11" s="139"/>
      <c r="G11" s="139"/>
      <c r="H11" s="139"/>
      <c r="I11" s="139"/>
      <c r="J11" s="139"/>
      <c r="K11" s="139"/>
      <c r="L11" s="139"/>
      <c r="M11" s="139"/>
      <c r="N11" s="271"/>
    </row>
    <row r="12" spans="1:14" ht="15.75" customHeight="1" x14ac:dyDescent="0.25">
      <c r="A12" s="300" t="str">
        <f>'Club Administration'!A12</f>
        <v>School Name</v>
      </c>
      <c r="B12" s="301"/>
      <c r="C12" s="301"/>
      <c r="D12" s="301"/>
      <c r="E12" s="301"/>
      <c r="F12" s="301"/>
      <c r="G12" s="301"/>
      <c r="H12" s="301"/>
      <c r="I12" s="301"/>
      <c r="J12" s="301"/>
      <c r="K12" s="301"/>
      <c r="L12" s="301"/>
      <c r="M12" s="301"/>
      <c r="N12" s="302"/>
    </row>
    <row r="13" spans="1:14" ht="15.75" customHeight="1" x14ac:dyDescent="0.25">
      <c r="A13" s="303"/>
      <c r="B13" s="304"/>
      <c r="C13" s="304"/>
      <c r="D13" s="304"/>
      <c r="E13" s="304"/>
      <c r="F13" s="304"/>
      <c r="G13" s="304"/>
      <c r="H13" s="304"/>
      <c r="I13" s="304"/>
      <c r="J13" s="304"/>
      <c r="K13" s="304"/>
      <c r="L13" s="304"/>
      <c r="M13" s="304"/>
      <c r="N13" s="305"/>
    </row>
    <row r="14" spans="1:14" ht="15.75" customHeight="1" x14ac:dyDescent="0.25">
      <c r="A14" s="306" t="str">
        <f>'Club Administration'!A14</f>
        <v>Select Division</v>
      </c>
      <c r="B14" s="301"/>
      <c r="C14" s="301"/>
      <c r="D14" s="301"/>
      <c r="E14" s="301"/>
      <c r="F14" s="301"/>
      <c r="G14" s="301"/>
      <c r="H14" s="301"/>
      <c r="I14" s="301"/>
      <c r="J14" s="301"/>
      <c r="K14" s="301"/>
      <c r="L14" s="301"/>
      <c r="M14" s="301"/>
      <c r="N14" s="302"/>
    </row>
    <row r="15" spans="1:14" ht="15.75" customHeight="1" x14ac:dyDescent="0.25">
      <c r="A15" s="303"/>
      <c r="B15" s="304"/>
      <c r="C15" s="304"/>
      <c r="D15" s="304"/>
      <c r="E15" s="304"/>
      <c r="F15" s="304"/>
      <c r="G15" s="304"/>
      <c r="H15" s="304"/>
      <c r="I15" s="304"/>
      <c r="J15" s="304"/>
      <c r="K15" s="304"/>
      <c r="L15" s="304"/>
      <c r="M15" s="304"/>
      <c r="N15" s="305"/>
    </row>
    <row r="16" spans="1:14" ht="15.75" customHeight="1" x14ac:dyDescent="0.25">
      <c r="A16" s="543" t="s">
        <v>231</v>
      </c>
      <c r="B16" s="280"/>
      <c r="C16" s="280"/>
      <c r="D16" s="280"/>
      <c r="E16" s="280"/>
      <c r="F16" s="280"/>
      <c r="G16" s="280"/>
      <c r="H16" s="280"/>
      <c r="I16" s="280"/>
      <c r="J16" s="280"/>
      <c r="K16" s="280"/>
      <c r="L16" s="280"/>
      <c r="M16" s="280"/>
      <c r="N16" s="263"/>
    </row>
    <row r="17" spans="1:14" ht="15.75" customHeight="1" x14ac:dyDescent="0.25">
      <c r="A17" s="479" t="s">
        <v>177</v>
      </c>
      <c r="B17" s="139"/>
      <c r="C17" s="139"/>
      <c r="D17" s="139"/>
      <c r="E17" s="139"/>
      <c r="F17" s="139"/>
      <c r="G17" s="139"/>
      <c r="H17" s="139"/>
      <c r="I17" s="139"/>
      <c r="J17" s="139"/>
      <c r="K17" s="139"/>
      <c r="L17" s="139"/>
      <c r="M17" s="139"/>
      <c r="N17" s="271"/>
    </row>
    <row r="18" spans="1:14" ht="15.75" customHeight="1" x14ac:dyDescent="0.25">
      <c r="A18" s="140"/>
      <c r="B18" s="143"/>
      <c r="C18" s="143"/>
      <c r="D18" s="143"/>
      <c r="E18" s="143"/>
      <c r="F18" s="143"/>
      <c r="G18" s="143"/>
      <c r="H18" s="143"/>
      <c r="I18" s="143"/>
      <c r="J18" s="143"/>
      <c r="K18" s="143"/>
      <c r="L18" s="143"/>
      <c r="M18" s="143"/>
      <c r="N18" s="283"/>
    </row>
    <row r="19" spans="1:14" ht="15.75" customHeight="1" x14ac:dyDescent="0.25">
      <c r="A19" s="140"/>
      <c r="B19" s="143"/>
      <c r="C19" s="143"/>
      <c r="D19" s="143"/>
      <c r="E19" s="143"/>
      <c r="F19" s="143"/>
      <c r="G19" s="143"/>
      <c r="H19" s="143"/>
      <c r="I19" s="143"/>
      <c r="J19" s="143"/>
      <c r="K19" s="143"/>
      <c r="L19" s="143"/>
      <c r="M19" s="143"/>
      <c r="N19" s="283"/>
    </row>
    <row r="20" spans="1:14" ht="15.75" customHeight="1" x14ac:dyDescent="0.25">
      <c r="A20" s="140"/>
      <c r="B20" s="143"/>
      <c r="C20" s="143"/>
      <c r="D20" s="143"/>
      <c r="E20" s="143"/>
      <c r="F20" s="143"/>
      <c r="G20" s="143"/>
      <c r="H20" s="143"/>
      <c r="I20" s="143"/>
      <c r="J20" s="143"/>
      <c r="K20" s="143"/>
      <c r="L20" s="143"/>
      <c r="M20" s="143"/>
      <c r="N20" s="283"/>
    </row>
    <row r="21" spans="1:14" ht="15.75" customHeight="1" x14ac:dyDescent="0.25">
      <c r="A21" s="272"/>
      <c r="B21" s="273"/>
      <c r="C21" s="273"/>
      <c r="D21" s="273"/>
      <c r="E21" s="273"/>
      <c r="F21" s="273"/>
      <c r="G21" s="273"/>
      <c r="H21" s="273"/>
      <c r="I21" s="273"/>
      <c r="J21" s="273"/>
      <c r="K21" s="273"/>
      <c r="L21" s="273"/>
      <c r="M21" s="273"/>
      <c r="N21" s="274"/>
    </row>
    <row r="22" spans="1:14" ht="15.75" customHeight="1" x14ac:dyDescent="0.25">
      <c r="A22" s="543" t="s">
        <v>320</v>
      </c>
      <c r="B22" s="280"/>
      <c r="C22" s="280"/>
      <c r="D22" s="280"/>
      <c r="E22" s="280"/>
      <c r="F22" s="280"/>
      <c r="G22" s="280"/>
      <c r="H22" s="280"/>
      <c r="I22" s="280"/>
      <c r="J22" s="280"/>
      <c r="K22" s="280"/>
      <c r="L22" s="280"/>
      <c r="M22" s="280"/>
      <c r="N22" s="263"/>
    </row>
    <row r="23" spans="1:14" ht="15.75" customHeight="1" x14ac:dyDescent="0.25">
      <c r="A23" s="479" t="s">
        <v>177</v>
      </c>
      <c r="B23" s="139"/>
      <c r="C23" s="139"/>
      <c r="D23" s="139"/>
      <c r="E23" s="139"/>
      <c r="F23" s="139"/>
      <c r="G23" s="139"/>
      <c r="H23" s="139"/>
      <c r="I23" s="139"/>
      <c r="J23" s="139"/>
      <c r="K23" s="139"/>
      <c r="L23" s="139"/>
      <c r="M23" s="139"/>
      <c r="N23" s="271"/>
    </row>
    <row r="24" spans="1:14" ht="15.75" customHeight="1" x14ac:dyDescent="0.25">
      <c r="A24" s="140"/>
      <c r="B24" s="143"/>
      <c r="C24" s="143"/>
      <c r="D24" s="143"/>
      <c r="E24" s="143"/>
      <c r="F24" s="143"/>
      <c r="G24" s="143"/>
      <c r="H24" s="143"/>
      <c r="I24" s="143"/>
      <c r="J24" s="143"/>
      <c r="K24" s="143"/>
      <c r="L24" s="143"/>
      <c r="M24" s="143"/>
      <c r="N24" s="283"/>
    </row>
    <row r="25" spans="1:14" ht="15.75" customHeight="1" x14ac:dyDescent="0.25">
      <c r="A25" s="140"/>
      <c r="B25" s="143"/>
      <c r="C25" s="143"/>
      <c r="D25" s="143"/>
      <c r="E25" s="143"/>
      <c r="F25" s="143"/>
      <c r="G25" s="143"/>
      <c r="H25" s="143"/>
      <c r="I25" s="143"/>
      <c r="J25" s="143"/>
      <c r="K25" s="143"/>
      <c r="L25" s="143"/>
      <c r="M25" s="143"/>
      <c r="N25" s="283"/>
    </row>
    <row r="26" spans="1:14" ht="15.75" customHeight="1" x14ac:dyDescent="0.25">
      <c r="A26" s="140"/>
      <c r="B26" s="143"/>
      <c r="C26" s="143"/>
      <c r="D26" s="143"/>
      <c r="E26" s="143"/>
      <c r="F26" s="143"/>
      <c r="G26" s="143"/>
      <c r="H26" s="143"/>
      <c r="I26" s="143"/>
      <c r="J26" s="143"/>
      <c r="K26" s="143"/>
      <c r="L26" s="143"/>
      <c r="M26" s="143"/>
      <c r="N26" s="283"/>
    </row>
    <row r="27" spans="1:14" ht="15.75" customHeight="1" x14ac:dyDescent="0.25">
      <c r="A27" s="272"/>
      <c r="B27" s="273"/>
      <c r="C27" s="273"/>
      <c r="D27" s="273"/>
      <c r="E27" s="273"/>
      <c r="F27" s="273"/>
      <c r="G27" s="273"/>
      <c r="H27" s="273"/>
      <c r="I27" s="273"/>
      <c r="J27" s="273"/>
      <c r="K27" s="273"/>
      <c r="L27" s="273"/>
      <c r="M27" s="273"/>
      <c r="N27" s="274"/>
    </row>
    <row r="28" spans="1:14" ht="15.75" customHeight="1" x14ac:dyDescent="0.25">
      <c r="A28" s="543" t="s">
        <v>232</v>
      </c>
      <c r="B28" s="280"/>
      <c r="C28" s="280"/>
      <c r="D28" s="280"/>
      <c r="E28" s="280"/>
      <c r="F28" s="280"/>
      <c r="G28" s="280"/>
      <c r="H28" s="280"/>
      <c r="I28" s="280"/>
      <c r="J28" s="280"/>
      <c r="K28" s="280"/>
      <c r="L28" s="280"/>
      <c r="M28" s="280"/>
      <c r="N28" s="263"/>
    </row>
    <row r="29" spans="1:14" ht="15.75" customHeight="1" x14ac:dyDescent="0.25">
      <c r="A29" s="479" t="s">
        <v>177</v>
      </c>
      <c r="B29" s="139"/>
      <c r="C29" s="139"/>
      <c r="D29" s="139"/>
      <c r="E29" s="139"/>
      <c r="F29" s="139"/>
      <c r="G29" s="139"/>
      <c r="H29" s="139"/>
      <c r="I29" s="139"/>
      <c r="J29" s="139"/>
      <c r="K29" s="139"/>
      <c r="L29" s="139"/>
      <c r="M29" s="139"/>
      <c r="N29" s="271"/>
    </row>
    <row r="30" spans="1:14" ht="15.75" x14ac:dyDescent="0.25">
      <c r="A30" s="140"/>
      <c r="B30" s="143"/>
      <c r="C30" s="143"/>
      <c r="D30" s="143"/>
      <c r="E30" s="143"/>
      <c r="F30" s="143"/>
      <c r="G30" s="143"/>
      <c r="H30" s="143"/>
      <c r="I30" s="143"/>
      <c r="J30" s="143"/>
      <c r="K30" s="143"/>
      <c r="L30" s="143"/>
      <c r="M30" s="143"/>
      <c r="N30" s="283"/>
    </row>
    <row r="31" spans="1:14" ht="15.75" x14ac:dyDescent="0.25">
      <c r="A31" s="140"/>
      <c r="B31" s="143"/>
      <c r="C31" s="143"/>
      <c r="D31" s="143"/>
      <c r="E31" s="143"/>
      <c r="F31" s="143"/>
      <c r="G31" s="143"/>
      <c r="H31" s="143"/>
      <c r="I31" s="143"/>
      <c r="J31" s="143"/>
      <c r="K31" s="143"/>
      <c r="L31" s="143"/>
      <c r="M31" s="143"/>
      <c r="N31" s="283"/>
    </row>
    <row r="32" spans="1:14" ht="15.75" x14ac:dyDescent="0.25">
      <c r="A32" s="140"/>
      <c r="B32" s="143"/>
      <c r="C32" s="143"/>
      <c r="D32" s="143"/>
      <c r="E32" s="143"/>
      <c r="F32" s="143"/>
      <c r="G32" s="143"/>
      <c r="H32" s="143"/>
      <c r="I32" s="143"/>
      <c r="J32" s="143"/>
      <c r="K32" s="143"/>
      <c r="L32" s="143"/>
      <c r="M32" s="143"/>
      <c r="N32" s="283"/>
    </row>
    <row r="33" spans="1:14" ht="15.75" x14ac:dyDescent="0.25">
      <c r="A33" s="272"/>
      <c r="B33" s="273"/>
      <c r="C33" s="273"/>
      <c r="D33" s="273"/>
      <c r="E33" s="273"/>
      <c r="F33" s="273"/>
      <c r="G33" s="273"/>
      <c r="H33" s="273"/>
      <c r="I33" s="273"/>
      <c r="J33" s="273"/>
      <c r="K33" s="273"/>
      <c r="L33" s="273"/>
      <c r="M33" s="273"/>
      <c r="N33" s="274"/>
    </row>
    <row r="34" spans="1:14" ht="15.75" x14ac:dyDescent="0.25">
      <c r="A34" s="543" t="s">
        <v>233</v>
      </c>
      <c r="B34" s="280"/>
      <c r="C34" s="280"/>
      <c r="D34" s="280"/>
      <c r="E34" s="280"/>
      <c r="F34" s="280"/>
      <c r="G34" s="280"/>
      <c r="H34" s="280"/>
      <c r="I34" s="280"/>
      <c r="J34" s="280"/>
      <c r="K34" s="280"/>
      <c r="L34" s="280"/>
      <c r="M34" s="280"/>
      <c r="N34" s="263"/>
    </row>
    <row r="35" spans="1:14" ht="15" customHeight="1" x14ac:dyDescent="0.25">
      <c r="A35" s="479" t="s">
        <v>177</v>
      </c>
      <c r="B35" s="139"/>
      <c r="C35" s="139"/>
      <c r="D35" s="139"/>
      <c r="E35" s="139"/>
      <c r="F35" s="139"/>
      <c r="G35" s="139"/>
      <c r="H35" s="139"/>
      <c r="I35" s="139"/>
      <c r="J35" s="139"/>
      <c r="K35" s="139"/>
      <c r="L35" s="139"/>
      <c r="M35" s="139"/>
      <c r="N35" s="271"/>
    </row>
    <row r="36" spans="1:14" ht="15.75" x14ac:dyDescent="0.25">
      <c r="A36" s="140"/>
      <c r="B36" s="143"/>
      <c r="C36" s="143"/>
      <c r="D36" s="143"/>
      <c r="E36" s="143"/>
      <c r="F36" s="143"/>
      <c r="G36" s="143"/>
      <c r="H36" s="143"/>
      <c r="I36" s="143"/>
      <c r="J36" s="143"/>
      <c r="K36" s="143"/>
      <c r="L36" s="143"/>
      <c r="M36" s="143"/>
      <c r="N36" s="283"/>
    </row>
    <row r="37" spans="1:14" ht="15.75" x14ac:dyDescent="0.25">
      <c r="A37" s="140"/>
      <c r="B37" s="143"/>
      <c r="C37" s="143"/>
      <c r="D37" s="143"/>
      <c r="E37" s="143"/>
      <c r="F37" s="143"/>
      <c r="G37" s="143"/>
      <c r="H37" s="143"/>
      <c r="I37" s="143"/>
      <c r="J37" s="143"/>
      <c r="K37" s="143"/>
      <c r="L37" s="143"/>
      <c r="M37" s="143"/>
      <c r="N37" s="283"/>
    </row>
    <row r="38" spans="1:14" ht="15.75" x14ac:dyDescent="0.25">
      <c r="A38" s="140"/>
      <c r="B38" s="143"/>
      <c r="C38" s="143"/>
      <c r="D38" s="143"/>
      <c r="E38" s="143"/>
      <c r="F38" s="143"/>
      <c r="G38" s="143"/>
      <c r="H38" s="143"/>
      <c r="I38" s="143"/>
      <c r="J38" s="143"/>
      <c r="K38" s="143"/>
      <c r="L38" s="143"/>
      <c r="M38" s="143"/>
      <c r="N38" s="283"/>
    </row>
    <row r="39" spans="1:14" ht="15.75" x14ac:dyDescent="0.25">
      <c r="A39" s="272"/>
      <c r="B39" s="273"/>
      <c r="C39" s="273"/>
      <c r="D39" s="273"/>
      <c r="E39" s="273"/>
      <c r="F39" s="273"/>
      <c r="G39" s="273"/>
      <c r="H39" s="273"/>
      <c r="I39" s="273"/>
      <c r="J39" s="273"/>
      <c r="K39" s="273"/>
      <c r="L39" s="273"/>
      <c r="M39" s="273"/>
      <c r="N39" s="274"/>
    </row>
    <row r="40" spans="1:14" ht="15.75" x14ac:dyDescent="0.25">
      <c r="A40" s="543" t="s">
        <v>234</v>
      </c>
      <c r="B40" s="280"/>
      <c r="C40" s="280"/>
      <c r="D40" s="280"/>
      <c r="E40" s="280"/>
      <c r="F40" s="280"/>
      <c r="G40" s="280"/>
      <c r="H40" s="280"/>
      <c r="I40" s="280"/>
      <c r="J40" s="280"/>
      <c r="K40" s="280"/>
      <c r="L40" s="280"/>
      <c r="M40" s="280"/>
      <c r="N40" s="263"/>
    </row>
    <row r="41" spans="1:14" ht="15" customHeight="1" x14ac:dyDescent="0.25">
      <c r="A41" s="70">
        <v>1</v>
      </c>
      <c r="B41" s="281"/>
      <c r="C41" s="280"/>
      <c r="D41" s="280"/>
      <c r="E41" s="280"/>
      <c r="F41" s="280"/>
      <c r="G41" s="280"/>
      <c r="H41" s="280"/>
      <c r="I41" s="280"/>
      <c r="J41" s="280"/>
      <c r="K41" s="280"/>
      <c r="L41" s="280"/>
      <c r="M41" s="280"/>
      <c r="N41" s="263"/>
    </row>
    <row r="42" spans="1:14" ht="17.25" x14ac:dyDescent="0.25">
      <c r="A42" s="70">
        <v>2</v>
      </c>
      <c r="B42" s="281"/>
      <c r="C42" s="280"/>
      <c r="D42" s="280"/>
      <c r="E42" s="280"/>
      <c r="F42" s="280"/>
      <c r="G42" s="280"/>
      <c r="H42" s="280"/>
      <c r="I42" s="280"/>
      <c r="J42" s="280"/>
      <c r="K42" s="280"/>
      <c r="L42" s="280"/>
      <c r="M42" s="280"/>
      <c r="N42" s="263"/>
    </row>
    <row r="43" spans="1:14" ht="17.25" x14ac:dyDescent="0.25">
      <c r="A43" s="70">
        <v>3</v>
      </c>
      <c r="B43" s="281"/>
      <c r="C43" s="280"/>
      <c r="D43" s="280"/>
      <c r="E43" s="280"/>
      <c r="F43" s="280"/>
      <c r="G43" s="280"/>
      <c r="H43" s="280"/>
      <c r="I43" s="280"/>
      <c r="J43" s="280"/>
      <c r="K43" s="280"/>
      <c r="L43" s="280"/>
      <c r="M43" s="280"/>
      <c r="N43" s="263"/>
    </row>
    <row r="44" spans="1:14" ht="17.25" x14ac:dyDescent="0.25">
      <c r="A44" s="70">
        <v>4</v>
      </c>
      <c r="B44" s="281"/>
      <c r="C44" s="280"/>
      <c r="D44" s="280"/>
      <c r="E44" s="280"/>
      <c r="F44" s="280"/>
      <c r="G44" s="280"/>
      <c r="H44" s="280"/>
      <c r="I44" s="280"/>
      <c r="J44" s="280"/>
      <c r="K44" s="280"/>
      <c r="L44" s="280"/>
      <c r="M44" s="280"/>
      <c r="N44" s="263"/>
    </row>
    <row r="45" spans="1:14" ht="17.25" x14ac:dyDescent="0.25">
      <c r="A45" s="70">
        <v>5</v>
      </c>
      <c r="B45" s="281"/>
      <c r="C45" s="280"/>
      <c r="D45" s="280"/>
      <c r="E45" s="280"/>
      <c r="F45" s="280"/>
      <c r="G45" s="280"/>
      <c r="H45" s="280"/>
      <c r="I45" s="280"/>
      <c r="J45" s="280"/>
      <c r="K45" s="280"/>
      <c r="L45" s="280"/>
      <c r="M45" s="280"/>
      <c r="N45" s="263"/>
    </row>
    <row r="46" spans="1:14" ht="15.75" x14ac:dyDescent="0.25">
      <c r="A46" s="543" t="s">
        <v>235</v>
      </c>
      <c r="B46" s="280"/>
      <c r="C46" s="280"/>
      <c r="D46" s="280"/>
      <c r="E46" s="280"/>
      <c r="F46" s="280"/>
      <c r="G46" s="280"/>
      <c r="H46" s="280"/>
      <c r="I46" s="280"/>
      <c r="J46" s="280"/>
      <c r="K46" s="280"/>
      <c r="L46" s="280"/>
      <c r="M46" s="280"/>
      <c r="N46" s="263"/>
    </row>
    <row r="47" spans="1:14" ht="15.75" customHeight="1" x14ac:dyDescent="0.25">
      <c r="A47" s="70">
        <v>1</v>
      </c>
      <c r="B47" s="281"/>
      <c r="C47" s="280"/>
      <c r="D47" s="280"/>
      <c r="E47" s="280"/>
      <c r="F47" s="280"/>
      <c r="G47" s="280"/>
      <c r="H47" s="280"/>
      <c r="I47" s="280"/>
      <c r="J47" s="280"/>
      <c r="K47" s="280"/>
      <c r="L47" s="280"/>
      <c r="M47" s="280"/>
      <c r="N47" s="263"/>
    </row>
    <row r="48" spans="1:14" ht="17.25" x14ac:dyDescent="0.25">
      <c r="A48" s="70">
        <v>2</v>
      </c>
      <c r="B48" s="281"/>
      <c r="C48" s="280"/>
      <c r="D48" s="280"/>
      <c r="E48" s="280"/>
      <c r="F48" s="280"/>
      <c r="G48" s="280"/>
      <c r="H48" s="280"/>
      <c r="I48" s="280"/>
      <c r="J48" s="280"/>
      <c r="K48" s="280"/>
      <c r="L48" s="280"/>
      <c r="M48" s="280"/>
      <c r="N48" s="263"/>
    </row>
    <row r="49" spans="1:14" ht="17.25" x14ac:dyDescent="0.25">
      <c r="A49" s="70">
        <v>3</v>
      </c>
      <c r="B49" s="281"/>
      <c r="C49" s="280"/>
      <c r="D49" s="280"/>
      <c r="E49" s="280"/>
      <c r="F49" s="280"/>
      <c r="G49" s="280"/>
      <c r="H49" s="280"/>
      <c r="I49" s="280"/>
      <c r="J49" s="280"/>
      <c r="K49" s="280"/>
      <c r="L49" s="280"/>
      <c r="M49" s="280"/>
      <c r="N49" s="263"/>
    </row>
    <row r="50" spans="1:14" ht="17.25" x14ac:dyDescent="0.25">
      <c r="A50" s="70">
        <v>4</v>
      </c>
      <c r="B50" s="281"/>
      <c r="C50" s="280"/>
      <c r="D50" s="280"/>
      <c r="E50" s="280"/>
      <c r="F50" s="280"/>
      <c r="G50" s="280"/>
      <c r="H50" s="280"/>
      <c r="I50" s="280"/>
      <c r="J50" s="280"/>
      <c r="K50" s="280"/>
      <c r="L50" s="280"/>
      <c r="M50" s="280"/>
      <c r="N50" s="263"/>
    </row>
    <row r="51" spans="1:14" ht="17.25" x14ac:dyDescent="0.25">
      <c r="A51" s="70">
        <v>5</v>
      </c>
      <c r="B51" s="281"/>
      <c r="C51" s="280"/>
      <c r="D51" s="280"/>
      <c r="E51" s="280"/>
      <c r="F51" s="280"/>
      <c r="G51" s="280"/>
      <c r="H51" s="280"/>
      <c r="I51" s="280"/>
      <c r="J51" s="280"/>
      <c r="K51" s="280"/>
      <c r="L51" s="280"/>
      <c r="M51" s="280"/>
      <c r="N51" s="263"/>
    </row>
    <row r="52" spans="1:14" ht="15.75" x14ac:dyDescent="0.25"/>
    <row r="53" spans="1:14" ht="15.75" customHeight="1" x14ac:dyDescent="0.25"/>
    <row r="54" spans="1:14" ht="15.75" customHeight="1" x14ac:dyDescent="0.25"/>
    <row r="55" spans="1:14" ht="15.75" customHeight="1" x14ac:dyDescent="0.25"/>
    <row r="56" spans="1:14" ht="15.75" customHeight="1" x14ac:dyDescent="0.25"/>
    <row r="57" spans="1:14" ht="15.75" customHeight="1" x14ac:dyDescent="0.25"/>
    <row r="58" spans="1:14" ht="15.75" customHeight="1" x14ac:dyDescent="0.25"/>
    <row r="59" spans="1:14" ht="15.75" customHeight="1" x14ac:dyDescent="0.25"/>
    <row r="60" spans="1:14" ht="15.75" customHeight="1" x14ac:dyDescent="0.25"/>
    <row r="61" spans="1:14" ht="15.75" customHeight="1" x14ac:dyDescent="0.25"/>
    <row r="62" spans="1:14" ht="15.75" customHeight="1" x14ac:dyDescent="0.25"/>
    <row r="63" spans="1:14" ht="15.75" customHeight="1" x14ac:dyDescent="0.25"/>
    <row r="64" spans="1:14" ht="15.75" customHeight="1" x14ac:dyDescent="0.25"/>
  </sheetData>
  <mergeCells count="24">
    <mergeCell ref="B47:N47"/>
    <mergeCell ref="B48:N48"/>
    <mergeCell ref="B49:N49"/>
    <mergeCell ref="B50:N50"/>
    <mergeCell ref="B51:N51"/>
    <mergeCell ref="A46:N46"/>
    <mergeCell ref="A23:N27"/>
    <mergeCell ref="A28:N28"/>
    <mergeCell ref="A29:N33"/>
    <mergeCell ref="A34:N34"/>
    <mergeCell ref="A35:N39"/>
    <mergeCell ref="A40:N40"/>
    <mergeCell ref="B41:N41"/>
    <mergeCell ref="B42:N42"/>
    <mergeCell ref="B43:N43"/>
    <mergeCell ref="B44:N44"/>
    <mergeCell ref="B45:N45"/>
    <mergeCell ref="A16:N16"/>
    <mergeCell ref="A17:N21"/>
    <mergeCell ref="A22:N22"/>
    <mergeCell ref="A1:N10"/>
    <mergeCell ref="A11:N11"/>
    <mergeCell ref="A12:N13"/>
    <mergeCell ref="A14:N15"/>
  </mergeCells>
  <pageMargins left="0.7" right="0.7" top="0.75" bottom="0.75" header="0.3" footer="0.3"/>
  <pageSetup scale="54" orientation="portrait" horizontalDpi="1200" verticalDpi="1200" r:id="rId1"/>
  <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FF00"/>
  </sheetPr>
  <dimension ref="A1:AA978"/>
  <sheetViews>
    <sheetView view="pageBreakPreview" topLeftCell="A75" zoomScaleNormal="100" zoomScaleSheetLayoutView="100" workbookViewId="0">
      <selection activeCell="X95" sqref="X95:Z95"/>
    </sheetView>
  </sheetViews>
  <sheetFormatPr defaultColWidth="13.5" defaultRowHeight="15" customHeight="1" x14ac:dyDescent="0.25"/>
  <cols>
    <col min="1" max="9" width="11"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605" t="s">
        <v>97</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Totals'!N20</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 customHeight="1" x14ac:dyDescent="0.25">
      <c r="A75" s="71" t="s">
        <v>261</v>
      </c>
      <c r="B75" s="75">
        <f>E98</f>
        <v>0</v>
      </c>
      <c r="C75" s="75">
        <f>H98</f>
        <v>0</v>
      </c>
      <c r="D75" s="75">
        <f>L98</f>
        <v>0</v>
      </c>
      <c r="E75" s="75">
        <f>R98</f>
        <v>0</v>
      </c>
      <c r="F75" s="75">
        <f>J110</f>
        <v>0</v>
      </c>
      <c r="G75" s="74">
        <f>SUM(G138:G340)</f>
        <v>0</v>
      </c>
      <c r="H75" s="74">
        <f>SUM(H138:H340)</f>
        <v>0</v>
      </c>
      <c r="I75" s="74">
        <f>SUM(I138:I340)</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 customHeight="1" x14ac:dyDescent="0.25">
      <c r="A76" s="51" t="s">
        <v>319</v>
      </c>
      <c r="B76" s="76">
        <f>B75+November!B76</f>
        <v>0</v>
      </c>
      <c r="C76" s="76">
        <f>C75+November!C76</f>
        <v>0</v>
      </c>
      <c r="D76" s="76">
        <f>D75+November!D76</f>
        <v>0</v>
      </c>
      <c r="E76" s="76">
        <f>E75+November!E76</f>
        <v>0</v>
      </c>
      <c r="F76" s="76">
        <f>F75+November!F76</f>
        <v>0</v>
      </c>
      <c r="G76" s="77">
        <f>G75+November!G76</f>
        <v>0</v>
      </c>
      <c r="H76" s="77">
        <f>H75+November!H76</f>
        <v>0</v>
      </c>
      <c r="I76" s="77">
        <f>I75+November!I76</f>
        <v>0</v>
      </c>
      <c r="J76" s="78">
        <f>J75+November!J76</f>
        <v>0</v>
      </c>
      <c r="K76" s="78">
        <f>K75+November!K76</f>
        <v>0</v>
      </c>
      <c r="L76" s="78">
        <f>L75+November!L76</f>
        <v>0</v>
      </c>
      <c r="M76" s="78">
        <f>M75+November!M76</f>
        <v>0</v>
      </c>
      <c r="N76" s="78">
        <f>N75+November!N76</f>
        <v>0</v>
      </c>
      <c r="O76" s="78">
        <f>O75+November!O76</f>
        <v>0</v>
      </c>
      <c r="P76" s="78">
        <f>P75+November!P76</f>
        <v>0</v>
      </c>
      <c r="Q76" s="78">
        <f>Q75+November!Q76</f>
        <v>0</v>
      </c>
      <c r="R76" s="78">
        <f>R75+November!R76</f>
        <v>0</v>
      </c>
      <c r="S76" s="78">
        <f>S75+November!S76</f>
        <v>0</v>
      </c>
      <c r="T76" s="78">
        <f>T75+November!T76</f>
        <v>0</v>
      </c>
      <c r="U76" s="78">
        <f>U75+November!U76</f>
        <v>0</v>
      </c>
      <c r="V76" s="78">
        <f>V75+November!V76</f>
        <v>0</v>
      </c>
      <c r="W76" s="78">
        <f>W75+November!W76</f>
        <v>0</v>
      </c>
      <c r="X76" s="78">
        <f>X75+November!X76</f>
        <v>0</v>
      </c>
      <c r="Y76" s="78">
        <f>Y75+November!Y76</f>
        <v>0</v>
      </c>
      <c r="Z76" s="78">
        <f>Z75+November!Z76</f>
        <v>0</v>
      </c>
      <c r="AA76" s="78">
        <f>AA75+November!AA76</f>
        <v>0</v>
      </c>
    </row>
    <row r="77" spans="1:27" ht="1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262</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7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7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7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18"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75" customHeight="1" x14ac:dyDescent="0.25">
      <c r="A87" s="36" t="s">
        <v>199</v>
      </c>
      <c r="B87" s="269" t="s">
        <v>200</v>
      </c>
      <c r="C87" s="280"/>
      <c r="D87" s="263"/>
      <c r="E87" s="269" t="s">
        <v>263</v>
      </c>
      <c r="F87" s="280"/>
      <c r="G87" s="263"/>
      <c r="H87" s="544" t="s">
        <v>365</v>
      </c>
      <c r="I87" s="545"/>
      <c r="J87" s="545"/>
      <c r="K87" s="546"/>
      <c r="L87" s="501" t="s">
        <v>264</v>
      </c>
      <c r="M87" s="280"/>
      <c r="N87" s="280"/>
      <c r="O87" s="280"/>
      <c r="P87" s="280"/>
      <c r="Q87" s="263"/>
      <c r="R87" s="501" t="s">
        <v>353</v>
      </c>
      <c r="S87" s="280"/>
      <c r="T87" s="280"/>
      <c r="U87" s="280"/>
      <c r="V87" s="280"/>
      <c r="W87" s="263"/>
      <c r="X87" s="269" t="s">
        <v>128</v>
      </c>
      <c r="Y87" s="280"/>
      <c r="Z87" s="263"/>
      <c r="AA87" s="505"/>
    </row>
    <row r="88" spans="1:27" ht="15.7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5.7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8"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8"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7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75" customHeight="1" x14ac:dyDescent="0.25">
      <c r="A99" s="316" t="s">
        <v>354</v>
      </c>
      <c r="B99" s="280"/>
      <c r="C99" s="280"/>
      <c r="D99" s="280"/>
      <c r="E99" s="477">
        <f>E98+November!E99</f>
        <v>0</v>
      </c>
      <c r="F99" s="310"/>
      <c r="G99" s="314"/>
      <c r="H99" s="317">
        <f>H98+November!H99</f>
        <v>0</v>
      </c>
      <c r="I99" s="310"/>
      <c r="J99" s="310"/>
      <c r="K99" s="314"/>
      <c r="L99" s="317">
        <f>L98+November!L99</f>
        <v>0</v>
      </c>
      <c r="M99" s="310"/>
      <c r="N99" s="310"/>
      <c r="O99" s="310"/>
      <c r="P99" s="310"/>
      <c r="Q99" s="314"/>
      <c r="R99" s="317">
        <f>R98+November!R99</f>
        <v>0</v>
      </c>
      <c r="S99" s="310"/>
      <c r="T99" s="310"/>
      <c r="U99" s="310"/>
      <c r="V99" s="310"/>
      <c r="W99" s="314"/>
      <c r="X99" s="317">
        <f>SUM(E99:Q99)</f>
        <v>0</v>
      </c>
      <c r="Y99" s="310"/>
      <c r="Z99" s="314"/>
      <c r="AA99" s="505"/>
    </row>
    <row r="100" spans="1:27" ht="15.75"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5.7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5.7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J110+November!J111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5.7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5.7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5.7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5.7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5.7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5.7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8"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J127+November!J128</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30.95"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5.7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 customHeight="1" x14ac:dyDescent="0.25">
      <c r="A138" s="446"/>
      <c r="B138" s="263"/>
      <c r="C138" s="281"/>
      <c r="D138" s="280"/>
      <c r="E138" s="26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21" customHeight="1" x14ac:dyDescent="0.25"/>
    <row r="247" ht="21" customHeight="1" x14ac:dyDescent="0.25"/>
    <row r="248" ht="21" customHeight="1" x14ac:dyDescent="0.25"/>
    <row r="249" ht="21" customHeight="1" x14ac:dyDescent="0.25"/>
    <row r="250" ht="21" customHeight="1" x14ac:dyDescent="0.25"/>
    <row r="251" ht="21" customHeight="1" x14ac:dyDescent="0.25"/>
    <row r="252" ht="21" customHeight="1" x14ac:dyDescent="0.25"/>
    <row r="253" ht="21" customHeight="1" x14ac:dyDescent="0.25"/>
    <row r="254" ht="21" customHeight="1" x14ac:dyDescent="0.25"/>
    <row r="255" ht="21" customHeight="1" x14ac:dyDescent="0.25"/>
    <row r="256" ht="21" customHeight="1" x14ac:dyDescent="0.25"/>
    <row r="257" ht="21" customHeight="1" x14ac:dyDescent="0.25"/>
    <row r="258" ht="21" customHeight="1" x14ac:dyDescent="0.25"/>
    <row r="259" ht="21" customHeight="1" x14ac:dyDescent="0.25"/>
    <row r="260" ht="21" customHeight="1" x14ac:dyDescent="0.25"/>
    <row r="261" ht="21" customHeight="1" x14ac:dyDescent="0.25"/>
    <row r="262" ht="21" customHeight="1" x14ac:dyDescent="0.25"/>
    <row r="263" ht="21" customHeight="1" x14ac:dyDescent="0.25"/>
    <row r="264" ht="21" customHeight="1" x14ac:dyDescent="0.25"/>
    <row r="265" ht="21" customHeight="1" x14ac:dyDescent="0.25"/>
    <row r="266" ht="21" customHeight="1" x14ac:dyDescent="0.25"/>
    <row r="267" ht="21" customHeight="1" x14ac:dyDescent="0.25"/>
    <row r="268" ht="21" customHeight="1" x14ac:dyDescent="0.25"/>
    <row r="269" ht="21" customHeight="1" x14ac:dyDescent="0.25"/>
    <row r="270" ht="21" customHeight="1" x14ac:dyDescent="0.25"/>
    <row r="271" ht="21" customHeight="1" x14ac:dyDescent="0.25"/>
    <row r="272" ht="21" customHeight="1" x14ac:dyDescent="0.25"/>
    <row r="273" ht="21" customHeight="1" x14ac:dyDescent="0.25"/>
    <row r="274" ht="21" customHeight="1" x14ac:dyDescent="0.25"/>
    <row r="275" ht="21" customHeight="1" x14ac:dyDescent="0.25"/>
    <row r="276" ht="21" customHeight="1" x14ac:dyDescent="0.25"/>
    <row r="277" ht="21" customHeight="1" x14ac:dyDescent="0.25"/>
    <row r="278" ht="21" customHeight="1" x14ac:dyDescent="0.25"/>
    <row r="279" ht="21" customHeight="1" x14ac:dyDescent="0.25"/>
    <row r="280" ht="21" customHeight="1" x14ac:dyDescent="0.25"/>
    <row r="281" ht="21" customHeight="1" x14ac:dyDescent="0.25"/>
    <row r="282" ht="21" customHeight="1" x14ac:dyDescent="0.25"/>
    <row r="283" ht="21" customHeight="1" x14ac:dyDescent="0.25"/>
    <row r="284" ht="21" customHeight="1" x14ac:dyDescent="0.25"/>
    <row r="285" ht="21" customHeight="1" x14ac:dyDescent="0.25"/>
    <row r="286" ht="21" customHeight="1" x14ac:dyDescent="0.25"/>
    <row r="287" ht="21" customHeight="1" x14ac:dyDescent="0.25"/>
    <row r="288" ht="21" customHeight="1" x14ac:dyDescent="0.25"/>
    <row r="289" ht="21" customHeight="1" x14ac:dyDescent="0.25"/>
    <row r="290" ht="21" customHeight="1" x14ac:dyDescent="0.25"/>
    <row r="291" ht="21" customHeight="1" x14ac:dyDescent="0.25"/>
    <row r="292" ht="21" customHeight="1" x14ac:dyDescent="0.25"/>
    <row r="293" ht="21" customHeight="1" x14ac:dyDescent="0.25"/>
    <row r="294" ht="21" customHeight="1" x14ac:dyDescent="0.25"/>
    <row r="295" ht="21" customHeight="1" x14ac:dyDescent="0.25"/>
    <row r="296" ht="21" customHeight="1" x14ac:dyDescent="0.25"/>
    <row r="297" ht="21" customHeight="1" x14ac:dyDescent="0.25"/>
    <row r="298" ht="21" customHeight="1" x14ac:dyDescent="0.25"/>
    <row r="299" ht="21" customHeight="1" x14ac:dyDescent="0.25"/>
    <row r="300" ht="21" customHeight="1" x14ac:dyDescent="0.25"/>
    <row r="301" ht="21" customHeight="1" x14ac:dyDescent="0.25"/>
    <row r="302" ht="21" customHeight="1" x14ac:dyDescent="0.25"/>
    <row r="303" ht="21" customHeight="1" x14ac:dyDescent="0.25"/>
    <row r="304" ht="21" customHeight="1" x14ac:dyDescent="0.25"/>
    <row r="305" ht="21" customHeight="1" x14ac:dyDescent="0.25"/>
    <row r="306" ht="21" customHeight="1" x14ac:dyDescent="0.25"/>
    <row r="307" ht="21" customHeight="1" x14ac:dyDescent="0.25"/>
    <row r="308" ht="21" customHeight="1" x14ac:dyDescent="0.25"/>
    <row r="309" ht="21" customHeight="1" x14ac:dyDescent="0.25"/>
    <row r="310" ht="21" customHeight="1" x14ac:dyDescent="0.25"/>
    <row r="311" ht="21" customHeight="1" x14ac:dyDescent="0.25"/>
    <row r="312" ht="21" customHeight="1" x14ac:dyDescent="0.25"/>
    <row r="313" ht="21" customHeight="1" x14ac:dyDescent="0.25"/>
    <row r="314" ht="21" customHeight="1" x14ac:dyDescent="0.25"/>
    <row r="315" ht="21" customHeight="1" x14ac:dyDescent="0.25"/>
    <row r="316" ht="21" customHeight="1" x14ac:dyDescent="0.25"/>
    <row r="317" ht="21" customHeight="1" x14ac:dyDescent="0.25"/>
    <row r="318" ht="21" customHeight="1" x14ac:dyDescent="0.25"/>
    <row r="319" ht="21" customHeight="1" x14ac:dyDescent="0.25"/>
    <row r="320" ht="21" customHeight="1" x14ac:dyDescent="0.25"/>
    <row r="321" ht="21" customHeight="1" x14ac:dyDescent="0.25"/>
    <row r="322" ht="21" customHeight="1" x14ac:dyDescent="0.25"/>
    <row r="323" ht="21" customHeight="1" x14ac:dyDescent="0.25"/>
    <row r="324" ht="21" customHeight="1" x14ac:dyDescent="0.25"/>
    <row r="325" ht="21" customHeight="1" x14ac:dyDescent="0.25"/>
    <row r="326" ht="21" customHeight="1" x14ac:dyDescent="0.25"/>
    <row r="327" ht="21" customHeight="1" x14ac:dyDescent="0.25"/>
    <row r="328" ht="21" customHeight="1" x14ac:dyDescent="0.25"/>
    <row r="329" ht="21" customHeight="1" x14ac:dyDescent="0.25"/>
    <row r="330" ht="21" customHeight="1" x14ac:dyDescent="0.25"/>
    <row r="331" ht="21" customHeight="1" x14ac:dyDescent="0.25"/>
    <row r="332" ht="21" customHeight="1" x14ac:dyDescent="0.25"/>
    <row r="333" ht="21" customHeight="1" x14ac:dyDescent="0.25"/>
    <row r="334" ht="21" customHeight="1" x14ac:dyDescent="0.25"/>
    <row r="335" ht="21" customHeight="1" x14ac:dyDescent="0.25"/>
    <row r="336" ht="21" customHeight="1" x14ac:dyDescent="0.25"/>
    <row r="337" ht="21" customHeight="1" x14ac:dyDescent="0.25"/>
    <row r="338" ht="21" customHeight="1" x14ac:dyDescent="0.25"/>
    <row r="339" ht="21" customHeight="1" x14ac:dyDescent="0.25"/>
    <row r="340" ht="21" customHeight="1" x14ac:dyDescent="0.25"/>
    <row r="341" ht="21" customHeight="1" x14ac:dyDescent="0.25"/>
    <row r="342" ht="21" customHeight="1" x14ac:dyDescent="0.25"/>
    <row r="343" ht="21" customHeight="1" x14ac:dyDescent="0.25"/>
    <row r="344" ht="21" customHeight="1" x14ac:dyDescent="0.25"/>
    <row r="345" ht="21" customHeight="1" x14ac:dyDescent="0.25"/>
    <row r="346" ht="21" customHeight="1" x14ac:dyDescent="0.25"/>
    <row r="347" ht="21" customHeight="1" x14ac:dyDescent="0.25"/>
    <row r="348" ht="21" customHeight="1" x14ac:dyDescent="0.25"/>
    <row r="349" ht="21" customHeight="1" x14ac:dyDescent="0.25"/>
    <row r="350" ht="21" customHeight="1" x14ac:dyDescent="0.25"/>
    <row r="351" ht="21" customHeight="1" x14ac:dyDescent="0.25"/>
    <row r="352" ht="21" customHeight="1" x14ac:dyDescent="0.25"/>
    <row r="353" ht="21" customHeight="1" x14ac:dyDescent="0.25"/>
    <row r="354" ht="21" customHeight="1" x14ac:dyDescent="0.25"/>
    <row r="355" ht="21" customHeight="1" x14ac:dyDescent="0.25"/>
    <row r="356" ht="21" customHeight="1" x14ac:dyDescent="0.25"/>
    <row r="357" ht="21" customHeight="1" x14ac:dyDescent="0.25"/>
    <row r="358" ht="21" customHeight="1" x14ac:dyDescent="0.25"/>
    <row r="359" ht="21" customHeight="1" x14ac:dyDescent="0.25"/>
    <row r="360" ht="21" customHeight="1" x14ac:dyDescent="0.25"/>
    <row r="361" ht="21" customHeight="1" x14ac:dyDescent="0.25"/>
    <row r="362" ht="21" customHeight="1" x14ac:dyDescent="0.25"/>
    <row r="363" ht="21" customHeight="1" x14ac:dyDescent="0.25"/>
    <row r="364" ht="21" customHeight="1" x14ac:dyDescent="0.25"/>
    <row r="365" ht="21" customHeight="1" x14ac:dyDescent="0.25"/>
    <row r="366" ht="21" customHeight="1" x14ac:dyDescent="0.25"/>
    <row r="367" ht="21" customHeight="1" x14ac:dyDescent="0.25"/>
    <row r="368" ht="21" customHeight="1" x14ac:dyDescent="0.25"/>
    <row r="369" ht="21" customHeight="1" x14ac:dyDescent="0.25"/>
    <row r="370" ht="21" customHeight="1" x14ac:dyDescent="0.25"/>
    <row r="371" ht="21" customHeight="1" x14ac:dyDescent="0.25"/>
    <row r="372" ht="21" customHeight="1" x14ac:dyDescent="0.25"/>
    <row r="373" ht="21" customHeight="1" x14ac:dyDescent="0.25"/>
    <row r="374" ht="21" customHeight="1" x14ac:dyDescent="0.25"/>
    <row r="375" ht="21" customHeight="1" x14ac:dyDescent="0.25"/>
    <row r="376" ht="21" customHeight="1" x14ac:dyDescent="0.25"/>
    <row r="377" ht="21" customHeight="1" x14ac:dyDescent="0.25"/>
    <row r="378" ht="21" customHeight="1" x14ac:dyDescent="0.25"/>
    <row r="379" ht="21" customHeight="1" x14ac:dyDescent="0.25"/>
    <row r="380" ht="21" customHeight="1" x14ac:dyDescent="0.25"/>
    <row r="381" ht="21" customHeight="1" x14ac:dyDescent="0.25"/>
    <row r="382" ht="21" customHeight="1" x14ac:dyDescent="0.25"/>
    <row r="383" ht="21" customHeight="1" x14ac:dyDescent="0.25"/>
    <row r="384" ht="21" customHeight="1" x14ac:dyDescent="0.25"/>
    <row r="385" ht="21" customHeight="1" x14ac:dyDescent="0.25"/>
    <row r="386" ht="21" customHeight="1" x14ac:dyDescent="0.25"/>
    <row r="387" ht="21" customHeight="1" x14ac:dyDescent="0.25"/>
    <row r="388" ht="21" customHeight="1" x14ac:dyDescent="0.25"/>
    <row r="389" ht="21" customHeight="1" x14ac:dyDescent="0.25"/>
    <row r="390" ht="21" customHeight="1" x14ac:dyDescent="0.25"/>
    <row r="391" ht="21" customHeight="1" x14ac:dyDescent="0.25"/>
    <row r="392" ht="21" customHeight="1" x14ac:dyDescent="0.25"/>
    <row r="393" ht="21" customHeight="1" x14ac:dyDescent="0.25"/>
    <row r="394" ht="21" customHeight="1" x14ac:dyDescent="0.25"/>
    <row r="395" ht="21" customHeight="1" x14ac:dyDescent="0.25"/>
    <row r="396" ht="21" customHeight="1" x14ac:dyDescent="0.25"/>
    <row r="397" ht="21" customHeight="1" x14ac:dyDescent="0.25"/>
    <row r="398" ht="21" customHeight="1" x14ac:dyDescent="0.25"/>
    <row r="399" ht="21" customHeight="1" x14ac:dyDescent="0.25"/>
    <row r="400" ht="21" customHeight="1" x14ac:dyDescent="0.25"/>
    <row r="401" ht="21" customHeight="1" x14ac:dyDescent="0.25"/>
    <row r="402" ht="21" customHeight="1" x14ac:dyDescent="0.25"/>
    <row r="403" ht="21" customHeight="1" x14ac:dyDescent="0.25"/>
    <row r="404" ht="21" customHeight="1" x14ac:dyDescent="0.25"/>
    <row r="405" ht="21" customHeight="1" x14ac:dyDescent="0.25"/>
    <row r="406" ht="21" customHeight="1" x14ac:dyDescent="0.25"/>
    <row r="407" ht="21" customHeight="1" x14ac:dyDescent="0.25"/>
    <row r="408" ht="21" customHeight="1" x14ac:dyDescent="0.25"/>
    <row r="409" ht="21" customHeight="1" x14ac:dyDescent="0.25"/>
    <row r="410" ht="21" customHeight="1" x14ac:dyDescent="0.25"/>
    <row r="411" ht="21" customHeight="1" x14ac:dyDescent="0.25"/>
    <row r="412" ht="21" customHeight="1" x14ac:dyDescent="0.25"/>
    <row r="413" ht="21" customHeight="1" x14ac:dyDescent="0.25"/>
    <row r="414" ht="21" customHeight="1" x14ac:dyDescent="0.25"/>
    <row r="415" ht="21" customHeight="1" x14ac:dyDescent="0.25"/>
    <row r="416" ht="21" customHeight="1" x14ac:dyDescent="0.25"/>
    <row r="417" ht="21" customHeight="1" x14ac:dyDescent="0.25"/>
    <row r="418" ht="21" customHeight="1" x14ac:dyDescent="0.25"/>
    <row r="419" ht="21" customHeight="1" x14ac:dyDescent="0.25"/>
    <row r="420" ht="21" customHeight="1" x14ac:dyDescent="0.25"/>
    <row r="421" ht="21" customHeight="1" x14ac:dyDescent="0.25"/>
    <row r="422" ht="21" customHeight="1" x14ac:dyDescent="0.25"/>
    <row r="423" ht="21" customHeight="1" x14ac:dyDescent="0.25"/>
    <row r="424" ht="21" customHeight="1" x14ac:dyDescent="0.25"/>
    <row r="425" ht="21" customHeight="1" x14ac:dyDescent="0.25"/>
    <row r="426" ht="21" customHeight="1" x14ac:dyDescent="0.25"/>
    <row r="427" ht="21" customHeight="1" x14ac:dyDescent="0.25"/>
    <row r="428" ht="21" customHeight="1" x14ac:dyDescent="0.25"/>
    <row r="429" ht="21" customHeight="1" x14ac:dyDescent="0.25"/>
    <row r="430" ht="21" customHeight="1" x14ac:dyDescent="0.25"/>
    <row r="431" ht="21" customHeight="1" x14ac:dyDescent="0.25"/>
    <row r="432" ht="21" customHeight="1" x14ac:dyDescent="0.25"/>
    <row r="433" ht="21" customHeight="1" x14ac:dyDescent="0.25"/>
    <row r="434" ht="21" customHeight="1" x14ac:dyDescent="0.25"/>
    <row r="435" ht="21" customHeight="1" x14ac:dyDescent="0.25"/>
    <row r="436" ht="21" customHeight="1" x14ac:dyDescent="0.25"/>
    <row r="437" ht="21" customHeight="1" x14ac:dyDescent="0.25"/>
    <row r="438" ht="21" customHeight="1" x14ac:dyDescent="0.25"/>
    <row r="439" ht="21" customHeight="1" x14ac:dyDescent="0.25"/>
    <row r="440" ht="21" customHeight="1" x14ac:dyDescent="0.25"/>
    <row r="441" ht="21" customHeight="1" x14ac:dyDescent="0.25"/>
    <row r="442" ht="21" customHeight="1" x14ac:dyDescent="0.25"/>
    <row r="443" ht="21" customHeight="1" x14ac:dyDescent="0.25"/>
    <row r="444" ht="21" customHeight="1" x14ac:dyDescent="0.25"/>
    <row r="445" ht="21" customHeight="1" x14ac:dyDescent="0.25"/>
    <row r="446" ht="21" customHeight="1" x14ac:dyDescent="0.25"/>
    <row r="447" ht="21" customHeight="1" x14ac:dyDescent="0.25"/>
    <row r="448" ht="21" customHeight="1" x14ac:dyDescent="0.25"/>
    <row r="449" ht="21" customHeight="1" x14ac:dyDescent="0.25"/>
    <row r="450" ht="21" customHeight="1" x14ac:dyDescent="0.25"/>
    <row r="451" ht="21" customHeight="1" x14ac:dyDescent="0.25"/>
    <row r="452" ht="21" customHeight="1" x14ac:dyDescent="0.25"/>
    <row r="453" ht="21" customHeight="1" x14ac:dyDescent="0.25"/>
    <row r="454" ht="21" customHeight="1" x14ac:dyDescent="0.25"/>
    <row r="455" ht="21" customHeight="1" x14ac:dyDescent="0.25"/>
    <row r="456" ht="21" customHeight="1" x14ac:dyDescent="0.25"/>
    <row r="457" ht="21" customHeight="1" x14ac:dyDescent="0.25"/>
    <row r="458" ht="21" customHeight="1" x14ac:dyDescent="0.25"/>
    <row r="459" ht="21" customHeight="1" x14ac:dyDescent="0.25"/>
    <row r="460" ht="21" customHeight="1" x14ac:dyDescent="0.25"/>
    <row r="461" ht="21" customHeight="1" x14ac:dyDescent="0.25"/>
    <row r="462" ht="21" customHeight="1" x14ac:dyDescent="0.25"/>
    <row r="463" ht="21" customHeight="1" x14ac:dyDescent="0.25"/>
    <row r="464" ht="21" customHeight="1" x14ac:dyDescent="0.25"/>
    <row r="465" ht="21" customHeight="1" x14ac:dyDescent="0.25"/>
    <row r="466" ht="21" customHeight="1" x14ac:dyDescent="0.25"/>
    <row r="467" ht="21" customHeight="1" x14ac:dyDescent="0.25"/>
    <row r="468" ht="21" customHeight="1" x14ac:dyDescent="0.25"/>
    <row r="469" ht="21" customHeight="1" x14ac:dyDescent="0.25"/>
    <row r="470" ht="21" customHeight="1" x14ac:dyDescent="0.25"/>
    <row r="471" ht="21" customHeight="1" x14ac:dyDescent="0.25"/>
    <row r="472" ht="21" customHeight="1" x14ac:dyDescent="0.25"/>
    <row r="473" ht="21" customHeight="1" x14ac:dyDescent="0.25"/>
    <row r="474" ht="21" customHeight="1" x14ac:dyDescent="0.25"/>
    <row r="475" ht="21" customHeight="1" x14ac:dyDescent="0.25"/>
    <row r="476" ht="21" customHeight="1" x14ac:dyDescent="0.25"/>
    <row r="477" ht="21" customHeight="1" x14ac:dyDescent="0.25"/>
    <row r="478" ht="21" customHeight="1" x14ac:dyDescent="0.25"/>
    <row r="479" ht="21" customHeight="1" x14ac:dyDescent="0.25"/>
    <row r="480" ht="21" customHeight="1" x14ac:dyDescent="0.25"/>
    <row r="481" ht="21" customHeight="1" x14ac:dyDescent="0.25"/>
    <row r="482" ht="21" customHeight="1" x14ac:dyDescent="0.25"/>
    <row r="483" ht="21" customHeight="1" x14ac:dyDescent="0.25"/>
    <row r="484" ht="21" customHeight="1" x14ac:dyDescent="0.25"/>
    <row r="485" ht="21" customHeight="1" x14ac:dyDescent="0.25"/>
    <row r="486" ht="21" customHeight="1" x14ac:dyDescent="0.25"/>
    <row r="487" ht="21" customHeight="1" x14ac:dyDescent="0.25"/>
    <row r="488" ht="21" customHeight="1" x14ac:dyDescent="0.25"/>
    <row r="489" ht="21" customHeight="1" x14ac:dyDescent="0.25"/>
    <row r="490" ht="21" customHeight="1" x14ac:dyDescent="0.25"/>
    <row r="491" ht="21" customHeight="1" x14ac:dyDescent="0.25"/>
    <row r="492" ht="21" customHeight="1" x14ac:dyDescent="0.25"/>
    <row r="493" ht="21" customHeight="1" x14ac:dyDescent="0.25"/>
    <row r="494" ht="21" customHeight="1" x14ac:dyDescent="0.25"/>
    <row r="495" ht="21" customHeight="1" x14ac:dyDescent="0.25"/>
    <row r="496" ht="21" customHeight="1" x14ac:dyDescent="0.25"/>
    <row r="497" ht="21" customHeight="1" x14ac:dyDescent="0.25"/>
    <row r="498" ht="21" customHeight="1" x14ac:dyDescent="0.25"/>
    <row r="499" ht="21" customHeight="1" x14ac:dyDescent="0.25"/>
    <row r="500" ht="21" customHeight="1" x14ac:dyDescent="0.25"/>
    <row r="501" ht="21" customHeight="1" x14ac:dyDescent="0.25"/>
    <row r="502" ht="21" customHeight="1" x14ac:dyDescent="0.25"/>
    <row r="503" ht="21" customHeight="1" x14ac:dyDescent="0.25"/>
    <row r="504" ht="21" customHeight="1" x14ac:dyDescent="0.25"/>
    <row r="505" ht="21" customHeight="1" x14ac:dyDescent="0.25"/>
    <row r="506" ht="21" customHeight="1" x14ac:dyDescent="0.25"/>
    <row r="507" ht="21" customHeight="1" x14ac:dyDescent="0.25"/>
    <row r="508" ht="21" customHeight="1" x14ac:dyDescent="0.25"/>
    <row r="509" ht="21" customHeight="1" x14ac:dyDescent="0.25"/>
    <row r="510" ht="21" customHeight="1" x14ac:dyDescent="0.25"/>
    <row r="511" ht="21" customHeight="1" x14ac:dyDescent="0.25"/>
    <row r="512" ht="21" customHeight="1" x14ac:dyDescent="0.25"/>
    <row r="513" ht="21" customHeight="1" x14ac:dyDescent="0.25"/>
    <row r="514" ht="21" customHeight="1" x14ac:dyDescent="0.25"/>
    <row r="515" ht="21" customHeight="1" x14ac:dyDescent="0.25"/>
    <row r="516" ht="21" customHeight="1" x14ac:dyDescent="0.25"/>
    <row r="517" ht="21" customHeight="1" x14ac:dyDescent="0.25"/>
    <row r="518" ht="21" customHeight="1" x14ac:dyDescent="0.25"/>
    <row r="519" ht="21" customHeight="1" x14ac:dyDescent="0.25"/>
    <row r="520" ht="21" customHeight="1" x14ac:dyDescent="0.25"/>
    <row r="521" ht="21" customHeight="1" x14ac:dyDescent="0.25"/>
    <row r="522" ht="21" customHeight="1" x14ac:dyDescent="0.25"/>
    <row r="523" ht="21" customHeight="1" x14ac:dyDescent="0.25"/>
    <row r="524" ht="21" customHeight="1" x14ac:dyDescent="0.25"/>
    <row r="525" ht="21" customHeight="1" x14ac:dyDescent="0.25"/>
    <row r="526" ht="21" customHeight="1" x14ac:dyDescent="0.25"/>
    <row r="527" ht="21" customHeight="1" x14ac:dyDescent="0.25"/>
    <row r="528" ht="21" customHeight="1" x14ac:dyDescent="0.25"/>
    <row r="529" ht="21" customHeight="1" x14ac:dyDescent="0.25"/>
    <row r="530" ht="21" customHeight="1" x14ac:dyDescent="0.25"/>
    <row r="531" ht="21" customHeight="1" x14ac:dyDescent="0.25"/>
    <row r="532" ht="21" customHeight="1" x14ac:dyDescent="0.25"/>
    <row r="533" ht="21" customHeight="1" x14ac:dyDescent="0.25"/>
    <row r="534" ht="21" customHeight="1" x14ac:dyDescent="0.25"/>
    <row r="535" ht="21" customHeight="1" x14ac:dyDescent="0.25"/>
    <row r="536" ht="21" customHeight="1" x14ac:dyDescent="0.25"/>
    <row r="537" ht="21" customHeight="1" x14ac:dyDescent="0.25"/>
    <row r="538" ht="21" customHeight="1" x14ac:dyDescent="0.25"/>
    <row r="539" ht="21" customHeight="1" x14ac:dyDescent="0.25"/>
    <row r="540" ht="21" customHeight="1" x14ac:dyDescent="0.25"/>
    <row r="541" ht="21" customHeight="1" x14ac:dyDescent="0.25"/>
    <row r="542" ht="21" customHeight="1" x14ac:dyDescent="0.25"/>
    <row r="543" ht="21" customHeight="1" x14ac:dyDescent="0.25"/>
    <row r="544" ht="21" customHeight="1" x14ac:dyDescent="0.25"/>
    <row r="545" ht="21" customHeight="1" x14ac:dyDescent="0.25"/>
    <row r="546" ht="21" customHeight="1" x14ac:dyDescent="0.25"/>
    <row r="547" ht="21" customHeight="1" x14ac:dyDescent="0.25"/>
    <row r="548" ht="21" customHeight="1" x14ac:dyDescent="0.25"/>
    <row r="549" ht="21" customHeight="1" x14ac:dyDescent="0.25"/>
    <row r="550" ht="21" customHeight="1" x14ac:dyDescent="0.25"/>
    <row r="551" ht="21" customHeight="1" x14ac:dyDescent="0.25"/>
    <row r="552" ht="21" customHeight="1" x14ac:dyDescent="0.25"/>
    <row r="553" ht="21" customHeight="1" x14ac:dyDescent="0.25"/>
    <row r="554" ht="21" customHeight="1" x14ac:dyDescent="0.25"/>
    <row r="555" ht="21" customHeight="1" x14ac:dyDescent="0.25"/>
    <row r="556" ht="21" customHeight="1" x14ac:dyDescent="0.25"/>
    <row r="557" ht="21" customHeight="1" x14ac:dyDescent="0.25"/>
    <row r="558" ht="21" customHeight="1" x14ac:dyDescent="0.25"/>
    <row r="559" ht="21" customHeight="1" x14ac:dyDescent="0.25"/>
    <row r="560" ht="21" customHeight="1" x14ac:dyDescent="0.25"/>
    <row r="561" ht="21" customHeight="1" x14ac:dyDescent="0.25"/>
    <row r="562" ht="21" customHeight="1" x14ac:dyDescent="0.25"/>
    <row r="563" ht="21" customHeight="1" x14ac:dyDescent="0.25"/>
    <row r="564" ht="21" customHeight="1" x14ac:dyDescent="0.25"/>
    <row r="565" ht="21" customHeight="1" x14ac:dyDescent="0.25"/>
    <row r="566" ht="21" customHeight="1" x14ac:dyDescent="0.25"/>
    <row r="567" ht="21" customHeight="1" x14ac:dyDescent="0.25"/>
    <row r="568" ht="21" customHeight="1" x14ac:dyDescent="0.25"/>
    <row r="569" ht="21" customHeight="1" x14ac:dyDescent="0.25"/>
    <row r="570" ht="21" customHeight="1" x14ac:dyDescent="0.25"/>
    <row r="571" ht="21" customHeight="1" x14ac:dyDescent="0.25"/>
    <row r="572" ht="21" customHeight="1" x14ac:dyDescent="0.25"/>
    <row r="573" ht="21" customHeight="1" x14ac:dyDescent="0.25"/>
    <row r="574" ht="21" customHeight="1" x14ac:dyDescent="0.25"/>
    <row r="575" ht="21" customHeight="1" x14ac:dyDescent="0.25"/>
    <row r="576" ht="21" customHeight="1" x14ac:dyDescent="0.25"/>
    <row r="577" ht="21" customHeight="1" x14ac:dyDescent="0.25"/>
    <row r="578" ht="21" customHeight="1" x14ac:dyDescent="0.25"/>
    <row r="579" ht="21" customHeight="1" x14ac:dyDescent="0.25"/>
    <row r="580" ht="21" customHeight="1" x14ac:dyDescent="0.25"/>
    <row r="581" ht="21" customHeight="1" x14ac:dyDescent="0.25"/>
    <row r="582" ht="21" customHeight="1" x14ac:dyDescent="0.25"/>
    <row r="583" ht="21" customHeight="1" x14ac:dyDescent="0.25"/>
    <row r="584" ht="21" customHeight="1" x14ac:dyDescent="0.25"/>
    <row r="585" ht="21" customHeight="1" x14ac:dyDescent="0.25"/>
    <row r="586" ht="21" customHeight="1" x14ac:dyDescent="0.25"/>
    <row r="587" ht="21" customHeight="1" x14ac:dyDescent="0.25"/>
    <row r="588" ht="21" customHeight="1" x14ac:dyDescent="0.25"/>
    <row r="589" ht="21" customHeight="1" x14ac:dyDescent="0.25"/>
    <row r="590" ht="21" customHeight="1" x14ac:dyDescent="0.25"/>
    <row r="591" ht="21" customHeight="1" x14ac:dyDescent="0.25"/>
    <row r="592" ht="21" customHeight="1" x14ac:dyDescent="0.25"/>
    <row r="593" ht="21" customHeight="1" x14ac:dyDescent="0.25"/>
    <row r="594" ht="21" customHeight="1" x14ac:dyDescent="0.25"/>
    <row r="595" ht="21" customHeight="1" x14ac:dyDescent="0.25"/>
    <row r="596" ht="21" customHeight="1" x14ac:dyDescent="0.25"/>
    <row r="597" ht="21" customHeight="1" x14ac:dyDescent="0.25"/>
    <row r="598" ht="21" customHeight="1" x14ac:dyDescent="0.25"/>
    <row r="599" ht="21" customHeight="1" x14ac:dyDescent="0.25"/>
    <row r="600" ht="21" customHeight="1" x14ac:dyDescent="0.25"/>
    <row r="601" ht="21" customHeight="1" x14ac:dyDescent="0.25"/>
    <row r="602" ht="21" customHeight="1" x14ac:dyDescent="0.25"/>
    <row r="603" ht="21" customHeight="1" x14ac:dyDescent="0.25"/>
    <row r="604" ht="21" customHeight="1" x14ac:dyDescent="0.25"/>
    <row r="605" ht="21" customHeight="1" x14ac:dyDescent="0.25"/>
    <row r="606" ht="21" customHeight="1" x14ac:dyDescent="0.25"/>
    <row r="607" ht="21" customHeight="1" x14ac:dyDescent="0.25"/>
    <row r="608" ht="21" customHeight="1" x14ac:dyDescent="0.25"/>
    <row r="609" ht="21" customHeight="1" x14ac:dyDescent="0.25"/>
    <row r="610" ht="21" customHeight="1" x14ac:dyDescent="0.25"/>
    <row r="611" ht="21" customHeight="1" x14ac:dyDescent="0.25"/>
    <row r="612" ht="21" customHeight="1" x14ac:dyDescent="0.25"/>
    <row r="613" ht="21" customHeight="1" x14ac:dyDescent="0.25"/>
    <row r="614" ht="21" customHeight="1" x14ac:dyDescent="0.25"/>
    <row r="615" ht="21" customHeight="1" x14ac:dyDescent="0.25"/>
    <row r="616" ht="21" customHeight="1" x14ac:dyDescent="0.25"/>
    <row r="617" ht="21" customHeight="1" x14ac:dyDescent="0.25"/>
    <row r="618" ht="21" customHeight="1" x14ac:dyDescent="0.25"/>
    <row r="619" ht="21" customHeight="1" x14ac:dyDescent="0.25"/>
    <row r="620" ht="21" customHeight="1" x14ac:dyDescent="0.25"/>
    <row r="621" ht="21" customHeight="1" x14ac:dyDescent="0.25"/>
    <row r="622" ht="21" customHeight="1" x14ac:dyDescent="0.25"/>
    <row r="623" ht="21" customHeight="1" x14ac:dyDescent="0.25"/>
    <row r="624" ht="21" customHeight="1" x14ac:dyDescent="0.25"/>
    <row r="625" ht="21" customHeight="1" x14ac:dyDescent="0.25"/>
    <row r="626" ht="21" customHeight="1" x14ac:dyDescent="0.25"/>
    <row r="627" ht="21" customHeight="1" x14ac:dyDescent="0.25"/>
    <row r="628" ht="21" customHeight="1" x14ac:dyDescent="0.25"/>
    <row r="629" ht="21" customHeight="1" x14ac:dyDescent="0.25"/>
    <row r="630" ht="21" customHeight="1" x14ac:dyDescent="0.25"/>
    <row r="631" ht="21" customHeight="1" x14ac:dyDescent="0.25"/>
    <row r="632" ht="21" customHeight="1" x14ac:dyDescent="0.25"/>
    <row r="633" ht="21" customHeight="1" x14ac:dyDescent="0.25"/>
    <row r="634" ht="21" customHeight="1" x14ac:dyDescent="0.25"/>
    <row r="635" ht="21" customHeight="1" x14ac:dyDescent="0.25"/>
    <row r="636" ht="21" customHeight="1" x14ac:dyDescent="0.25"/>
    <row r="637" ht="21" customHeight="1" x14ac:dyDescent="0.25"/>
    <row r="638" ht="21" customHeight="1" x14ac:dyDescent="0.25"/>
    <row r="639" ht="21" customHeight="1" x14ac:dyDescent="0.25"/>
    <row r="640" ht="21" customHeight="1" x14ac:dyDescent="0.25"/>
    <row r="641" ht="21" customHeight="1" x14ac:dyDescent="0.25"/>
    <row r="642" ht="21" customHeight="1" x14ac:dyDescent="0.25"/>
    <row r="643" ht="21" customHeight="1" x14ac:dyDescent="0.25"/>
    <row r="644" ht="21" customHeight="1" x14ac:dyDescent="0.25"/>
    <row r="645" ht="21" customHeight="1" x14ac:dyDescent="0.25"/>
    <row r="646" ht="21" customHeight="1" x14ac:dyDescent="0.25"/>
    <row r="647" ht="21" customHeight="1" x14ac:dyDescent="0.25"/>
    <row r="648" ht="21" customHeight="1" x14ac:dyDescent="0.25"/>
    <row r="649" ht="21" customHeight="1" x14ac:dyDescent="0.25"/>
    <row r="650" ht="21" customHeight="1" x14ac:dyDescent="0.25"/>
    <row r="651" ht="21" customHeight="1" x14ac:dyDescent="0.25"/>
    <row r="652" ht="21" customHeight="1" x14ac:dyDescent="0.25"/>
    <row r="653" ht="21" customHeight="1" x14ac:dyDescent="0.25"/>
    <row r="654" ht="21" customHeight="1" x14ac:dyDescent="0.25"/>
    <row r="655" ht="21" customHeight="1" x14ac:dyDescent="0.25"/>
    <row r="656" ht="21" customHeight="1" x14ac:dyDescent="0.25"/>
    <row r="657" ht="21" customHeight="1" x14ac:dyDescent="0.25"/>
    <row r="658" ht="21" customHeight="1" x14ac:dyDescent="0.25"/>
    <row r="659" ht="21" customHeight="1" x14ac:dyDescent="0.25"/>
    <row r="660" ht="21" customHeight="1" x14ac:dyDescent="0.25"/>
    <row r="661" ht="21" customHeight="1" x14ac:dyDescent="0.25"/>
    <row r="662" ht="21" customHeight="1" x14ac:dyDescent="0.25"/>
    <row r="663" ht="21" customHeight="1" x14ac:dyDescent="0.25"/>
    <row r="664" ht="21" customHeight="1" x14ac:dyDescent="0.25"/>
    <row r="665" ht="21" customHeight="1" x14ac:dyDescent="0.25"/>
    <row r="666" ht="21" customHeight="1" x14ac:dyDescent="0.25"/>
    <row r="667" ht="21" customHeight="1" x14ac:dyDescent="0.25"/>
    <row r="668" ht="21" customHeight="1" x14ac:dyDescent="0.25"/>
    <row r="669" ht="21" customHeight="1" x14ac:dyDescent="0.25"/>
    <row r="670" ht="21" customHeight="1" x14ac:dyDescent="0.25"/>
    <row r="671" ht="21" customHeight="1" x14ac:dyDescent="0.25"/>
    <row r="672" ht="21" customHeight="1" x14ac:dyDescent="0.25"/>
    <row r="673" ht="21" customHeight="1" x14ac:dyDescent="0.25"/>
    <row r="674" ht="21" customHeight="1" x14ac:dyDescent="0.25"/>
    <row r="675" ht="21" customHeight="1" x14ac:dyDescent="0.25"/>
    <row r="676" ht="21" customHeight="1" x14ac:dyDescent="0.25"/>
    <row r="677" ht="21" customHeight="1" x14ac:dyDescent="0.25"/>
    <row r="678" ht="21" customHeight="1" x14ac:dyDescent="0.25"/>
    <row r="679" ht="21" customHeight="1" x14ac:dyDescent="0.25"/>
    <row r="680" ht="21" customHeight="1" x14ac:dyDescent="0.25"/>
    <row r="681" ht="21" customHeight="1" x14ac:dyDescent="0.25"/>
    <row r="682" ht="21" customHeight="1" x14ac:dyDescent="0.25"/>
    <row r="683" ht="21" customHeight="1" x14ac:dyDescent="0.25"/>
    <row r="684" ht="21" customHeight="1" x14ac:dyDescent="0.25"/>
    <row r="685" ht="21" customHeight="1" x14ac:dyDescent="0.25"/>
    <row r="686" ht="21" customHeight="1" x14ac:dyDescent="0.25"/>
    <row r="687" ht="21" customHeight="1" x14ac:dyDescent="0.25"/>
    <row r="688" ht="21" customHeight="1" x14ac:dyDescent="0.25"/>
    <row r="689" ht="21" customHeight="1" x14ac:dyDescent="0.25"/>
    <row r="690" ht="21" customHeight="1" x14ac:dyDescent="0.25"/>
    <row r="691" ht="21" customHeight="1" x14ac:dyDescent="0.25"/>
    <row r="692" ht="21" customHeight="1" x14ac:dyDescent="0.25"/>
    <row r="693" ht="21" customHeight="1" x14ac:dyDescent="0.25"/>
    <row r="694" ht="21" customHeight="1" x14ac:dyDescent="0.25"/>
    <row r="695" ht="21" customHeight="1" x14ac:dyDescent="0.25"/>
    <row r="696" ht="21" customHeight="1" x14ac:dyDescent="0.25"/>
    <row r="697" ht="21" customHeight="1" x14ac:dyDescent="0.25"/>
    <row r="698" ht="21" customHeight="1" x14ac:dyDescent="0.25"/>
    <row r="699" ht="21" customHeight="1" x14ac:dyDescent="0.25"/>
    <row r="700" ht="21" customHeight="1" x14ac:dyDescent="0.25"/>
    <row r="701" ht="21" customHeight="1" x14ac:dyDescent="0.25"/>
    <row r="702" ht="21" customHeight="1" x14ac:dyDescent="0.25"/>
    <row r="703" ht="21" customHeight="1" x14ac:dyDescent="0.25"/>
    <row r="704" ht="21" customHeight="1" x14ac:dyDescent="0.25"/>
    <row r="705" ht="21" customHeight="1" x14ac:dyDescent="0.25"/>
    <row r="706" ht="21" customHeight="1" x14ac:dyDescent="0.25"/>
    <row r="707" ht="21" customHeight="1" x14ac:dyDescent="0.25"/>
    <row r="708" ht="21" customHeight="1" x14ac:dyDescent="0.25"/>
    <row r="709" ht="21" customHeight="1" x14ac:dyDescent="0.25"/>
    <row r="710" ht="21" customHeight="1" x14ac:dyDescent="0.25"/>
    <row r="711" ht="21" customHeight="1" x14ac:dyDescent="0.25"/>
    <row r="712" ht="21" customHeight="1" x14ac:dyDescent="0.25"/>
    <row r="713" ht="21" customHeight="1" x14ac:dyDescent="0.25"/>
    <row r="714" ht="21" customHeight="1" x14ac:dyDescent="0.25"/>
    <row r="715" ht="21" customHeight="1" x14ac:dyDescent="0.25"/>
    <row r="716" ht="21" customHeight="1" x14ac:dyDescent="0.25"/>
    <row r="717" ht="21" customHeight="1" x14ac:dyDescent="0.25"/>
    <row r="718" ht="21" customHeight="1" x14ac:dyDescent="0.25"/>
    <row r="719" ht="21" customHeight="1" x14ac:dyDescent="0.25"/>
    <row r="720" ht="21" customHeight="1" x14ac:dyDescent="0.25"/>
    <row r="721" ht="21" customHeight="1" x14ac:dyDescent="0.25"/>
    <row r="722" ht="21" customHeight="1" x14ac:dyDescent="0.25"/>
    <row r="723" ht="21" customHeight="1" x14ac:dyDescent="0.25"/>
    <row r="724" ht="21" customHeight="1" x14ac:dyDescent="0.25"/>
    <row r="725" ht="21" customHeight="1" x14ac:dyDescent="0.25"/>
    <row r="726" ht="21" customHeight="1" x14ac:dyDescent="0.25"/>
    <row r="727" ht="21" customHeight="1" x14ac:dyDescent="0.25"/>
    <row r="728" ht="21" customHeight="1" x14ac:dyDescent="0.25"/>
    <row r="729" ht="21" customHeight="1" x14ac:dyDescent="0.25"/>
    <row r="730" ht="21" customHeight="1" x14ac:dyDescent="0.25"/>
    <row r="731" ht="21" customHeight="1" x14ac:dyDescent="0.25"/>
    <row r="732" ht="21" customHeight="1" x14ac:dyDescent="0.25"/>
    <row r="733" ht="21" customHeight="1" x14ac:dyDescent="0.25"/>
    <row r="734" ht="21" customHeight="1" x14ac:dyDescent="0.25"/>
    <row r="735" ht="21" customHeight="1" x14ac:dyDescent="0.25"/>
    <row r="736" ht="21" customHeight="1" x14ac:dyDescent="0.25"/>
    <row r="737" ht="21" customHeight="1" x14ac:dyDescent="0.25"/>
    <row r="738" ht="21" customHeight="1" x14ac:dyDescent="0.25"/>
    <row r="739" ht="21" customHeight="1" x14ac:dyDescent="0.25"/>
    <row r="740" ht="21" customHeight="1" x14ac:dyDescent="0.25"/>
    <row r="741" ht="21" customHeight="1" x14ac:dyDescent="0.25"/>
    <row r="742" ht="21" customHeight="1" x14ac:dyDescent="0.25"/>
    <row r="743" ht="21" customHeight="1" x14ac:dyDescent="0.25"/>
    <row r="744" ht="21" customHeight="1" x14ac:dyDescent="0.25"/>
    <row r="745" ht="21" customHeight="1" x14ac:dyDescent="0.25"/>
    <row r="746" ht="21" customHeight="1" x14ac:dyDescent="0.25"/>
    <row r="747" ht="21" customHeight="1" x14ac:dyDescent="0.25"/>
    <row r="748" ht="21" customHeight="1" x14ac:dyDescent="0.25"/>
    <row r="749" ht="21" customHeight="1" x14ac:dyDescent="0.25"/>
    <row r="750" ht="21" customHeight="1" x14ac:dyDescent="0.25"/>
    <row r="751" ht="21" customHeight="1" x14ac:dyDescent="0.25"/>
    <row r="752" ht="21" customHeight="1" x14ac:dyDescent="0.25"/>
    <row r="753" ht="21" customHeight="1" x14ac:dyDescent="0.25"/>
    <row r="754" ht="21" customHeight="1" x14ac:dyDescent="0.25"/>
    <row r="755" ht="21" customHeight="1" x14ac:dyDescent="0.25"/>
    <row r="756" ht="21" customHeight="1" x14ac:dyDescent="0.25"/>
    <row r="757" ht="21" customHeight="1" x14ac:dyDescent="0.25"/>
    <row r="758" ht="21" customHeight="1" x14ac:dyDescent="0.25"/>
    <row r="759" ht="21" customHeight="1" x14ac:dyDescent="0.25"/>
    <row r="760" ht="21" customHeight="1" x14ac:dyDescent="0.25"/>
    <row r="761" ht="21" customHeight="1" x14ac:dyDescent="0.25"/>
    <row r="762" ht="21" customHeight="1" x14ac:dyDescent="0.25"/>
    <row r="763" ht="21" customHeight="1" x14ac:dyDescent="0.25"/>
    <row r="764" ht="21" customHeight="1" x14ac:dyDescent="0.25"/>
    <row r="765" ht="21" customHeight="1" x14ac:dyDescent="0.25"/>
    <row r="766" ht="21" customHeight="1" x14ac:dyDescent="0.25"/>
    <row r="767" ht="21" customHeight="1" x14ac:dyDescent="0.25"/>
    <row r="768" ht="21" customHeight="1" x14ac:dyDescent="0.25"/>
    <row r="769" ht="21" customHeight="1" x14ac:dyDescent="0.25"/>
    <row r="770" ht="21" customHeight="1" x14ac:dyDescent="0.25"/>
    <row r="771" ht="21" customHeight="1" x14ac:dyDescent="0.25"/>
    <row r="772" ht="21" customHeight="1" x14ac:dyDescent="0.25"/>
    <row r="773" ht="21" customHeight="1" x14ac:dyDescent="0.25"/>
    <row r="774" ht="21" customHeight="1" x14ac:dyDescent="0.25"/>
    <row r="775" ht="21" customHeight="1" x14ac:dyDescent="0.25"/>
    <row r="776" ht="21" customHeight="1" x14ac:dyDescent="0.25"/>
    <row r="777" ht="21" customHeight="1" x14ac:dyDescent="0.25"/>
    <row r="778" ht="21" customHeight="1" x14ac:dyDescent="0.25"/>
    <row r="779" ht="21" customHeight="1" x14ac:dyDescent="0.25"/>
    <row r="780" ht="21" customHeight="1" x14ac:dyDescent="0.25"/>
    <row r="781" ht="21" customHeight="1" x14ac:dyDescent="0.25"/>
    <row r="782" ht="21" customHeight="1" x14ac:dyDescent="0.25"/>
    <row r="783" ht="21" customHeight="1" x14ac:dyDescent="0.25"/>
    <row r="784" ht="21" customHeight="1" x14ac:dyDescent="0.25"/>
    <row r="785" ht="21" customHeight="1" x14ac:dyDescent="0.25"/>
    <row r="786" ht="21" customHeight="1" x14ac:dyDescent="0.25"/>
    <row r="787" ht="21" customHeight="1" x14ac:dyDescent="0.25"/>
    <row r="788" ht="21" customHeight="1" x14ac:dyDescent="0.25"/>
    <row r="789" ht="21" customHeight="1" x14ac:dyDescent="0.25"/>
    <row r="790" ht="21" customHeight="1" x14ac:dyDescent="0.25"/>
    <row r="791" ht="21" customHeight="1" x14ac:dyDescent="0.25"/>
    <row r="792" ht="21" customHeight="1" x14ac:dyDescent="0.25"/>
    <row r="793" ht="21" customHeight="1" x14ac:dyDescent="0.25"/>
    <row r="794" ht="21" customHeight="1" x14ac:dyDescent="0.25"/>
    <row r="795" ht="21" customHeight="1" x14ac:dyDescent="0.25"/>
    <row r="796" ht="21" customHeight="1" x14ac:dyDescent="0.25"/>
    <row r="797" ht="21" customHeight="1" x14ac:dyDescent="0.25"/>
    <row r="798" ht="21" customHeight="1" x14ac:dyDescent="0.25"/>
    <row r="799" ht="21" customHeight="1" x14ac:dyDescent="0.25"/>
    <row r="800" ht="21" customHeight="1" x14ac:dyDescent="0.25"/>
    <row r="801" ht="21" customHeight="1" x14ac:dyDescent="0.25"/>
    <row r="802" ht="21" customHeight="1" x14ac:dyDescent="0.25"/>
    <row r="803" ht="21" customHeight="1" x14ac:dyDescent="0.25"/>
    <row r="804" ht="21" customHeight="1" x14ac:dyDescent="0.25"/>
    <row r="805" ht="21" customHeight="1" x14ac:dyDescent="0.25"/>
    <row r="806" ht="21" customHeight="1" x14ac:dyDescent="0.25"/>
    <row r="807" ht="21" customHeight="1" x14ac:dyDescent="0.25"/>
    <row r="808" ht="21" customHeight="1" x14ac:dyDescent="0.25"/>
    <row r="809" ht="21" customHeight="1" x14ac:dyDescent="0.25"/>
    <row r="810" ht="21" customHeight="1" x14ac:dyDescent="0.25"/>
    <row r="811" ht="21" customHeight="1" x14ac:dyDescent="0.25"/>
    <row r="812" ht="21" customHeight="1" x14ac:dyDescent="0.25"/>
    <row r="813" ht="21" customHeight="1" x14ac:dyDescent="0.25"/>
    <row r="814" ht="21" customHeight="1" x14ac:dyDescent="0.25"/>
    <row r="815" ht="21" customHeight="1" x14ac:dyDescent="0.25"/>
    <row r="816" ht="21" customHeight="1" x14ac:dyDescent="0.25"/>
    <row r="817" ht="21" customHeight="1" x14ac:dyDescent="0.25"/>
    <row r="818" ht="21" customHeight="1" x14ac:dyDescent="0.25"/>
    <row r="819" ht="21" customHeight="1" x14ac:dyDescent="0.25"/>
    <row r="820" ht="21" customHeight="1" x14ac:dyDescent="0.25"/>
    <row r="821" ht="21" customHeight="1" x14ac:dyDescent="0.25"/>
    <row r="822" ht="21" customHeight="1" x14ac:dyDescent="0.25"/>
    <row r="823" ht="21" customHeight="1" x14ac:dyDescent="0.25"/>
    <row r="824" ht="21" customHeight="1" x14ac:dyDescent="0.25"/>
    <row r="825" ht="21" customHeight="1" x14ac:dyDescent="0.25"/>
    <row r="826" ht="21" customHeight="1" x14ac:dyDescent="0.25"/>
    <row r="827" ht="21" customHeight="1" x14ac:dyDescent="0.25"/>
    <row r="828" ht="21" customHeight="1" x14ac:dyDescent="0.25"/>
    <row r="829" ht="21" customHeight="1" x14ac:dyDescent="0.25"/>
    <row r="830" ht="21" customHeight="1" x14ac:dyDescent="0.25"/>
    <row r="831" ht="21" customHeight="1" x14ac:dyDescent="0.25"/>
    <row r="832" ht="21" customHeight="1" x14ac:dyDescent="0.25"/>
    <row r="833" ht="21" customHeight="1" x14ac:dyDescent="0.25"/>
    <row r="834" ht="21" customHeight="1" x14ac:dyDescent="0.25"/>
    <row r="835" ht="21" customHeight="1" x14ac:dyDescent="0.25"/>
    <row r="836" ht="21" customHeight="1" x14ac:dyDescent="0.25"/>
    <row r="837" ht="21" customHeight="1" x14ac:dyDescent="0.25"/>
    <row r="838" ht="21" customHeight="1" x14ac:dyDescent="0.25"/>
    <row r="839" ht="21" customHeight="1" x14ac:dyDescent="0.25"/>
    <row r="840" ht="21" customHeight="1" x14ac:dyDescent="0.25"/>
    <row r="841" ht="21" customHeight="1" x14ac:dyDescent="0.25"/>
    <row r="842" ht="21" customHeight="1" x14ac:dyDescent="0.25"/>
    <row r="843" ht="21" customHeight="1" x14ac:dyDescent="0.25"/>
    <row r="844" ht="21" customHeight="1" x14ac:dyDescent="0.25"/>
    <row r="845" ht="21" customHeight="1" x14ac:dyDescent="0.25"/>
    <row r="846" ht="21" customHeight="1" x14ac:dyDescent="0.25"/>
    <row r="847" ht="21" customHeight="1" x14ac:dyDescent="0.25"/>
    <row r="848" ht="21" customHeight="1" x14ac:dyDescent="0.25"/>
    <row r="849" ht="21" customHeight="1" x14ac:dyDescent="0.25"/>
    <row r="850" ht="21" customHeight="1" x14ac:dyDescent="0.25"/>
    <row r="851" ht="21" customHeight="1" x14ac:dyDescent="0.25"/>
    <row r="852" ht="21" customHeight="1" x14ac:dyDescent="0.25"/>
    <row r="853" ht="21" customHeight="1" x14ac:dyDescent="0.25"/>
    <row r="854" ht="21" customHeight="1" x14ac:dyDescent="0.25"/>
    <row r="855" ht="21" customHeight="1" x14ac:dyDescent="0.25"/>
    <row r="856" ht="21" customHeight="1" x14ac:dyDescent="0.25"/>
    <row r="857" ht="21" customHeight="1" x14ac:dyDescent="0.25"/>
    <row r="858" ht="21" customHeight="1" x14ac:dyDescent="0.25"/>
    <row r="859" ht="21" customHeight="1" x14ac:dyDescent="0.25"/>
    <row r="860" ht="21" customHeight="1" x14ac:dyDescent="0.25"/>
    <row r="861" ht="21" customHeight="1" x14ac:dyDescent="0.25"/>
    <row r="862" ht="21" customHeight="1" x14ac:dyDescent="0.25"/>
    <row r="863" ht="21" customHeight="1" x14ac:dyDescent="0.25"/>
    <row r="864" ht="21" customHeight="1" x14ac:dyDescent="0.25"/>
    <row r="865" ht="21" customHeight="1" x14ac:dyDescent="0.25"/>
    <row r="866" ht="21" customHeight="1" x14ac:dyDescent="0.25"/>
    <row r="867" ht="21" customHeight="1" x14ac:dyDescent="0.25"/>
    <row r="868" ht="21" customHeight="1" x14ac:dyDescent="0.25"/>
    <row r="869" ht="21" customHeight="1" x14ac:dyDescent="0.25"/>
    <row r="870" ht="21" customHeight="1" x14ac:dyDescent="0.25"/>
    <row r="871" ht="21" customHeight="1" x14ac:dyDescent="0.25"/>
    <row r="872" ht="21" customHeight="1" x14ac:dyDescent="0.25"/>
    <row r="873" ht="21" customHeight="1" x14ac:dyDescent="0.25"/>
    <row r="874" ht="21" customHeight="1" x14ac:dyDescent="0.25"/>
    <row r="875" ht="21" customHeight="1" x14ac:dyDescent="0.25"/>
    <row r="876" ht="21" customHeight="1" x14ac:dyDescent="0.25"/>
    <row r="877" ht="21" customHeight="1" x14ac:dyDescent="0.25"/>
    <row r="878" ht="21" customHeight="1" x14ac:dyDescent="0.25"/>
    <row r="879" ht="21" customHeight="1" x14ac:dyDescent="0.25"/>
    <row r="880" ht="21" customHeight="1" x14ac:dyDescent="0.25"/>
    <row r="881" ht="21" customHeight="1" x14ac:dyDescent="0.25"/>
    <row r="882" ht="21" customHeight="1" x14ac:dyDescent="0.25"/>
    <row r="883" ht="21" customHeight="1" x14ac:dyDescent="0.25"/>
    <row r="884" ht="21" customHeight="1" x14ac:dyDescent="0.25"/>
    <row r="885" ht="21" customHeight="1" x14ac:dyDescent="0.25"/>
    <row r="886" ht="21" customHeight="1" x14ac:dyDescent="0.25"/>
    <row r="887" ht="21" customHeight="1" x14ac:dyDescent="0.25"/>
    <row r="888" ht="21" customHeight="1" x14ac:dyDescent="0.25"/>
    <row r="889" ht="21" customHeight="1" x14ac:dyDescent="0.25"/>
    <row r="890" ht="21" customHeight="1" x14ac:dyDescent="0.25"/>
    <row r="891" ht="21" customHeight="1" x14ac:dyDescent="0.25"/>
    <row r="892" ht="21" customHeight="1" x14ac:dyDescent="0.25"/>
    <row r="893" ht="21" customHeight="1" x14ac:dyDescent="0.25"/>
    <row r="894" ht="21" customHeight="1" x14ac:dyDescent="0.25"/>
    <row r="895" ht="21" customHeight="1" x14ac:dyDescent="0.25"/>
    <row r="896" ht="21" customHeight="1" x14ac:dyDescent="0.25"/>
    <row r="897" ht="21" customHeight="1" x14ac:dyDescent="0.25"/>
    <row r="898" ht="21" customHeight="1" x14ac:dyDescent="0.25"/>
    <row r="899" ht="21" customHeight="1" x14ac:dyDescent="0.25"/>
    <row r="900" ht="21" customHeight="1" x14ac:dyDescent="0.25"/>
    <row r="901" ht="21" customHeight="1" x14ac:dyDescent="0.25"/>
    <row r="902" ht="21" customHeight="1" x14ac:dyDescent="0.25"/>
    <row r="903" ht="21" customHeight="1" x14ac:dyDescent="0.25"/>
    <row r="904" ht="21" customHeight="1" x14ac:dyDescent="0.25"/>
    <row r="905" ht="21" customHeight="1" x14ac:dyDescent="0.25"/>
    <row r="906" ht="21" customHeight="1" x14ac:dyDescent="0.25"/>
    <row r="907" ht="21" customHeight="1" x14ac:dyDescent="0.25"/>
    <row r="908" ht="21" customHeight="1" x14ac:dyDescent="0.25"/>
    <row r="909" ht="21" customHeight="1" x14ac:dyDescent="0.25"/>
    <row r="910" ht="21" customHeight="1" x14ac:dyDescent="0.25"/>
    <row r="911" ht="21" customHeight="1" x14ac:dyDescent="0.25"/>
    <row r="912" ht="21" customHeight="1" x14ac:dyDescent="0.25"/>
    <row r="913" ht="21" customHeight="1" x14ac:dyDescent="0.25"/>
    <row r="914" ht="21" customHeight="1" x14ac:dyDescent="0.25"/>
    <row r="915" ht="21" customHeight="1" x14ac:dyDescent="0.25"/>
    <row r="916" ht="21" customHeight="1" x14ac:dyDescent="0.25"/>
    <row r="917" ht="21" customHeight="1" x14ac:dyDescent="0.25"/>
    <row r="918" ht="21" customHeight="1" x14ac:dyDescent="0.25"/>
    <row r="919" ht="21" customHeight="1" x14ac:dyDescent="0.25"/>
    <row r="920" ht="21" customHeight="1" x14ac:dyDescent="0.25"/>
    <row r="921" ht="21" customHeight="1" x14ac:dyDescent="0.25"/>
    <row r="922" ht="21" customHeight="1" x14ac:dyDescent="0.25"/>
    <row r="923" ht="21" customHeight="1" x14ac:dyDescent="0.25"/>
    <row r="924" ht="21" customHeight="1" x14ac:dyDescent="0.25"/>
    <row r="925" ht="21" customHeight="1" x14ac:dyDescent="0.25"/>
    <row r="926" ht="21" customHeight="1" x14ac:dyDescent="0.25"/>
    <row r="927" ht="21" customHeight="1" x14ac:dyDescent="0.25"/>
    <row r="928" ht="21" customHeight="1" x14ac:dyDescent="0.25"/>
    <row r="929" ht="21" customHeight="1" x14ac:dyDescent="0.25"/>
    <row r="930" ht="21" customHeight="1" x14ac:dyDescent="0.25"/>
    <row r="931" ht="21" customHeight="1" x14ac:dyDescent="0.25"/>
    <row r="932" ht="21" customHeight="1" x14ac:dyDescent="0.25"/>
    <row r="933" ht="21" customHeight="1" x14ac:dyDescent="0.25"/>
    <row r="934" ht="21" customHeight="1" x14ac:dyDescent="0.25"/>
    <row r="935" ht="21" customHeight="1" x14ac:dyDescent="0.25"/>
    <row r="936" ht="21" customHeight="1" x14ac:dyDescent="0.25"/>
    <row r="937" ht="21" customHeight="1" x14ac:dyDescent="0.25"/>
    <row r="938" ht="21" customHeight="1" x14ac:dyDescent="0.25"/>
    <row r="939" ht="21" customHeight="1" x14ac:dyDescent="0.25"/>
    <row r="940" ht="21" customHeight="1" x14ac:dyDescent="0.25"/>
    <row r="941" ht="21" customHeight="1" x14ac:dyDescent="0.25"/>
    <row r="942" ht="21" customHeight="1" x14ac:dyDescent="0.25"/>
    <row r="943" ht="21" customHeight="1" x14ac:dyDescent="0.25"/>
    <row r="944" ht="21" customHeight="1" x14ac:dyDescent="0.25"/>
    <row r="945" ht="21" customHeight="1" x14ac:dyDescent="0.25"/>
    <row r="946" ht="21" customHeight="1" x14ac:dyDescent="0.25"/>
    <row r="947" ht="21" customHeight="1" x14ac:dyDescent="0.25"/>
    <row r="948" ht="21" customHeight="1" x14ac:dyDescent="0.25"/>
    <row r="949" ht="21" customHeight="1" x14ac:dyDescent="0.25"/>
    <row r="950" ht="21" customHeight="1" x14ac:dyDescent="0.25"/>
    <row r="951" ht="21" customHeight="1" x14ac:dyDescent="0.25"/>
    <row r="952" ht="21" customHeight="1" x14ac:dyDescent="0.25"/>
    <row r="953" ht="21" customHeight="1" x14ac:dyDescent="0.25"/>
    <row r="954" ht="21" customHeight="1" x14ac:dyDescent="0.25"/>
    <row r="955" ht="21" customHeight="1" x14ac:dyDescent="0.25"/>
    <row r="956" ht="21" customHeight="1" x14ac:dyDescent="0.25"/>
    <row r="957" ht="21" customHeight="1" x14ac:dyDescent="0.25"/>
    <row r="958" ht="21" customHeight="1" x14ac:dyDescent="0.25"/>
    <row r="959" ht="21" customHeight="1" x14ac:dyDescent="0.25"/>
    <row r="960" ht="21" customHeight="1" x14ac:dyDescent="0.25"/>
    <row r="961" ht="21" customHeight="1" x14ac:dyDescent="0.25"/>
    <row r="962" ht="21" customHeight="1" x14ac:dyDescent="0.25"/>
    <row r="963" ht="21" customHeight="1" x14ac:dyDescent="0.25"/>
    <row r="964" ht="21" customHeight="1" x14ac:dyDescent="0.25"/>
    <row r="965" ht="21" customHeight="1" x14ac:dyDescent="0.25"/>
    <row r="966" ht="21" customHeight="1" x14ac:dyDescent="0.25"/>
    <row r="967" ht="21" customHeight="1" x14ac:dyDescent="0.25"/>
    <row r="968" ht="21" customHeight="1" x14ac:dyDescent="0.25"/>
    <row r="969" ht="21" customHeight="1" x14ac:dyDescent="0.25"/>
    <row r="970" ht="21" customHeight="1" x14ac:dyDescent="0.25"/>
    <row r="971" ht="21" customHeight="1" x14ac:dyDescent="0.25"/>
    <row r="972" ht="21" customHeight="1" x14ac:dyDescent="0.25"/>
    <row r="973" ht="21" customHeight="1" x14ac:dyDescent="0.25"/>
    <row r="974" ht="21" customHeight="1" x14ac:dyDescent="0.25"/>
    <row r="975" ht="21" customHeight="1" x14ac:dyDescent="0.25"/>
    <row r="976" ht="21" customHeight="1" x14ac:dyDescent="0.25"/>
    <row r="977" ht="21" customHeight="1" x14ac:dyDescent="0.25"/>
    <row r="978" ht="21" customHeight="1" x14ac:dyDescent="0.25"/>
  </sheetData>
  <mergeCells count="475">
    <mergeCell ref="R97:W97"/>
    <mergeCell ref="R98:W98"/>
    <mergeCell ref="R99:W99"/>
    <mergeCell ref="R87:W87"/>
    <mergeCell ref="R88:W88"/>
    <mergeCell ref="R89:W89"/>
    <mergeCell ref="R90:W90"/>
    <mergeCell ref="R91:W91"/>
    <mergeCell ref="R92:W92"/>
    <mergeCell ref="R93:W93"/>
    <mergeCell ref="R94:W94"/>
    <mergeCell ref="R95:W95"/>
    <mergeCell ref="AA1:AA73"/>
    <mergeCell ref="AA77:AA135"/>
    <mergeCell ref="A231:B231"/>
    <mergeCell ref="C231:E231"/>
    <mergeCell ref="A232:B232"/>
    <mergeCell ref="C232:E232"/>
    <mergeCell ref="A235:B235"/>
    <mergeCell ref="C235:E235"/>
    <mergeCell ref="A236:B236"/>
    <mergeCell ref="C236:E236"/>
    <mergeCell ref="A221:B221"/>
    <mergeCell ref="C221:E221"/>
    <mergeCell ref="A222:B222"/>
    <mergeCell ref="C222:E222"/>
    <mergeCell ref="A223:B223"/>
    <mergeCell ref="C223:E223"/>
    <mergeCell ref="A224:B224"/>
    <mergeCell ref="C224:E224"/>
    <mergeCell ref="A225:B225"/>
    <mergeCell ref="C225:E225"/>
    <mergeCell ref="A216:B216"/>
    <mergeCell ref="C216:E216"/>
    <mergeCell ref="A217:B217"/>
    <mergeCell ref="C217:E217"/>
    <mergeCell ref="A237:B237"/>
    <mergeCell ref="C237:E237"/>
    <mergeCell ref="A233:B233"/>
    <mergeCell ref="C233:E233"/>
    <mergeCell ref="A234:B234"/>
    <mergeCell ref="C234:E234"/>
    <mergeCell ref="A226:B226"/>
    <mergeCell ref="C226:E226"/>
    <mergeCell ref="A227:B227"/>
    <mergeCell ref="C227:E227"/>
    <mergeCell ref="A228:B228"/>
    <mergeCell ref="C228:E228"/>
    <mergeCell ref="A229:B229"/>
    <mergeCell ref="C229:E229"/>
    <mergeCell ref="A230:B230"/>
    <mergeCell ref="C230:E230"/>
    <mergeCell ref="A218:B218"/>
    <mergeCell ref="C218:E218"/>
    <mergeCell ref="A219:B219"/>
    <mergeCell ref="C219:E219"/>
    <mergeCell ref="A220:B220"/>
    <mergeCell ref="C220:E220"/>
    <mergeCell ref="A211:B211"/>
    <mergeCell ref="C211:E211"/>
    <mergeCell ref="A212:B212"/>
    <mergeCell ref="C212:E212"/>
    <mergeCell ref="A213:B213"/>
    <mergeCell ref="C213:E213"/>
    <mergeCell ref="A214:B214"/>
    <mergeCell ref="C214:E214"/>
    <mergeCell ref="A215:B215"/>
    <mergeCell ref="C215:E215"/>
    <mergeCell ref="A206:B206"/>
    <mergeCell ref="C206:E206"/>
    <mergeCell ref="A207:B207"/>
    <mergeCell ref="C207:E207"/>
    <mergeCell ref="A208:B208"/>
    <mergeCell ref="C208:E208"/>
    <mergeCell ref="A209:B209"/>
    <mergeCell ref="C209:E209"/>
    <mergeCell ref="A210:B210"/>
    <mergeCell ref="C210:E210"/>
    <mergeCell ref="A201:B201"/>
    <mergeCell ref="C201:E201"/>
    <mergeCell ref="A202:B202"/>
    <mergeCell ref="C202:E202"/>
    <mergeCell ref="A203:B203"/>
    <mergeCell ref="C203:E203"/>
    <mergeCell ref="A204:B204"/>
    <mergeCell ref="C204:E204"/>
    <mergeCell ref="A205:B205"/>
    <mergeCell ref="C205:E205"/>
    <mergeCell ref="A196:B196"/>
    <mergeCell ref="C196:E196"/>
    <mergeCell ref="A197:B197"/>
    <mergeCell ref="C197:E197"/>
    <mergeCell ref="A198:B198"/>
    <mergeCell ref="C198:E198"/>
    <mergeCell ref="A199:B199"/>
    <mergeCell ref="C199:E199"/>
    <mergeCell ref="A200:B200"/>
    <mergeCell ref="C200:E200"/>
    <mergeCell ref="A191:B191"/>
    <mergeCell ref="C191:E191"/>
    <mergeCell ref="A192:B192"/>
    <mergeCell ref="C192:E192"/>
    <mergeCell ref="A193:B193"/>
    <mergeCell ref="C193:E193"/>
    <mergeCell ref="A194:B194"/>
    <mergeCell ref="C194:E194"/>
    <mergeCell ref="A195:B195"/>
    <mergeCell ref="C195:E195"/>
    <mergeCell ref="A186:B186"/>
    <mergeCell ref="C186:E186"/>
    <mergeCell ref="A187:B187"/>
    <mergeCell ref="C187:E187"/>
    <mergeCell ref="A188:B188"/>
    <mergeCell ref="C188:E188"/>
    <mergeCell ref="A189:B189"/>
    <mergeCell ref="C189:E189"/>
    <mergeCell ref="A190:B190"/>
    <mergeCell ref="C190:E190"/>
    <mergeCell ref="A181:B181"/>
    <mergeCell ref="C181:E181"/>
    <mergeCell ref="A182:B182"/>
    <mergeCell ref="C182:E182"/>
    <mergeCell ref="A183:B183"/>
    <mergeCell ref="C183:E183"/>
    <mergeCell ref="A184:B184"/>
    <mergeCell ref="C184:E184"/>
    <mergeCell ref="A185:B185"/>
    <mergeCell ref="C185:E185"/>
    <mergeCell ref="A176:B176"/>
    <mergeCell ref="C176:E176"/>
    <mergeCell ref="A177:B177"/>
    <mergeCell ref="C177:E177"/>
    <mergeCell ref="A178:B178"/>
    <mergeCell ref="C178:E178"/>
    <mergeCell ref="A179:B179"/>
    <mergeCell ref="C179:E179"/>
    <mergeCell ref="A180:B180"/>
    <mergeCell ref="C180:E180"/>
    <mergeCell ref="A171:B171"/>
    <mergeCell ref="C171:E171"/>
    <mergeCell ref="A172:B172"/>
    <mergeCell ref="C172:E172"/>
    <mergeCell ref="A173:B173"/>
    <mergeCell ref="C173:E173"/>
    <mergeCell ref="A174:B174"/>
    <mergeCell ref="C174:E174"/>
    <mergeCell ref="A175:B175"/>
    <mergeCell ref="C175:E175"/>
    <mergeCell ref="A166:B166"/>
    <mergeCell ref="C166:E166"/>
    <mergeCell ref="A167:B167"/>
    <mergeCell ref="C167:E167"/>
    <mergeCell ref="A168:B168"/>
    <mergeCell ref="C168:E168"/>
    <mergeCell ref="A169:B169"/>
    <mergeCell ref="C169:E169"/>
    <mergeCell ref="A170:B170"/>
    <mergeCell ref="C170:E170"/>
    <mergeCell ref="A161:B161"/>
    <mergeCell ref="C161:E161"/>
    <mergeCell ref="A162:B162"/>
    <mergeCell ref="C162:E162"/>
    <mergeCell ref="A163:B163"/>
    <mergeCell ref="C163:E163"/>
    <mergeCell ref="A164:B164"/>
    <mergeCell ref="C164:E164"/>
    <mergeCell ref="A165:B165"/>
    <mergeCell ref="C165:E165"/>
    <mergeCell ref="A156:B156"/>
    <mergeCell ref="C156:E156"/>
    <mergeCell ref="A157:B157"/>
    <mergeCell ref="C157:E157"/>
    <mergeCell ref="A158:B158"/>
    <mergeCell ref="C158:E158"/>
    <mergeCell ref="A159:B159"/>
    <mergeCell ref="C159:E159"/>
    <mergeCell ref="A160:B160"/>
    <mergeCell ref="C160:E160"/>
    <mergeCell ref="A151:B151"/>
    <mergeCell ref="C151:E151"/>
    <mergeCell ref="A152:B152"/>
    <mergeCell ref="C152:E152"/>
    <mergeCell ref="A153:B153"/>
    <mergeCell ref="C153:E153"/>
    <mergeCell ref="A154:B154"/>
    <mergeCell ref="C154:E154"/>
    <mergeCell ref="A155:B155"/>
    <mergeCell ref="C155:E155"/>
    <mergeCell ref="A146:B146"/>
    <mergeCell ref="C146:E146"/>
    <mergeCell ref="A147:B147"/>
    <mergeCell ref="C147:E147"/>
    <mergeCell ref="A148:B148"/>
    <mergeCell ref="C148:E148"/>
    <mergeCell ref="A149:B149"/>
    <mergeCell ref="C149:E149"/>
    <mergeCell ref="A150:B150"/>
    <mergeCell ref="C150:E150"/>
    <mergeCell ref="A141:B141"/>
    <mergeCell ref="C141:E141"/>
    <mergeCell ref="A142:B142"/>
    <mergeCell ref="C142:E142"/>
    <mergeCell ref="A143:B143"/>
    <mergeCell ref="C143:E143"/>
    <mergeCell ref="A144:B144"/>
    <mergeCell ref="C144:E144"/>
    <mergeCell ref="A145:B145"/>
    <mergeCell ref="C145:E145"/>
    <mergeCell ref="K136:K137"/>
    <mergeCell ref="H94:K94"/>
    <mergeCell ref="H95:K95"/>
    <mergeCell ref="B93:D93"/>
    <mergeCell ref="E93:G93"/>
    <mergeCell ref="B90:D90"/>
    <mergeCell ref="E90:G90"/>
    <mergeCell ref="F136:F137"/>
    <mergeCell ref="G136:G137"/>
    <mergeCell ref="B96:D96"/>
    <mergeCell ref="B95:D95"/>
    <mergeCell ref="C107:E107"/>
    <mergeCell ref="A105:B105"/>
    <mergeCell ref="C105:E105"/>
    <mergeCell ref="C106:E106"/>
    <mergeCell ref="A136:B137"/>
    <mergeCell ref="H136:H137"/>
    <mergeCell ref="A104:B104"/>
    <mergeCell ref="A116:B116"/>
    <mergeCell ref="C126:I126"/>
    <mergeCell ref="A127:I127"/>
    <mergeCell ref="A126:B126"/>
    <mergeCell ref="A124:B124"/>
    <mergeCell ref="A125:B125"/>
    <mergeCell ref="A13:Z13"/>
    <mergeCell ref="X94:Z94"/>
    <mergeCell ref="X95:Z95"/>
    <mergeCell ref="X93:Z93"/>
    <mergeCell ref="S80:V80"/>
    <mergeCell ref="W80:Z80"/>
    <mergeCell ref="W136:W137"/>
    <mergeCell ref="V136:V137"/>
    <mergeCell ref="O136:O137"/>
    <mergeCell ref="N136:N137"/>
    <mergeCell ref="Z136:Z137"/>
    <mergeCell ref="X136:X137"/>
    <mergeCell ref="Y136:Y137"/>
    <mergeCell ref="R136:R137"/>
    <mergeCell ref="S136:S137"/>
    <mergeCell ref="J117:Z117"/>
    <mergeCell ref="I80:L80"/>
    <mergeCell ref="J136:J137"/>
    <mergeCell ref="I136:I137"/>
    <mergeCell ref="L136:L137"/>
    <mergeCell ref="M136:M137"/>
    <mergeCell ref="X99:Z99"/>
    <mergeCell ref="F107:I107"/>
    <mergeCell ref="F106:I106"/>
    <mergeCell ref="A11:Z12"/>
    <mergeCell ref="X19:Z19"/>
    <mergeCell ref="A20:Z20"/>
    <mergeCell ref="A1:Z10"/>
    <mergeCell ref="X92:Z92"/>
    <mergeCell ref="X89:Z89"/>
    <mergeCell ref="X90:Z90"/>
    <mergeCell ref="X91:Z91"/>
    <mergeCell ref="X87:Z87"/>
    <mergeCell ref="X88:Z88"/>
    <mergeCell ref="E78:F79"/>
    <mergeCell ref="G78:H79"/>
    <mergeCell ref="I78:L79"/>
    <mergeCell ref="G80:H80"/>
    <mergeCell ref="E80:F80"/>
    <mergeCell ref="A78:D79"/>
    <mergeCell ref="A80:D80"/>
    <mergeCell ref="E92:G92"/>
    <mergeCell ref="A16:Z17"/>
    <mergeCell ref="A18:Z18"/>
    <mergeCell ref="J19:T19"/>
    <mergeCell ref="B19:E19"/>
    <mergeCell ref="S33:X33"/>
    <mergeCell ref="A14:Z15"/>
    <mergeCell ref="B24:E24"/>
    <mergeCell ref="J24:T24"/>
    <mergeCell ref="X24:Z24"/>
    <mergeCell ref="A26:Z26"/>
    <mergeCell ref="I27:Z31"/>
    <mergeCell ref="A25:Z25"/>
    <mergeCell ref="J32:X32"/>
    <mergeCell ref="U24:W24"/>
    <mergeCell ref="U19:W19"/>
    <mergeCell ref="G24:I24"/>
    <mergeCell ref="G19:I19"/>
    <mergeCell ref="A23:Z23"/>
    <mergeCell ref="A21:Z22"/>
    <mergeCell ref="A27:H27"/>
    <mergeCell ref="A32:C32"/>
    <mergeCell ref="A28:C28"/>
    <mergeCell ref="A29:C29"/>
    <mergeCell ref="A30:C30"/>
    <mergeCell ref="A31:C31"/>
    <mergeCell ref="S78:V79"/>
    <mergeCell ref="M78:R79"/>
    <mergeCell ref="M80:R80"/>
    <mergeCell ref="W78:Z79"/>
    <mergeCell ref="A81:Z81"/>
    <mergeCell ref="A82:Z83"/>
    <mergeCell ref="A84:Z84"/>
    <mergeCell ref="A85:Z86"/>
    <mergeCell ref="E96:G96"/>
    <mergeCell ref="L96:Q96"/>
    <mergeCell ref="H96:K96"/>
    <mergeCell ref="R96:W96"/>
    <mergeCell ref="L97:Q97"/>
    <mergeCell ref="H97:K97"/>
    <mergeCell ref="L94:Q94"/>
    <mergeCell ref="L95:Q95"/>
    <mergeCell ref="L89:Q89"/>
    <mergeCell ref="L90:Q90"/>
    <mergeCell ref="H89:K89"/>
    <mergeCell ref="H90:K90"/>
    <mergeCell ref="H92:K92"/>
    <mergeCell ref="H91:K91"/>
    <mergeCell ref="L92:Q92"/>
    <mergeCell ref="L93:Q93"/>
    <mergeCell ref="C124:I124"/>
    <mergeCell ref="A121:B121"/>
    <mergeCell ref="A119:B119"/>
    <mergeCell ref="A120:B120"/>
    <mergeCell ref="A107:B107"/>
    <mergeCell ref="A106:B106"/>
    <mergeCell ref="A114:Z115"/>
    <mergeCell ref="J116:Z116"/>
    <mergeCell ref="A113:Z113"/>
    <mergeCell ref="A112:Z112"/>
    <mergeCell ref="J110:Z110"/>
    <mergeCell ref="J111:Z111"/>
    <mergeCell ref="A122:B122"/>
    <mergeCell ref="A139:B139"/>
    <mergeCell ref="H99:K99"/>
    <mergeCell ref="A123:B123"/>
    <mergeCell ref="A118:B118"/>
    <mergeCell ref="J118:Z118"/>
    <mergeCell ref="J119:Z119"/>
    <mergeCell ref="C122:I122"/>
    <mergeCell ref="C123:I123"/>
    <mergeCell ref="J122:Z122"/>
    <mergeCell ref="J123:Z123"/>
    <mergeCell ref="C121:I121"/>
    <mergeCell ref="J121:Z121"/>
    <mergeCell ref="J120:Z120"/>
    <mergeCell ref="C120:I120"/>
    <mergeCell ref="C118:I118"/>
    <mergeCell ref="C119:I119"/>
    <mergeCell ref="C104:E104"/>
    <mergeCell ref="A138:B138"/>
    <mergeCell ref="C138:E138"/>
    <mergeCell ref="C136:E137"/>
    <mergeCell ref="J105:Z105"/>
    <mergeCell ref="J106:Z106"/>
    <mergeCell ref="J107:Z107"/>
    <mergeCell ref="L99:Q99"/>
    <mergeCell ref="A140:B140"/>
    <mergeCell ref="C140:E140"/>
    <mergeCell ref="T136:T137"/>
    <mergeCell ref="U136:U137"/>
    <mergeCell ref="Q136:Q137"/>
    <mergeCell ref="P136:P137"/>
    <mergeCell ref="J109:Z109"/>
    <mergeCell ref="J108:Z108"/>
    <mergeCell ref="C109:E109"/>
    <mergeCell ref="F109:I109"/>
    <mergeCell ref="A110:I110"/>
    <mergeCell ref="A111:I111"/>
    <mergeCell ref="A108:B108"/>
    <mergeCell ref="A109:B109"/>
    <mergeCell ref="C108:E108"/>
    <mergeCell ref="F108:I108"/>
    <mergeCell ref="J126:Z126"/>
    <mergeCell ref="J127:Z127"/>
    <mergeCell ref="J128:Z128"/>
    <mergeCell ref="A129:Z129"/>
    <mergeCell ref="A130:Z131"/>
    <mergeCell ref="A132:Z135"/>
    <mergeCell ref="A128:I128"/>
    <mergeCell ref="C139:E139"/>
    <mergeCell ref="A33:C33"/>
    <mergeCell ref="A34:C34"/>
    <mergeCell ref="A37:H37"/>
    <mergeCell ref="I32:I36"/>
    <mergeCell ref="A40:C40"/>
    <mergeCell ref="A38:C38"/>
    <mergeCell ref="A39:C39"/>
    <mergeCell ref="I37:Z41"/>
    <mergeCell ref="J35:R35"/>
    <mergeCell ref="J36:R36"/>
    <mergeCell ref="S36:X36"/>
    <mergeCell ref="J33:R33"/>
    <mergeCell ref="J34:R34"/>
    <mergeCell ref="S35:X35"/>
    <mergeCell ref="Y32:Z36"/>
    <mergeCell ref="A42:Z42"/>
    <mergeCell ref="A43:Z44"/>
    <mergeCell ref="S34:X34"/>
    <mergeCell ref="R48:W48"/>
    <mergeCell ref="A62:Z63"/>
    <mergeCell ref="R52:W52"/>
    <mergeCell ref="A64:Z66"/>
    <mergeCell ref="A41:C41"/>
    <mergeCell ref="A35:C35"/>
    <mergeCell ref="A36:C36"/>
    <mergeCell ref="A67:W69"/>
    <mergeCell ref="X67:Z69"/>
    <mergeCell ref="X50:Z50"/>
    <mergeCell ref="A45:Z45"/>
    <mergeCell ref="A46:Q47"/>
    <mergeCell ref="R46:Z47"/>
    <mergeCell ref="X48:Z48"/>
    <mergeCell ref="R51:W51"/>
    <mergeCell ref="R50:W50"/>
    <mergeCell ref="A53:Z53"/>
    <mergeCell ref="X51:Z51"/>
    <mergeCell ref="X52:Z52"/>
    <mergeCell ref="A48:Q52"/>
    <mergeCell ref="R49:W49"/>
    <mergeCell ref="X49:Z49"/>
    <mergeCell ref="A54:Z55"/>
    <mergeCell ref="A56:Z60"/>
    <mergeCell ref="A61:Z61"/>
    <mergeCell ref="J73:Z73"/>
    <mergeCell ref="G73:I73"/>
    <mergeCell ref="B73:F73"/>
    <mergeCell ref="A70:Z70"/>
    <mergeCell ref="A71:Z72"/>
    <mergeCell ref="J104:Z104"/>
    <mergeCell ref="A100:Z100"/>
    <mergeCell ref="A101:Z101"/>
    <mergeCell ref="A102:Z103"/>
    <mergeCell ref="H93:K93"/>
    <mergeCell ref="H98:K98"/>
    <mergeCell ref="A77:Z77"/>
    <mergeCell ref="B87:D87"/>
    <mergeCell ref="E87:G87"/>
    <mergeCell ref="H87:K87"/>
    <mergeCell ref="L87:Q87"/>
    <mergeCell ref="E97:G97"/>
    <mergeCell ref="E98:G98"/>
    <mergeCell ref="A99:D99"/>
    <mergeCell ref="E99:G99"/>
    <mergeCell ref="B91:D91"/>
    <mergeCell ref="X98:Z98"/>
    <mergeCell ref="E91:G91"/>
    <mergeCell ref="L91:Q91"/>
    <mergeCell ref="AA136:AA137"/>
    <mergeCell ref="L98:Q98"/>
    <mergeCell ref="L88:Q88"/>
    <mergeCell ref="E88:G88"/>
    <mergeCell ref="H88:K88"/>
    <mergeCell ref="X96:Z96"/>
    <mergeCell ref="X97:Z97"/>
    <mergeCell ref="B94:D94"/>
    <mergeCell ref="B92:D92"/>
    <mergeCell ref="E94:G94"/>
    <mergeCell ref="B88:D88"/>
    <mergeCell ref="B89:D89"/>
    <mergeCell ref="E89:G89"/>
    <mergeCell ref="A98:D98"/>
    <mergeCell ref="B97:D97"/>
    <mergeCell ref="E95:G95"/>
    <mergeCell ref="F105:I105"/>
    <mergeCell ref="F104:I104"/>
    <mergeCell ref="C116:I116"/>
    <mergeCell ref="A117:B117"/>
    <mergeCell ref="C117:I117"/>
    <mergeCell ref="J125:Z125"/>
    <mergeCell ref="C125:I125"/>
    <mergeCell ref="J124:Z124"/>
  </mergeCells>
  <dataValidations count="3">
    <dataValidation type="list" allowBlank="1" showErrorMessage="1" sqref="F19 S34 D34:H35" xr:uid="{00000000-0002-0000-1300-000000000000}">
      <formula1>"Yes,No"</formula1>
    </dataValidation>
    <dataValidation type="list" allowBlank="1" showErrorMessage="1" sqref="X48:X52" xr:uid="{00000000-0002-0000-1300-000001000000}">
      <formula1>"Yes/No?,Yes,No"</formula1>
    </dataValidation>
    <dataValidation type="list" allowBlank="1" showInputMessage="1" showErrorMessage="1" sqref="X67:Z69" xr:uid="{4D64B233-01C1-3F4C-BD0A-0253F6662C37}">
      <formula1>"Yes, No"</formula1>
    </dataValidation>
  </dataValidations>
  <pageMargins left="0.7" right="0.7" top="0.75" bottom="0.75" header="0.3" footer="0.3"/>
  <pageSetup scale="16" orientation="portrait" horizontalDpi="1200" verticalDpi="12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6666FF"/>
  </sheetPr>
  <dimension ref="A1:AA978"/>
  <sheetViews>
    <sheetView view="pageBreakPreview" topLeftCell="A77" zoomScaleNormal="100" zoomScaleSheetLayoutView="100" workbookViewId="0">
      <selection activeCell="X95" sqref="X95:Z95"/>
    </sheetView>
  </sheetViews>
  <sheetFormatPr defaultColWidth="13.5" defaultRowHeight="15" customHeight="1" x14ac:dyDescent="0.25"/>
  <cols>
    <col min="1" max="9" width="11"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606" t="s">
        <v>265</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Totals'!N21</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 customHeight="1" x14ac:dyDescent="0.25">
      <c r="A75" s="72" t="s">
        <v>266</v>
      </c>
      <c r="B75" s="75">
        <f>E98</f>
        <v>0</v>
      </c>
      <c r="C75" s="75">
        <f>H98</f>
        <v>0</v>
      </c>
      <c r="D75" s="75">
        <f>L98</f>
        <v>0</v>
      </c>
      <c r="E75" s="75">
        <f>R98</f>
        <v>0</v>
      </c>
      <c r="F75" s="75">
        <f>J110</f>
        <v>0</v>
      </c>
      <c r="G75" s="74">
        <f>SUM(G138:G340)</f>
        <v>0</v>
      </c>
      <c r="H75" s="74">
        <f>SUM(H138:H340)</f>
        <v>0</v>
      </c>
      <c r="I75" s="74">
        <f>SUM(I138:I340)</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 customHeight="1" x14ac:dyDescent="0.25">
      <c r="A76" s="51" t="s">
        <v>319</v>
      </c>
      <c r="B76" s="76">
        <f>B75+December!B76</f>
        <v>0</v>
      </c>
      <c r="C76" s="76">
        <f>C75+December!C76</f>
        <v>0</v>
      </c>
      <c r="D76" s="76">
        <f>D75+December!D76</f>
        <v>0</v>
      </c>
      <c r="E76" s="76">
        <f>E75+December!E76</f>
        <v>0</v>
      </c>
      <c r="F76" s="76">
        <f>F75+December!F76</f>
        <v>0</v>
      </c>
      <c r="G76" s="77">
        <f>G75+December!G76</f>
        <v>0</v>
      </c>
      <c r="H76" s="77">
        <f>H75+December!H76</f>
        <v>0</v>
      </c>
      <c r="I76" s="77">
        <f>I75+December!I76</f>
        <v>0</v>
      </c>
      <c r="J76" s="78">
        <f>J75+December!J76</f>
        <v>0</v>
      </c>
      <c r="K76" s="78">
        <f>K75+December!K76</f>
        <v>0</v>
      </c>
      <c r="L76" s="78">
        <f>L75+December!L76</f>
        <v>0</v>
      </c>
      <c r="M76" s="78">
        <f>M75+December!M76</f>
        <v>0</v>
      </c>
      <c r="N76" s="78">
        <f>N75+December!N76</f>
        <v>0</v>
      </c>
      <c r="O76" s="78">
        <f>O75+December!O76</f>
        <v>0</v>
      </c>
      <c r="P76" s="78">
        <f>P75+December!P76</f>
        <v>0</v>
      </c>
      <c r="Q76" s="78">
        <f>Q75+December!Q76</f>
        <v>0</v>
      </c>
      <c r="R76" s="78">
        <f>R75+December!R76</f>
        <v>0</v>
      </c>
      <c r="S76" s="78">
        <f>S75+December!S76</f>
        <v>0</v>
      </c>
      <c r="T76" s="78">
        <f>T75+December!T76</f>
        <v>0</v>
      </c>
      <c r="U76" s="78">
        <f>U75+December!U76</f>
        <v>0</v>
      </c>
      <c r="V76" s="78">
        <f>V75+December!V76</f>
        <v>0</v>
      </c>
      <c r="W76" s="78">
        <f>W75+December!W76</f>
        <v>0</v>
      </c>
      <c r="X76" s="78">
        <f>X75+December!X76</f>
        <v>0</v>
      </c>
      <c r="Y76" s="78">
        <f>Y75+December!Y76</f>
        <v>0</v>
      </c>
      <c r="Z76" s="78">
        <f>Z75+December!Z76</f>
        <v>0</v>
      </c>
      <c r="AA76" s="78">
        <f>AA75+December!AA76</f>
        <v>0</v>
      </c>
    </row>
    <row r="77" spans="1:27" ht="1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267</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7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7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7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15"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18"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75" customHeight="1" x14ac:dyDescent="0.25">
      <c r="A87" s="36" t="s">
        <v>199</v>
      </c>
      <c r="B87" s="269" t="s">
        <v>200</v>
      </c>
      <c r="C87" s="280"/>
      <c r="D87" s="263"/>
      <c r="E87" s="269" t="s">
        <v>268</v>
      </c>
      <c r="F87" s="280"/>
      <c r="G87" s="263"/>
      <c r="H87" s="544" t="s">
        <v>365</v>
      </c>
      <c r="I87" s="545"/>
      <c r="J87" s="545"/>
      <c r="K87" s="546"/>
      <c r="L87" s="501" t="s">
        <v>269</v>
      </c>
      <c r="M87" s="280"/>
      <c r="N87" s="280"/>
      <c r="O87" s="280"/>
      <c r="P87" s="280"/>
      <c r="Q87" s="263"/>
      <c r="R87" s="501" t="s">
        <v>353</v>
      </c>
      <c r="S87" s="280"/>
      <c r="T87" s="280"/>
      <c r="U87" s="280"/>
      <c r="V87" s="280"/>
      <c r="W87" s="263"/>
      <c r="X87" s="269" t="s">
        <v>128</v>
      </c>
      <c r="Y87" s="280"/>
      <c r="Z87" s="263"/>
      <c r="AA87" s="505"/>
    </row>
    <row r="88" spans="1:27" ht="15.7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7.2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7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7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8"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8"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7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75" customHeight="1" x14ac:dyDescent="0.25">
      <c r="A99" s="316" t="s">
        <v>354</v>
      </c>
      <c r="B99" s="280"/>
      <c r="C99" s="280"/>
      <c r="D99" s="280"/>
      <c r="E99" s="477">
        <f>E98+December!E99</f>
        <v>0</v>
      </c>
      <c r="F99" s="310"/>
      <c r="G99" s="314"/>
      <c r="H99" s="317">
        <f>H98+December!H99</f>
        <v>0</v>
      </c>
      <c r="I99" s="310"/>
      <c r="J99" s="310"/>
      <c r="K99" s="314"/>
      <c r="L99" s="317">
        <f>L98+December!L99</f>
        <v>0</v>
      </c>
      <c r="M99" s="310"/>
      <c r="N99" s="310"/>
      <c r="O99" s="310"/>
      <c r="P99" s="310"/>
      <c r="Q99" s="314"/>
      <c r="R99" s="317">
        <f>R98+December!R99</f>
        <v>0</v>
      </c>
      <c r="S99" s="310"/>
      <c r="T99" s="310"/>
      <c r="U99" s="310"/>
      <c r="V99" s="310"/>
      <c r="W99" s="314"/>
      <c r="X99" s="317">
        <f>SUM(E99:Q99)</f>
        <v>0</v>
      </c>
      <c r="Y99" s="310"/>
      <c r="Z99" s="314"/>
      <c r="AA99" s="505"/>
    </row>
    <row r="100" spans="1:27" ht="15.75"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5.7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7.2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J110+December!J111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7.2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7.2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7.2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7.2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7.2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7.2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8"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J127+December!J128</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30"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7.2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75" customHeight="1" x14ac:dyDescent="0.25">
      <c r="A138" s="446"/>
      <c r="B138" s="263"/>
      <c r="C138" s="281"/>
      <c r="D138" s="280"/>
      <c r="E138" s="26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7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7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x14ac:dyDescent="0.25"/>
    <row r="247" ht="15.75" x14ac:dyDescent="0.25"/>
    <row r="248" ht="15.75" x14ac:dyDescent="0.25"/>
    <row r="249" ht="15.75" x14ac:dyDescent="0.25"/>
    <row r="250" ht="15.75" x14ac:dyDescent="0.25"/>
    <row r="251" ht="15.75" x14ac:dyDescent="0.25"/>
    <row r="252" ht="15.75" x14ac:dyDescent="0.25"/>
    <row r="253" ht="15.75" x14ac:dyDescent="0.25"/>
    <row r="254" ht="15.75" x14ac:dyDescent="0.25"/>
    <row r="255" ht="15.75" x14ac:dyDescent="0.25"/>
    <row r="256" ht="15.75" x14ac:dyDescent="0.25"/>
    <row r="257" ht="15.75" x14ac:dyDescent="0.25"/>
    <row r="258" ht="15.75" x14ac:dyDescent="0.25"/>
    <row r="259" ht="15.75" x14ac:dyDescent="0.25"/>
    <row r="260" ht="15.75" x14ac:dyDescent="0.25"/>
    <row r="261" ht="15.75" x14ac:dyDescent="0.25"/>
    <row r="262" ht="15.75" x14ac:dyDescent="0.25"/>
    <row r="263" ht="15.75" x14ac:dyDescent="0.25"/>
    <row r="264" ht="15.75" x14ac:dyDescent="0.25"/>
    <row r="265" ht="15.75" x14ac:dyDescent="0.25"/>
    <row r="266" ht="15.75" x14ac:dyDescent="0.25"/>
    <row r="267" ht="15.75" x14ac:dyDescent="0.25"/>
    <row r="268" ht="15.75" x14ac:dyDescent="0.25"/>
    <row r="269" ht="15.75" x14ac:dyDescent="0.25"/>
    <row r="270" ht="15.75" x14ac:dyDescent="0.25"/>
    <row r="271" ht="15.75" x14ac:dyDescent="0.25"/>
    <row r="272" ht="15.75" x14ac:dyDescent="0.25"/>
    <row r="273" ht="15.75" x14ac:dyDescent="0.25"/>
    <row r="274" ht="15.75" x14ac:dyDescent="0.25"/>
    <row r="275" ht="15.75" x14ac:dyDescent="0.25"/>
    <row r="276" ht="15.75" x14ac:dyDescent="0.25"/>
    <row r="277" ht="15.75" x14ac:dyDescent="0.25"/>
    <row r="278" ht="15.75" x14ac:dyDescent="0.25"/>
    <row r="279" ht="15.75" x14ac:dyDescent="0.25"/>
    <row r="280" ht="15.75" x14ac:dyDescent="0.25"/>
    <row r="281" ht="15.75" x14ac:dyDescent="0.25"/>
    <row r="282" ht="15.75" x14ac:dyDescent="0.25"/>
    <row r="283" ht="15.75" x14ac:dyDescent="0.25"/>
    <row r="284" ht="15.75" x14ac:dyDescent="0.25"/>
    <row r="285" ht="15.75" x14ac:dyDescent="0.25"/>
    <row r="286" ht="15.75" x14ac:dyDescent="0.25"/>
    <row r="287" ht="15.75" x14ac:dyDescent="0.25"/>
    <row r="288" ht="15.75" x14ac:dyDescent="0.25"/>
    <row r="289" ht="15.75" x14ac:dyDescent="0.25"/>
    <row r="290" ht="15.75" x14ac:dyDescent="0.25"/>
    <row r="291" ht="15.75" x14ac:dyDescent="0.25"/>
    <row r="292" ht="15.75" x14ac:dyDescent="0.25"/>
    <row r="293" ht="15.75" x14ac:dyDescent="0.25"/>
    <row r="294" ht="15.75" x14ac:dyDescent="0.25"/>
    <row r="295" ht="15.75" x14ac:dyDescent="0.25"/>
    <row r="296" ht="15.75" x14ac:dyDescent="0.25"/>
    <row r="297" ht="15.75" x14ac:dyDescent="0.25"/>
    <row r="298" ht="15.75" x14ac:dyDescent="0.25"/>
    <row r="299" ht="15.75" x14ac:dyDescent="0.25"/>
    <row r="300" ht="15.75" x14ac:dyDescent="0.25"/>
    <row r="301" ht="15.75" x14ac:dyDescent="0.25"/>
    <row r="302" ht="15.75" x14ac:dyDescent="0.25"/>
    <row r="303" ht="15.75" x14ac:dyDescent="0.25"/>
    <row r="304" ht="15.75" x14ac:dyDescent="0.25"/>
    <row r="305" ht="15.75" x14ac:dyDescent="0.25"/>
    <row r="306" ht="15.75" x14ac:dyDescent="0.25"/>
    <row r="307" ht="15.75" x14ac:dyDescent="0.25"/>
    <row r="308" ht="15.75" x14ac:dyDescent="0.25"/>
    <row r="309" ht="15.75" x14ac:dyDescent="0.25"/>
    <row r="310" ht="15.75" x14ac:dyDescent="0.25"/>
    <row r="311" ht="15.75" x14ac:dyDescent="0.25"/>
    <row r="312" ht="15.75" x14ac:dyDescent="0.25"/>
    <row r="313" ht="15.75" x14ac:dyDescent="0.25"/>
    <row r="314" ht="15.75" x14ac:dyDescent="0.25"/>
    <row r="315" ht="15.75" x14ac:dyDescent="0.25"/>
    <row r="316" ht="15.75" x14ac:dyDescent="0.25"/>
    <row r="317" ht="15.75" x14ac:dyDescent="0.25"/>
    <row r="318" ht="15.75" x14ac:dyDescent="0.25"/>
    <row r="319" ht="15.75" x14ac:dyDescent="0.25"/>
    <row r="320" ht="15.75" x14ac:dyDescent="0.25"/>
    <row r="321" ht="15.75" x14ac:dyDescent="0.25"/>
    <row r="322" ht="15.75" x14ac:dyDescent="0.25"/>
    <row r="323" ht="15.75" x14ac:dyDescent="0.25"/>
    <row r="324" ht="15.75" x14ac:dyDescent="0.25"/>
    <row r="325" ht="15.75" x14ac:dyDescent="0.25"/>
    <row r="326" ht="15.75" x14ac:dyDescent="0.25"/>
    <row r="327" ht="15.75" x14ac:dyDescent="0.25"/>
    <row r="328" ht="15.75" x14ac:dyDescent="0.25"/>
    <row r="329" ht="15.75" x14ac:dyDescent="0.25"/>
    <row r="330" ht="15.75" x14ac:dyDescent="0.25"/>
    <row r="331" ht="15.75" x14ac:dyDescent="0.25"/>
    <row r="332" ht="15.75" x14ac:dyDescent="0.25"/>
    <row r="333" ht="15.75" x14ac:dyDescent="0.25"/>
    <row r="334" ht="15.75" x14ac:dyDescent="0.25"/>
    <row r="335" ht="15.75" x14ac:dyDescent="0.25"/>
    <row r="336" ht="15.75" x14ac:dyDescent="0.25"/>
    <row r="337" ht="15.75" x14ac:dyDescent="0.25"/>
    <row r="338" ht="15.75" x14ac:dyDescent="0.25"/>
    <row r="339" ht="15.75" x14ac:dyDescent="0.25"/>
    <row r="340" ht="15.75" x14ac:dyDescent="0.25"/>
    <row r="341" ht="15.75" x14ac:dyDescent="0.25"/>
    <row r="342" ht="15.75" x14ac:dyDescent="0.25"/>
    <row r="343" ht="15.75" x14ac:dyDescent="0.25"/>
    <row r="344" ht="15.75" x14ac:dyDescent="0.25"/>
    <row r="345" ht="15.75" x14ac:dyDescent="0.25"/>
    <row r="346" ht="15.75" x14ac:dyDescent="0.25"/>
    <row r="347" ht="15.75" x14ac:dyDescent="0.25"/>
    <row r="348" ht="15.75" x14ac:dyDescent="0.25"/>
    <row r="349" ht="15.75" x14ac:dyDescent="0.25"/>
    <row r="350" ht="15.75" x14ac:dyDescent="0.25"/>
    <row r="351" ht="15.75" x14ac:dyDescent="0.25"/>
    <row r="352" ht="15.75" x14ac:dyDescent="0.25"/>
    <row r="353" ht="15.75" x14ac:dyDescent="0.25"/>
    <row r="354" ht="15.75" x14ac:dyDescent="0.25"/>
    <row r="355" ht="15.75" x14ac:dyDescent="0.25"/>
    <row r="356" ht="15.75" x14ac:dyDescent="0.25"/>
    <row r="357" ht="15.75" x14ac:dyDescent="0.25"/>
    <row r="358" ht="15.75" x14ac:dyDescent="0.25"/>
    <row r="359" ht="15.75" x14ac:dyDescent="0.25"/>
    <row r="360" ht="15.75" x14ac:dyDescent="0.25"/>
    <row r="361" ht="15.75" x14ac:dyDescent="0.25"/>
    <row r="362" ht="15.75" x14ac:dyDescent="0.25"/>
    <row r="363" ht="15.75" x14ac:dyDescent="0.25"/>
    <row r="364" ht="15.75" x14ac:dyDescent="0.25"/>
    <row r="365" ht="15.75" x14ac:dyDescent="0.25"/>
    <row r="366" ht="15.75" x14ac:dyDescent="0.25"/>
    <row r="367" ht="15.75" x14ac:dyDescent="0.25"/>
    <row r="368" ht="15.75" x14ac:dyDescent="0.25"/>
    <row r="369" ht="15.75" x14ac:dyDescent="0.25"/>
    <row r="370" ht="15.75" x14ac:dyDescent="0.25"/>
    <row r="371" ht="15.75" x14ac:dyDescent="0.25"/>
    <row r="372" ht="15.75" x14ac:dyDescent="0.25"/>
    <row r="373" ht="15.75" x14ac:dyDescent="0.25"/>
    <row r="374" ht="15.75" x14ac:dyDescent="0.25"/>
    <row r="375" ht="15.75" x14ac:dyDescent="0.25"/>
    <row r="376" ht="15.75" x14ac:dyDescent="0.25"/>
    <row r="377" ht="15.75" x14ac:dyDescent="0.25"/>
    <row r="378" ht="15.75" x14ac:dyDescent="0.25"/>
    <row r="379" ht="15.75" x14ac:dyDescent="0.25"/>
    <row r="380" ht="15.75" x14ac:dyDescent="0.25"/>
    <row r="381" ht="15.75" x14ac:dyDescent="0.25"/>
    <row r="382" ht="15.75" x14ac:dyDescent="0.25"/>
    <row r="383" ht="15.75" x14ac:dyDescent="0.25"/>
    <row r="384" ht="15.75" x14ac:dyDescent="0.25"/>
    <row r="385" ht="15.75" x14ac:dyDescent="0.25"/>
    <row r="386" ht="15.75" x14ac:dyDescent="0.25"/>
    <row r="387" ht="15.75" x14ac:dyDescent="0.25"/>
    <row r="388" ht="15.75" x14ac:dyDescent="0.25"/>
    <row r="389" ht="15.75" x14ac:dyDescent="0.25"/>
    <row r="390" ht="15.75" x14ac:dyDescent="0.25"/>
    <row r="391" ht="15.75" x14ac:dyDescent="0.25"/>
    <row r="392" ht="15.75" x14ac:dyDescent="0.25"/>
    <row r="393" ht="15.75" x14ac:dyDescent="0.25"/>
    <row r="394" ht="15.75" x14ac:dyDescent="0.25"/>
    <row r="395" ht="15.75" x14ac:dyDescent="0.25"/>
    <row r="396" ht="15.75" x14ac:dyDescent="0.25"/>
    <row r="397" ht="15.75" x14ac:dyDescent="0.25"/>
    <row r="398" ht="15.75" x14ac:dyDescent="0.25"/>
    <row r="399" ht="15.75" x14ac:dyDescent="0.25"/>
    <row r="400" ht="15.75" x14ac:dyDescent="0.25"/>
    <row r="401" ht="15.75" x14ac:dyDescent="0.25"/>
    <row r="402" ht="15.75" x14ac:dyDescent="0.25"/>
    <row r="403" ht="15.75" x14ac:dyDescent="0.25"/>
    <row r="404" ht="15.75" x14ac:dyDescent="0.25"/>
    <row r="405" ht="15.75" x14ac:dyDescent="0.25"/>
    <row r="406" ht="15.75" x14ac:dyDescent="0.25"/>
    <row r="407" ht="15.75" x14ac:dyDescent="0.25"/>
    <row r="408" ht="15.75" x14ac:dyDescent="0.25"/>
    <row r="409" ht="15.75" x14ac:dyDescent="0.25"/>
    <row r="410" ht="15.75" x14ac:dyDescent="0.25"/>
    <row r="411" ht="15.75" x14ac:dyDescent="0.25"/>
    <row r="412" ht="15.75" x14ac:dyDescent="0.25"/>
    <row r="413" ht="15.75" x14ac:dyDescent="0.25"/>
    <row r="414" ht="15.75" x14ac:dyDescent="0.25"/>
    <row r="415" ht="15.75" x14ac:dyDescent="0.25"/>
    <row r="416" ht="15.75" x14ac:dyDescent="0.25"/>
    <row r="417" ht="15.75" x14ac:dyDescent="0.25"/>
    <row r="418" ht="15.75" x14ac:dyDescent="0.25"/>
    <row r="419" ht="15.75" x14ac:dyDescent="0.25"/>
    <row r="420" ht="15.75" x14ac:dyDescent="0.25"/>
    <row r="421" ht="15.75" x14ac:dyDescent="0.25"/>
    <row r="422" ht="15.75" x14ac:dyDescent="0.25"/>
    <row r="423" ht="15.75" x14ac:dyDescent="0.25"/>
    <row r="424" ht="15.75" x14ac:dyDescent="0.25"/>
    <row r="425" ht="15.75" x14ac:dyDescent="0.25"/>
    <row r="426" ht="15.75" x14ac:dyDescent="0.25"/>
    <row r="427" ht="15.75" x14ac:dyDescent="0.25"/>
    <row r="428" ht="15.75" x14ac:dyDescent="0.25"/>
    <row r="429" ht="15.75" x14ac:dyDescent="0.25"/>
    <row r="430" ht="15.75" x14ac:dyDescent="0.25"/>
    <row r="431" ht="15.75" x14ac:dyDescent="0.25"/>
    <row r="432" ht="15.75" x14ac:dyDescent="0.25"/>
    <row r="433" ht="15.75" x14ac:dyDescent="0.25"/>
    <row r="434" ht="15.75" x14ac:dyDescent="0.25"/>
    <row r="435" ht="15.75" x14ac:dyDescent="0.25"/>
    <row r="436" ht="15.75" x14ac:dyDescent="0.25"/>
    <row r="437" ht="15.75" x14ac:dyDescent="0.25"/>
    <row r="438" ht="15.75" x14ac:dyDescent="0.25"/>
    <row r="439" ht="15.75" x14ac:dyDescent="0.25"/>
    <row r="440" ht="15.75" x14ac:dyDescent="0.25"/>
    <row r="441" ht="15.75" x14ac:dyDescent="0.25"/>
    <row r="442" ht="15.75" x14ac:dyDescent="0.25"/>
    <row r="443" ht="15.75" x14ac:dyDescent="0.25"/>
    <row r="444" ht="15.75" x14ac:dyDescent="0.25"/>
    <row r="445" ht="15.75" x14ac:dyDescent="0.25"/>
    <row r="446" ht="15.75" x14ac:dyDescent="0.25"/>
    <row r="447" ht="15.75" x14ac:dyDescent="0.25"/>
    <row r="448" ht="15.75" x14ac:dyDescent="0.25"/>
    <row r="449" ht="15.75" x14ac:dyDescent="0.25"/>
    <row r="450" ht="15.75" x14ac:dyDescent="0.25"/>
    <row r="451" ht="15.75" x14ac:dyDescent="0.25"/>
    <row r="452" ht="15.75" x14ac:dyDescent="0.25"/>
    <row r="453" ht="15.75" x14ac:dyDescent="0.25"/>
    <row r="454" ht="15.75" x14ac:dyDescent="0.25"/>
    <row r="455" ht="15.75" x14ac:dyDescent="0.25"/>
    <row r="456" ht="15.75" x14ac:dyDescent="0.25"/>
    <row r="457" ht="15.75" x14ac:dyDescent="0.25"/>
    <row r="458" ht="15.75" x14ac:dyDescent="0.25"/>
    <row r="459" ht="15.75" x14ac:dyDescent="0.25"/>
    <row r="460" ht="15.75" x14ac:dyDescent="0.25"/>
    <row r="461" ht="15.75" x14ac:dyDescent="0.25"/>
    <row r="462" ht="15.75" x14ac:dyDescent="0.25"/>
    <row r="463" ht="15.75" x14ac:dyDescent="0.25"/>
    <row r="464" ht="15.75" x14ac:dyDescent="0.25"/>
    <row r="465" ht="15.75" x14ac:dyDescent="0.25"/>
    <row r="466" ht="15.75" x14ac:dyDescent="0.25"/>
    <row r="467" ht="15.75" x14ac:dyDescent="0.25"/>
    <row r="468" ht="15.75" x14ac:dyDescent="0.25"/>
    <row r="469" ht="15.75" x14ac:dyDescent="0.25"/>
    <row r="470" ht="15.75" x14ac:dyDescent="0.25"/>
    <row r="471" ht="15.75" x14ac:dyDescent="0.25"/>
    <row r="472" ht="15.75" x14ac:dyDescent="0.25"/>
    <row r="473" ht="15.75" x14ac:dyDescent="0.25"/>
    <row r="474" ht="15.75" x14ac:dyDescent="0.25"/>
    <row r="475" ht="15.75" x14ac:dyDescent="0.25"/>
    <row r="476" ht="15.75" x14ac:dyDescent="0.25"/>
    <row r="477" ht="15.75" x14ac:dyDescent="0.25"/>
    <row r="478" ht="15.75" x14ac:dyDescent="0.25"/>
    <row r="479" ht="15.75" x14ac:dyDescent="0.25"/>
    <row r="480" ht="15.75" x14ac:dyDescent="0.25"/>
    <row r="481" ht="15.75" x14ac:dyDescent="0.25"/>
    <row r="482" ht="15.75" x14ac:dyDescent="0.25"/>
    <row r="483" ht="15.75" x14ac:dyDescent="0.25"/>
    <row r="484" ht="15.75" x14ac:dyDescent="0.25"/>
    <row r="485" ht="15.75" x14ac:dyDescent="0.25"/>
    <row r="486" ht="15.75" x14ac:dyDescent="0.25"/>
    <row r="487" ht="15.75" x14ac:dyDescent="0.25"/>
    <row r="488" ht="15.75" x14ac:dyDescent="0.25"/>
    <row r="489" ht="15.75" x14ac:dyDescent="0.25"/>
    <row r="490" ht="15.75" x14ac:dyDescent="0.25"/>
    <row r="491" ht="15.75" x14ac:dyDescent="0.25"/>
    <row r="492" ht="15.75" x14ac:dyDescent="0.25"/>
    <row r="493" ht="15.75" x14ac:dyDescent="0.25"/>
    <row r="494" ht="15.75" x14ac:dyDescent="0.25"/>
    <row r="495" ht="15.75" x14ac:dyDescent="0.25"/>
    <row r="496" ht="15.75" x14ac:dyDescent="0.25"/>
    <row r="497" ht="15.75" x14ac:dyDescent="0.25"/>
    <row r="498" ht="15.75" x14ac:dyDescent="0.25"/>
    <row r="499" ht="15.75" x14ac:dyDescent="0.25"/>
    <row r="500" ht="15.75" x14ac:dyDescent="0.25"/>
    <row r="501" ht="15.75" x14ac:dyDescent="0.25"/>
    <row r="502" ht="15.75" x14ac:dyDescent="0.25"/>
    <row r="503" ht="15.75" x14ac:dyDescent="0.25"/>
    <row r="504" ht="15.75" x14ac:dyDescent="0.25"/>
    <row r="505" ht="15.75" x14ac:dyDescent="0.25"/>
    <row r="506" ht="15.75" x14ac:dyDescent="0.25"/>
    <row r="507" ht="15.75" x14ac:dyDescent="0.25"/>
    <row r="508" ht="15.75" x14ac:dyDescent="0.25"/>
    <row r="509" ht="15.75" x14ac:dyDescent="0.25"/>
    <row r="510" ht="15.75" x14ac:dyDescent="0.25"/>
    <row r="511" ht="15.75" x14ac:dyDescent="0.25"/>
    <row r="512" ht="15.75" x14ac:dyDescent="0.25"/>
    <row r="513" ht="15.75" x14ac:dyDescent="0.25"/>
    <row r="514" ht="15.75" x14ac:dyDescent="0.25"/>
    <row r="515" ht="15.75" x14ac:dyDescent="0.25"/>
    <row r="516" ht="15.75" x14ac:dyDescent="0.25"/>
    <row r="517" ht="15.75" x14ac:dyDescent="0.25"/>
    <row r="518" ht="15.75" x14ac:dyDescent="0.25"/>
    <row r="519" ht="15.75" x14ac:dyDescent="0.25"/>
    <row r="520" ht="15.75" x14ac:dyDescent="0.25"/>
    <row r="521" ht="15.75" x14ac:dyDescent="0.25"/>
    <row r="522" ht="15.75" x14ac:dyDescent="0.25"/>
    <row r="523" ht="15.75" x14ac:dyDescent="0.25"/>
    <row r="524" ht="15.75" x14ac:dyDescent="0.25"/>
    <row r="525" ht="15.75" x14ac:dyDescent="0.25"/>
    <row r="526" ht="15.75" x14ac:dyDescent="0.25"/>
    <row r="527" ht="15.75" x14ac:dyDescent="0.25"/>
    <row r="528" ht="15.75" x14ac:dyDescent="0.25"/>
    <row r="529" ht="15.75" x14ac:dyDescent="0.25"/>
    <row r="530" ht="15.75" x14ac:dyDescent="0.25"/>
    <row r="531" ht="15.75" x14ac:dyDescent="0.25"/>
    <row r="532" ht="15.75" x14ac:dyDescent="0.25"/>
    <row r="533" ht="15.75" x14ac:dyDescent="0.25"/>
    <row r="534" ht="15.75" x14ac:dyDescent="0.25"/>
    <row r="535" ht="15.75" x14ac:dyDescent="0.25"/>
    <row r="536" ht="15.75" x14ac:dyDescent="0.25"/>
    <row r="537" ht="15.75" x14ac:dyDescent="0.25"/>
    <row r="538" ht="15.75" x14ac:dyDescent="0.25"/>
    <row r="539" ht="15.75" x14ac:dyDescent="0.25"/>
    <row r="540" ht="15.75" x14ac:dyDescent="0.25"/>
    <row r="541" ht="15.75" x14ac:dyDescent="0.25"/>
    <row r="542" ht="15.75" x14ac:dyDescent="0.25"/>
    <row r="543" ht="15.75" x14ac:dyDescent="0.25"/>
    <row r="544" ht="15.75" x14ac:dyDescent="0.25"/>
    <row r="545" ht="15.75" x14ac:dyDescent="0.25"/>
    <row r="546" ht="15.75" x14ac:dyDescent="0.25"/>
    <row r="547" ht="15.75" x14ac:dyDescent="0.25"/>
    <row r="548" ht="15.75" x14ac:dyDescent="0.25"/>
    <row r="549" ht="15.75" x14ac:dyDescent="0.25"/>
    <row r="550" ht="15.75" x14ac:dyDescent="0.25"/>
    <row r="551" ht="15.75" x14ac:dyDescent="0.25"/>
    <row r="552" ht="15.75" x14ac:dyDescent="0.25"/>
    <row r="553" ht="15.75" x14ac:dyDescent="0.25"/>
    <row r="554" ht="15.75" x14ac:dyDescent="0.25"/>
    <row r="555" ht="15.75" x14ac:dyDescent="0.25"/>
    <row r="556" ht="15.75" x14ac:dyDescent="0.25"/>
    <row r="557" ht="15.75" x14ac:dyDescent="0.25"/>
    <row r="558" ht="15.75" x14ac:dyDescent="0.25"/>
    <row r="559" ht="15.75" x14ac:dyDescent="0.25"/>
    <row r="560" ht="15.75" x14ac:dyDescent="0.25"/>
    <row r="561" ht="15.75" x14ac:dyDescent="0.25"/>
    <row r="562" ht="15.75" x14ac:dyDescent="0.25"/>
    <row r="563" ht="15.75" x14ac:dyDescent="0.25"/>
    <row r="564" ht="15.75" x14ac:dyDescent="0.25"/>
    <row r="565" ht="15.75" x14ac:dyDescent="0.25"/>
    <row r="566" ht="15.75" x14ac:dyDescent="0.25"/>
    <row r="567" ht="15.75" x14ac:dyDescent="0.25"/>
    <row r="568" ht="15.75" x14ac:dyDescent="0.25"/>
    <row r="569" ht="15.75" x14ac:dyDescent="0.25"/>
    <row r="570" ht="15.75" x14ac:dyDescent="0.25"/>
    <row r="571" ht="15.75" x14ac:dyDescent="0.25"/>
    <row r="572" ht="15.75" x14ac:dyDescent="0.25"/>
    <row r="573" ht="15.75" x14ac:dyDescent="0.25"/>
    <row r="574" ht="15.75" x14ac:dyDescent="0.25"/>
    <row r="575" ht="15.75" x14ac:dyDescent="0.25"/>
    <row r="576" ht="15.75" x14ac:dyDescent="0.25"/>
    <row r="577" ht="15.75" x14ac:dyDescent="0.25"/>
    <row r="578" ht="15.75" x14ac:dyDescent="0.25"/>
    <row r="579" ht="15.75" x14ac:dyDescent="0.25"/>
    <row r="580" ht="15.75" x14ac:dyDescent="0.25"/>
    <row r="581" ht="15.75" x14ac:dyDescent="0.25"/>
    <row r="582" ht="15.75" x14ac:dyDescent="0.25"/>
    <row r="583" ht="15.75" x14ac:dyDescent="0.25"/>
    <row r="584" ht="15.75" x14ac:dyDescent="0.25"/>
    <row r="585" ht="15.75" x14ac:dyDescent="0.25"/>
    <row r="586" ht="15.75" x14ac:dyDescent="0.25"/>
    <row r="587" ht="15.75" x14ac:dyDescent="0.25"/>
    <row r="588" ht="15.75" x14ac:dyDescent="0.25"/>
    <row r="589" ht="15.75" x14ac:dyDescent="0.25"/>
    <row r="590" ht="15.75" x14ac:dyDescent="0.25"/>
    <row r="591" ht="15.75" x14ac:dyDescent="0.25"/>
    <row r="592" ht="15.75" x14ac:dyDescent="0.25"/>
    <row r="593" ht="15.75" x14ac:dyDescent="0.25"/>
    <row r="594" ht="15.75" x14ac:dyDescent="0.25"/>
    <row r="595" ht="15.75" x14ac:dyDescent="0.25"/>
    <row r="596" ht="15.75" x14ac:dyDescent="0.25"/>
    <row r="597" ht="15.75" x14ac:dyDescent="0.25"/>
    <row r="598" ht="15.75" x14ac:dyDescent="0.25"/>
    <row r="599" ht="15.75" x14ac:dyDescent="0.25"/>
    <row r="600" ht="15.75" x14ac:dyDescent="0.25"/>
    <row r="601" ht="15.75" x14ac:dyDescent="0.25"/>
    <row r="602" ht="15.75" x14ac:dyDescent="0.25"/>
    <row r="603" ht="15.75" x14ac:dyDescent="0.25"/>
    <row r="604" ht="15.75" x14ac:dyDescent="0.25"/>
    <row r="605" ht="15.75" x14ac:dyDescent="0.25"/>
    <row r="606" ht="15.75" x14ac:dyDescent="0.25"/>
    <row r="607" ht="15.75" x14ac:dyDescent="0.25"/>
    <row r="608" ht="15.75" x14ac:dyDescent="0.25"/>
    <row r="609" ht="15.75" x14ac:dyDescent="0.25"/>
    <row r="610" ht="15.75" x14ac:dyDescent="0.25"/>
    <row r="611" ht="15.75" x14ac:dyDescent="0.25"/>
    <row r="612" ht="15.75" x14ac:dyDescent="0.25"/>
    <row r="613" ht="15.75" x14ac:dyDescent="0.25"/>
    <row r="614" ht="15.75" x14ac:dyDescent="0.25"/>
    <row r="615" ht="15.75" x14ac:dyDescent="0.25"/>
    <row r="616" ht="15.75" x14ac:dyDescent="0.25"/>
    <row r="617" ht="15.75" x14ac:dyDescent="0.25"/>
    <row r="618" ht="15.75" x14ac:dyDescent="0.25"/>
    <row r="619" ht="15.75" x14ac:dyDescent="0.25"/>
    <row r="620" ht="15.75" x14ac:dyDescent="0.25"/>
    <row r="621" ht="15.75" x14ac:dyDescent="0.25"/>
    <row r="622" ht="15.75" x14ac:dyDescent="0.25"/>
    <row r="623" ht="15.75" x14ac:dyDescent="0.25"/>
    <row r="624" ht="15.75" x14ac:dyDescent="0.25"/>
    <row r="625" ht="15.75" x14ac:dyDescent="0.25"/>
    <row r="626" ht="15.75" x14ac:dyDescent="0.25"/>
    <row r="627" ht="15.75" x14ac:dyDescent="0.25"/>
    <row r="628" ht="15.75" x14ac:dyDescent="0.25"/>
    <row r="629" ht="15.75" x14ac:dyDescent="0.25"/>
    <row r="630" ht="15.75" x14ac:dyDescent="0.25"/>
    <row r="631" ht="15.75" x14ac:dyDescent="0.25"/>
    <row r="632" ht="15.75" x14ac:dyDescent="0.25"/>
    <row r="633" ht="15.75" x14ac:dyDescent="0.25"/>
    <row r="634" ht="15.75" x14ac:dyDescent="0.25"/>
    <row r="635" ht="15.75" x14ac:dyDescent="0.25"/>
    <row r="636" ht="15.75" x14ac:dyDescent="0.25"/>
    <row r="637" ht="15.75" x14ac:dyDescent="0.25"/>
    <row r="638" ht="15.75" x14ac:dyDescent="0.25"/>
    <row r="639" ht="15.75" x14ac:dyDescent="0.25"/>
    <row r="640" ht="15.75" x14ac:dyDescent="0.25"/>
    <row r="641" ht="15.75" x14ac:dyDescent="0.25"/>
    <row r="642" ht="15.75" x14ac:dyDescent="0.25"/>
    <row r="643" ht="15.75" x14ac:dyDescent="0.25"/>
    <row r="644" ht="15.75" x14ac:dyDescent="0.25"/>
    <row r="645" ht="15.75" x14ac:dyDescent="0.25"/>
    <row r="646" ht="15.75" x14ac:dyDescent="0.25"/>
    <row r="647" ht="15.75" x14ac:dyDescent="0.25"/>
    <row r="648" ht="15.75" x14ac:dyDescent="0.25"/>
    <row r="649" ht="15.75" x14ac:dyDescent="0.25"/>
    <row r="650" ht="15.75" x14ac:dyDescent="0.25"/>
    <row r="651" ht="15.75" x14ac:dyDescent="0.25"/>
    <row r="652" ht="15.75" x14ac:dyDescent="0.25"/>
    <row r="653" ht="15.75" x14ac:dyDescent="0.25"/>
    <row r="654" ht="15.75" x14ac:dyDescent="0.25"/>
    <row r="655" ht="15.75" x14ac:dyDescent="0.25"/>
    <row r="656" ht="15.75" x14ac:dyDescent="0.25"/>
    <row r="657" ht="15.75" x14ac:dyDescent="0.25"/>
    <row r="658" ht="15.75" x14ac:dyDescent="0.25"/>
    <row r="659" ht="15.75" x14ac:dyDescent="0.25"/>
    <row r="660" ht="15.75" x14ac:dyDescent="0.25"/>
    <row r="661" ht="15.75" x14ac:dyDescent="0.25"/>
    <row r="662" ht="15.75" x14ac:dyDescent="0.25"/>
    <row r="663" ht="15.75" x14ac:dyDescent="0.25"/>
    <row r="664" ht="15.75" x14ac:dyDescent="0.25"/>
    <row r="665" ht="15.75" x14ac:dyDescent="0.25"/>
    <row r="666" ht="15.75" x14ac:dyDescent="0.25"/>
    <row r="667" ht="15.75" x14ac:dyDescent="0.25"/>
    <row r="668" ht="15.75" x14ac:dyDescent="0.25"/>
    <row r="669" ht="15.75" x14ac:dyDescent="0.25"/>
    <row r="670" ht="15.75" x14ac:dyDescent="0.25"/>
    <row r="671" ht="15.75" x14ac:dyDescent="0.25"/>
    <row r="672" ht="15.75" x14ac:dyDescent="0.25"/>
    <row r="673" ht="15.75" x14ac:dyDescent="0.25"/>
    <row r="674" ht="15.75" x14ac:dyDescent="0.25"/>
    <row r="675" ht="15.75" x14ac:dyDescent="0.25"/>
    <row r="676" ht="15.75" x14ac:dyDescent="0.25"/>
    <row r="677" ht="15.75" x14ac:dyDescent="0.25"/>
    <row r="678" ht="15.75" x14ac:dyDescent="0.25"/>
    <row r="679" ht="15.75" x14ac:dyDescent="0.25"/>
    <row r="680" ht="15.75" x14ac:dyDescent="0.25"/>
    <row r="681" ht="15.75" x14ac:dyDescent="0.25"/>
    <row r="682" ht="15.75" x14ac:dyDescent="0.25"/>
    <row r="683" ht="15.75" x14ac:dyDescent="0.25"/>
    <row r="684" ht="15.75" x14ac:dyDescent="0.25"/>
    <row r="685" ht="15.75" x14ac:dyDescent="0.25"/>
    <row r="686" ht="15.75" x14ac:dyDescent="0.25"/>
    <row r="687" ht="15.75" x14ac:dyDescent="0.25"/>
    <row r="688" ht="15.75" x14ac:dyDescent="0.25"/>
    <row r="689" ht="15.75" x14ac:dyDescent="0.25"/>
    <row r="690" ht="15.75" x14ac:dyDescent="0.25"/>
    <row r="691" ht="15.75" x14ac:dyDescent="0.25"/>
    <row r="692" ht="15.75" x14ac:dyDescent="0.25"/>
    <row r="693" ht="15.75" x14ac:dyDescent="0.25"/>
    <row r="694" ht="15.75" x14ac:dyDescent="0.25"/>
    <row r="695" ht="15.75" x14ac:dyDescent="0.25"/>
    <row r="696" ht="15.75" x14ac:dyDescent="0.25"/>
    <row r="697" ht="15.75" x14ac:dyDescent="0.25"/>
    <row r="698" ht="15.75" x14ac:dyDescent="0.25"/>
    <row r="699" ht="15.75" x14ac:dyDescent="0.25"/>
    <row r="700" ht="15.75" x14ac:dyDescent="0.25"/>
    <row r="701" ht="15.75" x14ac:dyDescent="0.25"/>
    <row r="702" ht="15.75" x14ac:dyDescent="0.25"/>
    <row r="703" ht="15.75" x14ac:dyDescent="0.25"/>
    <row r="704" ht="15.75" x14ac:dyDescent="0.25"/>
    <row r="705" ht="15.75" x14ac:dyDescent="0.25"/>
    <row r="706" ht="15.75" x14ac:dyDescent="0.25"/>
    <row r="707" ht="15.75" x14ac:dyDescent="0.25"/>
    <row r="708" ht="15.75" x14ac:dyDescent="0.25"/>
    <row r="709" ht="15.75" x14ac:dyDescent="0.25"/>
    <row r="710" ht="15.75" x14ac:dyDescent="0.25"/>
    <row r="711" ht="15.75" x14ac:dyDescent="0.25"/>
    <row r="712" ht="15.75" x14ac:dyDescent="0.25"/>
    <row r="713" ht="15.75" x14ac:dyDescent="0.25"/>
    <row r="714" ht="15.75" x14ac:dyDescent="0.25"/>
    <row r="715" ht="15.75" x14ac:dyDescent="0.25"/>
    <row r="716" ht="15.75" x14ac:dyDescent="0.25"/>
    <row r="717" ht="15.75" x14ac:dyDescent="0.25"/>
    <row r="718" ht="15.75" x14ac:dyDescent="0.25"/>
    <row r="719" ht="15.75" x14ac:dyDescent="0.25"/>
    <row r="720" ht="15.75" x14ac:dyDescent="0.25"/>
    <row r="721" ht="15.75" x14ac:dyDescent="0.25"/>
    <row r="722" ht="15.75" x14ac:dyDescent="0.25"/>
    <row r="723" ht="15.75" x14ac:dyDescent="0.25"/>
    <row r="724" ht="15.75" x14ac:dyDescent="0.25"/>
    <row r="725" ht="15.75" x14ac:dyDescent="0.25"/>
    <row r="726" ht="15.75" x14ac:dyDescent="0.25"/>
    <row r="727" ht="15.75" x14ac:dyDescent="0.25"/>
    <row r="728" ht="15.75" x14ac:dyDescent="0.25"/>
    <row r="729" ht="15.75" x14ac:dyDescent="0.25"/>
    <row r="730" ht="15.75" x14ac:dyDescent="0.25"/>
    <row r="731" ht="15.75" x14ac:dyDescent="0.25"/>
    <row r="732" ht="15.75" x14ac:dyDescent="0.25"/>
    <row r="733" ht="15.75" x14ac:dyDescent="0.25"/>
    <row r="734" ht="15.75" x14ac:dyDescent="0.25"/>
    <row r="735" ht="15.75" x14ac:dyDescent="0.25"/>
    <row r="736" ht="15.75" x14ac:dyDescent="0.25"/>
    <row r="737" ht="15.75" x14ac:dyDescent="0.25"/>
    <row r="738" ht="15.75" x14ac:dyDescent="0.25"/>
    <row r="739" ht="15.75" x14ac:dyDescent="0.25"/>
    <row r="740" ht="15.75" x14ac:dyDescent="0.25"/>
    <row r="741" ht="15.75" x14ac:dyDescent="0.25"/>
    <row r="742" ht="15.75" x14ac:dyDescent="0.25"/>
    <row r="743" ht="15.75" x14ac:dyDescent="0.25"/>
    <row r="744" ht="15.75" x14ac:dyDescent="0.25"/>
    <row r="745" ht="15.75" x14ac:dyDescent="0.25"/>
    <row r="746" ht="15.75" x14ac:dyDescent="0.25"/>
    <row r="747" ht="15.75" x14ac:dyDescent="0.25"/>
    <row r="748" ht="15.75" x14ac:dyDescent="0.25"/>
    <row r="749" ht="15.75" x14ac:dyDescent="0.25"/>
    <row r="750" ht="15.75" x14ac:dyDescent="0.25"/>
    <row r="751" ht="15.75" x14ac:dyDescent="0.25"/>
    <row r="752" ht="15.75" x14ac:dyDescent="0.25"/>
    <row r="753" ht="15.75" x14ac:dyDescent="0.25"/>
    <row r="754" ht="15.75" x14ac:dyDescent="0.25"/>
    <row r="755" ht="15.75" x14ac:dyDescent="0.25"/>
    <row r="756" ht="15.75" x14ac:dyDescent="0.25"/>
    <row r="757" ht="15.75" x14ac:dyDescent="0.25"/>
    <row r="758" ht="15.75" x14ac:dyDescent="0.25"/>
    <row r="759" ht="15.75" x14ac:dyDescent="0.25"/>
    <row r="760" ht="15.75" x14ac:dyDescent="0.25"/>
    <row r="761" ht="15.75" x14ac:dyDescent="0.25"/>
    <row r="762" ht="15.75" x14ac:dyDescent="0.25"/>
    <row r="763" ht="15.75" x14ac:dyDescent="0.25"/>
    <row r="764" ht="15.75" x14ac:dyDescent="0.25"/>
    <row r="765" ht="15.75" x14ac:dyDescent="0.25"/>
    <row r="766" ht="15.75" x14ac:dyDescent="0.25"/>
    <row r="767" ht="15.75" x14ac:dyDescent="0.25"/>
    <row r="768" ht="15.75" x14ac:dyDescent="0.25"/>
    <row r="769" ht="15.75" x14ac:dyDescent="0.25"/>
    <row r="770" ht="15.75" x14ac:dyDescent="0.25"/>
    <row r="771" ht="15.75" x14ac:dyDescent="0.25"/>
    <row r="772" ht="15.75" x14ac:dyDescent="0.25"/>
    <row r="773" ht="15.75" x14ac:dyDescent="0.25"/>
    <row r="774" ht="15.75" x14ac:dyDescent="0.25"/>
    <row r="775" ht="15.75" x14ac:dyDescent="0.25"/>
    <row r="776" ht="15.75" x14ac:dyDescent="0.25"/>
    <row r="777" ht="15.75" x14ac:dyDescent="0.25"/>
    <row r="778" ht="15.75" x14ac:dyDescent="0.25"/>
    <row r="779" ht="15.75" x14ac:dyDescent="0.25"/>
    <row r="780" ht="15.75" x14ac:dyDescent="0.25"/>
    <row r="781" ht="15.75" x14ac:dyDescent="0.25"/>
    <row r="782" ht="15.75" x14ac:dyDescent="0.25"/>
    <row r="783" ht="15.75" x14ac:dyDescent="0.25"/>
    <row r="784" ht="15.75" x14ac:dyDescent="0.25"/>
    <row r="785" ht="15.75" x14ac:dyDescent="0.25"/>
    <row r="786" ht="15.75" x14ac:dyDescent="0.25"/>
    <row r="787" ht="15.75" x14ac:dyDescent="0.25"/>
    <row r="788" ht="15.75" x14ac:dyDescent="0.25"/>
    <row r="789" ht="15.75" x14ac:dyDescent="0.25"/>
    <row r="790" ht="15.75" x14ac:dyDescent="0.25"/>
    <row r="791" ht="15.75" x14ac:dyDescent="0.25"/>
    <row r="792" ht="15.75" x14ac:dyDescent="0.25"/>
    <row r="793" ht="15.75" x14ac:dyDescent="0.25"/>
    <row r="794" ht="15.75" x14ac:dyDescent="0.25"/>
    <row r="795" ht="15.75" x14ac:dyDescent="0.25"/>
    <row r="796" ht="15.75" x14ac:dyDescent="0.25"/>
    <row r="797" ht="15.75" x14ac:dyDescent="0.25"/>
    <row r="798" ht="15.75" x14ac:dyDescent="0.25"/>
    <row r="799" ht="15.75" x14ac:dyDescent="0.25"/>
    <row r="800" ht="15.75" x14ac:dyDescent="0.25"/>
    <row r="801" ht="15.75" x14ac:dyDescent="0.25"/>
    <row r="802" ht="15.75" x14ac:dyDescent="0.25"/>
    <row r="803" ht="15.75" x14ac:dyDescent="0.25"/>
    <row r="804" ht="15.75" x14ac:dyDescent="0.25"/>
    <row r="805" ht="15.75" x14ac:dyDescent="0.25"/>
    <row r="806" ht="15.75" x14ac:dyDescent="0.25"/>
    <row r="807" ht="15.75" x14ac:dyDescent="0.25"/>
    <row r="808" ht="15.75" x14ac:dyDescent="0.25"/>
    <row r="809" ht="15.75" x14ac:dyDescent="0.25"/>
    <row r="810" ht="15.75" x14ac:dyDescent="0.25"/>
    <row r="811" ht="15.75" x14ac:dyDescent="0.25"/>
    <row r="812" ht="15.75" x14ac:dyDescent="0.25"/>
    <row r="813" ht="15.75" x14ac:dyDescent="0.25"/>
    <row r="814" ht="15.75" x14ac:dyDescent="0.25"/>
    <row r="815" ht="15.75" x14ac:dyDescent="0.25"/>
    <row r="816" ht="15.75" x14ac:dyDescent="0.25"/>
    <row r="817" ht="15.75" x14ac:dyDescent="0.25"/>
    <row r="818" ht="15.75" x14ac:dyDescent="0.25"/>
    <row r="819" ht="15.75" x14ac:dyDescent="0.25"/>
    <row r="820" ht="15.75" x14ac:dyDescent="0.25"/>
    <row r="821" ht="15.75" x14ac:dyDescent="0.25"/>
    <row r="822" ht="15.75" x14ac:dyDescent="0.25"/>
    <row r="823" ht="15.75" x14ac:dyDescent="0.25"/>
    <row r="824" ht="15.75" x14ac:dyDescent="0.25"/>
    <row r="825" ht="15.75" x14ac:dyDescent="0.25"/>
    <row r="826" ht="15.75" x14ac:dyDescent="0.25"/>
    <row r="827" ht="15.75" x14ac:dyDescent="0.25"/>
    <row r="828" ht="15.75" x14ac:dyDescent="0.25"/>
    <row r="829" ht="15.75" x14ac:dyDescent="0.25"/>
    <row r="830" ht="15.75" x14ac:dyDescent="0.25"/>
    <row r="831" ht="15.75" x14ac:dyDescent="0.25"/>
    <row r="832" ht="15.75" x14ac:dyDescent="0.25"/>
    <row r="833" ht="15.75" x14ac:dyDescent="0.25"/>
    <row r="834" ht="15.75" x14ac:dyDescent="0.25"/>
    <row r="835" ht="15.75" x14ac:dyDescent="0.25"/>
    <row r="836" ht="15.75" x14ac:dyDescent="0.25"/>
    <row r="837" ht="15.75" x14ac:dyDescent="0.25"/>
    <row r="838" ht="15.75" x14ac:dyDescent="0.25"/>
    <row r="839" ht="15.75" x14ac:dyDescent="0.25"/>
    <row r="840" ht="15.75" x14ac:dyDescent="0.25"/>
    <row r="841" ht="15.75" x14ac:dyDescent="0.25"/>
    <row r="842" ht="15.75" x14ac:dyDescent="0.25"/>
    <row r="843" ht="15.75" x14ac:dyDescent="0.25"/>
    <row r="844" ht="15.75" x14ac:dyDescent="0.25"/>
    <row r="845" ht="15.75" x14ac:dyDescent="0.25"/>
    <row r="846" ht="15.75" x14ac:dyDescent="0.25"/>
    <row r="847" ht="15.75" x14ac:dyDescent="0.25"/>
    <row r="848" ht="15.75" x14ac:dyDescent="0.25"/>
    <row r="849" ht="15.75" x14ac:dyDescent="0.25"/>
    <row r="850" ht="15.75" x14ac:dyDescent="0.25"/>
    <row r="851" ht="15.75" x14ac:dyDescent="0.25"/>
    <row r="852" ht="15.75" x14ac:dyDescent="0.25"/>
    <row r="853" ht="15.75" x14ac:dyDescent="0.25"/>
    <row r="854" ht="15.75" x14ac:dyDescent="0.25"/>
    <row r="855" ht="15.75" x14ac:dyDescent="0.25"/>
    <row r="856" ht="15.75" x14ac:dyDescent="0.25"/>
    <row r="857" ht="15.75" x14ac:dyDescent="0.25"/>
    <row r="858" ht="15.75" x14ac:dyDescent="0.25"/>
    <row r="859" ht="15.75" x14ac:dyDescent="0.25"/>
    <row r="860" ht="15.75" x14ac:dyDescent="0.25"/>
    <row r="861" ht="15.75" x14ac:dyDescent="0.25"/>
    <row r="862" ht="15.75" x14ac:dyDescent="0.25"/>
    <row r="863" ht="15.75" x14ac:dyDescent="0.25"/>
    <row r="864" ht="15.75" x14ac:dyDescent="0.25"/>
    <row r="865" ht="15.75" x14ac:dyDescent="0.25"/>
    <row r="866" ht="15.75" x14ac:dyDescent="0.25"/>
    <row r="867" ht="15.75" x14ac:dyDescent="0.25"/>
    <row r="868" ht="15.75" x14ac:dyDescent="0.25"/>
    <row r="869" ht="15.75" x14ac:dyDescent="0.25"/>
    <row r="870" ht="15.75" x14ac:dyDescent="0.25"/>
    <row r="871" ht="15.75" x14ac:dyDescent="0.25"/>
    <row r="872" ht="15.75" x14ac:dyDescent="0.25"/>
    <row r="873" ht="15.75" x14ac:dyDescent="0.25"/>
    <row r="874" ht="15.75" x14ac:dyDescent="0.25"/>
    <row r="875" ht="15.75" x14ac:dyDescent="0.25"/>
    <row r="876" ht="15.75" x14ac:dyDescent="0.25"/>
    <row r="877" ht="15.75" x14ac:dyDescent="0.25"/>
    <row r="878" ht="15.75" x14ac:dyDescent="0.25"/>
    <row r="879" ht="15.75" x14ac:dyDescent="0.25"/>
    <row r="880" ht="15.75" x14ac:dyDescent="0.25"/>
    <row r="881" ht="15.75" x14ac:dyDescent="0.25"/>
    <row r="882" ht="15.75" x14ac:dyDescent="0.25"/>
    <row r="883" ht="15.75" x14ac:dyDescent="0.25"/>
    <row r="884" ht="15.75" x14ac:dyDescent="0.25"/>
    <row r="885" ht="15.75" x14ac:dyDescent="0.25"/>
    <row r="886" ht="15.75" x14ac:dyDescent="0.25"/>
    <row r="887" ht="15.75" x14ac:dyDescent="0.25"/>
    <row r="888" ht="15.75" x14ac:dyDescent="0.25"/>
    <row r="889" ht="15.75" x14ac:dyDescent="0.25"/>
    <row r="890" ht="15.75" x14ac:dyDescent="0.25"/>
    <row r="891" ht="15.75" x14ac:dyDescent="0.25"/>
    <row r="892" ht="15.75" x14ac:dyDescent="0.25"/>
    <row r="893" ht="15.75" x14ac:dyDescent="0.25"/>
    <row r="894" ht="15.75" x14ac:dyDescent="0.25"/>
    <row r="895" ht="15.75" x14ac:dyDescent="0.25"/>
    <row r="896" ht="15.75" x14ac:dyDescent="0.25"/>
    <row r="897" ht="15.75" x14ac:dyDescent="0.25"/>
    <row r="898" ht="15.75" x14ac:dyDescent="0.25"/>
    <row r="899" ht="15.75" x14ac:dyDescent="0.25"/>
    <row r="900" ht="15.75" x14ac:dyDescent="0.25"/>
    <row r="901" ht="15.75" x14ac:dyDescent="0.25"/>
    <row r="902" ht="15.75" x14ac:dyDescent="0.25"/>
    <row r="903" ht="15.75" x14ac:dyDescent="0.25"/>
    <row r="904" ht="15.75" x14ac:dyDescent="0.25"/>
    <row r="905" ht="15.75" x14ac:dyDescent="0.25"/>
    <row r="906" ht="15.75" x14ac:dyDescent="0.25"/>
    <row r="907" ht="15.75" x14ac:dyDescent="0.25"/>
    <row r="908" ht="15.75" x14ac:dyDescent="0.25"/>
    <row r="909" ht="15.75" x14ac:dyDescent="0.25"/>
    <row r="910" ht="15.75" x14ac:dyDescent="0.25"/>
    <row r="911" ht="15.75" x14ac:dyDescent="0.25"/>
    <row r="912" ht="15.75" x14ac:dyDescent="0.25"/>
    <row r="913" ht="15.75" x14ac:dyDescent="0.25"/>
    <row r="914" ht="15.75" x14ac:dyDescent="0.25"/>
    <row r="915" ht="15.75" x14ac:dyDescent="0.25"/>
    <row r="916" ht="15.75" x14ac:dyDescent="0.25"/>
    <row r="917" ht="15.75" x14ac:dyDescent="0.25"/>
    <row r="918" ht="15.75" x14ac:dyDescent="0.25"/>
    <row r="919" ht="15.75" x14ac:dyDescent="0.25"/>
    <row r="920" ht="15.75" x14ac:dyDescent="0.25"/>
    <row r="921" ht="15.75" x14ac:dyDescent="0.25"/>
    <row r="922" ht="15.75" x14ac:dyDescent="0.25"/>
    <row r="923" ht="15.75" x14ac:dyDescent="0.25"/>
    <row r="924" ht="15.75" x14ac:dyDescent="0.25"/>
    <row r="925" ht="15.75" x14ac:dyDescent="0.25"/>
    <row r="926" ht="15.75" x14ac:dyDescent="0.25"/>
    <row r="927" ht="15.75" x14ac:dyDescent="0.25"/>
    <row r="928" ht="15.75" x14ac:dyDescent="0.25"/>
    <row r="929" ht="15.75" x14ac:dyDescent="0.25"/>
    <row r="930" ht="15.75" x14ac:dyDescent="0.25"/>
    <row r="931" ht="15.75" x14ac:dyDescent="0.25"/>
    <row r="932" ht="15.75" x14ac:dyDescent="0.25"/>
    <row r="933" ht="15.75" x14ac:dyDescent="0.25"/>
    <row r="934" ht="15.75" x14ac:dyDescent="0.25"/>
    <row r="935" ht="15.75" x14ac:dyDescent="0.25"/>
    <row r="936" ht="15.75" x14ac:dyDescent="0.25"/>
    <row r="937" ht="15.75" x14ac:dyDescent="0.25"/>
    <row r="938" ht="15.75" x14ac:dyDescent="0.25"/>
    <row r="939" ht="15.75" x14ac:dyDescent="0.25"/>
    <row r="940" ht="15.75" x14ac:dyDescent="0.25"/>
    <row r="941" ht="15.75" x14ac:dyDescent="0.25"/>
    <row r="942" ht="15.75" x14ac:dyDescent="0.25"/>
    <row r="943" ht="15.75" x14ac:dyDescent="0.25"/>
    <row r="944" ht="15.75" x14ac:dyDescent="0.25"/>
    <row r="945" ht="15.75" x14ac:dyDescent="0.25"/>
    <row r="946" ht="15.75" x14ac:dyDescent="0.25"/>
    <row r="947" ht="15.75" x14ac:dyDescent="0.25"/>
    <row r="948" ht="15.75" x14ac:dyDescent="0.25"/>
    <row r="949" ht="15.75" x14ac:dyDescent="0.25"/>
    <row r="950" ht="15.75" x14ac:dyDescent="0.25"/>
    <row r="951" ht="15.75" x14ac:dyDescent="0.25"/>
    <row r="952" ht="15.75" x14ac:dyDescent="0.25"/>
    <row r="953" ht="15.75" x14ac:dyDescent="0.25"/>
    <row r="954" ht="15.75" x14ac:dyDescent="0.25"/>
    <row r="955" ht="15.75" x14ac:dyDescent="0.25"/>
    <row r="956" ht="15.75" x14ac:dyDescent="0.25"/>
    <row r="957" ht="15.75" x14ac:dyDescent="0.25"/>
    <row r="958" ht="15.75" x14ac:dyDescent="0.25"/>
    <row r="959" ht="15.75" x14ac:dyDescent="0.25"/>
    <row r="960" ht="15.75" x14ac:dyDescent="0.25"/>
    <row r="961" ht="15.75" x14ac:dyDescent="0.25"/>
    <row r="962" ht="15.75" x14ac:dyDescent="0.25"/>
    <row r="963" ht="15.75" x14ac:dyDescent="0.25"/>
    <row r="964" ht="15.75" x14ac:dyDescent="0.25"/>
    <row r="965" ht="15.75" x14ac:dyDescent="0.25"/>
    <row r="966" ht="15.75" x14ac:dyDescent="0.25"/>
    <row r="967" ht="15.75" x14ac:dyDescent="0.25"/>
    <row r="968" ht="15.75" x14ac:dyDescent="0.25"/>
    <row r="969" ht="15.75" x14ac:dyDescent="0.25"/>
    <row r="970" ht="15.75" x14ac:dyDescent="0.25"/>
    <row r="971" ht="15.75" x14ac:dyDescent="0.25"/>
    <row r="972" ht="15.75" x14ac:dyDescent="0.25"/>
    <row r="973" ht="15.75" x14ac:dyDescent="0.25"/>
    <row r="974" ht="15.75" x14ac:dyDescent="0.25"/>
    <row r="975" ht="15.75" x14ac:dyDescent="0.25"/>
    <row r="976" ht="15.75" x14ac:dyDescent="0.25"/>
    <row r="977" ht="15.75" x14ac:dyDescent="0.25"/>
    <row r="978" ht="15.75" x14ac:dyDescent="0.25"/>
  </sheetData>
  <mergeCells count="475">
    <mergeCell ref="AA77:AA135"/>
    <mergeCell ref="AA1:AA73"/>
    <mergeCell ref="A237:B237"/>
    <mergeCell ref="C237:E237"/>
    <mergeCell ref="A227:B227"/>
    <mergeCell ref="C227:E227"/>
    <mergeCell ref="A228:B228"/>
    <mergeCell ref="C228:E228"/>
    <mergeCell ref="A229:B229"/>
    <mergeCell ref="C229:E229"/>
    <mergeCell ref="A230:B230"/>
    <mergeCell ref="C230:E230"/>
    <mergeCell ref="A231:B231"/>
    <mergeCell ref="C231:E231"/>
    <mergeCell ref="A234:B234"/>
    <mergeCell ref="C234:E234"/>
    <mergeCell ref="A235:B235"/>
    <mergeCell ref="C235:E235"/>
    <mergeCell ref="A225:B225"/>
    <mergeCell ref="C225:E225"/>
    <mergeCell ref="A226:B226"/>
    <mergeCell ref="C226:E226"/>
    <mergeCell ref="A233:B233"/>
    <mergeCell ref="C233:E233"/>
    <mergeCell ref="A236:B236"/>
    <mergeCell ref="C236:E236"/>
    <mergeCell ref="A220:B220"/>
    <mergeCell ref="C220:E220"/>
    <mergeCell ref="A221:B221"/>
    <mergeCell ref="C221:E221"/>
    <mergeCell ref="A222:B222"/>
    <mergeCell ref="C222:E222"/>
    <mergeCell ref="A223:B223"/>
    <mergeCell ref="C223:E223"/>
    <mergeCell ref="A224:B224"/>
    <mergeCell ref="C224:E224"/>
    <mergeCell ref="A216:B216"/>
    <mergeCell ref="C216:E216"/>
    <mergeCell ref="A217:B217"/>
    <mergeCell ref="C217:E217"/>
    <mergeCell ref="A218:B218"/>
    <mergeCell ref="C218:E218"/>
    <mergeCell ref="A219:B219"/>
    <mergeCell ref="C219:E219"/>
    <mergeCell ref="A232:B232"/>
    <mergeCell ref="C232:E232"/>
    <mergeCell ref="A211:B211"/>
    <mergeCell ref="C211:E211"/>
    <mergeCell ref="A212:B212"/>
    <mergeCell ref="C212:E212"/>
    <mergeCell ref="A213:B213"/>
    <mergeCell ref="C213:E213"/>
    <mergeCell ref="A214:B214"/>
    <mergeCell ref="C214:E214"/>
    <mergeCell ref="A215:B215"/>
    <mergeCell ref="C215:E215"/>
    <mergeCell ref="A206:B206"/>
    <mergeCell ref="C206:E206"/>
    <mergeCell ref="A207:B207"/>
    <mergeCell ref="C207:E207"/>
    <mergeCell ref="A208:B208"/>
    <mergeCell ref="C208:E208"/>
    <mergeCell ref="A209:B209"/>
    <mergeCell ref="C209:E209"/>
    <mergeCell ref="A210:B210"/>
    <mergeCell ref="C210:E210"/>
    <mergeCell ref="A201:B201"/>
    <mergeCell ref="C201:E201"/>
    <mergeCell ref="A202:B202"/>
    <mergeCell ref="C202:E202"/>
    <mergeCell ref="A203:B203"/>
    <mergeCell ref="C203:E203"/>
    <mergeCell ref="A204:B204"/>
    <mergeCell ref="C204:E204"/>
    <mergeCell ref="A205:B205"/>
    <mergeCell ref="C205:E205"/>
    <mergeCell ref="A196:B196"/>
    <mergeCell ref="C196:E196"/>
    <mergeCell ref="A197:B197"/>
    <mergeCell ref="C197:E197"/>
    <mergeCell ref="A198:B198"/>
    <mergeCell ref="C198:E198"/>
    <mergeCell ref="A199:B199"/>
    <mergeCell ref="C199:E199"/>
    <mergeCell ref="A200:B200"/>
    <mergeCell ref="C200:E200"/>
    <mergeCell ref="A191:B191"/>
    <mergeCell ref="C191:E191"/>
    <mergeCell ref="A192:B192"/>
    <mergeCell ref="C192:E192"/>
    <mergeCell ref="A193:B193"/>
    <mergeCell ref="C193:E193"/>
    <mergeCell ref="A194:B194"/>
    <mergeCell ref="C194:E194"/>
    <mergeCell ref="A195:B195"/>
    <mergeCell ref="C195:E195"/>
    <mergeCell ref="A186:B186"/>
    <mergeCell ref="C186:E186"/>
    <mergeCell ref="A187:B187"/>
    <mergeCell ref="C187:E187"/>
    <mergeCell ref="A188:B188"/>
    <mergeCell ref="C188:E188"/>
    <mergeCell ref="A189:B189"/>
    <mergeCell ref="C189:E189"/>
    <mergeCell ref="A190:B190"/>
    <mergeCell ref="C190:E190"/>
    <mergeCell ref="A181:B181"/>
    <mergeCell ref="C181:E181"/>
    <mergeCell ref="A182:B182"/>
    <mergeCell ref="C182:E182"/>
    <mergeCell ref="A183:B183"/>
    <mergeCell ref="C183:E183"/>
    <mergeCell ref="A184:B184"/>
    <mergeCell ref="C184:E184"/>
    <mergeCell ref="A185:B185"/>
    <mergeCell ref="C185:E185"/>
    <mergeCell ref="A176:B176"/>
    <mergeCell ref="C176:E176"/>
    <mergeCell ref="A177:B177"/>
    <mergeCell ref="C177:E177"/>
    <mergeCell ref="A178:B178"/>
    <mergeCell ref="C178:E178"/>
    <mergeCell ref="A179:B179"/>
    <mergeCell ref="C179:E179"/>
    <mergeCell ref="A180:B180"/>
    <mergeCell ref="C180:E180"/>
    <mergeCell ref="A171:B171"/>
    <mergeCell ref="C171:E171"/>
    <mergeCell ref="A172:B172"/>
    <mergeCell ref="C172:E172"/>
    <mergeCell ref="A173:B173"/>
    <mergeCell ref="C173:E173"/>
    <mergeCell ref="A174:B174"/>
    <mergeCell ref="C174:E174"/>
    <mergeCell ref="A175:B175"/>
    <mergeCell ref="C175:E175"/>
    <mergeCell ref="A166:B166"/>
    <mergeCell ref="C166:E166"/>
    <mergeCell ref="A167:B167"/>
    <mergeCell ref="C167:E167"/>
    <mergeCell ref="A168:B168"/>
    <mergeCell ref="C168:E168"/>
    <mergeCell ref="A169:B169"/>
    <mergeCell ref="C169:E169"/>
    <mergeCell ref="A170:B170"/>
    <mergeCell ref="C170:E170"/>
    <mergeCell ref="A161:B161"/>
    <mergeCell ref="C161:E161"/>
    <mergeCell ref="A162:B162"/>
    <mergeCell ref="C162:E162"/>
    <mergeCell ref="A163:B163"/>
    <mergeCell ref="C163:E163"/>
    <mergeCell ref="A164:B164"/>
    <mergeCell ref="C164:E164"/>
    <mergeCell ref="A165:B165"/>
    <mergeCell ref="C165:E165"/>
    <mergeCell ref="A156:B156"/>
    <mergeCell ref="C156:E156"/>
    <mergeCell ref="A157:B157"/>
    <mergeCell ref="C157:E157"/>
    <mergeCell ref="A158:B158"/>
    <mergeCell ref="C158:E158"/>
    <mergeCell ref="A159:B159"/>
    <mergeCell ref="C159:E159"/>
    <mergeCell ref="A160:B160"/>
    <mergeCell ref="C160:E160"/>
    <mergeCell ref="A151:B151"/>
    <mergeCell ref="C151:E151"/>
    <mergeCell ref="A152:B152"/>
    <mergeCell ref="C152:E152"/>
    <mergeCell ref="A153:B153"/>
    <mergeCell ref="C153:E153"/>
    <mergeCell ref="A154:B154"/>
    <mergeCell ref="C154:E154"/>
    <mergeCell ref="A155:B155"/>
    <mergeCell ref="C155:E155"/>
    <mergeCell ref="A146:B146"/>
    <mergeCell ref="C146:E146"/>
    <mergeCell ref="A147:B147"/>
    <mergeCell ref="C147:E147"/>
    <mergeCell ref="A148:B148"/>
    <mergeCell ref="C148:E148"/>
    <mergeCell ref="A149:B149"/>
    <mergeCell ref="C149:E149"/>
    <mergeCell ref="A150:B150"/>
    <mergeCell ref="C150:E150"/>
    <mergeCell ref="C140:E140"/>
    <mergeCell ref="A140:B140"/>
    <mergeCell ref="A113:Z113"/>
    <mergeCell ref="J121:Z121"/>
    <mergeCell ref="J122:Z122"/>
    <mergeCell ref="A145:B145"/>
    <mergeCell ref="C145:E145"/>
    <mergeCell ref="R98:W98"/>
    <mergeCell ref="R99:W99"/>
    <mergeCell ref="A142:B142"/>
    <mergeCell ref="C142:E142"/>
    <mergeCell ref="A143:B143"/>
    <mergeCell ref="C143:E143"/>
    <mergeCell ref="A144:B144"/>
    <mergeCell ref="C144:E144"/>
    <mergeCell ref="A141:B141"/>
    <mergeCell ref="C141:E141"/>
    <mergeCell ref="R136:R137"/>
    <mergeCell ref="A138:B138"/>
    <mergeCell ref="A136:B137"/>
    <mergeCell ref="M136:M137"/>
    <mergeCell ref="J120:Z120"/>
    <mergeCell ref="J127:Z127"/>
    <mergeCell ref="J128:Z128"/>
    <mergeCell ref="A31:C31"/>
    <mergeCell ref="A32:C32"/>
    <mergeCell ref="A27:H27"/>
    <mergeCell ref="A28:C28"/>
    <mergeCell ref="S35:X35"/>
    <mergeCell ref="J34:R34"/>
    <mergeCell ref="S80:V80"/>
    <mergeCell ref="W80:Z80"/>
    <mergeCell ref="E80:F80"/>
    <mergeCell ref="I80:L80"/>
    <mergeCell ref="A80:D80"/>
    <mergeCell ref="G80:H80"/>
    <mergeCell ref="A67:W69"/>
    <mergeCell ref="X67:Z69"/>
    <mergeCell ref="G73:I73"/>
    <mergeCell ref="I78:L79"/>
    <mergeCell ref="A53:Z53"/>
    <mergeCell ref="A54:Z55"/>
    <mergeCell ref="A56:Z60"/>
    <mergeCell ref="E78:F79"/>
    <mergeCell ref="G78:H79"/>
    <mergeCell ref="S34:X34"/>
    <mergeCell ref="S36:X36"/>
    <mergeCell ref="X50:Z50"/>
    <mergeCell ref="A1:Z10"/>
    <mergeCell ref="A11:Z12"/>
    <mergeCell ref="A33:C33"/>
    <mergeCell ref="A29:C29"/>
    <mergeCell ref="A30:C30"/>
    <mergeCell ref="A14:Z15"/>
    <mergeCell ref="A13:Z13"/>
    <mergeCell ref="A16:Z17"/>
    <mergeCell ref="A18:Z18"/>
    <mergeCell ref="B19:E19"/>
    <mergeCell ref="J19:T19"/>
    <mergeCell ref="G19:I19"/>
    <mergeCell ref="U19:W19"/>
    <mergeCell ref="X19:Z19"/>
    <mergeCell ref="I27:Z31"/>
    <mergeCell ref="J32:X32"/>
    <mergeCell ref="A21:Z22"/>
    <mergeCell ref="A26:Z26"/>
    <mergeCell ref="A20:Z20"/>
    <mergeCell ref="A25:Z25"/>
    <mergeCell ref="A23:Z23"/>
    <mergeCell ref="J24:T24"/>
    <mergeCell ref="U24:W24"/>
    <mergeCell ref="X24:Z24"/>
    <mergeCell ref="B24:E24"/>
    <mergeCell ref="G24:I24"/>
    <mergeCell ref="A39:C39"/>
    <mergeCell ref="R46:Z47"/>
    <mergeCell ref="R48:W48"/>
    <mergeCell ref="X48:Z48"/>
    <mergeCell ref="R49:W49"/>
    <mergeCell ref="A61:Z61"/>
    <mergeCell ref="M80:R80"/>
    <mergeCell ref="M78:R79"/>
    <mergeCell ref="W78:Z79"/>
    <mergeCell ref="A70:Z70"/>
    <mergeCell ref="A71:Z72"/>
    <mergeCell ref="A77:Z77"/>
    <mergeCell ref="J73:Z73"/>
    <mergeCell ref="B73:F73"/>
    <mergeCell ref="A78:D79"/>
    <mergeCell ref="A62:Z63"/>
    <mergeCell ref="S78:V79"/>
    <mergeCell ref="A43:Z44"/>
    <mergeCell ref="A40:C40"/>
    <mergeCell ref="A41:C41"/>
    <mergeCell ref="A42:Z42"/>
    <mergeCell ref="A64:Z66"/>
    <mergeCell ref="L87:Q87"/>
    <mergeCell ref="L90:Q90"/>
    <mergeCell ref="A81:Z81"/>
    <mergeCell ref="H87:K87"/>
    <mergeCell ref="E87:G87"/>
    <mergeCell ref="E88:G88"/>
    <mergeCell ref="H88:K88"/>
    <mergeCell ref="H89:K89"/>
    <mergeCell ref="E89:G89"/>
    <mergeCell ref="B89:D89"/>
    <mergeCell ref="B87:D87"/>
    <mergeCell ref="X87:Z87"/>
    <mergeCell ref="B88:D88"/>
    <mergeCell ref="B90:D90"/>
    <mergeCell ref="A82:Z83"/>
    <mergeCell ref="A84:Z84"/>
    <mergeCell ref="A85:Z86"/>
    <mergeCell ref="H90:K90"/>
    <mergeCell ref="E90:G90"/>
    <mergeCell ref="R87:W87"/>
    <mergeCell ref="R88:W88"/>
    <mergeCell ref="R89:W89"/>
    <mergeCell ref="R90:W90"/>
    <mergeCell ref="A34:C34"/>
    <mergeCell ref="A35:C35"/>
    <mergeCell ref="J35:R35"/>
    <mergeCell ref="J36:R36"/>
    <mergeCell ref="I32:I36"/>
    <mergeCell ref="Y32:Z36"/>
    <mergeCell ref="A46:Q47"/>
    <mergeCell ref="J33:R33"/>
    <mergeCell ref="S33:X33"/>
    <mergeCell ref="A38:C38"/>
    <mergeCell ref="R50:W50"/>
    <mergeCell ref="A48:Q52"/>
    <mergeCell ref="X51:Z51"/>
    <mergeCell ref="X49:Z49"/>
    <mergeCell ref="X52:Z52"/>
    <mergeCell ref="R51:W51"/>
    <mergeCell ref="R52:W52"/>
    <mergeCell ref="A36:C36"/>
    <mergeCell ref="A37:H37"/>
    <mergeCell ref="A45:Z45"/>
    <mergeCell ref="I37:Z41"/>
    <mergeCell ref="R94:W94"/>
    <mergeCell ref="X90:Z90"/>
    <mergeCell ref="X88:Z88"/>
    <mergeCell ref="X89:Z89"/>
    <mergeCell ref="H91:K91"/>
    <mergeCell ref="L88:Q88"/>
    <mergeCell ref="L89:Q89"/>
    <mergeCell ref="X96:Z96"/>
    <mergeCell ref="X97:Z97"/>
    <mergeCell ref="X92:Z92"/>
    <mergeCell ref="X93:Z93"/>
    <mergeCell ref="X94:Z94"/>
    <mergeCell ref="L96:Q96"/>
    <mergeCell ref="L97:Q97"/>
    <mergeCell ref="L93:Q93"/>
    <mergeCell ref="X95:Z95"/>
    <mergeCell ref="L94:Q94"/>
    <mergeCell ref="R95:W95"/>
    <mergeCell ref="R96:W96"/>
    <mergeCell ref="R97:W97"/>
    <mergeCell ref="H95:K95"/>
    <mergeCell ref="H96:K96"/>
    <mergeCell ref="H94:K94"/>
    <mergeCell ref="E92:G92"/>
    <mergeCell ref="H92:K92"/>
    <mergeCell ref="L91:Q91"/>
    <mergeCell ref="L92:Q92"/>
    <mergeCell ref="E91:G91"/>
    <mergeCell ref="B91:D91"/>
    <mergeCell ref="B92:D92"/>
    <mergeCell ref="X91:Z91"/>
    <mergeCell ref="E93:G93"/>
    <mergeCell ref="H93:K93"/>
    <mergeCell ref="R91:W91"/>
    <mergeCell ref="R92:W92"/>
    <mergeCell ref="R93:W93"/>
    <mergeCell ref="B93:D93"/>
    <mergeCell ref="B96:D96"/>
    <mergeCell ref="L95:Q95"/>
    <mergeCell ref="B97:D97"/>
    <mergeCell ref="E96:G96"/>
    <mergeCell ref="E97:G97"/>
    <mergeCell ref="H97:K97"/>
    <mergeCell ref="B94:D94"/>
    <mergeCell ref="B95:D95"/>
    <mergeCell ref="E94:G94"/>
    <mergeCell ref="E95:G95"/>
    <mergeCell ref="C139:E139"/>
    <mergeCell ref="A139:B139"/>
    <mergeCell ref="C138:E138"/>
    <mergeCell ref="S136:S137"/>
    <mergeCell ref="T136:T137"/>
    <mergeCell ref="C126:I126"/>
    <mergeCell ref="A126:B126"/>
    <mergeCell ref="U136:U137"/>
    <mergeCell ref="A127:I127"/>
    <mergeCell ref="A128:I128"/>
    <mergeCell ref="H136:H137"/>
    <mergeCell ref="I136:I137"/>
    <mergeCell ref="J136:J137"/>
    <mergeCell ref="C136:E137"/>
    <mergeCell ref="A132:Z135"/>
    <mergeCell ref="F136:F137"/>
    <mergeCell ref="W136:W137"/>
    <mergeCell ref="O136:O137"/>
    <mergeCell ref="G136:G137"/>
    <mergeCell ref="K136:K137"/>
    <mergeCell ref="L136:L137"/>
    <mergeCell ref="X99:Z99"/>
    <mergeCell ref="L98:Q98"/>
    <mergeCell ref="A119:B119"/>
    <mergeCell ref="A107:B107"/>
    <mergeCell ref="A110:I110"/>
    <mergeCell ref="J105:Z105"/>
    <mergeCell ref="J104:Z104"/>
    <mergeCell ref="C117:I117"/>
    <mergeCell ref="F108:I108"/>
    <mergeCell ref="J111:Z111"/>
    <mergeCell ref="A112:Z112"/>
    <mergeCell ref="J117:Z117"/>
    <mergeCell ref="J109:Z109"/>
    <mergeCell ref="J110:Z110"/>
    <mergeCell ref="C107:E107"/>
    <mergeCell ref="F105:I105"/>
    <mergeCell ref="J116:Z116"/>
    <mergeCell ref="A114:Z115"/>
    <mergeCell ref="J107:Z107"/>
    <mergeCell ref="A111:I111"/>
    <mergeCell ref="F107:I107"/>
    <mergeCell ref="F104:I104"/>
    <mergeCell ref="J118:Z118"/>
    <mergeCell ref="J119:Z119"/>
    <mergeCell ref="J125:Z125"/>
    <mergeCell ref="J126:Z126"/>
    <mergeCell ref="Y136:Y137"/>
    <mergeCell ref="Z136:Z137"/>
    <mergeCell ref="J123:Z123"/>
    <mergeCell ref="J124:Z124"/>
    <mergeCell ref="P136:P137"/>
    <mergeCell ref="X136:X137"/>
    <mergeCell ref="Q136:Q137"/>
    <mergeCell ref="A130:Z131"/>
    <mergeCell ref="A129:Z129"/>
    <mergeCell ref="N136:N137"/>
    <mergeCell ref="A98:D98"/>
    <mergeCell ref="A99:D99"/>
    <mergeCell ref="C119:I119"/>
    <mergeCell ref="C120:I120"/>
    <mergeCell ref="C109:E109"/>
    <mergeCell ref="F109:I109"/>
    <mergeCell ref="C124:I124"/>
    <mergeCell ref="C125:I125"/>
    <mergeCell ref="C108:E108"/>
    <mergeCell ref="C116:I116"/>
    <mergeCell ref="C121:I121"/>
    <mergeCell ref="C123:I123"/>
    <mergeCell ref="C122:I122"/>
    <mergeCell ref="A109:B109"/>
    <mergeCell ref="A116:B116"/>
    <mergeCell ref="A117:B117"/>
    <mergeCell ref="A118:B118"/>
    <mergeCell ref="A120:B120"/>
    <mergeCell ref="A121:B121"/>
    <mergeCell ref="A124:B124"/>
    <mergeCell ref="C118:I118"/>
    <mergeCell ref="L99:Q99"/>
    <mergeCell ref="A122:B122"/>
    <mergeCell ref="A125:B125"/>
    <mergeCell ref="A123:B123"/>
    <mergeCell ref="AA136:AA137"/>
    <mergeCell ref="E99:G99"/>
    <mergeCell ref="H99:K99"/>
    <mergeCell ref="E98:G98"/>
    <mergeCell ref="H98:K98"/>
    <mergeCell ref="A108:B108"/>
    <mergeCell ref="A105:B105"/>
    <mergeCell ref="C105:E105"/>
    <mergeCell ref="C104:E104"/>
    <mergeCell ref="A104:B104"/>
    <mergeCell ref="A106:B106"/>
    <mergeCell ref="A102:Z103"/>
    <mergeCell ref="A101:Z101"/>
    <mergeCell ref="A100:Z100"/>
    <mergeCell ref="J108:Z108"/>
    <mergeCell ref="J106:Z106"/>
    <mergeCell ref="C106:E106"/>
    <mergeCell ref="F106:I106"/>
    <mergeCell ref="X98:Z98"/>
    <mergeCell ref="V136:V137"/>
  </mergeCells>
  <dataValidations count="3">
    <dataValidation type="list" allowBlank="1" showErrorMessage="1" sqref="F19 S34 D34:H35" xr:uid="{00000000-0002-0000-1400-000000000000}">
      <formula1>"Yes,No"</formula1>
    </dataValidation>
    <dataValidation type="list" allowBlank="1" showErrorMessage="1" sqref="X48:X52" xr:uid="{00000000-0002-0000-1400-000001000000}">
      <formula1>"Yes/No?,Yes,No"</formula1>
    </dataValidation>
    <dataValidation type="list" allowBlank="1" showInputMessage="1" showErrorMessage="1" sqref="X67:Z69" xr:uid="{835C37B4-A3C9-2B4E-8A97-85DFFD41CF89}">
      <formula1>"Yes, No"</formula1>
    </dataValidation>
  </dataValidations>
  <pageMargins left="0.7" right="0.7" top="0.75" bottom="0.75" header="0.3" footer="0.3"/>
  <pageSetup scale="16" orientation="portrait" horizontalDpi="1200" verticalDpi="1200"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66FF"/>
  </sheetPr>
  <dimension ref="A1:AA978"/>
  <sheetViews>
    <sheetView view="pageBreakPreview" topLeftCell="A69" zoomScale="91" zoomScaleNormal="100" zoomScaleSheetLayoutView="100" workbookViewId="0">
      <selection activeCell="R98" sqref="R98:W98"/>
    </sheetView>
  </sheetViews>
  <sheetFormatPr defaultColWidth="13.5" defaultRowHeight="15" customHeight="1" x14ac:dyDescent="0.25"/>
  <cols>
    <col min="1" max="9" width="11" customWidth="1"/>
    <col min="10" max="27" width="3.875" customWidth="1"/>
  </cols>
  <sheetData>
    <row r="1" spans="1:27" ht="15" customHeight="1" x14ac:dyDescent="0.25">
      <c r="A1" s="509"/>
      <c r="B1" s="139"/>
      <c r="C1" s="139"/>
      <c r="D1" s="139"/>
      <c r="E1" s="139"/>
      <c r="F1" s="139"/>
      <c r="G1" s="139"/>
      <c r="H1" s="139"/>
      <c r="I1" s="139"/>
      <c r="J1" s="139"/>
      <c r="K1" s="139"/>
      <c r="L1" s="139"/>
      <c r="M1" s="139"/>
      <c r="N1" s="139"/>
      <c r="O1" s="139"/>
      <c r="P1" s="139"/>
      <c r="Q1" s="139"/>
      <c r="R1" s="139"/>
      <c r="S1" s="139"/>
      <c r="T1" s="139"/>
      <c r="U1" s="139"/>
      <c r="V1" s="139"/>
      <c r="W1" s="139"/>
      <c r="X1" s="139"/>
      <c r="Y1" s="139"/>
      <c r="Z1" s="271"/>
      <c r="AA1" s="507"/>
    </row>
    <row r="2" spans="1:27" ht="15" customHeight="1" x14ac:dyDescent="0.25">
      <c r="A2" s="140"/>
      <c r="B2" s="143"/>
      <c r="C2" s="143"/>
      <c r="D2" s="143"/>
      <c r="E2" s="143"/>
      <c r="F2" s="143"/>
      <c r="G2" s="143"/>
      <c r="H2" s="143"/>
      <c r="I2" s="143"/>
      <c r="J2" s="143"/>
      <c r="K2" s="143"/>
      <c r="L2" s="143"/>
      <c r="M2" s="143"/>
      <c r="N2" s="143"/>
      <c r="O2" s="143"/>
      <c r="P2" s="143"/>
      <c r="Q2" s="143"/>
      <c r="R2" s="143"/>
      <c r="S2" s="143"/>
      <c r="T2" s="143"/>
      <c r="U2" s="143"/>
      <c r="V2" s="143"/>
      <c r="W2" s="143"/>
      <c r="X2" s="143"/>
      <c r="Y2" s="143"/>
      <c r="Z2" s="283"/>
      <c r="AA2" s="507"/>
    </row>
    <row r="3" spans="1:27" ht="15.75" customHeight="1" x14ac:dyDescent="0.25">
      <c r="A3" s="140"/>
      <c r="B3" s="143"/>
      <c r="C3" s="143"/>
      <c r="D3" s="143"/>
      <c r="E3" s="143"/>
      <c r="F3" s="143"/>
      <c r="G3" s="143"/>
      <c r="H3" s="143"/>
      <c r="I3" s="143"/>
      <c r="J3" s="143"/>
      <c r="K3" s="143"/>
      <c r="L3" s="143"/>
      <c r="M3" s="143"/>
      <c r="N3" s="143"/>
      <c r="O3" s="143"/>
      <c r="P3" s="143"/>
      <c r="Q3" s="143"/>
      <c r="R3" s="143"/>
      <c r="S3" s="143"/>
      <c r="T3" s="143"/>
      <c r="U3" s="143"/>
      <c r="V3" s="143"/>
      <c r="W3" s="143"/>
      <c r="X3" s="143"/>
      <c r="Y3" s="143"/>
      <c r="Z3" s="283"/>
      <c r="AA3" s="507"/>
    </row>
    <row r="4" spans="1:27" ht="15.75" customHeight="1" x14ac:dyDescent="0.25">
      <c r="A4" s="140"/>
      <c r="B4" s="143"/>
      <c r="C4" s="143"/>
      <c r="D4" s="143"/>
      <c r="E4" s="143"/>
      <c r="F4" s="143"/>
      <c r="G4" s="143"/>
      <c r="H4" s="143"/>
      <c r="I4" s="143"/>
      <c r="J4" s="143"/>
      <c r="K4" s="143"/>
      <c r="L4" s="143"/>
      <c r="M4" s="143"/>
      <c r="N4" s="143"/>
      <c r="O4" s="143"/>
      <c r="P4" s="143"/>
      <c r="Q4" s="143"/>
      <c r="R4" s="143"/>
      <c r="S4" s="143"/>
      <c r="T4" s="143"/>
      <c r="U4" s="143"/>
      <c r="V4" s="143"/>
      <c r="W4" s="143"/>
      <c r="X4" s="143"/>
      <c r="Y4" s="143"/>
      <c r="Z4" s="283"/>
      <c r="AA4" s="507"/>
    </row>
    <row r="5" spans="1:27" ht="15.75" customHeight="1" x14ac:dyDescent="0.25">
      <c r="A5" s="140"/>
      <c r="B5" s="143"/>
      <c r="C5" s="143"/>
      <c r="D5" s="143"/>
      <c r="E5" s="143"/>
      <c r="F5" s="143"/>
      <c r="G5" s="143"/>
      <c r="H5" s="143"/>
      <c r="I5" s="143"/>
      <c r="J5" s="143"/>
      <c r="K5" s="143"/>
      <c r="L5" s="143"/>
      <c r="M5" s="143"/>
      <c r="N5" s="143"/>
      <c r="O5" s="143"/>
      <c r="P5" s="143"/>
      <c r="Q5" s="143"/>
      <c r="R5" s="143"/>
      <c r="S5" s="143"/>
      <c r="T5" s="143"/>
      <c r="U5" s="143"/>
      <c r="V5" s="143"/>
      <c r="W5" s="143"/>
      <c r="X5" s="143"/>
      <c r="Y5" s="143"/>
      <c r="Z5" s="283"/>
      <c r="AA5" s="507"/>
    </row>
    <row r="6" spans="1:27" ht="15.75" customHeight="1" x14ac:dyDescent="0.25">
      <c r="A6" s="140"/>
      <c r="B6" s="143"/>
      <c r="C6" s="143"/>
      <c r="D6" s="143"/>
      <c r="E6" s="143"/>
      <c r="F6" s="143"/>
      <c r="G6" s="143"/>
      <c r="H6" s="143"/>
      <c r="I6" s="143"/>
      <c r="J6" s="143"/>
      <c r="K6" s="143"/>
      <c r="L6" s="143"/>
      <c r="M6" s="143"/>
      <c r="N6" s="143"/>
      <c r="O6" s="143"/>
      <c r="P6" s="143"/>
      <c r="Q6" s="143"/>
      <c r="R6" s="143"/>
      <c r="S6" s="143"/>
      <c r="T6" s="143"/>
      <c r="U6" s="143"/>
      <c r="V6" s="143"/>
      <c r="W6" s="143"/>
      <c r="X6" s="143"/>
      <c r="Y6" s="143"/>
      <c r="Z6" s="283"/>
      <c r="AA6" s="507"/>
    </row>
    <row r="7" spans="1:27" ht="15.75" customHeight="1" x14ac:dyDescent="0.25">
      <c r="A7" s="140"/>
      <c r="B7" s="143"/>
      <c r="C7" s="143"/>
      <c r="D7" s="143"/>
      <c r="E7" s="143"/>
      <c r="F7" s="143"/>
      <c r="G7" s="143"/>
      <c r="H7" s="143"/>
      <c r="I7" s="143"/>
      <c r="J7" s="143"/>
      <c r="K7" s="143"/>
      <c r="L7" s="143"/>
      <c r="M7" s="143"/>
      <c r="N7" s="143"/>
      <c r="O7" s="143"/>
      <c r="P7" s="143"/>
      <c r="Q7" s="143"/>
      <c r="R7" s="143"/>
      <c r="S7" s="143"/>
      <c r="T7" s="143"/>
      <c r="U7" s="143"/>
      <c r="V7" s="143"/>
      <c r="W7" s="143"/>
      <c r="X7" s="143"/>
      <c r="Y7" s="143"/>
      <c r="Z7" s="283"/>
      <c r="AA7" s="507"/>
    </row>
    <row r="8" spans="1:27" ht="15.75" customHeight="1" x14ac:dyDescent="0.25">
      <c r="A8" s="140"/>
      <c r="B8" s="143"/>
      <c r="C8" s="143"/>
      <c r="D8" s="143"/>
      <c r="E8" s="143"/>
      <c r="F8" s="143"/>
      <c r="G8" s="143"/>
      <c r="H8" s="143"/>
      <c r="I8" s="143"/>
      <c r="J8" s="143"/>
      <c r="K8" s="143"/>
      <c r="L8" s="143"/>
      <c r="M8" s="143"/>
      <c r="N8" s="143"/>
      <c r="O8" s="143"/>
      <c r="P8" s="143"/>
      <c r="Q8" s="143"/>
      <c r="R8" s="143"/>
      <c r="S8" s="143"/>
      <c r="T8" s="143"/>
      <c r="U8" s="143"/>
      <c r="V8" s="143"/>
      <c r="W8" s="143"/>
      <c r="X8" s="143"/>
      <c r="Y8" s="143"/>
      <c r="Z8" s="283"/>
      <c r="AA8" s="507"/>
    </row>
    <row r="9" spans="1:27" ht="15.75" customHeight="1" x14ac:dyDescent="0.25">
      <c r="A9" s="140"/>
      <c r="B9" s="143"/>
      <c r="C9" s="143"/>
      <c r="D9" s="143"/>
      <c r="E9" s="143"/>
      <c r="F9" s="143"/>
      <c r="G9" s="143"/>
      <c r="H9" s="143"/>
      <c r="I9" s="143"/>
      <c r="J9" s="143"/>
      <c r="K9" s="143"/>
      <c r="L9" s="143"/>
      <c r="M9" s="143"/>
      <c r="N9" s="143"/>
      <c r="O9" s="143"/>
      <c r="P9" s="143"/>
      <c r="Q9" s="143"/>
      <c r="R9" s="143"/>
      <c r="S9" s="143"/>
      <c r="T9" s="143"/>
      <c r="U9" s="143"/>
      <c r="V9" s="143"/>
      <c r="W9" s="143"/>
      <c r="X9" s="143"/>
      <c r="Y9" s="143"/>
      <c r="Z9" s="283"/>
      <c r="AA9" s="507"/>
    </row>
    <row r="10" spans="1:27" ht="12" customHeight="1" x14ac:dyDescent="0.25">
      <c r="A10" s="272"/>
      <c r="B10" s="273"/>
      <c r="C10" s="273"/>
      <c r="D10" s="273"/>
      <c r="E10" s="273"/>
      <c r="F10" s="273"/>
      <c r="G10" s="273"/>
      <c r="H10" s="273"/>
      <c r="I10" s="273"/>
      <c r="J10" s="273"/>
      <c r="K10" s="273"/>
      <c r="L10" s="273"/>
      <c r="M10" s="273"/>
      <c r="N10" s="273"/>
      <c r="O10" s="273"/>
      <c r="P10" s="273"/>
      <c r="Q10" s="273"/>
      <c r="R10" s="273"/>
      <c r="S10" s="273"/>
      <c r="T10" s="273"/>
      <c r="U10" s="273"/>
      <c r="V10" s="273"/>
      <c r="W10" s="273"/>
      <c r="X10" s="273"/>
      <c r="Y10" s="273"/>
      <c r="Z10" s="274"/>
      <c r="AA10" s="507"/>
    </row>
    <row r="11" spans="1:27" ht="15.75" customHeight="1" x14ac:dyDescent="0.25">
      <c r="A11" s="607" t="s">
        <v>270</v>
      </c>
      <c r="B11" s="139"/>
      <c r="C11" s="139"/>
      <c r="D11" s="139"/>
      <c r="E11" s="139"/>
      <c r="F11" s="139"/>
      <c r="G11" s="139"/>
      <c r="H11" s="139"/>
      <c r="I11" s="139"/>
      <c r="J11" s="139"/>
      <c r="K11" s="139"/>
      <c r="L11" s="139"/>
      <c r="M11" s="139"/>
      <c r="N11" s="139"/>
      <c r="O11" s="139"/>
      <c r="P11" s="139"/>
      <c r="Q11" s="139"/>
      <c r="R11" s="139"/>
      <c r="S11" s="139"/>
      <c r="T11" s="139"/>
      <c r="U11" s="139"/>
      <c r="V11" s="139"/>
      <c r="W11" s="139"/>
      <c r="X11" s="139"/>
      <c r="Y11" s="139"/>
      <c r="Z11" s="271"/>
      <c r="AA11" s="507"/>
    </row>
    <row r="12" spans="1:27" ht="15.75" customHeight="1" x14ac:dyDescent="0.25">
      <c r="A12" s="272"/>
      <c r="B12" s="273"/>
      <c r="C12" s="273"/>
      <c r="D12" s="273"/>
      <c r="E12" s="273"/>
      <c r="F12" s="273"/>
      <c r="G12" s="273"/>
      <c r="H12" s="273"/>
      <c r="I12" s="273"/>
      <c r="J12" s="273"/>
      <c r="K12" s="273"/>
      <c r="L12" s="273"/>
      <c r="M12" s="273"/>
      <c r="N12" s="273"/>
      <c r="O12" s="273"/>
      <c r="P12" s="273"/>
      <c r="Q12" s="273"/>
      <c r="R12" s="273"/>
      <c r="S12" s="273"/>
      <c r="T12" s="273"/>
      <c r="U12" s="273"/>
      <c r="V12" s="273"/>
      <c r="W12" s="273"/>
      <c r="X12" s="273"/>
      <c r="Y12" s="273"/>
      <c r="Z12" s="274"/>
      <c r="AA12" s="507"/>
    </row>
    <row r="13" spans="1:27" ht="15.75" customHeight="1" x14ac:dyDescent="0.25">
      <c r="A13" s="279" t="s">
        <v>141</v>
      </c>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63"/>
      <c r="AA13" s="507"/>
    </row>
    <row r="14" spans="1:27" ht="15.75" customHeight="1" x14ac:dyDescent="0.25">
      <c r="A14" s="300" t="str">
        <f>'Club Administration'!A12</f>
        <v>School Name</v>
      </c>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2"/>
      <c r="AA14" s="507"/>
    </row>
    <row r="15" spans="1:27" ht="15.75" customHeight="1" x14ac:dyDescent="0.25">
      <c r="A15" s="303"/>
      <c r="B15" s="304"/>
      <c r="C15" s="304"/>
      <c r="D15" s="304"/>
      <c r="E15" s="304"/>
      <c r="F15" s="304"/>
      <c r="G15" s="304"/>
      <c r="H15" s="304"/>
      <c r="I15" s="304"/>
      <c r="J15" s="304"/>
      <c r="K15" s="304"/>
      <c r="L15" s="304"/>
      <c r="M15" s="304"/>
      <c r="N15" s="304"/>
      <c r="O15" s="304"/>
      <c r="P15" s="304"/>
      <c r="Q15" s="304"/>
      <c r="R15" s="304"/>
      <c r="S15" s="304"/>
      <c r="T15" s="304"/>
      <c r="U15" s="304"/>
      <c r="V15" s="304"/>
      <c r="W15" s="304"/>
      <c r="X15" s="304"/>
      <c r="Y15" s="304"/>
      <c r="Z15" s="305"/>
      <c r="AA15" s="507"/>
    </row>
    <row r="16" spans="1:27" ht="15.75" customHeight="1" x14ac:dyDescent="0.25">
      <c r="A16" s="306" t="str">
        <f>'Club Administration'!A14</f>
        <v>Select Division</v>
      </c>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2"/>
      <c r="AA16" s="507"/>
    </row>
    <row r="17" spans="1:27" ht="15.75" customHeight="1" x14ac:dyDescent="0.25">
      <c r="A17" s="303"/>
      <c r="B17" s="304"/>
      <c r="C17" s="304"/>
      <c r="D17" s="304"/>
      <c r="E17" s="304"/>
      <c r="F17" s="304"/>
      <c r="G17" s="304"/>
      <c r="H17" s="304"/>
      <c r="I17" s="304"/>
      <c r="J17" s="304"/>
      <c r="K17" s="304"/>
      <c r="L17" s="304"/>
      <c r="M17" s="304"/>
      <c r="N17" s="304"/>
      <c r="O17" s="304"/>
      <c r="P17" s="304"/>
      <c r="Q17" s="304"/>
      <c r="R17" s="304"/>
      <c r="S17" s="304"/>
      <c r="T17" s="304"/>
      <c r="U17" s="304"/>
      <c r="V17" s="304"/>
      <c r="W17" s="304"/>
      <c r="X17" s="304"/>
      <c r="Y17" s="304"/>
      <c r="Z17" s="305"/>
      <c r="AA17" s="507"/>
    </row>
    <row r="18" spans="1:27" ht="15.75" customHeight="1" x14ac:dyDescent="0.25">
      <c r="A18" s="465" t="s">
        <v>142</v>
      </c>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63"/>
      <c r="AA18" s="507"/>
    </row>
    <row r="19" spans="1:27" ht="15.75" customHeight="1" x14ac:dyDescent="0.3">
      <c r="A19" s="43"/>
      <c r="B19" s="269" t="s">
        <v>143</v>
      </c>
      <c r="C19" s="280"/>
      <c r="D19" s="280"/>
      <c r="E19" s="280"/>
      <c r="F19" s="2" t="s">
        <v>144</v>
      </c>
      <c r="G19" s="335"/>
      <c r="H19" s="280"/>
      <c r="I19" s="263"/>
      <c r="J19" s="269" t="s">
        <v>145</v>
      </c>
      <c r="K19" s="280"/>
      <c r="L19" s="280"/>
      <c r="M19" s="280"/>
      <c r="N19" s="280"/>
      <c r="O19" s="280"/>
      <c r="P19" s="280"/>
      <c r="Q19" s="280"/>
      <c r="R19" s="280"/>
      <c r="S19" s="280"/>
      <c r="T19" s="263"/>
      <c r="U19" s="498" t="s">
        <v>146</v>
      </c>
      <c r="V19" s="280"/>
      <c r="W19" s="263"/>
      <c r="X19" s="335"/>
      <c r="Y19" s="280"/>
      <c r="Z19" s="263"/>
      <c r="AA19" s="507"/>
    </row>
    <row r="20" spans="1:27" ht="15.75" customHeight="1" x14ac:dyDescent="0.25">
      <c r="A20" s="475"/>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63"/>
      <c r="AA20" s="507"/>
    </row>
    <row r="21" spans="1:27" ht="15.75" customHeight="1" x14ac:dyDescent="0.25">
      <c r="A21" s="459" t="s">
        <v>147</v>
      </c>
      <c r="B21" s="139"/>
      <c r="C21" s="139"/>
      <c r="D21" s="139"/>
      <c r="E21" s="139"/>
      <c r="F21" s="139"/>
      <c r="G21" s="139"/>
      <c r="H21" s="139"/>
      <c r="I21" s="139"/>
      <c r="J21" s="139"/>
      <c r="K21" s="139"/>
      <c r="L21" s="139"/>
      <c r="M21" s="139"/>
      <c r="N21" s="139"/>
      <c r="O21" s="139"/>
      <c r="P21" s="139"/>
      <c r="Q21" s="139"/>
      <c r="R21" s="139"/>
      <c r="S21" s="139"/>
      <c r="T21" s="139"/>
      <c r="U21" s="139"/>
      <c r="V21" s="139"/>
      <c r="W21" s="139"/>
      <c r="X21" s="139"/>
      <c r="Y21" s="139"/>
      <c r="Z21" s="271"/>
      <c r="AA21" s="507"/>
    </row>
    <row r="22" spans="1:27" ht="15.75" customHeight="1" x14ac:dyDescent="0.25">
      <c r="A22" s="141"/>
      <c r="B22" s="141"/>
      <c r="C22" s="141"/>
      <c r="D22" s="141"/>
      <c r="E22" s="141"/>
      <c r="F22" s="141"/>
      <c r="G22" s="141"/>
      <c r="H22" s="141"/>
      <c r="I22" s="141"/>
      <c r="J22" s="141"/>
      <c r="K22" s="141"/>
      <c r="L22" s="141"/>
      <c r="M22" s="141"/>
      <c r="N22" s="141"/>
      <c r="O22" s="141"/>
      <c r="P22" s="141"/>
      <c r="Q22" s="141"/>
      <c r="R22" s="141"/>
      <c r="S22" s="141"/>
      <c r="T22" s="141"/>
      <c r="U22" s="141"/>
      <c r="V22" s="141"/>
      <c r="W22" s="141"/>
      <c r="X22" s="141"/>
      <c r="Y22" s="141"/>
      <c r="Z22" s="283"/>
      <c r="AA22" s="507"/>
    </row>
    <row r="23" spans="1:27" ht="18" customHeight="1" x14ac:dyDescent="0.25">
      <c r="A23" s="539" t="s">
        <v>148</v>
      </c>
      <c r="B23" s="141"/>
      <c r="C23" s="141"/>
      <c r="D23" s="141"/>
      <c r="E23" s="141"/>
      <c r="F23" s="141"/>
      <c r="G23" s="141"/>
      <c r="H23" s="141"/>
      <c r="I23" s="141"/>
      <c r="J23" s="141"/>
      <c r="K23" s="141"/>
      <c r="L23" s="141"/>
      <c r="M23" s="141"/>
      <c r="N23" s="141"/>
      <c r="O23" s="141"/>
      <c r="P23" s="141"/>
      <c r="Q23" s="141"/>
      <c r="R23" s="141"/>
      <c r="S23" s="141"/>
      <c r="T23" s="141"/>
      <c r="U23" s="141"/>
      <c r="V23" s="141"/>
      <c r="W23" s="141"/>
      <c r="X23" s="141"/>
      <c r="Y23" s="141"/>
      <c r="Z23" s="283"/>
      <c r="AA23" s="507"/>
    </row>
    <row r="24" spans="1:27" ht="15.75" customHeight="1" x14ac:dyDescent="0.3">
      <c r="A24" s="43"/>
      <c r="B24" s="269" t="s">
        <v>149</v>
      </c>
      <c r="C24" s="280"/>
      <c r="D24" s="280"/>
      <c r="E24" s="280"/>
      <c r="F24" s="73">
        <f>'Annual Totals'!N22</f>
        <v>0</v>
      </c>
      <c r="G24" s="335"/>
      <c r="H24" s="280"/>
      <c r="I24" s="263"/>
      <c r="J24" s="269" t="s">
        <v>150</v>
      </c>
      <c r="K24" s="280"/>
      <c r="L24" s="280"/>
      <c r="M24" s="280"/>
      <c r="N24" s="280"/>
      <c r="O24" s="280"/>
      <c r="P24" s="280"/>
      <c r="Q24" s="280"/>
      <c r="R24" s="280"/>
      <c r="S24" s="280"/>
      <c r="T24" s="280"/>
      <c r="U24" s="327"/>
      <c r="V24" s="280"/>
      <c r="W24" s="263"/>
      <c r="X24" s="542"/>
      <c r="Y24" s="280"/>
      <c r="Z24" s="263"/>
      <c r="AA24" s="507"/>
    </row>
    <row r="25" spans="1:27" ht="15.75" customHeight="1" x14ac:dyDescent="0.25">
      <c r="A25" s="475"/>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63"/>
      <c r="AA25" s="507"/>
    </row>
    <row r="26" spans="1:27" ht="18" customHeight="1" x14ac:dyDescent="0.25">
      <c r="A26" s="465" t="s">
        <v>152</v>
      </c>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63"/>
      <c r="AA26" s="507"/>
    </row>
    <row r="27" spans="1:27" ht="15.75" customHeight="1" x14ac:dyDescent="0.25">
      <c r="A27" s="269" t="s">
        <v>153</v>
      </c>
      <c r="B27" s="280"/>
      <c r="C27" s="280"/>
      <c r="D27" s="280"/>
      <c r="E27" s="280"/>
      <c r="F27" s="280"/>
      <c r="G27" s="280"/>
      <c r="H27" s="263"/>
      <c r="I27" s="270"/>
      <c r="J27" s="139"/>
      <c r="K27" s="139"/>
      <c r="L27" s="139"/>
      <c r="M27" s="139"/>
      <c r="N27" s="139"/>
      <c r="O27" s="139"/>
      <c r="P27" s="139"/>
      <c r="Q27" s="139"/>
      <c r="R27" s="139"/>
      <c r="S27" s="139"/>
      <c r="T27" s="139"/>
      <c r="U27" s="139"/>
      <c r="V27" s="139"/>
      <c r="W27" s="139"/>
      <c r="X27" s="139"/>
      <c r="Y27" s="139"/>
      <c r="Z27" s="271"/>
      <c r="AA27" s="507"/>
    </row>
    <row r="28" spans="1:27" ht="15.75" customHeight="1" x14ac:dyDescent="0.25">
      <c r="A28" s="521"/>
      <c r="B28" s="280"/>
      <c r="C28" s="263"/>
      <c r="D28" s="36" t="s">
        <v>154</v>
      </c>
      <c r="E28" s="36" t="s">
        <v>155</v>
      </c>
      <c r="F28" s="36" t="s">
        <v>156</v>
      </c>
      <c r="G28" s="36" t="s">
        <v>157</v>
      </c>
      <c r="H28" s="36" t="s">
        <v>158</v>
      </c>
      <c r="I28" s="140"/>
      <c r="J28" s="143"/>
      <c r="K28" s="143"/>
      <c r="L28" s="143"/>
      <c r="M28" s="143"/>
      <c r="N28" s="143"/>
      <c r="O28" s="143"/>
      <c r="P28" s="143"/>
      <c r="Q28" s="143"/>
      <c r="R28" s="143"/>
      <c r="S28" s="143"/>
      <c r="T28" s="143"/>
      <c r="U28" s="143"/>
      <c r="V28" s="143"/>
      <c r="W28" s="143"/>
      <c r="X28" s="143"/>
      <c r="Y28" s="143"/>
      <c r="Z28" s="283"/>
      <c r="AA28" s="507"/>
    </row>
    <row r="29" spans="1:27" ht="15.75" customHeight="1" x14ac:dyDescent="0.25">
      <c r="A29" s="457" t="s">
        <v>159</v>
      </c>
      <c r="B29" s="280"/>
      <c r="C29" s="263"/>
      <c r="D29" s="4"/>
      <c r="E29" s="4"/>
      <c r="F29" s="4"/>
      <c r="G29" s="4"/>
      <c r="H29" s="4"/>
      <c r="I29" s="140"/>
      <c r="J29" s="143"/>
      <c r="K29" s="143"/>
      <c r="L29" s="143"/>
      <c r="M29" s="143"/>
      <c r="N29" s="143"/>
      <c r="O29" s="143"/>
      <c r="P29" s="143"/>
      <c r="Q29" s="143"/>
      <c r="R29" s="143"/>
      <c r="S29" s="143"/>
      <c r="T29" s="143"/>
      <c r="U29" s="143"/>
      <c r="V29" s="143"/>
      <c r="W29" s="143"/>
      <c r="X29" s="143"/>
      <c r="Y29" s="143"/>
      <c r="Z29" s="283"/>
      <c r="AA29" s="507"/>
    </row>
    <row r="30" spans="1:27" ht="15.75" customHeight="1" x14ac:dyDescent="0.25">
      <c r="A30" s="457" t="s">
        <v>160</v>
      </c>
      <c r="B30" s="280"/>
      <c r="C30" s="263"/>
      <c r="D30" s="7"/>
      <c r="E30" s="7"/>
      <c r="F30" s="7"/>
      <c r="G30" s="7"/>
      <c r="H30" s="7"/>
      <c r="I30" s="140"/>
      <c r="J30" s="143"/>
      <c r="K30" s="143"/>
      <c r="L30" s="143"/>
      <c r="M30" s="143"/>
      <c r="N30" s="143"/>
      <c r="O30" s="143"/>
      <c r="P30" s="143"/>
      <c r="Q30" s="143"/>
      <c r="R30" s="143"/>
      <c r="S30" s="143"/>
      <c r="T30" s="143"/>
      <c r="U30" s="143"/>
      <c r="V30" s="143"/>
      <c r="W30" s="143"/>
      <c r="X30" s="143"/>
      <c r="Y30" s="143"/>
      <c r="Z30" s="283"/>
      <c r="AA30" s="507"/>
    </row>
    <row r="31" spans="1:27" ht="15.75" customHeight="1" x14ac:dyDescent="0.25">
      <c r="A31" s="541" t="s">
        <v>161</v>
      </c>
      <c r="B31" s="280"/>
      <c r="C31" s="263"/>
      <c r="D31" s="7"/>
      <c r="E31" s="7"/>
      <c r="F31" s="7"/>
      <c r="G31" s="7"/>
      <c r="H31" s="7"/>
      <c r="I31" s="140"/>
      <c r="J31" s="141"/>
      <c r="K31" s="141"/>
      <c r="L31" s="141"/>
      <c r="M31" s="141"/>
      <c r="N31" s="141"/>
      <c r="O31" s="141"/>
      <c r="P31" s="141"/>
      <c r="Q31" s="141"/>
      <c r="R31" s="141"/>
      <c r="S31" s="141"/>
      <c r="T31" s="141"/>
      <c r="U31" s="141"/>
      <c r="V31" s="141"/>
      <c r="W31" s="141"/>
      <c r="X31" s="141"/>
      <c r="Y31" s="141"/>
      <c r="Z31" s="283"/>
      <c r="AA31" s="507"/>
    </row>
    <row r="32" spans="1:27" ht="15.75" customHeight="1" x14ac:dyDescent="0.25">
      <c r="A32" s="457" t="s">
        <v>162</v>
      </c>
      <c r="B32" s="280"/>
      <c r="C32" s="263"/>
      <c r="D32" s="7"/>
      <c r="E32" s="7"/>
      <c r="F32" s="7"/>
      <c r="G32" s="7"/>
      <c r="H32" s="7"/>
      <c r="I32" s="547"/>
      <c r="J32" s="269" t="s">
        <v>163</v>
      </c>
      <c r="K32" s="280"/>
      <c r="L32" s="280"/>
      <c r="M32" s="280"/>
      <c r="N32" s="280"/>
      <c r="O32" s="280"/>
      <c r="P32" s="280"/>
      <c r="Q32" s="280"/>
      <c r="R32" s="280"/>
      <c r="S32" s="280"/>
      <c r="T32" s="280"/>
      <c r="U32" s="280"/>
      <c r="V32" s="280"/>
      <c r="W32" s="280"/>
      <c r="X32" s="263"/>
      <c r="Y32" s="320"/>
      <c r="Z32" s="283"/>
      <c r="AA32" s="507"/>
    </row>
    <row r="33" spans="1:27" ht="15.75" customHeight="1" x14ac:dyDescent="0.25">
      <c r="A33" s="457" t="s">
        <v>164</v>
      </c>
      <c r="B33" s="280"/>
      <c r="C33" s="263"/>
      <c r="D33" s="7"/>
      <c r="E33" s="7"/>
      <c r="F33" s="7"/>
      <c r="G33" s="7"/>
      <c r="H33" s="7"/>
      <c r="I33" s="276"/>
      <c r="J33" s="504" t="s">
        <v>165</v>
      </c>
      <c r="K33" s="280"/>
      <c r="L33" s="280"/>
      <c r="M33" s="280"/>
      <c r="N33" s="280"/>
      <c r="O33" s="280"/>
      <c r="P33" s="280"/>
      <c r="Q33" s="280"/>
      <c r="R33" s="263"/>
      <c r="S33" s="327"/>
      <c r="T33" s="280"/>
      <c r="U33" s="280"/>
      <c r="V33" s="280"/>
      <c r="W33" s="280"/>
      <c r="X33" s="263"/>
      <c r="Y33" s="140"/>
      <c r="Z33" s="283"/>
      <c r="AA33" s="507"/>
    </row>
    <row r="34" spans="1:27" ht="18" customHeight="1" x14ac:dyDescent="0.25">
      <c r="A34" s="457" t="s">
        <v>166</v>
      </c>
      <c r="B34" s="280"/>
      <c r="C34" s="263"/>
      <c r="D34" s="2" t="s">
        <v>144</v>
      </c>
      <c r="E34" s="2" t="s">
        <v>144</v>
      </c>
      <c r="F34" s="2" t="s">
        <v>144</v>
      </c>
      <c r="G34" s="2" t="s">
        <v>144</v>
      </c>
      <c r="H34" s="2" t="s">
        <v>144</v>
      </c>
      <c r="I34" s="276"/>
      <c r="J34" s="504" t="s">
        <v>167</v>
      </c>
      <c r="K34" s="280"/>
      <c r="L34" s="280"/>
      <c r="M34" s="280"/>
      <c r="N34" s="280"/>
      <c r="O34" s="280"/>
      <c r="P34" s="280"/>
      <c r="Q34" s="280"/>
      <c r="R34" s="263"/>
      <c r="S34" s="279" t="s">
        <v>144</v>
      </c>
      <c r="T34" s="280"/>
      <c r="U34" s="280"/>
      <c r="V34" s="280"/>
      <c r="W34" s="280"/>
      <c r="X34" s="263"/>
      <c r="Y34" s="140"/>
      <c r="Z34" s="283"/>
      <c r="AA34" s="507"/>
    </row>
    <row r="35" spans="1:27" ht="15.75" customHeight="1" x14ac:dyDescent="0.25">
      <c r="A35" s="457" t="s">
        <v>168</v>
      </c>
      <c r="B35" s="280"/>
      <c r="C35" s="263"/>
      <c r="D35" s="2" t="s">
        <v>144</v>
      </c>
      <c r="E35" s="2" t="s">
        <v>144</v>
      </c>
      <c r="F35" s="2" t="s">
        <v>144</v>
      </c>
      <c r="G35" s="2" t="s">
        <v>144</v>
      </c>
      <c r="H35" s="2" t="s">
        <v>144</v>
      </c>
      <c r="I35" s="276"/>
      <c r="J35" s="504" t="s">
        <v>309</v>
      </c>
      <c r="K35" s="280"/>
      <c r="L35" s="280"/>
      <c r="M35" s="280"/>
      <c r="N35" s="280"/>
      <c r="O35" s="280"/>
      <c r="P35" s="280"/>
      <c r="Q35" s="280"/>
      <c r="R35" s="263"/>
      <c r="S35" s="327"/>
      <c r="T35" s="280"/>
      <c r="U35" s="280"/>
      <c r="V35" s="280"/>
      <c r="W35" s="280"/>
      <c r="X35" s="263"/>
      <c r="Y35" s="140"/>
      <c r="Z35" s="283"/>
      <c r="AA35" s="507"/>
    </row>
    <row r="36" spans="1:27" ht="15.75" customHeight="1" x14ac:dyDescent="0.25">
      <c r="A36" s="457" t="s">
        <v>169</v>
      </c>
      <c r="B36" s="280"/>
      <c r="C36" s="263"/>
      <c r="D36" s="73">
        <f>SUM(D30:D33)+IF(D34="Yes",1,0)+IF(D35="Yes",1,0)</f>
        <v>0</v>
      </c>
      <c r="E36" s="73">
        <f>SUM(E30:E33)+IF(E34="Yes",1,0)+IF(E35="Yes",1,0)</f>
        <v>0</v>
      </c>
      <c r="F36" s="73">
        <f>SUM(F30:F33)+IF(F34="Yes",1,0)+IF(F35="Yes",1,0)</f>
        <v>0</v>
      </c>
      <c r="G36" s="73">
        <f>SUM(G30:G33)+IF(G34="Yes",1,0)+IF(G35="Yes",1,0)</f>
        <v>0</v>
      </c>
      <c r="H36" s="73">
        <f>SUM(H30:H33)+IF(H34="Yes",1,0)+IF(H35="Yes",1,0)</f>
        <v>0</v>
      </c>
      <c r="I36" s="276"/>
      <c r="J36" s="504" t="s">
        <v>170</v>
      </c>
      <c r="K36" s="280"/>
      <c r="L36" s="280"/>
      <c r="M36" s="280"/>
      <c r="N36" s="280"/>
      <c r="O36" s="280"/>
      <c r="P36" s="280"/>
      <c r="Q36" s="280"/>
      <c r="R36" s="263"/>
      <c r="S36" s="327"/>
      <c r="T36" s="280"/>
      <c r="U36" s="280"/>
      <c r="V36" s="280"/>
      <c r="W36" s="280"/>
      <c r="X36" s="263"/>
      <c r="Y36" s="140"/>
      <c r="Z36" s="283"/>
      <c r="AA36" s="507"/>
    </row>
    <row r="37" spans="1:27" ht="15.75" customHeight="1" x14ac:dyDescent="0.25">
      <c r="A37" s="269" t="s">
        <v>171</v>
      </c>
      <c r="B37" s="280"/>
      <c r="C37" s="280"/>
      <c r="D37" s="280"/>
      <c r="E37" s="280"/>
      <c r="F37" s="280"/>
      <c r="G37" s="280"/>
      <c r="H37" s="263"/>
      <c r="I37" s="474"/>
      <c r="J37" s="141"/>
      <c r="K37" s="141"/>
      <c r="L37" s="141"/>
      <c r="M37" s="141"/>
      <c r="N37" s="141"/>
      <c r="O37" s="141"/>
      <c r="P37" s="141"/>
      <c r="Q37" s="141"/>
      <c r="R37" s="141"/>
      <c r="S37" s="141"/>
      <c r="T37" s="141"/>
      <c r="U37" s="141"/>
      <c r="V37" s="141"/>
      <c r="W37" s="141"/>
      <c r="X37" s="141"/>
      <c r="Y37" s="141"/>
      <c r="Z37" s="283"/>
      <c r="AA37" s="507"/>
    </row>
    <row r="38" spans="1:27" ht="15.75" customHeight="1" x14ac:dyDescent="0.25">
      <c r="A38" s="457" t="s">
        <v>159</v>
      </c>
      <c r="B38" s="280"/>
      <c r="C38" s="263"/>
      <c r="D38" s="4"/>
      <c r="E38" s="4"/>
      <c r="F38" s="4"/>
      <c r="G38" s="4"/>
      <c r="H38" s="4"/>
      <c r="I38" s="140"/>
      <c r="J38" s="143"/>
      <c r="K38" s="143"/>
      <c r="L38" s="143"/>
      <c r="M38" s="143"/>
      <c r="N38" s="143"/>
      <c r="O38" s="143"/>
      <c r="P38" s="143"/>
      <c r="Q38" s="143"/>
      <c r="R38" s="143"/>
      <c r="S38" s="143"/>
      <c r="T38" s="143"/>
      <c r="U38" s="143"/>
      <c r="V38" s="143"/>
      <c r="W38" s="143"/>
      <c r="X38" s="143"/>
      <c r="Y38" s="143"/>
      <c r="Z38" s="283"/>
      <c r="AA38" s="507"/>
    </row>
    <row r="39" spans="1:27" ht="15.75" customHeight="1" x14ac:dyDescent="0.25">
      <c r="A39" s="457" t="s">
        <v>172</v>
      </c>
      <c r="B39" s="280"/>
      <c r="C39" s="263"/>
      <c r="D39" s="7"/>
      <c r="E39" s="7"/>
      <c r="F39" s="7"/>
      <c r="G39" s="7"/>
      <c r="H39" s="7"/>
      <c r="I39" s="140"/>
      <c r="J39" s="143"/>
      <c r="K39" s="143"/>
      <c r="L39" s="143"/>
      <c r="M39" s="143"/>
      <c r="N39" s="143"/>
      <c r="O39" s="143"/>
      <c r="P39" s="143"/>
      <c r="Q39" s="143"/>
      <c r="R39" s="143"/>
      <c r="S39" s="143"/>
      <c r="T39" s="143"/>
      <c r="U39" s="143"/>
      <c r="V39" s="143"/>
      <c r="W39" s="143"/>
      <c r="X39" s="143"/>
      <c r="Y39" s="143"/>
      <c r="Z39" s="283"/>
      <c r="AA39" s="507"/>
    </row>
    <row r="40" spans="1:27" ht="15.75" customHeight="1" x14ac:dyDescent="0.25">
      <c r="A40" s="457" t="s">
        <v>173</v>
      </c>
      <c r="B40" s="280"/>
      <c r="C40" s="263"/>
      <c r="D40" s="7"/>
      <c r="E40" s="7"/>
      <c r="F40" s="7"/>
      <c r="G40" s="7"/>
      <c r="H40" s="7"/>
      <c r="I40" s="140"/>
      <c r="J40" s="143"/>
      <c r="K40" s="143"/>
      <c r="L40" s="143"/>
      <c r="M40" s="143"/>
      <c r="N40" s="143"/>
      <c r="O40" s="143"/>
      <c r="P40" s="143"/>
      <c r="Q40" s="143"/>
      <c r="R40" s="143"/>
      <c r="S40" s="143"/>
      <c r="T40" s="143"/>
      <c r="U40" s="143"/>
      <c r="V40" s="143"/>
      <c r="W40" s="143"/>
      <c r="X40" s="143"/>
      <c r="Y40" s="143"/>
      <c r="Z40" s="283"/>
      <c r="AA40" s="507"/>
    </row>
    <row r="41" spans="1:27" ht="15.75" customHeight="1" x14ac:dyDescent="0.25">
      <c r="A41" s="457" t="s">
        <v>169</v>
      </c>
      <c r="B41" s="280"/>
      <c r="C41" s="263"/>
      <c r="D41" s="73">
        <f>SUM(D39:D40)</f>
        <v>0</v>
      </c>
      <c r="E41" s="73">
        <f>SUM(E39:E40)</f>
        <v>0</v>
      </c>
      <c r="F41" s="73">
        <f>SUM(F39:F40)</f>
        <v>0</v>
      </c>
      <c r="G41" s="73">
        <f>SUM(G39:G40)</f>
        <v>0</v>
      </c>
      <c r="H41" s="73">
        <f>SUM(H39:H40)</f>
        <v>0</v>
      </c>
      <c r="I41" s="272"/>
      <c r="J41" s="273"/>
      <c r="K41" s="273"/>
      <c r="L41" s="273"/>
      <c r="M41" s="273"/>
      <c r="N41" s="273"/>
      <c r="O41" s="273"/>
      <c r="P41" s="273"/>
      <c r="Q41" s="273"/>
      <c r="R41" s="273"/>
      <c r="S41" s="273"/>
      <c r="T41" s="273"/>
      <c r="U41" s="273"/>
      <c r="V41" s="273"/>
      <c r="W41" s="273"/>
      <c r="X41" s="273"/>
      <c r="Y41" s="273"/>
      <c r="Z41" s="274"/>
      <c r="AA41" s="507"/>
    </row>
    <row r="42" spans="1:27" ht="15.75" customHeight="1" x14ac:dyDescent="0.25">
      <c r="A42" s="475"/>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63"/>
      <c r="AA42" s="507"/>
    </row>
    <row r="43" spans="1:27" ht="15.75" customHeight="1" x14ac:dyDescent="0.25">
      <c r="A43" s="458" t="s">
        <v>174</v>
      </c>
      <c r="B43" s="139"/>
      <c r="C43" s="139"/>
      <c r="D43" s="139"/>
      <c r="E43" s="139"/>
      <c r="F43" s="139"/>
      <c r="G43" s="139"/>
      <c r="H43" s="139"/>
      <c r="I43" s="139"/>
      <c r="J43" s="139"/>
      <c r="K43" s="139"/>
      <c r="L43" s="139"/>
      <c r="M43" s="139"/>
      <c r="N43" s="139"/>
      <c r="O43" s="139"/>
      <c r="P43" s="139"/>
      <c r="Q43" s="139"/>
      <c r="R43" s="139"/>
      <c r="S43" s="139"/>
      <c r="T43" s="139"/>
      <c r="U43" s="139"/>
      <c r="V43" s="139"/>
      <c r="W43" s="139"/>
      <c r="X43" s="139"/>
      <c r="Y43" s="139"/>
      <c r="Z43" s="271"/>
      <c r="AA43" s="507"/>
    </row>
    <row r="44" spans="1:27" ht="15.75" customHeight="1" x14ac:dyDescent="0.25">
      <c r="A44" s="272"/>
      <c r="B44" s="273"/>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4"/>
      <c r="AA44" s="507"/>
    </row>
    <row r="45" spans="1:27" ht="15.75" customHeight="1" x14ac:dyDescent="0.25">
      <c r="A45" s="465" t="s">
        <v>175</v>
      </c>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63"/>
      <c r="AA45" s="507"/>
    </row>
    <row r="46" spans="1:27" ht="15.75" customHeight="1" x14ac:dyDescent="0.25">
      <c r="A46" s="466" t="s">
        <v>347</v>
      </c>
      <c r="B46" s="139"/>
      <c r="C46" s="139"/>
      <c r="D46" s="139"/>
      <c r="E46" s="139"/>
      <c r="F46" s="139"/>
      <c r="G46" s="139"/>
      <c r="H46" s="139"/>
      <c r="I46" s="139"/>
      <c r="J46" s="139"/>
      <c r="K46" s="139"/>
      <c r="L46" s="139"/>
      <c r="M46" s="139"/>
      <c r="N46" s="139"/>
      <c r="O46" s="139"/>
      <c r="P46" s="139"/>
      <c r="Q46" s="271"/>
      <c r="R46" s="466" t="s">
        <v>176</v>
      </c>
      <c r="S46" s="139"/>
      <c r="T46" s="139"/>
      <c r="U46" s="139"/>
      <c r="V46" s="139"/>
      <c r="W46" s="139"/>
      <c r="X46" s="139"/>
      <c r="Y46" s="139"/>
      <c r="Z46" s="271"/>
      <c r="AA46" s="507"/>
    </row>
    <row r="47" spans="1:27" ht="15.75" customHeight="1" x14ac:dyDescent="0.25">
      <c r="A47" s="272"/>
      <c r="B47" s="273"/>
      <c r="C47" s="273"/>
      <c r="D47" s="273"/>
      <c r="E47" s="273"/>
      <c r="F47" s="273"/>
      <c r="G47" s="273"/>
      <c r="H47" s="273"/>
      <c r="I47" s="273"/>
      <c r="J47" s="273"/>
      <c r="K47" s="273"/>
      <c r="L47" s="273"/>
      <c r="M47" s="273"/>
      <c r="N47" s="273"/>
      <c r="O47" s="273"/>
      <c r="P47" s="273"/>
      <c r="Q47" s="274"/>
      <c r="R47" s="272"/>
      <c r="S47" s="273"/>
      <c r="T47" s="273"/>
      <c r="U47" s="273"/>
      <c r="V47" s="273"/>
      <c r="W47" s="273"/>
      <c r="X47" s="273"/>
      <c r="Y47" s="273"/>
      <c r="Z47" s="274"/>
      <c r="AA47" s="507"/>
    </row>
    <row r="48" spans="1:27" ht="15.75" customHeight="1" x14ac:dyDescent="0.25">
      <c r="A48" s="479" t="s">
        <v>177</v>
      </c>
      <c r="B48" s="139"/>
      <c r="C48" s="139"/>
      <c r="D48" s="139"/>
      <c r="E48" s="139"/>
      <c r="F48" s="139"/>
      <c r="G48" s="139"/>
      <c r="H48" s="139"/>
      <c r="I48" s="139"/>
      <c r="J48" s="139"/>
      <c r="K48" s="139"/>
      <c r="L48" s="139"/>
      <c r="M48" s="139"/>
      <c r="N48" s="139"/>
      <c r="O48" s="139"/>
      <c r="P48" s="139"/>
      <c r="Q48" s="271"/>
      <c r="R48" s="334" t="s">
        <v>178</v>
      </c>
      <c r="S48" s="280"/>
      <c r="T48" s="280"/>
      <c r="U48" s="280"/>
      <c r="V48" s="280"/>
      <c r="W48" s="263"/>
      <c r="X48" s="279" t="s">
        <v>144</v>
      </c>
      <c r="Y48" s="280"/>
      <c r="Z48" s="263"/>
      <c r="AA48" s="507"/>
    </row>
    <row r="49" spans="1:27" ht="15.75" customHeight="1" x14ac:dyDescent="0.25">
      <c r="A49" s="140"/>
      <c r="B49" s="143"/>
      <c r="C49" s="143"/>
      <c r="D49" s="143"/>
      <c r="E49" s="143"/>
      <c r="F49" s="143"/>
      <c r="G49" s="143"/>
      <c r="H49" s="143"/>
      <c r="I49" s="143"/>
      <c r="J49" s="143"/>
      <c r="K49" s="143"/>
      <c r="L49" s="143"/>
      <c r="M49" s="143"/>
      <c r="N49" s="143"/>
      <c r="O49" s="143"/>
      <c r="P49" s="143"/>
      <c r="Q49" s="283"/>
      <c r="R49" s="334" t="s">
        <v>179</v>
      </c>
      <c r="S49" s="280"/>
      <c r="T49" s="280"/>
      <c r="U49" s="280"/>
      <c r="V49" s="280"/>
      <c r="W49" s="263"/>
      <c r="X49" s="279" t="s">
        <v>144</v>
      </c>
      <c r="Y49" s="280"/>
      <c r="Z49" s="263"/>
      <c r="AA49" s="507"/>
    </row>
    <row r="50" spans="1:27" ht="15.75" customHeight="1" x14ac:dyDescent="0.25">
      <c r="A50" s="140"/>
      <c r="B50" s="143"/>
      <c r="C50" s="143"/>
      <c r="D50" s="143"/>
      <c r="E50" s="143"/>
      <c r="F50" s="143"/>
      <c r="G50" s="143"/>
      <c r="H50" s="143"/>
      <c r="I50" s="143"/>
      <c r="J50" s="143"/>
      <c r="K50" s="143"/>
      <c r="L50" s="143"/>
      <c r="M50" s="143"/>
      <c r="N50" s="143"/>
      <c r="O50" s="143"/>
      <c r="P50" s="143"/>
      <c r="Q50" s="283"/>
      <c r="R50" s="334" t="s">
        <v>180</v>
      </c>
      <c r="S50" s="280"/>
      <c r="T50" s="280"/>
      <c r="U50" s="280"/>
      <c r="V50" s="280"/>
      <c r="W50" s="263"/>
      <c r="X50" s="279" t="s">
        <v>144</v>
      </c>
      <c r="Y50" s="280"/>
      <c r="Z50" s="263"/>
      <c r="AA50" s="507"/>
    </row>
    <row r="51" spans="1:27" ht="15" customHeight="1" x14ac:dyDescent="0.25">
      <c r="A51" s="140"/>
      <c r="B51" s="143"/>
      <c r="C51" s="143"/>
      <c r="D51" s="143"/>
      <c r="E51" s="143"/>
      <c r="F51" s="143"/>
      <c r="G51" s="143"/>
      <c r="H51" s="143"/>
      <c r="I51" s="143"/>
      <c r="J51" s="143"/>
      <c r="K51" s="143"/>
      <c r="L51" s="143"/>
      <c r="M51" s="143"/>
      <c r="N51" s="143"/>
      <c r="O51" s="143"/>
      <c r="P51" s="143"/>
      <c r="Q51" s="283"/>
      <c r="R51" s="334" t="s">
        <v>181</v>
      </c>
      <c r="S51" s="280"/>
      <c r="T51" s="280"/>
      <c r="U51" s="280"/>
      <c r="V51" s="280"/>
      <c r="W51" s="263"/>
      <c r="X51" s="279" t="s">
        <v>144</v>
      </c>
      <c r="Y51" s="280"/>
      <c r="Z51" s="263"/>
      <c r="AA51" s="507"/>
    </row>
    <row r="52" spans="1:27" ht="15" customHeight="1" x14ac:dyDescent="0.25">
      <c r="A52" s="272"/>
      <c r="B52" s="273"/>
      <c r="C52" s="273"/>
      <c r="D52" s="273"/>
      <c r="E52" s="273"/>
      <c r="F52" s="273"/>
      <c r="G52" s="273"/>
      <c r="H52" s="273"/>
      <c r="I52" s="273"/>
      <c r="J52" s="273"/>
      <c r="K52" s="273"/>
      <c r="L52" s="273"/>
      <c r="M52" s="273"/>
      <c r="N52" s="273"/>
      <c r="O52" s="273"/>
      <c r="P52" s="273"/>
      <c r="Q52" s="274"/>
      <c r="R52" s="334" t="s">
        <v>182</v>
      </c>
      <c r="S52" s="280"/>
      <c r="T52" s="280"/>
      <c r="U52" s="280"/>
      <c r="V52" s="280"/>
      <c r="W52" s="263"/>
      <c r="X52" s="279" t="s">
        <v>144</v>
      </c>
      <c r="Y52" s="280"/>
      <c r="Z52" s="263"/>
      <c r="AA52" s="507"/>
    </row>
    <row r="53" spans="1:27" ht="18" customHeight="1" x14ac:dyDescent="0.25">
      <c r="A53" s="465" t="s">
        <v>183</v>
      </c>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63"/>
      <c r="AA53" s="507"/>
    </row>
    <row r="54" spans="1:27" ht="15.75" customHeight="1" x14ac:dyDescent="0.25">
      <c r="A54" s="466" t="s">
        <v>348</v>
      </c>
      <c r="B54" s="139"/>
      <c r="C54" s="139"/>
      <c r="D54" s="139"/>
      <c r="E54" s="139"/>
      <c r="F54" s="139"/>
      <c r="G54" s="139"/>
      <c r="H54" s="139"/>
      <c r="I54" s="139"/>
      <c r="J54" s="139"/>
      <c r="K54" s="139"/>
      <c r="L54" s="139"/>
      <c r="M54" s="139"/>
      <c r="N54" s="139"/>
      <c r="O54" s="139"/>
      <c r="P54" s="139"/>
      <c r="Q54" s="139"/>
      <c r="R54" s="139"/>
      <c r="S54" s="139"/>
      <c r="T54" s="139"/>
      <c r="U54" s="139"/>
      <c r="V54" s="139"/>
      <c r="W54" s="139"/>
      <c r="X54" s="139"/>
      <c r="Y54" s="139"/>
      <c r="Z54" s="271"/>
      <c r="AA54" s="507"/>
    </row>
    <row r="55" spans="1:27" ht="15.75" customHeight="1" x14ac:dyDescent="0.25">
      <c r="A55" s="272"/>
      <c r="B55" s="273"/>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4"/>
      <c r="AA55" s="507"/>
    </row>
    <row r="56" spans="1:27" ht="15.75" customHeight="1" x14ac:dyDescent="0.25">
      <c r="A56" s="291" t="s">
        <v>177</v>
      </c>
      <c r="B56" s="139"/>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271"/>
      <c r="AA56" s="507"/>
    </row>
    <row r="57" spans="1:27" ht="15.75" customHeight="1" x14ac:dyDescent="0.25">
      <c r="A57" s="140"/>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283"/>
      <c r="AA57" s="507"/>
    </row>
    <row r="58" spans="1:27" ht="15.75" customHeight="1" x14ac:dyDescent="0.25">
      <c r="A58" s="140"/>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283"/>
      <c r="AA58" s="507"/>
    </row>
    <row r="59" spans="1:27" ht="15.75" customHeight="1" x14ac:dyDescent="0.25">
      <c r="A59" s="140"/>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283"/>
      <c r="AA59" s="507"/>
    </row>
    <row r="60" spans="1:27" ht="15.75" customHeight="1" x14ac:dyDescent="0.25">
      <c r="A60" s="272"/>
      <c r="B60" s="273"/>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4"/>
      <c r="AA60" s="507"/>
    </row>
    <row r="61" spans="1:27" ht="15.75" customHeight="1" x14ac:dyDescent="0.25">
      <c r="A61" s="475"/>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63"/>
      <c r="AA61" s="507"/>
    </row>
    <row r="62" spans="1:27" ht="15.75" customHeight="1" x14ac:dyDescent="0.25">
      <c r="A62" s="459" t="s">
        <v>184</v>
      </c>
      <c r="B62" s="139"/>
      <c r="C62" s="139"/>
      <c r="D62" s="139"/>
      <c r="E62" s="139"/>
      <c r="F62" s="139"/>
      <c r="G62" s="139"/>
      <c r="H62" s="139"/>
      <c r="I62" s="139"/>
      <c r="J62" s="139"/>
      <c r="K62" s="139"/>
      <c r="L62" s="139"/>
      <c r="M62" s="139"/>
      <c r="N62" s="139"/>
      <c r="O62" s="139"/>
      <c r="P62" s="139"/>
      <c r="Q62" s="139"/>
      <c r="R62" s="139"/>
      <c r="S62" s="139"/>
      <c r="T62" s="139"/>
      <c r="U62" s="139"/>
      <c r="V62" s="139"/>
      <c r="W62" s="139"/>
      <c r="X62" s="139"/>
      <c r="Y62" s="139"/>
      <c r="Z62" s="271"/>
      <c r="AA62" s="507"/>
    </row>
    <row r="63" spans="1:27" ht="15.75" customHeight="1" x14ac:dyDescent="0.25">
      <c r="A63" s="141"/>
      <c r="B63" s="141"/>
      <c r="C63" s="141"/>
      <c r="D63" s="141"/>
      <c r="E63" s="141"/>
      <c r="F63" s="141"/>
      <c r="G63" s="141"/>
      <c r="H63" s="141"/>
      <c r="I63" s="141"/>
      <c r="J63" s="141"/>
      <c r="K63" s="141"/>
      <c r="L63" s="141"/>
      <c r="M63" s="141"/>
      <c r="N63" s="141"/>
      <c r="O63" s="141"/>
      <c r="P63" s="141"/>
      <c r="Q63" s="141"/>
      <c r="R63" s="141"/>
      <c r="S63" s="141"/>
      <c r="T63" s="141"/>
      <c r="U63" s="141"/>
      <c r="V63" s="141"/>
      <c r="W63" s="141"/>
      <c r="X63" s="141"/>
      <c r="Y63" s="141"/>
      <c r="Z63" s="283"/>
      <c r="AA63" s="507"/>
    </row>
    <row r="64" spans="1:27" ht="15.75" customHeight="1" x14ac:dyDescent="0.25">
      <c r="A64" s="476" t="s">
        <v>298</v>
      </c>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c r="AA64" s="507"/>
    </row>
    <row r="65" spans="1:27" ht="15.75" customHeight="1" x14ac:dyDescent="0.25">
      <c r="A65" s="476"/>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c r="AA65" s="507"/>
    </row>
    <row r="66" spans="1:27" ht="15.75" customHeight="1" x14ac:dyDescent="0.25">
      <c r="A66" s="476"/>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c r="AA66" s="507"/>
    </row>
    <row r="67" spans="1:27" ht="15.75" customHeight="1" x14ac:dyDescent="0.25">
      <c r="A67" s="237" t="s">
        <v>299</v>
      </c>
      <c r="B67" s="237"/>
      <c r="C67" s="237"/>
      <c r="D67" s="237"/>
      <c r="E67" s="237"/>
      <c r="F67" s="237"/>
      <c r="G67" s="237"/>
      <c r="H67" s="237"/>
      <c r="I67" s="237"/>
      <c r="J67" s="237"/>
      <c r="K67" s="237"/>
      <c r="L67" s="237"/>
      <c r="M67" s="237"/>
      <c r="N67" s="237"/>
      <c r="O67" s="237"/>
      <c r="P67" s="237"/>
      <c r="Q67" s="237"/>
      <c r="R67" s="237"/>
      <c r="S67" s="237"/>
      <c r="T67" s="237"/>
      <c r="U67" s="237"/>
      <c r="V67" s="237"/>
      <c r="W67" s="237"/>
      <c r="X67" s="237"/>
      <c r="Y67" s="237"/>
      <c r="Z67" s="237"/>
      <c r="AA67" s="507"/>
    </row>
    <row r="68" spans="1:27" ht="15.75" customHeight="1" x14ac:dyDescent="0.25">
      <c r="A68" s="237"/>
      <c r="B68" s="237"/>
      <c r="C68" s="237"/>
      <c r="D68" s="237"/>
      <c r="E68" s="237"/>
      <c r="F68" s="237"/>
      <c r="G68" s="237"/>
      <c r="H68" s="237"/>
      <c r="I68" s="237"/>
      <c r="J68" s="237"/>
      <c r="K68" s="237"/>
      <c r="L68" s="237"/>
      <c r="M68" s="237"/>
      <c r="N68" s="237"/>
      <c r="O68" s="237"/>
      <c r="P68" s="237"/>
      <c r="Q68" s="237"/>
      <c r="R68" s="237"/>
      <c r="S68" s="237"/>
      <c r="T68" s="237"/>
      <c r="U68" s="237"/>
      <c r="V68" s="237"/>
      <c r="W68" s="237"/>
      <c r="X68" s="237"/>
      <c r="Y68" s="237"/>
      <c r="Z68" s="237"/>
      <c r="AA68" s="507"/>
    </row>
    <row r="69" spans="1:27" ht="15.75" customHeight="1" x14ac:dyDescent="0.25">
      <c r="A69" s="237"/>
      <c r="B69" s="237"/>
      <c r="C69" s="237"/>
      <c r="D69" s="237"/>
      <c r="E69" s="237"/>
      <c r="F69" s="237"/>
      <c r="G69" s="237"/>
      <c r="H69" s="237"/>
      <c r="I69" s="237"/>
      <c r="J69" s="237"/>
      <c r="K69" s="237"/>
      <c r="L69" s="237"/>
      <c r="M69" s="237"/>
      <c r="N69" s="237"/>
      <c r="O69" s="237"/>
      <c r="P69" s="237"/>
      <c r="Q69" s="237"/>
      <c r="R69" s="237"/>
      <c r="S69" s="237"/>
      <c r="T69" s="237"/>
      <c r="U69" s="237"/>
      <c r="V69" s="237"/>
      <c r="W69" s="237"/>
      <c r="X69" s="237"/>
      <c r="Y69" s="237"/>
      <c r="Z69" s="237"/>
      <c r="AA69" s="507"/>
    </row>
    <row r="70" spans="1:27" ht="15" customHeight="1" x14ac:dyDescent="0.25">
      <c r="A70" s="475"/>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63"/>
      <c r="AA70" s="507"/>
    </row>
    <row r="71" spans="1:27" ht="15" customHeight="1" x14ac:dyDescent="0.25">
      <c r="A71" s="459" t="s">
        <v>185</v>
      </c>
      <c r="B71" s="139"/>
      <c r="C71" s="139"/>
      <c r="D71" s="139"/>
      <c r="E71" s="139"/>
      <c r="F71" s="139"/>
      <c r="G71" s="139"/>
      <c r="H71" s="139"/>
      <c r="I71" s="139"/>
      <c r="J71" s="139"/>
      <c r="K71" s="139"/>
      <c r="L71" s="139"/>
      <c r="M71" s="139"/>
      <c r="N71" s="139"/>
      <c r="O71" s="139"/>
      <c r="P71" s="139"/>
      <c r="Q71" s="139"/>
      <c r="R71" s="139"/>
      <c r="S71" s="139"/>
      <c r="T71" s="139"/>
      <c r="U71" s="139"/>
      <c r="V71" s="139"/>
      <c r="W71" s="139"/>
      <c r="X71" s="139"/>
      <c r="Y71" s="139"/>
      <c r="Z71" s="271"/>
      <c r="AA71" s="507"/>
    </row>
    <row r="72" spans="1:27" ht="15.75" customHeight="1" x14ac:dyDescent="0.25">
      <c r="A72" s="141"/>
      <c r="B72" s="141"/>
      <c r="C72" s="141"/>
      <c r="D72" s="141"/>
      <c r="E72" s="141"/>
      <c r="F72" s="141"/>
      <c r="G72" s="141"/>
      <c r="H72" s="141"/>
      <c r="I72" s="141"/>
      <c r="J72" s="141"/>
      <c r="K72" s="141"/>
      <c r="L72" s="141"/>
      <c r="M72" s="141"/>
      <c r="N72" s="141"/>
      <c r="O72" s="141"/>
      <c r="P72" s="141"/>
      <c r="Q72" s="141"/>
      <c r="R72" s="141"/>
      <c r="S72" s="141"/>
      <c r="T72" s="141"/>
      <c r="U72" s="141"/>
      <c r="V72" s="141"/>
      <c r="W72" s="141"/>
      <c r="X72" s="141"/>
      <c r="Y72" s="141"/>
      <c r="Z72" s="283"/>
      <c r="AA72" s="507"/>
    </row>
    <row r="73" spans="1:27" ht="15.75" customHeight="1" x14ac:dyDescent="0.25">
      <c r="A73" s="44"/>
      <c r="B73" s="543" t="s">
        <v>116</v>
      </c>
      <c r="C73" s="280"/>
      <c r="D73" s="280"/>
      <c r="E73" s="280"/>
      <c r="F73" s="263"/>
      <c r="G73" s="543" t="s">
        <v>186</v>
      </c>
      <c r="H73" s="280"/>
      <c r="I73" s="263"/>
      <c r="J73" s="543" t="s">
        <v>187</v>
      </c>
      <c r="K73" s="280"/>
      <c r="L73" s="280"/>
      <c r="M73" s="280"/>
      <c r="N73" s="280"/>
      <c r="O73" s="280"/>
      <c r="P73" s="280"/>
      <c r="Q73" s="280"/>
      <c r="R73" s="280"/>
      <c r="S73" s="280"/>
      <c r="T73" s="280"/>
      <c r="U73" s="280"/>
      <c r="V73" s="280"/>
      <c r="W73" s="280"/>
      <c r="X73" s="280"/>
      <c r="Y73" s="280"/>
      <c r="Z73" s="263"/>
      <c r="AA73" s="508"/>
    </row>
    <row r="74" spans="1:27" ht="15.75" customHeight="1" x14ac:dyDescent="0.25">
      <c r="A74" s="44"/>
      <c r="B74" s="36" t="s">
        <v>117</v>
      </c>
      <c r="C74" s="36" t="s">
        <v>364</v>
      </c>
      <c r="D74" s="36" t="s">
        <v>131</v>
      </c>
      <c r="E74" s="36" t="s">
        <v>345</v>
      </c>
      <c r="F74" s="45" t="s">
        <v>188</v>
      </c>
      <c r="G74" s="36" t="s">
        <v>130</v>
      </c>
      <c r="H74" s="46" t="s">
        <v>136</v>
      </c>
      <c r="I74" s="47" t="s">
        <v>138</v>
      </c>
      <c r="J74" s="36" t="s">
        <v>101</v>
      </c>
      <c r="K74" s="36" t="s">
        <v>102</v>
      </c>
      <c r="L74" s="36" t="s">
        <v>323</v>
      </c>
      <c r="M74" s="36" t="s">
        <v>103</v>
      </c>
      <c r="N74" s="36" t="s">
        <v>104</v>
      </c>
      <c r="O74" s="36" t="s">
        <v>313</v>
      </c>
      <c r="P74" s="48" t="s">
        <v>105</v>
      </c>
      <c r="Q74" s="47" t="s">
        <v>106</v>
      </c>
      <c r="R74" s="49" t="s">
        <v>107</v>
      </c>
      <c r="S74" s="49" t="s">
        <v>108</v>
      </c>
      <c r="T74" s="49" t="s">
        <v>311</v>
      </c>
      <c r="U74" s="49" t="s">
        <v>109</v>
      </c>
      <c r="V74" s="49" t="s">
        <v>110</v>
      </c>
      <c r="W74" s="49" t="s">
        <v>111</v>
      </c>
      <c r="X74" s="49" t="s">
        <v>112</v>
      </c>
      <c r="Y74" s="49" t="s">
        <v>113</v>
      </c>
      <c r="Z74" s="49" t="s">
        <v>114</v>
      </c>
      <c r="AA74" s="49" t="s">
        <v>115</v>
      </c>
    </row>
    <row r="75" spans="1:27" ht="15" customHeight="1" x14ac:dyDescent="0.25">
      <c r="A75" s="50" t="s">
        <v>271</v>
      </c>
      <c r="B75" s="75">
        <f>E98</f>
        <v>0</v>
      </c>
      <c r="C75" s="75">
        <f>H98</f>
        <v>0</v>
      </c>
      <c r="D75" s="75">
        <f>L98</f>
        <v>0</v>
      </c>
      <c r="E75" s="75">
        <f>R98</f>
        <v>0</v>
      </c>
      <c r="F75" s="75">
        <f>J110</f>
        <v>0</v>
      </c>
      <c r="G75" s="74">
        <f>SUM(G138:G340)</f>
        <v>0</v>
      </c>
      <c r="H75" s="74">
        <f>SUM(H138:H340)</f>
        <v>0</v>
      </c>
      <c r="I75" s="74">
        <f>SUM(I138:I340)</f>
        <v>0</v>
      </c>
      <c r="J75" s="73">
        <f t="shared" ref="J75:K75" si="0">COUNTIF(J138:J340,"x")</f>
        <v>0</v>
      </c>
      <c r="K75" s="73">
        <f t="shared" si="0"/>
        <v>0</v>
      </c>
      <c r="L75" s="73">
        <f t="shared" ref="L75:AA75" si="1">COUNTIF(L138:L340,"x")</f>
        <v>0</v>
      </c>
      <c r="M75" s="73">
        <f t="shared" si="1"/>
        <v>0</v>
      </c>
      <c r="N75" s="73">
        <f t="shared" si="1"/>
        <v>0</v>
      </c>
      <c r="O75" s="73">
        <f t="shared" si="1"/>
        <v>0</v>
      </c>
      <c r="P75" s="73">
        <f t="shared" si="1"/>
        <v>0</v>
      </c>
      <c r="Q75" s="73">
        <f t="shared" si="1"/>
        <v>0</v>
      </c>
      <c r="R75" s="73">
        <f t="shared" si="1"/>
        <v>0</v>
      </c>
      <c r="S75" s="73">
        <f t="shared" si="1"/>
        <v>0</v>
      </c>
      <c r="T75" s="73">
        <f t="shared" si="1"/>
        <v>0</v>
      </c>
      <c r="U75" s="73">
        <f t="shared" si="1"/>
        <v>0</v>
      </c>
      <c r="V75" s="73">
        <f t="shared" si="1"/>
        <v>0</v>
      </c>
      <c r="W75" s="73">
        <f t="shared" si="1"/>
        <v>0</v>
      </c>
      <c r="X75" s="73">
        <f t="shared" si="1"/>
        <v>0</v>
      </c>
      <c r="Y75" s="73">
        <f t="shared" si="1"/>
        <v>0</v>
      </c>
      <c r="Z75" s="73">
        <f t="shared" si="1"/>
        <v>0</v>
      </c>
      <c r="AA75" s="73">
        <f t="shared" si="1"/>
        <v>0</v>
      </c>
    </row>
    <row r="76" spans="1:27" ht="15" customHeight="1" x14ac:dyDescent="0.25">
      <c r="A76" s="51" t="s">
        <v>319</v>
      </c>
      <c r="B76" s="76">
        <f>B75+January!B76</f>
        <v>0</v>
      </c>
      <c r="C76" s="76">
        <f>C75+January!C76</f>
        <v>0</v>
      </c>
      <c r="D76" s="76">
        <f>D75+January!D76</f>
        <v>0</v>
      </c>
      <c r="E76" s="76">
        <f>E75+January!E76</f>
        <v>0</v>
      </c>
      <c r="F76" s="76">
        <f>F75+January!F76</f>
        <v>0</v>
      </c>
      <c r="G76" s="77">
        <f>G75+January!G76</f>
        <v>0</v>
      </c>
      <c r="H76" s="77">
        <f>H75+January!H76</f>
        <v>0</v>
      </c>
      <c r="I76" s="77">
        <f>I75+January!I76</f>
        <v>0</v>
      </c>
      <c r="J76" s="78">
        <f>J75+January!J76</f>
        <v>0</v>
      </c>
      <c r="K76" s="78">
        <f>K75+January!K76</f>
        <v>0</v>
      </c>
      <c r="L76" s="78">
        <f>L75+January!L76</f>
        <v>0</v>
      </c>
      <c r="M76" s="78">
        <f>M75+January!M76</f>
        <v>0</v>
      </c>
      <c r="N76" s="78">
        <f>N75+January!N76</f>
        <v>0</v>
      </c>
      <c r="O76" s="78">
        <f>O75+January!O76</f>
        <v>0</v>
      </c>
      <c r="P76" s="78">
        <f>P75+January!P76</f>
        <v>0</v>
      </c>
      <c r="Q76" s="78">
        <f>Q75+January!Q76</f>
        <v>0</v>
      </c>
      <c r="R76" s="78">
        <f>R75+January!R76</f>
        <v>0</v>
      </c>
      <c r="S76" s="78">
        <f>S75+January!S76</f>
        <v>0</v>
      </c>
      <c r="T76" s="78">
        <f>T75+January!T76</f>
        <v>0</v>
      </c>
      <c r="U76" s="78">
        <f>U75+January!U76</f>
        <v>0</v>
      </c>
      <c r="V76" s="78">
        <f>V75+January!V76</f>
        <v>0</v>
      </c>
      <c r="W76" s="78">
        <f>W75+January!W76</f>
        <v>0</v>
      </c>
      <c r="X76" s="78">
        <f>X75+January!X76</f>
        <v>0</v>
      </c>
      <c r="Y76" s="78">
        <f>Y75+January!Y76</f>
        <v>0</v>
      </c>
      <c r="Z76" s="78">
        <f>Z75+January!Z76</f>
        <v>0</v>
      </c>
      <c r="AA76" s="78">
        <f>AA75+January!AA76</f>
        <v>0</v>
      </c>
    </row>
    <row r="77" spans="1:27" ht="15" customHeight="1" x14ac:dyDescent="0.25">
      <c r="A77" s="465" t="s">
        <v>190</v>
      </c>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63"/>
      <c r="AA77" s="505"/>
    </row>
    <row r="78" spans="1:27" ht="15.75" customHeight="1" x14ac:dyDescent="0.25">
      <c r="A78" s="535" t="s">
        <v>191</v>
      </c>
      <c r="B78" s="139"/>
      <c r="C78" s="139"/>
      <c r="D78" s="271"/>
      <c r="E78" s="536" t="s">
        <v>192</v>
      </c>
      <c r="F78" s="283"/>
      <c r="G78" s="536" t="s">
        <v>193</v>
      </c>
      <c r="H78" s="283"/>
      <c r="I78" s="500" t="s">
        <v>272</v>
      </c>
      <c r="J78" s="141"/>
      <c r="K78" s="141"/>
      <c r="L78" s="283"/>
      <c r="M78" s="500" t="s">
        <v>195</v>
      </c>
      <c r="N78" s="141"/>
      <c r="O78" s="141"/>
      <c r="P78" s="141"/>
      <c r="Q78" s="141"/>
      <c r="R78" s="283"/>
      <c r="S78" s="536" t="s">
        <v>196</v>
      </c>
      <c r="T78" s="141"/>
      <c r="U78" s="141"/>
      <c r="V78" s="283"/>
      <c r="W78" s="536" t="s">
        <v>197</v>
      </c>
      <c r="X78" s="141"/>
      <c r="Y78" s="141"/>
      <c r="Z78" s="283"/>
      <c r="AA78" s="505"/>
    </row>
    <row r="79" spans="1:27" ht="15" customHeight="1" x14ac:dyDescent="0.25">
      <c r="A79" s="272"/>
      <c r="B79" s="273"/>
      <c r="C79" s="273"/>
      <c r="D79" s="274"/>
      <c r="E79" s="272"/>
      <c r="F79" s="274"/>
      <c r="G79" s="272"/>
      <c r="H79" s="274"/>
      <c r="I79" s="272"/>
      <c r="J79" s="273"/>
      <c r="K79" s="273"/>
      <c r="L79" s="274"/>
      <c r="M79" s="272"/>
      <c r="N79" s="273"/>
      <c r="O79" s="273"/>
      <c r="P79" s="273"/>
      <c r="Q79" s="273"/>
      <c r="R79" s="274"/>
      <c r="S79" s="272"/>
      <c r="T79" s="273"/>
      <c r="U79" s="273"/>
      <c r="V79" s="274"/>
      <c r="W79" s="272"/>
      <c r="X79" s="273"/>
      <c r="Y79" s="273"/>
      <c r="Z79" s="274"/>
      <c r="AA79" s="505"/>
    </row>
    <row r="80" spans="1:27" ht="15" customHeight="1" x14ac:dyDescent="0.25">
      <c r="A80" s="534" t="str">
        <f>'Club Administration'!A12</f>
        <v>School Name</v>
      </c>
      <c r="B80" s="310"/>
      <c r="C80" s="310"/>
      <c r="D80" s="314"/>
      <c r="E80" s="499">
        <f>F24</f>
        <v>0</v>
      </c>
      <c r="F80" s="314"/>
      <c r="G80" s="313">
        <f>X98</f>
        <v>0</v>
      </c>
      <c r="H80" s="314"/>
      <c r="I80" s="309">
        <f>G75</f>
        <v>0</v>
      </c>
      <c r="J80" s="310"/>
      <c r="K80" s="310"/>
      <c r="L80" s="314"/>
      <c r="M80" s="309">
        <f>G76</f>
        <v>0</v>
      </c>
      <c r="N80" s="310"/>
      <c r="O80" s="310"/>
      <c r="P80" s="310"/>
      <c r="Q80" s="310"/>
      <c r="R80" s="314"/>
      <c r="S80" s="499">
        <f>U75</f>
        <v>0</v>
      </c>
      <c r="T80" s="310"/>
      <c r="U80" s="310"/>
      <c r="V80" s="314"/>
      <c r="W80" s="499">
        <f>V75</f>
        <v>0</v>
      </c>
      <c r="X80" s="310"/>
      <c r="Y80" s="310"/>
      <c r="Z80" s="314"/>
      <c r="AA80" s="505"/>
    </row>
    <row r="81" spans="1:27" ht="15.75" customHeight="1" x14ac:dyDescent="0.25">
      <c r="A81" s="455"/>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63"/>
      <c r="AA81" s="505"/>
    </row>
    <row r="82" spans="1:27" ht="15.75" customHeight="1" x14ac:dyDescent="0.25">
      <c r="A82" s="458" t="s">
        <v>198</v>
      </c>
      <c r="B82" s="139"/>
      <c r="C82" s="139"/>
      <c r="D82" s="139"/>
      <c r="E82" s="139"/>
      <c r="F82" s="139"/>
      <c r="G82" s="139"/>
      <c r="H82" s="139"/>
      <c r="I82" s="139"/>
      <c r="J82" s="139"/>
      <c r="K82" s="139"/>
      <c r="L82" s="139"/>
      <c r="M82" s="139"/>
      <c r="N82" s="139"/>
      <c r="O82" s="139"/>
      <c r="P82" s="139"/>
      <c r="Q82" s="139"/>
      <c r="R82" s="139"/>
      <c r="S82" s="139"/>
      <c r="T82" s="139"/>
      <c r="U82" s="139"/>
      <c r="V82" s="139"/>
      <c r="W82" s="139"/>
      <c r="X82" s="139"/>
      <c r="Y82" s="139"/>
      <c r="Z82" s="271"/>
      <c r="AA82" s="505"/>
    </row>
    <row r="83" spans="1:27" ht="15.75" customHeight="1" x14ac:dyDescent="0.25">
      <c r="A83" s="272"/>
      <c r="B83" s="273"/>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4"/>
      <c r="AA83" s="505"/>
    </row>
    <row r="84" spans="1:27" ht="24" customHeight="1" x14ac:dyDescent="0.25">
      <c r="A84" s="456" t="s">
        <v>342</v>
      </c>
      <c r="B84" s="139"/>
      <c r="C84" s="139"/>
      <c r="D84" s="139"/>
      <c r="E84" s="139"/>
      <c r="F84" s="139"/>
      <c r="G84" s="139"/>
      <c r="H84" s="139"/>
      <c r="I84" s="139"/>
      <c r="J84" s="139"/>
      <c r="K84" s="139"/>
      <c r="L84" s="139"/>
      <c r="M84" s="139"/>
      <c r="N84" s="139"/>
      <c r="O84" s="139"/>
      <c r="P84" s="139"/>
      <c r="Q84" s="139"/>
      <c r="R84" s="139"/>
      <c r="S84" s="139"/>
      <c r="T84" s="139"/>
      <c r="U84" s="139"/>
      <c r="V84" s="139"/>
      <c r="W84" s="139"/>
      <c r="X84" s="139"/>
      <c r="Y84" s="139"/>
      <c r="Z84" s="271"/>
      <c r="AA84" s="505"/>
    </row>
    <row r="85" spans="1:27" ht="18" customHeight="1" x14ac:dyDescent="0.25">
      <c r="A85" s="454" t="s">
        <v>357</v>
      </c>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283"/>
      <c r="AA85" s="505"/>
    </row>
    <row r="86" spans="1:27" ht="15.75" customHeight="1" x14ac:dyDescent="0.25">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283"/>
      <c r="AA86" s="505"/>
    </row>
    <row r="87" spans="1:27" ht="15.75" customHeight="1" x14ac:dyDescent="0.25">
      <c r="A87" s="36" t="s">
        <v>199</v>
      </c>
      <c r="B87" s="269" t="s">
        <v>200</v>
      </c>
      <c r="C87" s="280"/>
      <c r="D87" s="263"/>
      <c r="E87" s="269" t="s">
        <v>273</v>
      </c>
      <c r="F87" s="280"/>
      <c r="G87" s="263"/>
      <c r="H87" s="544" t="s">
        <v>365</v>
      </c>
      <c r="I87" s="545"/>
      <c r="J87" s="545"/>
      <c r="K87" s="546"/>
      <c r="L87" s="501" t="s">
        <v>274</v>
      </c>
      <c r="M87" s="280"/>
      <c r="N87" s="280"/>
      <c r="O87" s="280"/>
      <c r="P87" s="280"/>
      <c r="Q87" s="263"/>
      <c r="R87" s="501" t="s">
        <v>353</v>
      </c>
      <c r="S87" s="280"/>
      <c r="T87" s="280"/>
      <c r="U87" s="280"/>
      <c r="V87" s="280"/>
      <c r="W87" s="263"/>
      <c r="X87" s="269" t="s">
        <v>128</v>
      </c>
      <c r="Y87" s="280"/>
      <c r="Z87" s="263"/>
      <c r="AA87" s="505"/>
    </row>
    <row r="88" spans="1:27" ht="15.75" customHeight="1" x14ac:dyDescent="0.25">
      <c r="A88" s="52"/>
      <c r="B88" s="446"/>
      <c r="C88" s="280"/>
      <c r="D88" s="263"/>
      <c r="E88" s="279"/>
      <c r="F88" s="280"/>
      <c r="G88" s="263"/>
      <c r="H88" s="448"/>
      <c r="I88" s="280"/>
      <c r="J88" s="280"/>
      <c r="K88" s="263"/>
      <c r="L88" s="531"/>
      <c r="M88" s="280"/>
      <c r="N88" s="280"/>
      <c r="O88" s="280"/>
      <c r="P88" s="280"/>
      <c r="Q88" s="263"/>
      <c r="R88" s="531"/>
      <c r="S88" s="280"/>
      <c r="T88" s="280"/>
      <c r="U88" s="280"/>
      <c r="V88" s="280"/>
      <c r="W88" s="263"/>
      <c r="X88" s="313">
        <f>SUM(B88:Q88)</f>
        <v>0</v>
      </c>
      <c r="Y88" s="310"/>
      <c r="Z88" s="314"/>
      <c r="AA88" s="505"/>
    </row>
    <row r="89" spans="1:27" ht="17.25" customHeight="1" x14ac:dyDescent="0.25">
      <c r="A89" s="41"/>
      <c r="B89" s="267"/>
      <c r="C89" s="280"/>
      <c r="D89" s="263"/>
      <c r="E89" s="267"/>
      <c r="F89" s="280"/>
      <c r="G89" s="263"/>
      <c r="H89" s="451"/>
      <c r="I89" s="280"/>
      <c r="J89" s="280"/>
      <c r="K89" s="263"/>
      <c r="L89" s="451"/>
      <c r="M89" s="280"/>
      <c r="N89" s="280"/>
      <c r="O89" s="280"/>
      <c r="P89" s="280"/>
      <c r="Q89" s="263"/>
      <c r="R89" s="451"/>
      <c r="S89" s="280"/>
      <c r="T89" s="280"/>
      <c r="U89" s="280"/>
      <c r="V89" s="280"/>
      <c r="W89" s="263"/>
      <c r="X89" s="317">
        <f t="shared" ref="X89:X97" si="2">SUM(B89:Q89)</f>
        <v>0</v>
      </c>
      <c r="Y89" s="310"/>
      <c r="Z89" s="314"/>
      <c r="AA89" s="505"/>
    </row>
    <row r="90" spans="1:27" ht="15.75" customHeight="1" x14ac:dyDescent="0.25">
      <c r="A90" s="52"/>
      <c r="B90" s="446"/>
      <c r="C90" s="280"/>
      <c r="D90" s="263"/>
      <c r="E90" s="279"/>
      <c r="F90" s="280"/>
      <c r="G90" s="263"/>
      <c r="H90" s="448"/>
      <c r="I90" s="280"/>
      <c r="J90" s="280"/>
      <c r="K90" s="263"/>
      <c r="L90" s="448"/>
      <c r="M90" s="280"/>
      <c r="N90" s="280"/>
      <c r="O90" s="280"/>
      <c r="P90" s="280"/>
      <c r="Q90" s="263"/>
      <c r="R90" s="448"/>
      <c r="S90" s="280"/>
      <c r="T90" s="280"/>
      <c r="U90" s="280"/>
      <c r="V90" s="280"/>
      <c r="W90" s="263"/>
      <c r="X90" s="313">
        <f t="shared" si="2"/>
        <v>0</v>
      </c>
      <c r="Y90" s="310"/>
      <c r="Z90" s="314"/>
      <c r="AA90" s="505"/>
    </row>
    <row r="91" spans="1:27" ht="15.75" customHeight="1" x14ac:dyDescent="0.25">
      <c r="A91" s="53"/>
      <c r="B91" s="447"/>
      <c r="C91" s="280"/>
      <c r="D91" s="263"/>
      <c r="E91" s="267"/>
      <c r="F91" s="280"/>
      <c r="G91" s="263"/>
      <c r="H91" s="451"/>
      <c r="I91" s="280"/>
      <c r="J91" s="280"/>
      <c r="K91" s="263"/>
      <c r="L91" s="451"/>
      <c r="M91" s="280"/>
      <c r="N91" s="280"/>
      <c r="O91" s="280"/>
      <c r="P91" s="280"/>
      <c r="Q91" s="263"/>
      <c r="R91" s="451"/>
      <c r="S91" s="280"/>
      <c r="T91" s="280"/>
      <c r="U91" s="280"/>
      <c r="V91" s="280"/>
      <c r="W91" s="263"/>
      <c r="X91" s="317">
        <f t="shared" si="2"/>
        <v>0</v>
      </c>
      <c r="Y91" s="310"/>
      <c r="Z91" s="314"/>
      <c r="AA91" s="505"/>
    </row>
    <row r="92" spans="1:27" ht="18" customHeight="1" x14ac:dyDescent="0.25">
      <c r="A92" s="52"/>
      <c r="B92" s="446"/>
      <c r="C92" s="280"/>
      <c r="D92" s="263"/>
      <c r="E92" s="279"/>
      <c r="F92" s="280"/>
      <c r="G92" s="263"/>
      <c r="H92" s="448"/>
      <c r="I92" s="280"/>
      <c r="J92" s="280"/>
      <c r="K92" s="263"/>
      <c r="L92" s="448"/>
      <c r="M92" s="280"/>
      <c r="N92" s="280"/>
      <c r="O92" s="280"/>
      <c r="P92" s="280"/>
      <c r="Q92" s="263"/>
      <c r="R92" s="448"/>
      <c r="S92" s="280"/>
      <c r="T92" s="280"/>
      <c r="U92" s="280"/>
      <c r="V92" s="280"/>
      <c r="W92" s="263"/>
      <c r="X92" s="313">
        <f t="shared" si="2"/>
        <v>0</v>
      </c>
      <c r="Y92" s="310"/>
      <c r="Z92" s="314"/>
      <c r="AA92" s="505"/>
    </row>
    <row r="93" spans="1:27" ht="18" customHeight="1" x14ac:dyDescent="0.25">
      <c r="A93" s="53"/>
      <c r="B93" s="447"/>
      <c r="C93" s="280"/>
      <c r="D93" s="263"/>
      <c r="E93" s="267"/>
      <c r="F93" s="280"/>
      <c r="G93" s="263"/>
      <c r="H93" s="451"/>
      <c r="I93" s="280"/>
      <c r="J93" s="280"/>
      <c r="K93" s="263"/>
      <c r="L93" s="451"/>
      <c r="M93" s="280"/>
      <c r="N93" s="280"/>
      <c r="O93" s="280"/>
      <c r="P93" s="280"/>
      <c r="Q93" s="263"/>
      <c r="R93" s="451"/>
      <c r="S93" s="280"/>
      <c r="T93" s="280"/>
      <c r="U93" s="280"/>
      <c r="V93" s="280"/>
      <c r="W93" s="263"/>
      <c r="X93" s="317">
        <f t="shared" si="2"/>
        <v>0</v>
      </c>
      <c r="Y93" s="310"/>
      <c r="Z93" s="314"/>
      <c r="AA93" s="505"/>
    </row>
    <row r="94" spans="1:27" ht="18" customHeight="1" x14ac:dyDescent="0.25">
      <c r="A94" s="52"/>
      <c r="B94" s="446"/>
      <c r="C94" s="280"/>
      <c r="D94" s="263"/>
      <c r="E94" s="279"/>
      <c r="F94" s="280"/>
      <c r="G94" s="263"/>
      <c r="H94" s="448"/>
      <c r="I94" s="280"/>
      <c r="J94" s="280"/>
      <c r="K94" s="263"/>
      <c r="L94" s="448"/>
      <c r="M94" s="280"/>
      <c r="N94" s="280"/>
      <c r="O94" s="280"/>
      <c r="P94" s="280"/>
      <c r="Q94" s="263"/>
      <c r="R94" s="448"/>
      <c r="S94" s="280"/>
      <c r="T94" s="280"/>
      <c r="U94" s="280"/>
      <c r="V94" s="280"/>
      <c r="W94" s="263"/>
      <c r="X94" s="313">
        <f t="shared" si="2"/>
        <v>0</v>
      </c>
      <c r="Y94" s="310"/>
      <c r="Z94" s="314"/>
      <c r="AA94" s="505"/>
    </row>
    <row r="95" spans="1:27" ht="15.75" customHeight="1" x14ac:dyDescent="0.25">
      <c r="A95" s="53"/>
      <c r="B95" s="447"/>
      <c r="C95" s="280"/>
      <c r="D95" s="263"/>
      <c r="E95" s="267"/>
      <c r="F95" s="280"/>
      <c r="G95" s="263"/>
      <c r="H95" s="451"/>
      <c r="I95" s="280"/>
      <c r="J95" s="280"/>
      <c r="K95" s="263"/>
      <c r="L95" s="451"/>
      <c r="M95" s="280"/>
      <c r="N95" s="280"/>
      <c r="O95" s="280"/>
      <c r="P95" s="280"/>
      <c r="Q95" s="263"/>
      <c r="R95" s="451"/>
      <c r="S95" s="280"/>
      <c r="T95" s="280"/>
      <c r="U95" s="280"/>
      <c r="V95" s="280"/>
      <c r="W95" s="263"/>
      <c r="X95" s="317">
        <f t="shared" si="2"/>
        <v>0</v>
      </c>
      <c r="Y95" s="310"/>
      <c r="Z95" s="314"/>
      <c r="AA95" s="505"/>
    </row>
    <row r="96" spans="1:27" ht="15.75" customHeight="1" x14ac:dyDescent="0.25">
      <c r="A96" s="52"/>
      <c r="B96" s="446"/>
      <c r="C96" s="280"/>
      <c r="D96" s="263"/>
      <c r="E96" s="279"/>
      <c r="F96" s="280"/>
      <c r="G96" s="263"/>
      <c r="H96" s="448"/>
      <c r="I96" s="280"/>
      <c r="J96" s="280"/>
      <c r="K96" s="263"/>
      <c r="L96" s="448"/>
      <c r="M96" s="280"/>
      <c r="N96" s="280"/>
      <c r="O96" s="280"/>
      <c r="P96" s="280"/>
      <c r="Q96" s="263"/>
      <c r="R96" s="448"/>
      <c r="S96" s="280"/>
      <c r="T96" s="280"/>
      <c r="U96" s="280"/>
      <c r="V96" s="280"/>
      <c r="W96" s="263"/>
      <c r="X96" s="313">
        <f t="shared" si="2"/>
        <v>0</v>
      </c>
      <c r="Y96" s="310"/>
      <c r="Z96" s="314"/>
      <c r="AA96" s="505"/>
    </row>
    <row r="97" spans="1:27" ht="15.75" customHeight="1" x14ac:dyDescent="0.25">
      <c r="A97" s="53"/>
      <c r="B97" s="447"/>
      <c r="C97" s="280"/>
      <c r="D97" s="263"/>
      <c r="E97" s="267"/>
      <c r="F97" s="280"/>
      <c r="G97" s="263"/>
      <c r="H97" s="451"/>
      <c r="I97" s="280"/>
      <c r="J97" s="280"/>
      <c r="K97" s="263"/>
      <c r="L97" s="451"/>
      <c r="M97" s="280"/>
      <c r="N97" s="280"/>
      <c r="O97" s="280"/>
      <c r="P97" s="280"/>
      <c r="Q97" s="263"/>
      <c r="R97" s="451"/>
      <c r="S97" s="280"/>
      <c r="T97" s="280"/>
      <c r="U97" s="280"/>
      <c r="V97" s="280"/>
      <c r="W97" s="263"/>
      <c r="X97" s="317">
        <f t="shared" si="2"/>
        <v>0</v>
      </c>
      <c r="Y97" s="310"/>
      <c r="Z97" s="314"/>
      <c r="AA97" s="505"/>
    </row>
    <row r="98" spans="1:27" ht="15.75" customHeight="1" x14ac:dyDescent="0.25">
      <c r="A98" s="316" t="s">
        <v>202</v>
      </c>
      <c r="B98" s="280"/>
      <c r="C98" s="280"/>
      <c r="D98" s="280"/>
      <c r="E98" s="478">
        <f>SUM(E88:G97)</f>
        <v>0</v>
      </c>
      <c r="F98" s="310"/>
      <c r="G98" s="314"/>
      <c r="H98" s="313">
        <f>SUM(H88:K97)</f>
        <v>0</v>
      </c>
      <c r="I98" s="310"/>
      <c r="J98" s="310"/>
      <c r="K98" s="314"/>
      <c r="L98" s="313">
        <f>SUM(L88:Q97)</f>
        <v>0</v>
      </c>
      <c r="M98" s="310"/>
      <c r="N98" s="310"/>
      <c r="O98" s="310"/>
      <c r="P98" s="310"/>
      <c r="Q98" s="314"/>
      <c r="R98" s="313">
        <f>SUM(R88:W97)</f>
        <v>0</v>
      </c>
      <c r="S98" s="310"/>
      <c r="T98" s="310"/>
      <c r="U98" s="310"/>
      <c r="V98" s="310"/>
      <c r="W98" s="314"/>
      <c r="X98" s="313">
        <f>SUM(E98:Q98)</f>
        <v>0</v>
      </c>
      <c r="Y98" s="310"/>
      <c r="Z98" s="314"/>
      <c r="AA98" s="505"/>
    </row>
    <row r="99" spans="1:27" ht="15.75" customHeight="1" x14ac:dyDescent="0.25">
      <c r="A99" s="316" t="s">
        <v>354</v>
      </c>
      <c r="B99" s="280"/>
      <c r="C99" s="280"/>
      <c r="D99" s="280"/>
      <c r="E99" s="477">
        <f>E98+January!E99</f>
        <v>0</v>
      </c>
      <c r="F99" s="310"/>
      <c r="G99" s="314"/>
      <c r="H99" s="317">
        <f>H98+January!H99</f>
        <v>0</v>
      </c>
      <c r="I99" s="310"/>
      <c r="J99" s="310"/>
      <c r="K99" s="314"/>
      <c r="L99" s="317">
        <f>L98+January!L99</f>
        <v>0</v>
      </c>
      <c r="M99" s="310"/>
      <c r="N99" s="310"/>
      <c r="O99" s="310"/>
      <c r="P99" s="310"/>
      <c r="Q99" s="314"/>
      <c r="R99" s="317">
        <f>R98+January!R99</f>
        <v>0</v>
      </c>
      <c r="S99" s="310"/>
      <c r="T99" s="310"/>
      <c r="U99" s="310"/>
      <c r="V99" s="310"/>
      <c r="W99" s="314"/>
      <c r="X99" s="317">
        <f>SUM(E99:Q99)</f>
        <v>0</v>
      </c>
      <c r="Y99" s="310"/>
      <c r="Z99" s="314"/>
      <c r="AA99" s="505"/>
    </row>
    <row r="100" spans="1:27" ht="15.75" customHeight="1" x14ac:dyDescent="0.25">
      <c r="A100" s="455"/>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63"/>
      <c r="AA100" s="505"/>
    </row>
    <row r="101" spans="1:27" ht="15.75" customHeight="1" x14ac:dyDescent="0.25">
      <c r="A101" s="456" t="s">
        <v>203</v>
      </c>
      <c r="B101" s="139"/>
      <c r="C101" s="139"/>
      <c r="D101" s="139"/>
      <c r="E101" s="139"/>
      <c r="F101" s="139"/>
      <c r="G101" s="139"/>
      <c r="H101" s="139"/>
      <c r="I101" s="139"/>
      <c r="J101" s="139"/>
      <c r="K101" s="139"/>
      <c r="L101" s="139"/>
      <c r="M101" s="139"/>
      <c r="N101" s="139"/>
      <c r="O101" s="139"/>
      <c r="P101" s="139"/>
      <c r="Q101" s="139"/>
      <c r="R101" s="139"/>
      <c r="S101" s="139"/>
      <c r="T101" s="139"/>
      <c r="U101" s="139"/>
      <c r="V101" s="139"/>
      <c r="W101" s="139"/>
      <c r="X101" s="139"/>
      <c r="Y101" s="139"/>
      <c r="Z101" s="271"/>
      <c r="AA101" s="505"/>
    </row>
    <row r="102" spans="1:27" ht="15.75" customHeight="1" x14ac:dyDescent="0.25">
      <c r="A102" s="454" t="s">
        <v>358</v>
      </c>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283"/>
      <c r="AA102" s="505"/>
    </row>
    <row r="103" spans="1:27" ht="15.75" customHeight="1" x14ac:dyDescent="0.25">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283"/>
      <c r="AA103" s="505"/>
    </row>
    <row r="104" spans="1:27" ht="15.75" customHeight="1" x14ac:dyDescent="0.25">
      <c r="A104" s="269" t="s">
        <v>199</v>
      </c>
      <c r="B104" s="263"/>
      <c r="C104" s="269" t="s">
        <v>200</v>
      </c>
      <c r="D104" s="280"/>
      <c r="E104" s="263"/>
      <c r="F104" s="269" t="s">
        <v>204</v>
      </c>
      <c r="G104" s="280"/>
      <c r="H104" s="280"/>
      <c r="I104" s="263"/>
      <c r="J104" s="269" t="s">
        <v>205</v>
      </c>
      <c r="K104" s="280"/>
      <c r="L104" s="280"/>
      <c r="M104" s="280"/>
      <c r="N104" s="280"/>
      <c r="O104" s="280"/>
      <c r="P104" s="280"/>
      <c r="Q104" s="280"/>
      <c r="R104" s="280"/>
      <c r="S104" s="280"/>
      <c r="T104" s="280"/>
      <c r="U104" s="280"/>
      <c r="V104" s="280"/>
      <c r="W104" s="280"/>
      <c r="X104" s="280"/>
      <c r="Y104" s="280"/>
      <c r="Z104" s="263"/>
      <c r="AA104" s="505"/>
    </row>
    <row r="105" spans="1:27" ht="15.75" customHeight="1" x14ac:dyDescent="0.25">
      <c r="A105" s="446"/>
      <c r="B105" s="263"/>
      <c r="C105" s="279"/>
      <c r="D105" s="280"/>
      <c r="E105" s="263"/>
      <c r="F105" s="279"/>
      <c r="G105" s="280"/>
      <c r="H105" s="280"/>
      <c r="I105" s="263"/>
      <c r="J105" s="448"/>
      <c r="K105" s="280"/>
      <c r="L105" s="280"/>
      <c r="M105" s="280"/>
      <c r="N105" s="280"/>
      <c r="O105" s="280"/>
      <c r="P105" s="280"/>
      <c r="Q105" s="280"/>
      <c r="R105" s="280"/>
      <c r="S105" s="280"/>
      <c r="T105" s="280"/>
      <c r="U105" s="280"/>
      <c r="V105" s="280"/>
      <c r="W105" s="280"/>
      <c r="X105" s="280"/>
      <c r="Y105" s="280"/>
      <c r="Z105" s="263"/>
      <c r="AA105" s="505"/>
    </row>
    <row r="106" spans="1:27" ht="15.75" customHeight="1" x14ac:dyDescent="0.25">
      <c r="A106" s="447"/>
      <c r="B106" s="263"/>
      <c r="C106" s="267"/>
      <c r="D106" s="280"/>
      <c r="E106" s="263"/>
      <c r="F106" s="267"/>
      <c r="G106" s="280"/>
      <c r="H106" s="280"/>
      <c r="I106" s="263"/>
      <c r="J106" s="451"/>
      <c r="K106" s="280"/>
      <c r="L106" s="280"/>
      <c r="M106" s="280"/>
      <c r="N106" s="280"/>
      <c r="O106" s="280"/>
      <c r="P106" s="280"/>
      <c r="Q106" s="280"/>
      <c r="R106" s="280"/>
      <c r="S106" s="280"/>
      <c r="T106" s="280"/>
      <c r="U106" s="280"/>
      <c r="V106" s="280"/>
      <c r="W106" s="280"/>
      <c r="X106" s="280"/>
      <c r="Y106" s="280"/>
      <c r="Z106" s="263"/>
      <c r="AA106" s="505"/>
    </row>
    <row r="107" spans="1:27" ht="15.75" customHeight="1" x14ac:dyDescent="0.25">
      <c r="A107" s="446"/>
      <c r="B107" s="263"/>
      <c r="C107" s="279"/>
      <c r="D107" s="280"/>
      <c r="E107" s="263"/>
      <c r="F107" s="279"/>
      <c r="G107" s="280"/>
      <c r="H107" s="280"/>
      <c r="I107" s="263"/>
      <c r="J107" s="448"/>
      <c r="K107" s="280"/>
      <c r="L107" s="280"/>
      <c r="M107" s="280"/>
      <c r="N107" s="280"/>
      <c r="O107" s="280"/>
      <c r="P107" s="280"/>
      <c r="Q107" s="280"/>
      <c r="R107" s="280"/>
      <c r="S107" s="280"/>
      <c r="T107" s="280"/>
      <c r="U107" s="280"/>
      <c r="V107" s="280"/>
      <c r="W107" s="280"/>
      <c r="X107" s="280"/>
      <c r="Y107" s="280"/>
      <c r="Z107" s="263"/>
      <c r="AA107" s="505"/>
    </row>
    <row r="108" spans="1:27" ht="17.25" customHeight="1" x14ac:dyDescent="0.25">
      <c r="A108" s="447"/>
      <c r="B108" s="263"/>
      <c r="C108" s="267"/>
      <c r="D108" s="280"/>
      <c r="E108" s="263"/>
      <c r="F108" s="267"/>
      <c r="G108" s="280"/>
      <c r="H108" s="280"/>
      <c r="I108" s="263"/>
      <c r="J108" s="451"/>
      <c r="K108" s="280"/>
      <c r="L108" s="280"/>
      <c r="M108" s="280"/>
      <c r="N108" s="280"/>
      <c r="O108" s="280"/>
      <c r="P108" s="280"/>
      <c r="Q108" s="280"/>
      <c r="R108" s="280"/>
      <c r="S108" s="280"/>
      <c r="T108" s="280"/>
      <c r="U108" s="280"/>
      <c r="V108" s="280"/>
      <c r="W108" s="280"/>
      <c r="X108" s="280"/>
      <c r="Y108" s="280"/>
      <c r="Z108" s="263"/>
      <c r="AA108" s="505"/>
    </row>
    <row r="109" spans="1:27" ht="18" customHeight="1" x14ac:dyDescent="0.25">
      <c r="A109" s="446"/>
      <c r="B109" s="263"/>
      <c r="C109" s="279"/>
      <c r="D109" s="280"/>
      <c r="E109" s="263"/>
      <c r="F109" s="279"/>
      <c r="G109" s="280"/>
      <c r="H109" s="280"/>
      <c r="I109" s="263"/>
      <c r="J109" s="448"/>
      <c r="K109" s="280"/>
      <c r="L109" s="280"/>
      <c r="M109" s="280"/>
      <c r="N109" s="280"/>
      <c r="O109" s="280"/>
      <c r="P109" s="280"/>
      <c r="Q109" s="280"/>
      <c r="R109" s="280"/>
      <c r="S109" s="280"/>
      <c r="T109" s="280"/>
      <c r="U109" s="280"/>
      <c r="V109" s="280"/>
      <c r="W109" s="280"/>
      <c r="X109" s="280"/>
      <c r="Y109" s="280"/>
      <c r="Z109" s="263"/>
      <c r="AA109" s="505"/>
    </row>
    <row r="110" spans="1:27" ht="15.75" customHeight="1" x14ac:dyDescent="0.25">
      <c r="A110" s="316" t="s">
        <v>206</v>
      </c>
      <c r="B110" s="280"/>
      <c r="C110" s="280"/>
      <c r="D110" s="280"/>
      <c r="E110" s="280"/>
      <c r="F110" s="280"/>
      <c r="G110" s="280"/>
      <c r="H110" s="280"/>
      <c r="I110" s="263"/>
      <c r="J110" s="317">
        <f>SUM(J105:Z109)</f>
        <v>0</v>
      </c>
      <c r="K110" s="310"/>
      <c r="L110" s="310"/>
      <c r="M110" s="310"/>
      <c r="N110" s="310"/>
      <c r="O110" s="310"/>
      <c r="P110" s="310"/>
      <c r="Q110" s="310"/>
      <c r="R110" s="310"/>
      <c r="S110" s="310"/>
      <c r="T110" s="310"/>
      <c r="U110" s="310"/>
      <c r="V110" s="310"/>
      <c r="W110" s="310"/>
      <c r="X110" s="310"/>
      <c r="Y110" s="310"/>
      <c r="Z110" s="314"/>
      <c r="AA110" s="505"/>
    </row>
    <row r="111" spans="1:27" ht="15.75" customHeight="1" x14ac:dyDescent="0.25">
      <c r="A111" s="316" t="s">
        <v>356</v>
      </c>
      <c r="B111" s="280"/>
      <c r="C111" s="280"/>
      <c r="D111" s="280"/>
      <c r="E111" s="280"/>
      <c r="F111" s="280"/>
      <c r="G111" s="280"/>
      <c r="H111" s="280"/>
      <c r="I111" s="263"/>
      <c r="J111" s="313">
        <f>J110+January!J111</f>
        <v>0</v>
      </c>
      <c r="K111" s="310"/>
      <c r="L111" s="310"/>
      <c r="M111" s="310"/>
      <c r="N111" s="310"/>
      <c r="O111" s="310"/>
      <c r="P111" s="310"/>
      <c r="Q111" s="310"/>
      <c r="R111" s="310"/>
      <c r="S111" s="310"/>
      <c r="T111" s="310"/>
      <c r="U111" s="310"/>
      <c r="V111" s="310"/>
      <c r="W111" s="310"/>
      <c r="X111" s="310"/>
      <c r="Y111" s="310"/>
      <c r="Z111" s="314"/>
      <c r="AA111" s="505"/>
    </row>
    <row r="112" spans="1:27" ht="15.75" customHeight="1" x14ac:dyDescent="0.25">
      <c r="A112" s="484"/>
      <c r="B112" s="141"/>
      <c r="C112" s="141"/>
      <c r="D112" s="141"/>
      <c r="E112" s="141"/>
      <c r="F112" s="141"/>
      <c r="G112" s="141"/>
      <c r="H112" s="141"/>
      <c r="I112" s="141"/>
      <c r="J112" s="141"/>
      <c r="K112" s="141"/>
      <c r="L112" s="141"/>
      <c r="M112" s="141"/>
      <c r="N112" s="141"/>
      <c r="O112" s="141"/>
      <c r="P112" s="141"/>
      <c r="Q112" s="141"/>
      <c r="R112" s="141"/>
      <c r="S112" s="141"/>
      <c r="T112" s="141"/>
      <c r="U112" s="141"/>
      <c r="V112" s="141"/>
      <c r="W112" s="141"/>
      <c r="X112" s="141"/>
      <c r="Y112" s="141"/>
      <c r="Z112" s="283"/>
      <c r="AA112" s="505"/>
    </row>
    <row r="113" spans="1:27" ht="17.25" customHeight="1" x14ac:dyDescent="0.25">
      <c r="A113" s="465" t="s">
        <v>207</v>
      </c>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63"/>
      <c r="AA113" s="505"/>
    </row>
    <row r="114" spans="1:27" ht="17.25" customHeight="1" x14ac:dyDescent="0.25">
      <c r="A114" s="479" t="s">
        <v>359</v>
      </c>
      <c r="B114" s="139"/>
      <c r="C114" s="139"/>
      <c r="D114" s="139"/>
      <c r="E114" s="139"/>
      <c r="F114" s="139"/>
      <c r="G114" s="139"/>
      <c r="H114" s="139"/>
      <c r="I114" s="139"/>
      <c r="J114" s="139"/>
      <c r="K114" s="139"/>
      <c r="L114" s="139"/>
      <c r="M114" s="139"/>
      <c r="N114" s="139"/>
      <c r="O114" s="139"/>
      <c r="P114" s="139"/>
      <c r="Q114" s="139"/>
      <c r="R114" s="139"/>
      <c r="S114" s="139"/>
      <c r="T114" s="139"/>
      <c r="U114" s="139"/>
      <c r="V114" s="139"/>
      <c r="W114" s="139"/>
      <c r="X114" s="139"/>
      <c r="Y114" s="139"/>
      <c r="Z114" s="271"/>
      <c r="AA114" s="505"/>
    </row>
    <row r="115" spans="1:27" ht="17.25" customHeight="1" x14ac:dyDescent="0.25">
      <c r="A115" s="272"/>
      <c r="B115" s="273"/>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4"/>
      <c r="AA115" s="505"/>
    </row>
    <row r="116" spans="1:27" ht="17.25" customHeight="1" x14ac:dyDescent="0.25">
      <c r="A116" s="269" t="s">
        <v>199</v>
      </c>
      <c r="B116" s="263"/>
      <c r="C116" s="269" t="s">
        <v>208</v>
      </c>
      <c r="D116" s="280"/>
      <c r="E116" s="280"/>
      <c r="F116" s="280"/>
      <c r="G116" s="280"/>
      <c r="H116" s="280"/>
      <c r="I116" s="263"/>
      <c r="J116" s="269" t="s">
        <v>209</v>
      </c>
      <c r="K116" s="280"/>
      <c r="L116" s="280"/>
      <c r="M116" s="280"/>
      <c r="N116" s="280"/>
      <c r="O116" s="280"/>
      <c r="P116" s="280"/>
      <c r="Q116" s="280"/>
      <c r="R116" s="280"/>
      <c r="S116" s="280"/>
      <c r="T116" s="280"/>
      <c r="U116" s="280"/>
      <c r="V116" s="280"/>
      <c r="W116" s="280"/>
      <c r="X116" s="280"/>
      <c r="Y116" s="280"/>
      <c r="Z116" s="263"/>
      <c r="AA116" s="505"/>
    </row>
    <row r="117" spans="1:27" ht="17.25" customHeight="1" x14ac:dyDescent="0.25">
      <c r="A117" s="446"/>
      <c r="B117" s="263"/>
      <c r="C117" s="279"/>
      <c r="D117" s="280"/>
      <c r="E117" s="280"/>
      <c r="F117" s="280"/>
      <c r="G117" s="280"/>
      <c r="H117" s="280"/>
      <c r="I117" s="263"/>
      <c r="J117" s="448"/>
      <c r="K117" s="280"/>
      <c r="L117" s="280"/>
      <c r="M117" s="280"/>
      <c r="N117" s="280"/>
      <c r="O117" s="280"/>
      <c r="P117" s="280"/>
      <c r="Q117" s="280"/>
      <c r="R117" s="280"/>
      <c r="S117" s="280"/>
      <c r="T117" s="280"/>
      <c r="U117" s="280"/>
      <c r="V117" s="280"/>
      <c r="W117" s="280"/>
      <c r="X117" s="280"/>
      <c r="Y117" s="280"/>
      <c r="Z117" s="263"/>
      <c r="AA117" s="505"/>
    </row>
    <row r="118" spans="1:27" ht="15.75" customHeight="1" x14ac:dyDescent="0.25">
      <c r="A118" s="267"/>
      <c r="B118" s="263"/>
      <c r="C118" s="267"/>
      <c r="D118" s="280"/>
      <c r="E118" s="280"/>
      <c r="F118" s="280"/>
      <c r="G118" s="280"/>
      <c r="H118" s="280"/>
      <c r="I118" s="263"/>
      <c r="J118" s="451"/>
      <c r="K118" s="280"/>
      <c r="L118" s="280"/>
      <c r="M118" s="280"/>
      <c r="N118" s="280"/>
      <c r="O118" s="280"/>
      <c r="P118" s="280"/>
      <c r="Q118" s="280"/>
      <c r="R118" s="280"/>
      <c r="S118" s="280"/>
      <c r="T118" s="280"/>
      <c r="U118" s="280"/>
      <c r="V118" s="280"/>
      <c r="W118" s="280"/>
      <c r="X118" s="280"/>
      <c r="Y118" s="280"/>
      <c r="Z118" s="263"/>
      <c r="AA118" s="505"/>
    </row>
    <row r="119" spans="1:27" ht="15.75" customHeight="1" x14ac:dyDescent="0.25">
      <c r="A119" s="446"/>
      <c r="B119" s="263"/>
      <c r="C119" s="279"/>
      <c r="D119" s="280"/>
      <c r="E119" s="280"/>
      <c r="F119" s="280"/>
      <c r="G119" s="280"/>
      <c r="H119" s="280"/>
      <c r="I119" s="263"/>
      <c r="J119" s="448"/>
      <c r="K119" s="280"/>
      <c r="L119" s="280"/>
      <c r="M119" s="280"/>
      <c r="N119" s="280"/>
      <c r="O119" s="280"/>
      <c r="P119" s="280"/>
      <c r="Q119" s="280"/>
      <c r="R119" s="280"/>
      <c r="S119" s="280"/>
      <c r="T119" s="280"/>
      <c r="U119" s="280"/>
      <c r="V119" s="280"/>
      <c r="W119" s="280"/>
      <c r="X119" s="280"/>
      <c r="Y119" s="280"/>
      <c r="Z119" s="263"/>
      <c r="AA119" s="505"/>
    </row>
    <row r="120" spans="1:27" ht="17.25" customHeight="1" x14ac:dyDescent="0.25">
      <c r="A120" s="447"/>
      <c r="B120" s="263"/>
      <c r="C120" s="267"/>
      <c r="D120" s="280"/>
      <c r="E120" s="280"/>
      <c r="F120" s="280"/>
      <c r="G120" s="280"/>
      <c r="H120" s="280"/>
      <c r="I120" s="263"/>
      <c r="J120" s="451"/>
      <c r="K120" s="280"/>
      <c r="L120" s="280"/>
      <c r="M120" s="280"/>
      <c r="N120" s="280"/>
      <c r="O120" s="280"/>
      <c r="P120" s="280"/>
      <c r="Q120" s="280"/>
      <c r="R120" s="280"/>
      <c r="S120" s="280"/>
      <c r="T120" s="280"/>
      <c r="U120" s="280"/>
      <c r="V120" s="280"/>
      <c r="W120" s="280"/>
      <c r="X120" s="280"/>
      <c r="Y120" s="280"/>
      <c r="Z120" s="263"/>
      <c r="AA120" s="505"/>
    </row>
    <row r="121" spans="1:27" ht="18" customHeight="1" x14ac:dyDescent="0.25">
      <c r="A121" s="446"/>
      <c r="B121" s="263"/>
      <c r="C121" s="279"/>
      <c r="D121" s="280"/>
      <c r="E121" s="280"/>
      <c r="F121" s="280"/>
      <c r="G121" s="280"/>
      <c r="H121" s="280"/>
      <c r="I121" s="263"/>
      <c r="J121" s="448"/>
      <c r="K121" s="280"/>
      <c r="L121" s="280"/>
      <c r="M121" s="280"/>
      <c r="N121" s="280"/>
      <c r="O121" s="280"/>
      <c r="P121" s="280"/>
      <c r="Q121" s="280"/>
      <c r="R121" s="280"/>
      <c r="S121" s="280"/>
      <c r="T121" s="280"/>
      <c r="U121" s="280"/>
      <c r="V121" s="280"/>
      <c r="W121" s="280"/>
      <c r="X121" s="280"/>
      <c r="Y121" s="280"/>
      <c r="Z121" s="263"/>
      <c r="AA121" s="505"/>
    </row>
    <row r="122" spans="1:27" ht="15.75" customHeight="1" x14ac:dyDescent="0.25">
      <c r="A122" s="447"/>
      <c r="B122" s="263"/>
      <c r="C122" s="267"/>
      <c r="D122" s="280"/>
      <c r="E122" s="280"/>
      <c r="F122" s="280"/>
      <c r="G122" s="280"/>
      <c r="H122" s="280"/>
      <c r="I122" s="263"/>
      <c r="J122" s="451"/>
      <c r="K122" s="280"/>
      <c r="L122" s="280"/>
      <c r="M122" s="280"/>
      <c r="N122" s="280"/>
      <c r="O122" s="280"/>
      <c r="P122" s="280"/>
      <c r="Q122" s="280"/>
      <c r="R122" s="280"/>
      <c r="S122" s="280"/>
      <c r="T122" s="280"/>
      <c r="U122" s="280"/>
      <c r="V122" s="280"/>
      <c r="W122" s="280"/>
      <c r="X122" s="280"/>
      <c r="Y122" s="280"/>
      <c r="Z122" s="263"/>
      <c r="AA122" s="505"/>
    </row>
    <row r="123" spans="1:27" ht="15.75" customHeight="1" x14ac:dyDescent="0.25">
      <c r="A123" s="446"/>
      <c r="B123" s="263"/>
      <c r="C123" s="279"/>
      <c r="D123" s="280"/>
      <c r="E123" s="280"/>
      <c r="F123" s="280"/>
      <c r="G123" s="280"/>
      <c r="H123" s="280"/>
      <c r="I123" s="263"/>
      <c r="J123" s="448"/>
      <c r="K123" s="280"/>
      <c r="L123" s="280"/>
      <c r="M123" s="280"/>
      <c r="N123" s="280"/>
      <c r="O123" s="280"/>
      <c r="P123" s="280"/>
      <c r="Q123" s="280"/>
      <c r="R123" s="280"/>
      <c r="S123" s="280"/>
      <c r="T123" s="280"/>
      <c r="U123" s="280"/>
      <c r="V123" s="280"/>
      <c r="W123" s="280"/>
      <c r="X123" s="280"/>
      <c r="Y123" s="280"/>
      <c r="Z123" s="263"/>
      <c r="AA123" s="505"/>
    </row>
    <row r="124" spans="1:27" ht="15.75" customHeight="1" x14ac:dyDescent="0.25">
      <c r="A124" s="447"/>
      <c r="B124" s="263"/>
      <c r="C124" s="267"/>
      <c r="D124" s="280"/>
      <c r="E124" s="280"/>
      <c r="F124" s="280"/>
      <c r="G124" s="280"/>
      <c r="H124" s="280"/>
      <c r="I124" s="263"/>
      <c r="J124" s="451"/>
      <c r="K124" s="280"/>
      <c r="L124" s="280"/>
      <c r="M124" s="280"/>
      <c r="N124" s="280"/>
      <c r="O124" s="280"/>
      <c r="P124" s="280"/>
      <c r="Q124" s="280"/>
      <c r="R124" s="280"/>
      <c r="S124" s="280"/>
      <c r="T124" s="280"/>
      <c r="U124" s="280"/>
      <c r="V124" s="280"/>
      <c r="W124" s="280"/>
      <c r="X124" s="280"/>
      <c r="Y124" s="280"/>
      <c r="Z124" s="263"/>
      <c r="AA124" s="505"/>
    </row>
    <row r="125" spans="1:27" ht="15.75" customHeight="1" x14ac:dyDescent="0.25">
      <c r="A125" s="446"/>
      <c r="B125" s="263"/>
      <c r="C125" s="279"/>
      <c r="D125" s="280"/>
      <c r="E125" s="280"/>
      <c r="F125" s="280"/>
      <c r="G125" s="280"/>
      <c r="H125" s="280"/>
      <c r="I125" s="263"/>
      <c r="J125" s="448"/>
      <c r="K125" s="280"/>
      <c r="L125" s="280"/>
      <c r="M125" s="280"/>
      <c r="N125" s="280"/>
      <c r="O125" s="280"/>
      <c r="P125" s="280"/>
      <c r="Q125" s="280"/>
      <c r="R125" s="280"/>
      <c r="S125" s="280"/>
      <c r="T125" s="280"/>
      <c r="U125" s="280"/>
      <c r="V125" s="280"/>
      <c r="W125" s="280"/>
      <c r="X125" s="280"/>
      <c r="Y125" s="280"/>
      <c r="Z125" s="263"/>
      <c r="AA125" s="505"/>
    </row>
    <row r="126" spans="1:27" ht="15.75" customHeight="1" x14ac:dyDescent="0.25">
      <c r="A126" s="447"/>
      <c r="B126" s="263"/>
      <c r="C126" s="267"/>
      <c r="D126" s="280"/>
      <c r="E126" s="280"/>
      <c r="F126" s="280"/>
      <c r="G126" s="280"/>
      <c r="H126" s="280"/>
      <c r="I126" s="263"/>
      <c r="J126" s="451"/>
      <c r="K126" s="280"/>
      <c r="L126" s="280"/>
      <c r="M126" s="280"/>
      <c r="N126" s="280"/>
      <c r="O126" s="280"/>
      <c r="P126" s="280"/>
      <c r="Q126" s="280"/>
      <c r="R126" s="280"/>
      <c r="S126" s="280"/>
      <c r="T126" s="280"/>
      <c r="U126" s="280"/>
      <c r="V126" s="280"/>
      <c r="W126" s="280"/>
      <c r="X126" s="280"/>
      <c r="Y126" s="280"/>
      <c r="Z126" s="263"/>
      <c r="AA126" s="505"/>
    </row>
    <row r="127" spans="1:27" ht="15.75" customHeight="1" x14ac:dyDescent="0.25">
      <c r="A127" s="316" t="s">
        <v>210</v>
      </c>
      <c r="B127" s="280"/>
      <c r="C127" s="280"/>
      <c r="D127" s="280"/>
      <c r="E127" s="280"/>
      <c r="F127" s="280"/>
      <c r="G127" s="280"/>
      <c r="H127" s="280"/>
      <c r="I127" s="263"/>
      <c r="J127" s="313">
        <f>SUM(J117:Z126)</f>
        <v>0</v>
      </c>
      <c r="K127" s="310"/>
      <c r="L127" s="310"/>
      <c r="M127" s="310"/>
      <c r="N127" s="310"/>
      <c r="O127" s="310"/>
      <c r="P127" s="310"/>
      <c r="Q127" s="310"/>
      <c r="R127" s="310"/>
      <c r="S127" s="310"/>
      <c r="T127" s="310"/>
      <c r="U127" s="310"/>
      <c r="V127" s="310"/>
      <c r="W127" s="310"/>
      <c r="X127" s="310"/>
      <c r="Y127" s="310"/>
      <c r="Z127" s="314"/>
      <c r="AA127" s="505"/>
    </row>
    <row r="128" spans="1:27" ht="15.75" customHeight="1" x14ac:dyDescent="0.25">
      <c r="A128" s="316" t="s">
        <v>355</v>
      </c>
      <c r="B128" s="280"/>
      <c r="C128" s="280"/>
      <c r="D128" s="280"/>
      <c r="E128" s="280"/>
      <c r="F128" s="280"/>
      <c r="G128" s="280"/>
      <c r="H128" s="280"/>
      <c r="I128" s="263"/>
      <c r="J128" s="317">
        <f>J127+January!J128</f>
        <v>0</v>
      </c>
      <c r="K128" s="310"/>
      <c r="L128" s="310"/>
      <c r="M128" s="310"/>
      <c r="N128" s="310"/>
      <c r="O128" s="310"/>
      <c r="P128" s="310"/>
      <c r="Q128" s="310"/>
      <c r="R128" s="310"/>
      <c r="S128" s="310"/>
      <c r="T128" s="310"/>
      <c r="U128" s="310"/>
      <c r="V128" s="310"/>
      <c r="W128" s="310"/>
      <c r="X128" s="310"/>
      <c r="Y128" s="310"/>
      <c r="Z128" s="314"/>
      <c r="AA128" s="505"/>
    </row>
    <row r="129" spans="1:27" ht="15.75" customHeight="1" x14ac:dyDescent="0.25">
      <c r="A129" s="486"/>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63"/>
      <c r="AA129" s="505"/>
    </row>
    <row r="130" spans="1:27" ht="15.75" customHeight="1" x14ac:dyDescent="0.25">
      <c r="A130" s="458" t="s">
        <v>211</v>
      </c>
      <c r="B130" s="139"/>
      <c r="C130" s="139"/>
      <c r="D130" s="139"/>
      <c r="E130" s="139"/>
      <c r="F130" s="139"/>
      <c r="G130" s="139"/>
      <c r="H130" s="139"/>
      <c r="I130" s="139"/>
      <c r="J130" s="139"/>
      <c r="K130" s="139"/>
      <c r="L130" s="139"/>
      <c r="M130" s="139"/>
      <c r="N130" s="139"/>
      <c r="O130" s="139"/>
      <c r="P130" s="139"/>
      <c r="Q130" s="139"/>
      <c r="R130" s="139"/>
      <c r="S130" s="139"/>
      <c r="T130" s="139"/>
      <c r="U130" s="139"/>
      <c r="V130" s="139"/>
      <c r="W130" s="139"/>
      <c r="X130" s="139"/>
      <c r="Y130" s="139"/>
      <c r="Z130" s="271"/>
      <c r="AA130" s="505"/>
    </row>
    <row r="131" spans="1:27" ht="15.75" customHeight="1" x14ac:dyDescent="0.25">
      <c r="A131" s="272"/>
      <c r="B131" s="273"/>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4"/>
      <c r="AA131" s="505"/>
    </row>
    <row r="132" spans="1:27" ht="15.75" customHeight="1" x14ac:dyDescent="0.25">
      <c r="A132" s="479" t="s">
        <v>212</v>
      </c>
      <c r="B132" s="139"/>
      <c r="C132" s="139"/>
      <c r="D132" s="139"/>
      <c r="E132" s="139"/>
      <c r="F132" s="139"/>
      <c r="G132" s="139"/>
      <c r="H132" s="139"/>
      <c r="I132" s="139"/>
      <c r="J132" s="139"/>
      <c r="K132" s="139"/>
      <c r="L132" s="139"/>
      <c r="M132" s="139"/>
      <c r="N132" s="139"/>
      <c r="O132" s="139"/>
      <c r="P132" s="139"/>
      <c r="Q132" s="139"/>
      <c r="R132" s="139"/>
      <c r="S132" s="139"/>
      <c r="T132" s="139"/>
      <c r="U132" s="139"/>
      <c r="V132" s="139"/>
      <c r="W132" s="139"/>
      <c r="X132" s="139"/>
      <c r="Y132" s="139"/>
      <c r="Z132" s="271"/>
      <c r="AA132" s="505"/>
    </row>
    <row r="133" spans="1:27" ht="15.75" customHeight="1" x14ac:dyDescent="0.25">
      <c r="A133" s="140"/>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283"/>
      <c r="AA133" s="505"/>
    </row>
    <row r="134" spans="1:27" ht="15.75" customHeight="1" x14ac:dyDescent="0.25">
      <c r="A134" s="140"/>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283"/>
      <c r="AA134" s="505"/>
    </row>
    <row r="135" spans="1:27" ht="27" customHeight="1" x14ac:dyDescent="0.25">
      <c r="A135" s="272"/>
      <c r="B135" s="273"/>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4"/>
      <c r="AA135" s="506"/>
    </row>
    <row r="136" spans="1:27" ht="15.75" customHeight="1" x14ac:dyDescent="0.25">
      <c r="A136" s="481" t="s">
        <v>199</v>
      </c>
      <c r="B136" s="271"/>
      <c r="C136" s="481" t="s">
        <v>213</v>
      </c>
      <c r="D136" s="139"/>
      <c r="E136" s="271"/>
      <c r="F136" s="487" t="s">
        <v>214</v>
      </c>
      <c r="G136" s="488" t="s">
        <v>215</v>
      </c>
      <c r="H136" s="489" t="s">
        <v>216</v>
      </c>
      <c r="I136" s="490" t="s">
        <v>217</v>
      </c>
      <c r="J136" s="485" t="s">
        <v>101</v>
      </c>
      <c r="K136" s="485" t="s">
        <v>102</v>
      </c>
      <c r="L136" s="485" t="s">
        <v>323</v>
      </c>
      <c r="M136" s="485" t="s">
        <v>103</v>
      </c>
      <c r="N136" s="485" t="s">
        <v>104</v>
      </c>
      <c r="O136" s="485" t="s">
        <v>313</v>
      </c>
      <c r="P136" s="491" t="s">
        <v>105</v>
      </c>
      <c r="Q136" s="492" t="s">
        <v>106</v>
      </c>
      <c r="R136" s="464" t="s">
        <v>107</v>
      </c>
      <c r="S136" s="464" t="s">
        <v>108</v>
      </c>
      <c r="T136" s="464" t="s">
        <v>311</v>
      </c>
      <c r="U136" s="464" t="s">
        <v>109</v>
      </c>
      <c r="V136" s="464" t="s">
        <v>110</v>
      </c>
      <c r="W136" s="464" t="s">
        <v>111</v>
      </c>
      <c r="X136" s="464" t="s">
        <v>112</v>
      </c>
      <c r="Y136" s="464" t="s">
        <v>113</v>
      </c>
      <c r="Z136" s="464" t="s">
        <v>114</v>
      </c>
      <c r="AA136" s="464" t="s">
        <v>115</v>
      </c>
    </row>
    <row r="137" spans="1:27" ht="17.25" customHeight="1" x14ac:dyDescent="0.25">
      <c r="A137" s="272"/>
      <c r="B137" s="274"/>
      <c r="C137" s="272"/>
      <c r="D137" s="273"/>
      <c r="E137" s="274"/>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row>
    <row r="138" spans="1:27" ht="15.75" customHeight="1" x14ac:dyDescent="0.25">
      <c r="A138" s="446"/>
      <c r="B138" s="263"/>
      <c r="C138" s="281"/>
      <c r="D138" s="280"/>
      <c r="E138" s="263"/>
      <c r="F138" s="62"/>
      <c r="G138" s="63"/>
      <c r="H138" s="64"/>
      <c r="I138" s="65"/>
      <c r="J138" s="58"/>
      <c r="K138" s="58"/>
      <c r="L138" s="58"/>
      <c r="M138" s="58"/>
      <c r="N138" s="58"/>
      <c r="O138" s="58"/>
      <c r="P138" s="59"/>
      <c r="Q138" s="60"/>
      <c r="R138" s="61"/>
      <c r="S138" s="61"/>
      <c r="T138" s="61"/>
      <c r="U138" s="61"/>
      <c r="V138" s="61"/>
      <c r="W138" s="61"/>
      <c r="X138" s="61"/>
      <c r="Y138" s="61"/>
      <c r="Z138" s="61"/>
      <c r="AA138" s="61"/>
    </row>
    <row r="139" spans="1:27" ht="15.75" customHeight="1" x14ac:dyDescent="0.25">
      <c r="A139" s="446"/>
      <c r="B139" s="263"/>
      <c r="C139" s="281"/>
      <c r="D139" s="280"/>
      <c r="E139" s="263"/>
      <c r="F139" s="62"/>
      <c r="G139" s="63"/>
      <c r="H139" s="64"/>
      <c r="I139" s="65"/>
      <c r="J139" s="58"/>
      <c r="K139" s="58"/>
      <c r="L139" s="58"/>
      <c r="M139" s="58"/>
      <c r="N139" s="58"/>
      <c r="O139" s="58"/>
      <c r="P139" s="59"/>
      <c r="Q139" s="60"/>
      <c r="R139" s="61"/>
      <c r="S139" s="61"/>
      <c r="T139" s="61"/>
      <c r="U139" s="61"/>
      <c r="V139" s="61"/>
      <c r="W139" s="61"/>
      <c r="X139" s="61"/>
      <c r="Y139" s="61"/>
      <c r="Z139" s="61"/>
      <c r="AA139" s="61"/>
    </row>
    <row r="140" spans="1:27" ht="15.75" customHeight="1" x14ac:dyDescent="0.25">
      <c r="A140" s="446"/>
      <c r="B140" s="263"/>
      <c r="C140" s="281"/>
      <c r="D140" s="280"/>
      <c r="E140" s="263"/>
      <c r="F140" s="62"/>
      <c r="G140" s="63"/>
      <c r="H140" s="64"/>
      <c r="I140" s="65"/>
      <c r="J140" s="58"/>
      <c r="K140" s="58"/>
      <c r="L140" s="58"/>
      <c r="M140" s="58"/>
      <c r="N140" s="58"/>
      <c r="O140" s="58"/>
      <c r="P140" s="59"/>
      <c r="Q140" s="60"/>
      <c r="R140" s="61"/>
      <c r="S140" s="61"/>
      <c r="T140" s="61"/>
      <c r="U140" s="61"/>
      <c r="V140" s="61"/>
      <c r="W140" s="61"/>
      <c r="X140" s="61"/>
      <c r="Y140" s="61"/>
      <c r="Z140" s="61"/>
      <c r="AA140" s="61"/>
    </row>
    <row r="141" spans="1:27" ht="15.75" customHeight="1" x14ac:dyDescent="0.25">
      <c r="A141" s="446"/>
      <c r="B141" s="263"/>
      <c r="C141" s="281"/>
      <c r="D141" s="280"/>
      <c r="E141" s="263"/>
      <c r="F141" s="62"/>
      <c r="G141" s="63"/>
      <c r="H141" s="64"/>
      <c r="I141" s="65"/>
      <c r="J141" s="58"/>
      <c r="K141" s="58"/>
      <c r="L141" s="58"/>
      <c r="M141" s="58"/>
      <c r="N141" s="58"/>
      <c r="O141" s="58"/>
      <c r="P141" s="59"/>
      <c r="Q141" s="60"/>
      <c r="R141" s="61"/>
      <c r="S141" s="61"/>
      <c r="T141" s="61"/>
      <c r="U141" s="61"/>
      <c r="V141" s="61"/>
      <c r="W141" s="61"/>
      <c r="X141" s="61"/>
      <c r="Y141" s="61"/>
      <c r="Z141" s="61"/>
      <c r="AA141" s="61"/>
    </row>
    <row r="142" spans="1:27" ht="15.75" customHeight="1" x14ac:dyDescent="0.25">
      <c r="A142" s="446"/>
      <c r="B142" s="263"/>
      <c r="C142" s="281"/>
      <c r="D142" s="280"/>
      <c r="E142" s="263"/>
      <c r="F142" s="62"/>
      <c r="G142" s="63"/>
      <c r="H142" s="64"/>
      <c r="I142" s="65"/>
      <c r="J142" s="58"/>
      <c r="K142" s="58"/>
      <c r="L142" s="58"/>
      <c r="M142" s="58"/>
      <c r="N142" s="58"/>
      <c r="O142" s="58"/>
      <c r="P142" s="59"/>
      <c r="Q142" s="60"/>
      <c r="R142" s="61"/>
      <c r="S142" s="61"/>
      <c r="T142" s="61"/>
      <c r="U142" s="61"/>
      <c r="V142" s="61"/>
      <c r="W142" s="61"/>
      <c r="X142" s="61"/>
      <c r="Y142" s="61"/>
      <c r="Z142" s="61"/>
      <c r="AA142" s="61"/>
    </row>
    <row r="143" spans="1:27" ht="15.75" customHeight="1" x14ac:dyDescent="0.25">
      <c r="A143" s="446"/>
      <c r="B143" s="263"/>
      <c r="C143" s="281"/>
      <c r="D143" s="280"/>
      <c r="E143" s="263"/>
      <c r="F143" s="62"/>
      <c r="G143" s="63"/>
      <c r="H143" s="64"/>
      <c r="I143" s="65"/>
      <c r="J143" s="58"/>
      <c r="K143" s="58"/>
      <c r="L143" s="58"/>
      <c r="M143" s="58"/>
      <c r="N143" s="58"/>
      <c r="O143" s="58"/>
      <c r="P143" s="59"/>
      <c r="Q143" s="60"/>
      <c r="R143" s="61"/>
      <c r="S143" s="61"/>
      <c r="T143" s="61"/>
      <c r="U143" s="61"/>
      <c r="V143" s="61"/>
      <c r="W143" s="61"/>
      <c r="X143" s="61"/>
      <c r="Y143" s="61"/>
      <c r="Z143" s="61"/>
      <c r="AA143" s="61"/>
    </row>
    <row r="144" spans="1:27" ht="15.75" customHeight="1" x14ac:dyDescent="0.25">
      <c r="A144" s="446"/>
      <c r="B144" s="263"/>
      <c r="C144" s="281"/>
      <c r="D144" s="280"/>
      <c r="E144" s="263"/>
      <c r="F144" s="62"/>
      <c r="G144" s="63"/>
      <c r="H144" s="64"/>
      <c r="I144" s="65"/>
      <c r="J144" s="58"/>
      <c r="K144" s="58"/>
      <c r="L144" s="58"/>
      <c r="M144" s="58"/>
      <c r="N144" s="58"/>
      <c r="O144" s="58"/>
      <c r="P144" s="59"/>
      <c r="Q144" s="60"/>
      <c r="R144" s="61"/>
      <c r="S144" s="61"/>
      <c r="T144" s="61"/>
      <c r="U144" s="61"/>
      <c r="V144" s="61"/>
      <c r="W144" s="61"/>
      <c r="X144" s="61"/>
      <c r="Y144" s="61"/>
      <c r="Z144" s="61"/>
      <c r="AA144" s="61"/>
    </row>
    <row r="145" spans="1:27" ht="15.75" customHeight="1" x14ac:dyDescent="0.25">
      <c r="A145" s="446"/>
      <c r="B145" s="263"/>
      <c r="C145" s="281"/>
      <c r="D145" s="280"/>
      <c r="E145" s="263"/>
      <c r="F145" s="62"/>
      <c r="G145" s="63"/>
      <c r="H145" s="64"/>
      <c r="I145" s="65"/>
      <c r="J145" s="58"/>
      <c r="K145" s="58"/>
      <c r="L145" s="58"/>
      <c r="M145" s="58"/>
      <c r="N145" s="58"/>
      <c r="O145" s="58"/>
      <c r="P145" s="59"/>
      <c r="Q145" s="60"/>
      <c r="R145" s="61"/>
      <c r="S145" s="61"/>
      <c r="T145" s="61"/>
      <c r="U145" s="61"/>
      <c r="V145" s="61"/>
      <c r="W145" s="61"/>
      <c r="X145" s="61"/>
      <c r="Y145" s="61"/>
      <c r="Z145" s="61"/>
      <c r="AA145" s="61"/>
    </row>
    <row r="146" spans="1:27" ht="15.75" customHeight="1" x14ac:dyDescent="0.25">
      <c r="A146" s="446"/>
      <c r="B146" s="263"/>
      <c r="C146" s="281"/>
      <c r="D146" s="280"/>
      <c r="E146" s="263"/>
      <c r="F146" s="62"/>
      <c r="G146" s="63"/>
      <c r="H146" s="64"/>
      <c r="I146" s="65"/>
      <c r="J146" s="58"/>
      <c r="K146" s="58"/>
      <c r="L146" s="58"/>
      <c r="M146" s="58"/>
      <c r="N146" s="58"/>
      <c r="O146" s="58"/>
      <c r="P146" s="59"/>
      <c r="Q146" s="60"/>
      <c r="R146" s="61"/>
      <c r="S146" s="61"/>
      <c r="T146" s="61"/>
      <c r="U146" s="61"/>
      <c r="V146" s="61"/>
      <c r="W146" s="61"/>
      <c r="X146" s="61"/>
      <c r="Y146" s="61"/>
      <c r="Z146" s="61"/>
      <c r="AA146" s="61"/>
    </row>
    <row r="147" spans="1:27" ht="15.75" customHeight="1" x14ac:dyDescent="0.25">
      <c r="A147" s="446"/>
      <c r="B147" s="263"/>
      <c r="C147" s="281"/>
      <c r="D147" s="280"/>
      <c r="E147" s="263"/>
      <c r="F147" s="62"/>
      <c r="G147" s="63"/>
      <c r="H147" s="64"/>
      <c r="I147" s="65"/>
      <c r="J147" s="58"/>
      <c r="K147" s="58"/>
      <c r="L147" s="58"/>
      <c r="M147" s="58"/>
      <c r="N147" s="58"/>
      <c r="O147" s="58"/>
      <c r="P147" s="59"/>
      <c r="Q147" s="60"/>
      <c r="R147" s="61"/>
      <c r="S147" s="61"/>
      <c r="T147" s="61"/>
      <c r="U147" s="61"/>
      <c r="V147" s="61"/>
      <c r="W147" s="61"/>
      <c r="X147" s="61"/>
      <c r="Y147" s="61"/>
      <c r="Z147" s="61"/>
      <c r="AA147" s="61"/>
    </row>
    <row r="148" spans="1:27" ht="15.75" customHeight="1" x14ac:dyDescent="0.25">
      <c r="A148" s="446"/>
      <c r="B148" s="263"/>
      <c r="C148" s="281"/>
      <c r="D148" s="280"/>
      <c r="E148" s="263"/>
      <c r="F148" s="62"/>
      <c r="G148" s="63"/>
      <c r="H148" s="64"/>
      <c r="I148" s="65"/>
      <c r="J148" s="58"/>
      <c r="K148" s="58"/>
      <c r="L148" s="58"/>
      <c r="M148" s="58"/>
      <c r="N148" s="58"/>
      <c r="O148" s="58"/>
      <c r="P148" s="59"/>
      <c r="Q148" s="60"/>
      <c r="R148" s="61"/>
      <c r="S148" s="61"/>
      <c r="T148" s="61"/>
      <c r="U148" s="61"/>
      <c r="V148" s="61"/>
      <c r="W148" s="61"/>
      <c r="X148" s="61"/>
      <c r="Y148" s="61"/>
      <c r="Z148" s="61"/>
      <c r="AA148" s="61"/>
    </row>
    <row r="149" spans="1:27" ht="15.75" customHeight="1" x14ac:dyDescent="0.25">
      <c r="A149" s="446"/>
      <c r="B149" s="263"/>
      <c r="C149" s="281"/>
      <c r="D149" s="280"/>
      <c r="E149" s="263"/>
      <c r="F149" s="62"/>
      <c r="G149" s="63"/>
      <c r="H149" s="64"/>
      <c r="I149" s="65"/>
      <c r="J149" s="58"/>
      <c r="K149" s="58"/>
      <c r="L149" s="58"/>
      <c r="M149" s="58"/>
      <c r="N149" s="58"/>
      <c r="O149" s="58"/>
      <c r="P149" s="59"/>
      <c r="Q149" s="60"/>
      <c r="R149" s="61"/>
      <c r="S149" s="61"/>
      <c r="T149" s="61"/>
      <c r="U149" s="61"/>
      <c r="V149" s="61"/>
      <c r="W149" s="61"/>
      <c r="X149" s="61"/>
      <c r="Y149" s="61"/>
      <c r="Z149" s="61"/>
      <c r="AA149" s="61"/>
    </row>
    <row r="150" spans="1:27" ht="15.75" customHeight="1" x14ac:dyDescent="0.25">
      <c r="A150" s="446"/>
      <c r="B150" s="263"/>
      <c r="C150" s="281"/>
      <c r="D150" s="280"/>
      <c r="E150" s="263"/>
      <c r="F150" s="62"/>
      <c r="G150" s="63"/>
      <c r="H150" s="64"/>
      <c r="I150" s="65"/>
      <c r="J150" s="58"/>
      <c r="K150" s="58"/>
      <c r="L150" s="58"/>
      <c r="M150" s="58"/>
      <c r="N150" s="58"/>
      <c r="O150" s="58"/>
      <c r="P150" s="59"/>
      <c r="Q150" s="60"/>
      <c r="R150" s="61"/>
      <c r="S150" s="61"/>
      <c r="T150" s="61"/>
      <c r="U150" s="61"/>
      <c r="V150" s="61"/>
      <c r="W150" s="61"/>
      <c r="X150" s="61"/>
      <c r="Y150" s="61"/>
      <c r="Z150" s="61"/>
      <c r="AA150" s="61"/>
    </row>
    <row r="151" spans="1:27" ht="15.75" customHeight="1" x14ac:dyDescent="0.25">
      <c r="A151" s="446"/>
      <c r="B151" s="263"/>
      <c r="C151" s="281"/>
      <c r="D151" s="280"/>
      <c r="E151" s="263"/>
      <c r="F151" s="62"/>
      <c r="G151" s="63"/>
      <c r="H151" s="64"/>
      <c r="I151" s="65"/>
      <c r="J151" s="58"/>
      <c r="K151" s="58"/>
      <c r="L151" s="58"/>
      <c r="M151" s="58"/>
      <c r="N151" s="58"/>
      <c r="O151" s="58"/>
      <c r="P151" s="59"/>
      <c r="Q151" s="60"/>
      <c r="R151" s="61"/>
      <c r="S151" s="61"/>
      <c r="T151" s="61"/>
      <c r="U151" s="61"/>
      <c r="V151" s="61"/>
      <c r="W151" s="61"/>
      <c r="X151" s="61"/>
      <c r="Y151" s="61"/>
      <c r="Z151" s="61"/>
      <c r="AA151" s="61"/>
    </row>
    <row r="152" spans="1:27" ht="15.75" customHeight="1" x14ac:dyDescent="0.25">
      <c r="A152" s="446"/>
      <c r="B152" s="263"/>
      <c r="C152" s="281"/>
      <c r="D152" s="280"/>
      <c r="E152" s="263"/>
      <c r="F152" s="62"/>
      <c r="G152" s="63"/>
      <c r="H152" s="64"/>
      <c r="I152" s="65"/>
      <c r="J152" s="58"/>
      <c r="K152" s="58"/>
      <c r="L152" s="58"/>
      <c r="M152" s="58"/>
      <c r="N152" s="58"/>
      <c r="O152" s="58"/>
      <c r="P152" s="59"/>
      <c r="Q152" s="60"/>
      <c r="R152" s="61"/>
      <c r="S152" s="61"/>
      <c r="T152" s="61"/>
      <c r="U152" s="61"/>
      <c r="V152" s="61"/>
      <c r="W152" s="61"/>
      <c r="X152" s="61"/>
      <c r="Y152" s="61"/>
      <c r="Z152" s="61"/>
      <c r="AA152" s="61"/>
    </row>
    <row r="153" spans="1:27" ht="15.75" customHeight="1" x14ac:dyDescent="0.25">
      <c r="A153" s="446"/>
      <c r="B153" s="263"/>
      <c r="C153" s="281"/>
      <c r="D153" s="280"/>
      <c r="E153" s="263"/>
      <c r="F153" s="62"/>
      <c r="G153" s="63"/>
      <c r="H153" s="64"/>
      <c r="I153" s="65"/>
      <c r="J153" s="58"/>
      <c r="K153" s="58"/>
      <c r="L153" s="58"/>
      <c r="M153" s="58"/>
      <c r="N153" s="58"/>
      <c r="O153" s="58"/>
      <c r="P153" s="59"/>
      <c r="Q153" s="60"/>
      <c r="R153" s="61"/>
      <c r="S153" s="61"/>
      <c r="T153" s="61"/>
      <c r="U153" s="61"/>
      <c r="V153" s="61"/>
      <c r="W153" s="61"/>
      <c r="X153" s="61"/>
      <c r="Y153" s="61"/>
      <c r="Z153" s="61"/>
      <c r="AA153" s="61"/>
    </row>
    <row r="154" spans="1:27" ht="15.75" customHeight="1" x14ac:dyDescent="0.25">
      <c r="A154" s="446"/>
      <c r="B154" s="263"/>
      <c r="C154" s="281"/>
      <c r="D154" s="280"/>
      <c r="E154" s="263"/>
      <c r="F154" s="62"/>
      <c r="G154" s="63"/>
      <c r="H154" s="64"/>
      <c r="I154" s="65"/>
      <c r="J154" s="58"/>
      <c r="K154" s="58"/>
      <c r="L154" s="58"/>
      <c r="M154" s="58"/>
      <c r="N154" s="58"/>
      <c r="O154" s="58"/>
      <c r="P154" s="59"/>
      <c r="Q154" s="60"/>
      <c r="R154" s="61"/>
      <c r="S154" s="61"/>
      <c r="T154" s="61"/>
      <c r="U154" s="61"/>
      <c r="V154" s="61"/>
      <c r="W154" s="61"/>
      <c r="X154" s="61"/>
      <c r="Y154" s="61"/>
      <c r="Z154" s="61"/>
      <c r="AA154" s="61"/>
    </row>
    <row r="155" spans="1:27" ht="15.75" customHeight="1" x14ac:dyDescent="0.25">
      <c r="A155" s="446"/>
      <c r="B155" s="263"/>
      <c r="C155" s="281"/>
      <c r="D155" s="280"/>
      <c r="E155" s="263"/>
      <c r="F155" s="62"/>
      <c r="G155" s="63"/>
      <c r="H155" s="64"/>
      <c r="I155" s="65"/>
      <c r="J155" s="58"/>
      <c r="K155" s="58"/>
      <c r="L155" s="58"/>
      <c r="M155" s="58"/>
      <c r="N155" s="58"/>
      <c r="O155" s="58"/>
      <c r="P155" s="59"/>
      <c r="Q155" s="60"/>
      <c r="R155" s="61"/>
      <c r="S155" s="61"/>
      <c r="T155" s="61"/>
      <c r="U155" s="61"/>
      <c r="V155" s="61"/>
      <c r="W155" s="61"/>
      <c r="X155" s="61"/>
      <c r="Y155" s="61"/>
      <c r="Z155" s="61"/>
      <c r="AA155" s="61"/>
    </row>
    <row r="156" spans="1:27" ht="15.75" customHeight="1" x14ac:dyDescent="0.25">
      <c r="A156" s="446"/>
      <c r="B156" s="263"/>
      <c r="C156" s="281"/>
      <c r="D156" s="280"/>
      <c r="E156" s="263"/>
      <c r="F156" s="62"/>
      <c r="G156" s="63"/>
      <c r="H156" s="64"/>
      <c r="I156" s="65"/>
      <c r="J156" s="58"/>
      <c r="K156" s="58"/>
      <c r="L156" s="58"/>
      <c r="M156" s="58"/>
      <c r="N156" s="58"/>
      <c r="O156" s="58"/>
      <c r="P156" s="59"/>
      <c r="Q156" s="60"/>
      <c r="R156" s="61"/>
      <c r="S156" s="61"/>
      <c r="T156" s="61"/>
      <c r="U156" s="61"/>
      <c r="V156" s="61"/>
      <c r="W156" s="61"/>
      <c r="X156" s="61"/>
      <c r="Y156" s="61"/>
      <c r="Z156" s="61"/>
      <c r="AA156" s="61"/>
    </row>
    <row r="157" spans="1:27" ht="15.75" customHeight="1" x14ac:dyDescent="0.25">
      <c r="A157" s="446"/>
      <c r="B157" s="263"/>
      <c r="C157" s="281"/>
      <c r="D157" s="280"/>
      <c r="E157" s="263"/>
      <c r="F157" s="62"/>
      <c r="G157" s="63"/>
      <c r="H157" s="64"/>
      <c r="I157" s="65"/>
      <c r="J157" s="58"/>
      <c r="K157" s="58"/>
      <c r="L157" s="58"/>
      <c r="M157" s="58"/>
      <c r="N157" s="58"/>
      <c r="O157" s="58"/>
      <c r="P157" s="59"/>
      <c r="Q157" s="60"/>
      <c r="R157" s="61"/>
      <c r="S157" s="61"/>
      <c r="T157" s="61"/>
      <c r="U157" s="61"/>
      <c r="V157" s="61"/>
      <c r="W157" s="61"/>
      <c r="X157" s="61"/>
      <c r="Y157" s="61"/>
      <c r="Z157" s="61"/>
      <c r="AA157" s="61"/>
    </row>
    <row r="158" spans="1:27" ht="15.75" customHeight="1" x14ac:dyDescent="0.25">
      <c r="A158" s="446"/>
      <c r="B158" s="263"/>
      <c r="C158" s="281"/>
      <c r="D158" s="280"/>
      <c r="E158" s="263"/>
      <c r="F158" s="62"/>
      <c r="G158" s="63"/>
      <c r="H158" s="64"/>
      <c r="I158" s="65"/>
      <c r="J158" s="58"/>
      <c r="K158" s="58"/>
      <c r="L158" s="58"/>
      <c r="M158" s="58"/>
      <c r="N158" s="58"/>
      <c r="O158" s="58"/>
      <c r="P158" s="59"/>
      <c r="Q158" s="60"/>
      <c r="R158" s="61"/>
      <c r="S158" s="61"/>
      <c r="T158" s="61"/>
      <c r="U158" s="61"/>
      <c r="V158" s="61"/>
      <c r="W158" s="61"/>
      <c r="X158" s="61"/>
      <c r="Y158" s="61"/>
      <c r="Z158" s="61"/>
      <c r="AA158" s="61"/>
    </row>
    <row r="159" spans="1:27" ht="15.75" customHeight="1" x14ac:dyDescent="0.25">
      <c r="A159" s="446"/>
      <c r="B159" s="263"/>
      <c r="C159" s="281"/>
      <c r="D159" s="280"/>
      <c r="E159" s="263"/>
      <c r="F159" s="62"/>
      <c r="G159" s="63"/>
      <c r="H159" s="64"/>
      <c r="I159" s="65"/>
      <c r="J159" s="58"/>
      <c r="K159" s="58"/>
      <c r="L159" s="58"/>
      <c r="M159" s="58"/>
      <c r="N159" s="58"/>
      <c r="O159" s="58"/>
      <c r="P159" s="59"/>
      <c r="Q159" s="60"/>
      <c r="R159" s="61"/>
      <c r="S159" s="61"/>
      <c r="T159" s="61"/>
      <c r="U159" s="61"/>
      <c r="V159" s="61"/>
      <c r="W159" s="61"/>
      <c r="X159" s="61"/>
      <c r="Y159" s="61"/>
      <c r="Z159" s="61"/>
      <c r="AA159" s="61"/>
    </row>
    <row r="160" spans="1:27" ht="15.75" customHeight="1" x14ac:dyDescent="0.25">
      <c r="A160" s="446"/>
      <c r="B160" s="263"/>
      <c r="C160" s="281"/>
      <c r="D160" s="280"/>
      <c r="E160" s="263"/>
      <c r="F160" s="62"/>
      <c r="G160" s="63"/>
      <c r="H160" s="64"/>
      <c r="I160" s="65"/>
      <c r="J160" s="58"/>
      <c r="K160" s="58"/>
      <c r="L160" s="58"/>
      <c r="M160" s="58"/>
      <c r="N160" s="58"/>
      <c r="O160" s="58"/>
      <c r="P160" s="59"/>
      <c r="Q160" s="60"/>
      <c r="R160" s="61"/>
      <c r="S160" s="61"/>
      <c r="T160" s="61"/>
      <c r="U160" s="61"/>
      <c r="V160" s="61"/>
      <c r="W160" s="61"/>
      <c r="X160" s="61"/>
      <c r="Y160" s="61"/>
      <c r="Z160" s="61"/>
      <c r="AA160" s="61"/>
    </row>
    <row r="161" spans="1:27" ht="15.75" customHeight="1" x14ac:dyDescent="0.25">
      <c r="A161" s="446"/>
      <c r="B161" s="263"/>
      <c r="C161" s="281"/>
      <c r="D161" s="280"/>
      <c r="E161" s="263"/>
      <c r="F161" s="62"/>
      <c r="G161" s="63"/>
      <c r="H161" s="64"/>
      <c r="I161" s="65"/>
      <c r="J161" s="58"/>
      <c r="K161" s="58"/>
      <c r="L161" s="58"/>
      <c r="M161" s="58"/>
      <c r="N161" s="58"/>
      <c r="O161" s="58"/>
      <c r="P161" s="59"/>
      <c r="Q161" s="60"/>
      <c r="R161" s="61"/>
      <c r="S161" s="61"/>
      <c r="T161" s="61"/>
      <c r="U161" s="61"/>
      <c r="V161" s="61"/>
      <c r="W161" s="61"/>
      <c r="X161" s="61"/>
      <c r="Y161" s="61"/>
      <c r="Z161" s="61"/>
      <c r="AA161" s="61"/>
    </row>
    <row r="162" spans="1:27" ht="15.75" customHeight="1" x14ac:dyDescent="0.25">
      <c r="A162" s="446"/>
      <c r="B162" s="263"/>
      <c r="C162" s="281"/>
      <c r="D162" s="280"/>
      <c r="E162" s="263"/>
      <c r="F162" s="62"/>
      <c r="G162" s="63"/>
      <c r="H162" s="64"/>
      <c r="I162" s="65"/>
      <c r="J162" s="58"/>
      <c r="K162" s="58"/>
      <c r="L162" s="58"/>
      <c r="M162" s="58"/>
      <c r="N162" s="58"/>
      <c r="O162" s="58"/>
      <c r="P162" s="59"/>
      <c r="Q162" s="60"/>
      <c r="R162" s="61"/>
      <c r="S162" s="61"/>
      <c r="T162" s="61"/>
      <c r="U162" s="61"/>
      <c r="V162" s="61"/>
      <c r="W162" s="61"/>
      <c r="X162" s="61"/>
      <c r="Y162" s="61"/>
      <c r="Z162" s="61"/>
      <c r="AA162" s="61"/>
    </row>
    <row r="163" spans="1:27" ht="15.75" customHeight="1" x14ac:dyDescent="0.25">
      <c r="A163" s="446"/>
      <c r="B163" s="263"/>
      <c r="C163" s="281"/>
      <c r="D163" s="280"/>
      <c r="E163" s="263"/>
      <c r="F163" s="62"/>
      <c r="G163" s="63"/>
      <c r="H163" s="64"/>
      <c r="I163" s="65"/>
      <c r="J163" s="58"/>
      <c r="K163" s="58"/>
      <c r="L163" s="58"/>
      <c r="M163" s="58"/>
      <c r="N163" s="58"/>
      <c r="O163" s="58"/>
      <c r="P163" s="59"/>
      <c r="Q163" s="60"/>
      <c r="R163" s="61"/>
      <c r="S163" s="61"/>
      <c r="T163" s="61"/>
      <c r="U163" s="61"/>
      <c r="V163" s="61"/>
      <c r="W163" s="61"/>
      <c r="X163" s="61"/>
      <c r="Y163" s="61"/>
      <c r="Z163" s="61"/>
      <c r="AA163" s="61"/>
    </row>
    <row r="164" spans="1:27" ht="15.75" customHeight="1" x14ac:dyDescent="0.25">
      <c r="A164" s="446"/>
      <c r="B164" s="263"/>
      <c r="C164" s="281"/>
      <c r="D164" s="280"/>
      <c r="E164" s="263"/>
      <c r="F164" s="62"/>
      <c r="G164" s="63"/>
      <c r="H164" s="64"/>
      <c r="I164" s="65"/>
      <c r="J164" s="58"/>
      <c r="K164" s="58"/>
      <c r="L164" s="58"/>
      <c r="M164" s="58"/>
      <c r="N164" s="58"/>
      <c r="O164" s="58"/>
      <c r="P164" s="59"/>
      <c r="Q164" s="60"/>
      <c r="R164" s="61"/>
      <c r="S164" s="61"/>
      <c r="T164" s="61"/>
      <c r="U164" s="61"/>
      <c r="V164" s="61"/>
      <c r="W164" s="61"/>
      <c r="X164" s="61"/>
      <c r="Y164" s="61"/>
      <c r="Z164" s="61"/>
      <c r="AA164" s="61"/>
    </row>
    <row r="165" spans="1:27" ht="15.75" customHeight="1" x14ac:dyDescent="0.25">
      <c r="A165" s="446"/>
      <c r="B165" s="263"/>
      <c r="C165" s="281"/>
      <c r="D165" s="280"/>
      <c r="E165" s="263"/>
      <c r="F165" s="62"/>
      <c r="G165" s="63"/>
      <c r="H165" s="64"/>
      <c r="I165" s="65"/>
      <c r="J165" s="58"/>
      <c r="K165" s="58"/>
      <c r="L165" s="58"/>
      <c r="M165" s="58"/>
      <c r="N165" s="58"/>
      <c r="O165" s="58"/>
      <c r="P165" s="59"/>
      <c r="Q165" s="60"/>
      <c r="R165" s="61"/>
      <c r="S165" s="61"/>
      <c r="T165" s="61"/>
      <c r="U165" s="61"/>
      <c r="V165" s="61"/>
      <c r="W165" s="61"/>
      <c r="X165" s="61"/>
      <c r="Y165" s="61"/>
      <c r="Z165" s="61"/>
      <c r="AA165" s="61"/>
    </row>
    <row r="166" spans="1:27" ht="15.75" customHeight="1" x14ac:dyDescent="0.25">
      <c r="A166" s="446"/>
      <c r="B166" s="263"/>
      <c r="C166" s="281"/>
      <c r="D166" s="280"/>
      <c r="E166" s="263"/>
      <c r="F166" s="62"/>
      <c r="G166" s="63"/>
      <c r="H166" s="64"/>
      <c r="I166" s="65"/>
      <c r="J166" s="58"/>
      <c r="K166" s="58"/>
      <c r="L166" s="58"/>
      <c r="M166" s="58"/>
      <c r="N166" s="58"/>
      <c r="O166" s="58"/>
      <c r="P166" s="59"/>
      <c r="Q166" s="60"/>
      <c r="R166" s="61"/>
      <c r="S166" s="61"/>
      <c r="T166" s="61"/>
      <c r="U166" s="61"/>
      <c r="V166" s="61"/>
      <c r="W166" s="61"/>
      <c r="X166" s="61"/>
      <c r="Y166" s="61"/>
      <c r="Z166" s="61"/>
      <c r="AA166" s="61"/>
    </row>
    <row r="167" spans="1:27" ht="15.75" customHeight="1" x14ac:dyDescent="0.25">
      <c r="A167" s="446"/>
      <c r="B167" s="263"/>
      <c r="C167" s="281"/>
      <c r="D167" s="280"/>
      <c r="E167" s="263"/>
      <c r="F167" s="62"/>
      <c r="G167" s="63"/>
      <c r="H167" s="64"/>
      <c r="I167" s="65"/>
      <c r="J167" s="58"/>
      <c r="K167" s="58"/>
      <c r="L167" s="58"/>
      <c r="M167" s="58"/>
      <c r="N167" s="58"/>
      <c r="O167" s="58"/>
      <c r="P167" s="59"/>
      <c r="Q167" s="60"/>
      <c r="R167" s="61"/>
      <c r="S167" s="61"/>
      <c r="T167" s="61"/>
      <c r="U167" s="61"/>
      <c r="V167" s="61"/>
      <c r="W167" s="61"/>
      <c r="X167" s="61"/>
      <c r="Y167" s="61"/>
      <c r="Z167" s="61"/>
      <c r="AA167" s="61"/>
    </row>
    <row r="168" spans="1:27" ht="15.75" customHeight="1" x14ac:dyDescent="0.25">
      <c r="A168" s="446"/>
      <c r="B168" s="263"/>
      <c r="C168" s="281"/>
      <c r="D168" s="280"/>
      <c r="E168" s="263"/>
      <c r="F168" s="62"/>
      <c r="G168" s="63"/>
      <c r="H168" s="64"/>
      <c r="I168" s="65"/>
      <c r="J168" s="58"/>
      <c r="K168" s="58"/>
      <c r="L168" s="58"/>
      <c r="M168" s="58"/>
      <c r="N168" s="58"/>
      <c r="O168" s="58"/>
      <c r="P168" s="59"/>
      <c r="Q168" s="60"/>
      <c r="R168" s="61"/>
      <c r="S168" s="61"/>
      <c r="T168" s="61"/>
      <c r="U168" s="61"/>
      <c r="V168" s="61"/>
      <c r="W168" s="61"/>
      <c r="X168" s="61"/>
      <c r="Y168" s="61"/>
      <c r="Z168" s="61"/>
      <c r="AA168" s="61"/>
    </row>
    <row r="169" spans="1:27" ht="15.75" customHeight="1" x14ac:dyDescent="0.25">
      <c r="A169" s="446"/>
      <c r="B169" s="263"/>
      <c r="C169" s="281"/>
      <c r="D169" s="280"/>
      <c r="E169" s="263"/>
      <c r="F169" s="62"/>
      <c r="G169" s="63"/>
      <c r="H169" s="64"/>
      <c r="I169" s="65"/>
      <c r="J169" s="58"/>
      <c r="K169" s="58"/>
      <c r="L169" s="58"/>
      <c r="M169" s="58"/>
      <c r="N169" s="58"/>
      <c r="O169" s="58"/>
      <c r="P169" s="59"/>
      <c r="Q169" s="60"/>
      <c r="R169" s="61"/>
      <c r="S169" s="61"/>
      <c r="T169" s="61"/>
      <c r="U169" s="61"/>
      <c r="V169" s="61"/>
      <c r="W169" s="61"/>
      <c r="X169" s="61"/>
      <c r="Y169" s="61"/>
      <c r="Z169" s="61"/>
      <c r="AA169" s="61"/>
    </row>
    <row r="170" spans="1:27" ht="15.75" customHeight="1" x14ac:dyDescent="0.25">
      <c r="A170" s="446"/>
      <c r="B170" s="263"/>
      <c r="C170" s="281"/>
      <c r="D170" s="280"/>
      <c r="E170" s="263"/>
      <c r="F170" s="62"/>
      <c r="G170" s="63"/>
      <c r="H170" s="64"/>
      <c r="I170" s="65"/>
      <c r="J170" s="58"/>
      <c r="K170" s="58"/>
      <c r="L170" s="58"/>
      <c r="M170" s="58"/>
      <c r="N170" s="58"/>
      <c r="O170" s="58"/>
      <c r="P170" s="59"/>
      <c r="Q170" s="60"/>
      <c r="R170" s="61"/>
      <c r="S170" s="61"/>
      <c r="T170" s="61"/>
      <c r="U170" s="61"/>
      <c r="V170" s="61"/>
      <c r="W170" s="61"/>
      <c r="X170" s="61"/>
      <c r="Y170" s="61"/>
      <c r="Z170" s="61"/>
      <c r="AA170" s="61"/>
    </row>
    <row r="171" spans="1:27" ht="15.75" customHeight="1" x14ac:dyDescent="0.25">
      <c r="A171" s="446"/>
      <c r="B171" s="263"/>
      <c r="C171" s="281"/>
      <c r="D171" s="280"/>
      <c r="E171" s="263"/>
      <c r="F171" s="62"/>
      <c r="G171" s="63"/>
      <c r="H171" s="64"/>
      <c r="I171" s="65"/>
      <c r="J171" s="58"/>
      <c r="K171" s="58"/>
      <c r="L171" s="58"/>
      <c r="M171" s="58"/>
      <c r="N171" s="58"/>
      <c r="O171" s="58"/>
      <c r="P171" s="59"/>
      <c r="Q171" s="60"/>
      <c r="R171" s="61"/>
      <c r="S171" s="61"/>
      <c r="T171" s="61"/>
      <c r="U171" s="61"/>
      <c r="V171" s="61"/>
      <c r="W171" s="61"/>
      <c r="X171" s="61"/>
      <c r="Y171" s="61"/>
      <c r="Z171" s="61"/>
      <c r="AA171" s="61"/>
    </row>
    <row r="172" spans="1:27" ht="15.75" customHeight="1" x14ac:dyDescent="0.25">
      <c r="A172" s="446"/>
      <c r="B172" s="263"/>
      <c r="C172" s="281"/>
      <c r="D172" s="280"/>
      <c r="E172" s="263"/>
      <c r="F172" s="62"/>
      <c r="G172" s="63"/>
      <c r="H172" s="64"/>
      <c r="I172" s="65"/>
      <c r="J172" s="58"/>
      <c r="K172" s="58"/>
      <c r="L172" s="58"/>
      <c r="M172" s="58"/>
      <c r="N172" s="58"/>
      <c r="O172" s="58"/>
      <c r="P172" s="59"/>
      <c r="Q172" s="60"/>
      <c r="R172" s="61"/>
      <c r="S172" s="61"/>
      <c r="T172" s="61"/>
      <c r="U172" s="61"/>
      <c r="V172" s="61"/>
      <c r="W172" s="61"/>
      <c r="X172" s="61"/>
      <c r="Y172" s="61"/>
      <c r="Z172" s="61"/>
      <c r="AA172" s="61"/>
    </row>
    <row r="173" spans="1:27" ht="15.75" customHeight="1" x14ac:dyDescent="0.25">
      <c r="A173" s="446"/>
      <c r="B173" s="263"/>
      <c r="C173" s="281"/>
      <c r="D173" s="280"/>
      <c r="E173" s="263"/>
      <c r="F173" s="62"/>
      <c r="G173" s="63"/>
      <c r="H173" s="64"/>
      <c r="I173" s="65"/>
      <c r="J173" s="58"/>
      <c r="K173" s="58"/>
      <c r="L173" s="58"/>
      <c r="M173" s="58"/>
      <c r="N173" s="58"/>
      <c r="O173" s="58"/>
      <c r="P173" s="59"/>
      <c r="Q173" s="60"/>
      <c r="R173" s="61"/>
      <c r="S173" s="61"/>
      <c r="T173" s="61"/>
      <c r="U173" s="61"/>
      <c r="V173" s="61"/>
      <c r="W173" s="61"/>
      <c r="X173" s="61"/>
      <c r="Y173" s="61"/>
      <c r="Z173" s="61"/>
      <c r="AA173" s="61"/>
    </row>
    <row r="174" spans="1:27" ht="15.75" customHeight="1" x14ac:dyDescent="0.25">
      <c r="A174" s="446"/>
      <c r="B174" s="263"/>
      <c r="C174" s="281"/>
      <c r="D174" s="280"/>
      <c r="E174" s="263"/>
      <c r="F174" s="62"/>
      <c r="G174" s="63"/>
      <c r="H174" s="64"/>
      <c r="I174" s="65"/>
      <c r="J174" s="58"/>
      <c r="K174" s="58"/>
      <c r="L174" s="58"/>
      <c r="M174" s="58"/>
      <c r="N174" s="58"/>
      <c r="O174" s="58"/>
      <c r="P174" s="59"/>
      <c r="Q174" s="60"/>
      <c r="R174" s="61"/>
      <c r="S174" s="61"/>
      <c r="T174" s="61"/>
      <c r="U174" s="61"/>
      <c r="V174" s="61"/>
      <c r="W174" s="61"/>
      <c r="X174" s="61"/>
      <c r="Y174" s="61"/>
      <c r="Z174" s="61"/>
      <c r="AA174" s="61"/>
    </row>
    <row r="175" spans="1:27" ht="15.75" customHeight="1" x14ac:dyDescent="0.25">
      <c r="A175" s="446"/>
      <c r="B175" s="263"/>
      <c r="C175" s="281"/>
      <c r="D175" s="280"/>
      <c r="E175" s="263"/>
      <c r="F175" s="62"/>
      <c r="G175" s="63"/>
      <c r="H175" s="64"/>
      <c r="I175" s="65"/>
      <c r="J175" s="58"/>
      <c r="K175" s="58"/>
      <c r="L175" s="58"/>
      <c r="M175" s="58"/>
      <c r="N175" s="58"/>
      <c r="O175" s="58"/>
      <c r="P175" s="59"/>
      <c r="Q175" s="60"/>
      <c r="R175" s="61"/>
      <c r="S175" s="61"/>
      <c r="T175" s="61"/>
      <c r="U175" s="61"/>
      <c r="V175" s="61"/>
      <c r="W175" s="61"/>
      <c r="X175" s="61"/>
      <c r="Y175" s="61"/>
      <c r="Z175" s="61"/>
      <c r="AA175" s="61"/>
    </row>
    <row r="176" spans="1:27" ht="15.75" customHeight="1" x14ac:dyDescent="0.25">
      <c r="A176" s="446"/>
      <c r="B176" s="263"/>
      <c r="C176" s="281"/>
      <c r="D176" s="280"/>
      <c r="E176" s="263"/>
      <c r="F176" s="62"/>
      <c r="G176" s="63"/>
      <c r="H176" s="64"/>
      <c r="I176" s="65"/>
      <c r="J176" s="58"/>
      <c r="K176" s="58"/>
      <c r="L176" s="58"/>
      <c r="M176" s="58"/>
      <c r="N176" s="58"/>
      <c r="O176" s="58"/>
      <c r="P176" s="59"/>
      <c r="Q176" s="60"/>
      <c r="R176" s="61"/>
      <c r="S176" s="61"/>
      <c r="T176" s="61"/>
      <c r="U176" s="61"/>
      <c r="V176" s="61"/>
      <c r="W176" s="61"/>
      <c r="X176" s="61"/>
      <c r="Y176" s="61"/>
      <c r="Z176" s="61"/>
      <c r="AA176" s="61"/>
    </row>
    <row r="177" spans="1:27" ht="15.75" customHeight="1" x14ac:dyDescent="0.25">
      <c r="A177" s="446"/>
      <c r="B177" s="263"/>
      <c r="C177" s="281"/>
      <c r="D177" s="280"/>
      <c r="E177" s="263"/>
      <c r="F177" s="62"/>
      <c r="G177" s="63"/>
      <c r="H177" s="64"/>
      <c r="I177" s="65"/>
      <c r="J177" s="58"/>
      <c r="K177" s="58"/>
      <c r="L177" s="58"/>
      <c r="M177" s="58"/>
      <c r="N177" s="58"/>
      <c r="O177" s="58"/>
      <c r="P177" s="59"/>
      <c r="Q177" s="60"/>
      <c r="R177" s="61"/>
      <c r="S177" s="61"/>
      <c r="T177" s="61"/>
      <c r="U177" s="61"/>
      <c r="V177" s="61"/>
      <c r="W177" s="61"/>
      <c r="X177" s="61"/>
      <c r="Y177" s="61"/>
      <c r="Z177" s="61"/>
      <c r="AA177" s="61"/>
    </row>
    <row r="178" spans="1:27" ht="15.75" customHeight="1" x14ac:dyDescent="0.25">
      <c r="A178" s="446"/>
      <c r="B178" s="263"/>
      <c r="C178" s="281"/>
      <c r="D178" s="280"/>
      <c r="E178" s="263"/>
      <c r="F178" s="62"/>
      <c r="G178" s="63"/>
      <c r="H178" s="64"/>
      <c r="I178" s="65"/>
      <c r="J178" s="58"/>
      <c r="K178" s="58"/>
      <c r="L178" s="58"/>
      <c r="M178" s="58"/>
      <c r="N178" s="58"/>
      <c r="O178" s="58"/>
      <c r="P178" s="59"/>
      <c r="Q178" s="60"/>
      <c r="R178" s="61"/>
      <c r="S178" s="61"/>
      <c r="T178" s="61"/>
      <c r="U178" s="61"/>
      <c r="V178" s="61"/>
      <c r="W178" s="61"/>
      <c r="X178" s="61"/>
      <c r="Y178" s="61"/>
      <c r="Z178" s="61"/>
      <c r="AA178" s="61"/>
    </row>
    <row r="179" spans="1:27" ht="15.75" customHeight="1" x14ac:dyDescent="0.25">
      <c r="A179" s="446"/>
      <c r="B179" s="263"/>
      <c r="C179" s="281"/>
      <c r="D179" s="280"/>
      <c r="E179" s="263"/>
      <c r="F179" s="62"/>
      <c r="G179" s="63"/>
      <c r="H179" s="64"/>
      <c r="I179" s="65"/>
      <c r="J179" s="58"/>
      <c r="K179" s="58"/>
      <c r="L179" s="58"/>
      <c r="M179" s="58"/>
      <c r="N179" s="58"/>
      <c r="O179" s="58"/>
      <c r="P179" s="59"/>
      <c r="Q179" s="60"/>
      <c r="R179" s="61"/>
      <c r="S179" s="61"/>
      <c r="T179" s="61"/>
      <c r="U179" s="61"/>
      <c r="V179" s="61"/>
      <c r="W179" s="61"/>
      <c r="X179" s="61"/>
      <c r="Y179" s="61"/>
      <c r="Z179" s="61"/>
      <c r="AA179" s="61"/>
    </row>
    <row r="180" spans="1:27" ht="15.75" customHeight="1" x14ac:dyDescent="0.25">
      <c r="A180" s="446"/>
      <c r="B180" s="263"/>
      <c r="C180" s="281"/>
      <c r="D180" s="280"/>
      <c r="E180" s="263"/>
      <c r="F180" s="62"/>
      <c r="G180" s="63"/>
      <c r="H180" s="64"/>
      <c r="I180" s="65"/>
      <c r="J180" s="58"/>
      <c r="K180" s="58"/>
      <c r="L180" s="58"/>
      <c r="M180" s="58"/>
      <c r="N180" s="58"/>
      <c r="O180" s="58"/>
      <c r="P180" s="59"/>
      <c r="Q180" s="60"/>
      <c r="R180" s="61"/>
      <c r="S180" s="61"/>
      <c r="T180" s="61"/>
      <c r="U180" s="61"/>
      <c r="V180" s="61"/>
      <c r="W180" s="61"/>
      <c r="X180" s="61"/>
      <c r="Y180" s="61"/>
      <c r="Z180" s="61"/>
      <c r="AA180" s="61"/>
    </row>
    <row r="181" spans="1:27" ht="15.75" customHeight="1" x14ac:dyDescent="0.25">
      <c r="A181" s="446"/>
      <c r="B181" s="263"/>
      <c r="C181" s="281"/>
      <c r="D181" s="280"/>
      <c r="E181" s="263"/>
      <c r="F181" s="62"/>
      <c r="G181" s="63"/>
      <c r="H181" s="64"/>
      <c r="I181" s="65"/>
      <c r="J181" s="58"/>
      <c r="K181" s="58"/>
      <c r="L181" s="58"/>
      <c r="M181" s="58"/>
      <c r="N181" s="58"/>
      <c r="O181" s="58"/>
      <c r="P181" s="59"/>
      <c r="Q181" s="60"/>
      <c r="R181" s="61"/>
      <c r="S181" s="61"/>
      <c r="T181" s="61"/>
      <c r="U181" s="61"/>
      <c r="V181" s="61"/>
      <c r="W181" s="61"/>
      <c r="X181" s="61"/>
      <c r="Y181" s="61"/>
      <c r="Z181" s="61"/>
      <c r="AA181" s="61"/>
    </row>
    <row r="182" spans="1:27" ht="15.75" customHeight="1" x14ac:dyDescent="0.25">
      <c r="A182" s="446"/>
      <c r="B182" s="263"/>
      <c r="C182" s="281"/>
      <c r="D182" s="280"/>
      <c r="E182" s="263"/>
      <c r="F182" s="62"/>
      <c r="G182" s="63"/>
      <c r="H182" s="64"/>
      <c r="I182" s="65"/>
      <c r="J182" s="58"/>
      <c r="K182" s="58"/>
      <c r="L182" s="58"/>
      <c r="M182" s="58"/>
      <c r="N182" s="58"/>
      <c r="O182" s="58"/>
      <c r="P182" s="59"/>
      <c r="Q182" s="60"/>
      <c r="R182" s="61"/>
      <c r="S182" s="61"/>
      <c r="T182" s="61"/>
      <c r="U182" s="61"/>
      <c r="V182" s="61"/>
      <c r="W182" s="61"/>
      <c r="X182" s="61"/>
      <c r="Y182" s="61"/>
      <c r="Z182" s="61"/>
      <c r="AA182" s="61"/>
    </row>
    <row r="183" spans="1:27" ht="15.75" customHeight="1" x14ac:dyDescent="0.25">
      <c r="A183" s="446"/>
      <c r="B183" s="263"/>
      <c r="C183" s="281"/>
      <c r="D183" s="280"/>
      <c r="E183" s="263"/>
      <c r="F183" s="62"/>
      <c r="G183" s="63"/>
      <c r="H183" s="64"/>
      <c r="I183" s="65"/>
      <c r="J183" s="58"/>
      <c r="K183" s="58"/>
      <c r="L183" s="58"/>
      <c r="M183" s="58"/>
      <c r="N183" s="58"/>
      <c r="O183" s="58"/>
      <c r="P183" s="59"/>
      <c r="Q183" s="60"/>
      <c r="R183" s="61"/>
      <c r="S183" s="61"/>
      <c r="T183" s="61"/>
      <c r="U183" s="61"/>
      <c r="V183" s="61"/>
      <c r="W183" s="61"/>
      <c r="X183" s="61"/>
      <c r="Y183" s="61"/>
      <c r="Z183" s="61"/>
      <c r="AA183" s="61"/>
    </row>
    <row r="184" spans="1:27" ht="15.75" customHeight="1" x14ac:dyDescent="0.25">
      <c r="A184" s="446"/>
      <c r="B184" s="263"/>
      <c r="C184" s="281"/>
      <c r="D184" s="280"/>
      <c r="E184" s="263"/>
      <c r="F184" s="62"/>
      <c r="G184" s="63"/>
      <c r="H184" s="64"/>
      <c r="I184" s="65"/>
      <c r="J184" s="58"/>
      <c r="K184" s="58"/>
      <c r="L184" s="58"/>
      <c r="M184" s="58"/>
      <c r="N184" s="58"/>
      <c r="O184" s="58"/>
      <c r="P184" s="59"/>
      <c r="Q184" s="60"/>
      <c r="R184" s="61"/>
      <c r="S184" s="61"/>
      <c r="T184" s="61"/>
      <c r="U184" s="61"/>
      <c r="V184" s="61"/>
      <c r="W184" s="61"/>
      <c r="X184" s="61"/>
      <c r="Y184" s="61"/>
      <c r="Z184" s="61"/>
      <c r="AA184" s="61"/>
    </row>
    <row r="185" spans="1:27" ht="15.75" customHeight="1" x14ac:dyDescent="0.25">
      <c r="A185" s="446"/>
      <c r="B185" s="263"/>
      <c r="C185" s="281"/>
      <c r="D185" s="280"/>
      <c r="E185" s="263"/>
      <c r="F185" s="62"/>
      <c r="G185" s="63"/>
      <c r="H185" s="64"/>
      <c r="I185" s="65"/>
      <c r="J185" s="58"/>
      <c r="K185" s="58"/>
      <c r="L185" s="58"/>
      <c r="M185" s="58"/>
      <c r="N185" s="58"/>
      <c r="O185" s="58"/>
      <c r="P185" s="59"/>
      <c r="Q185" s="60"/>
      <c r="R185" s="61"/>
      <c r="S185" s="61"/>
      <c r="T185" s="61"/>
      <c r="U185" s="61"/>
      <c r="V185" s="61"/>
      <c r="W185" s="61"/>
      <c r="X185" s="61"/>
      <c r="Y185" s="61"/>
      <c r="Z185" s="61"/>
      <c r="AA185" s="61"/>
    </row>
    <row r="186" spans="1:27" ht="15.75" customHeight="1" x14ac:dyDescent="0.25">
      <c r="A186" s="446"/>
      <c r="B186" s="263"/>
      <c r="C186" s="281"/>
      <c r="D186" s="280"/>
      <c r="E186" s="263"/>
      <c r="F186" s="62"/>
      <c r="G186" s="63"/>
      <c r="H186" s="64"/>
      <c r="I186" s="65"/>
      <c r="J186" s="58"/>
      <c r="K186" s="58"/>
      <c r="L186" s="58"/>
      <c r="M186" s="58"/>
      <c r="N186" s="58"/>
      <c r="O186" s="58"/>
      <c r="P186" s="59"/>
      <c r="Q186" s="60"/>
      <c r="R186" s="61"/>
      <c r="S186" s="61"/>
      <c r="T186" s="61"/>
      <c r="U186" s="61"/>
      <c r="V186" s="61"/>
      <c r="W186" s="61"/>
      <c r="X186" s="61"/>
      <c r="Y186" s="61"/>
      <c r="Z186" s="61"/>
      <c r="AA186" s="61"/>
    </row>
    <row r="187" spans="1:27" ht="15.75" customHeight="1" x14ac:dyDescent="0.25">
      <c r="A187" s="446"/>
      <c r="B187" s="263"/>
      <c r="C187" s="281"/>
      <c r="D187" s="280"/>
      <c r="E187" s="263"/>
      <c r="F187" s="62"/>
      <c r="G187" s="63"/>
      <c r="H187" s="64"/>
      <c r="I187" s="65"/>
      <c r="J187" s="58"/>
      <c r="K187" s="58"/>
      <c r="L187" s="58"/>
      <c r="M187" s="58"/>
      <c r="N187" s="58"/>
      <c r="O187" s="58"/>
      <c r="P187" s="59"/>
      <c r="Q187" s="60"/>
      <c r="R187" s="61"/>
      <c r="S187" s="61"/>
      <c r="T187" s="61"/>
      <c r="U187" s="61"/>
      <c r="V187" s="61"/>
      <c r="W187" s="61"/>
      <c r="X187" s="61"/>
      <c r="Y187" s="61"/>
      <c r="Z187" s="61"/>
      <c r="AA187" s="61"/>
    </row>
    <row r="188" spans="1:27" ht="15.75" customHeight="1" x14ac:dyDescent="0.25">
      <c r="A188" s="446"/>
      <c r="B188" s="263"/>
      <c r="C188" s="281"/>
      <c r="D188" s="280"/>
      <c r="E188" s="263"/>
      <c r="F188" s="62"/>
      <c r="G188" s="63"/>
      <c r="H188" s="64"/>
      <c r="I188" s="65"/>
      <c r="J188" s="58"/>
      <c r="K188" s="58"/>
      <c r="L188" s="58"/>
      <c r="M188" s="58"/>
      <c r="N188" s="58"/>
      <c r="O188" s="58"/>
      <c r="P188" s="59"/>
      <c r="Q188" s="60"/>
      <c r="R188" s="61"/>
      <c r="S188" s="61"/>
      <c r="T188" s="61"/>
      <c r="U188" s="61"/>
      <c r="V188" s="61"/>
      <c r="W188" s="61"/>
      <c r="X188" s="61"/>
      <c r="Y188" s="61"/>
      <c r="Z188" s="61"/>
      <c r="AA188" s="61"/>
    </row>
    <row r="189" spans="1:27" ht="15.75" customHeight="1" x14ac:dyDescent="0.25">
      <c r="A189" s="446"/>
      <c r="B189" s="263"/>
      <c r="C189" s="281"/>
      <c r="D189" s="280"/>
      <c r="E189" s="263"/>
      <c r="F189" s="62"/>
      <c r="G189" s="63"/>
      <c r="H189" s="64"/>
      <c r="I189" s="65"/>
      <c r="J189" s="58"/>
      <c r="K189" s="58"/>
      <c r="L189" s="58"/>
      <c r="M189" s="58"/>
      <c r="N189" s="58"/>
      <c r="O189" s="58"/>
      <c r="P189" s="59"/>
      <c r="Q189" s="60"/>
      <c r="R189" s="61"/>
      <c r="S189" s="61"/>
      <c r="T189" s="61"/>
      <c r="U189" s="61"/>
      <c r="V189" s="61"/>
      <c r="W189" s="61"/>
      <c r="X189" s="61"/>
      <c r="Y189" s="61"/>
      <c r="Z189" s="61"/>
      <c r="AA189" s="61"/>
    </row>
    <row r="190" spans="1:27" ht="15.75" customHeight="1" x14ac:dyDescent="0.25">
      <c r="A190" s="446"/>
      <c r="B190" s="263"/>
      <c r="C190" s="281"/>
      <c r="D190" s="280"/>
      <c r="E190" s="263"/>
      <c r="F190" s="62"/>
      <c r="G190" s="63"/>
      <c r="H190" s="64"/>
      <c r="I190" s="65"/>
      <c r="J190" s="58"/>
      <c r="K190" s="58"/>
      <c r="L190" s="58"/>
      <c r="M190" s="58"/>
      <c r="N190" s="58"/>
      <c r="O190" s="58"/>
      <c r="P190" s="59"/>
      <c r="Q190" s="60"/>
      <c r="R190" s="61"/>
      <c r="S190" s="61"/>
      <c r="T190" s="61"/>
      <c r="U190" s="61"/>
      <c r="V190" s="61"/>
      <c r="W190" s="61"/>
      <c r="X190" s="61"/>
      <c r="Y190" s="61"/>
      <c r="Z190" s="61"/>
      <c r="AA190" s="61"/>
    </row>
    <row r="191" spans="1:27" ht="15.75" customHeight="1" x14ac:dyDescent="0.25">
      <c r="A191" s="446"/>
      <c r="B191" s="263"/>
      <c r="C191" s="281"/>
      <c r="D191" s="280"/>
      <c r="E191" s="263"/>
      <c r="F191" s="62"/>
      <c r="G191" s="63"/>
      <c r="H191" s="64"/>
      <c r="I191" s="65"/>
      <c r="J191" s="58"/>
      <c r="K191" s="58"/>
      <c r="L191" s="58"/>
      <c r="M191" s="58"/>
      <c r="N191" s="58"/>
      <c r="O191" s="58"/>
      <c r="P191" s="59"/>
      <c r="Q191" s="60"/>
      <c r="R191" s="61"/>
      <c r="S191" s="61"/>
      <c r="T191" s="61"/>
      <c r="U191" s="61"/>
      <c r="V191" s="61"/>
      <c r="W191" s="61"/>
      <c r="X191" s="61"/>
      <c r="Y191" s="61"/>
      <c r="Z191" s="61"/>
      <c r="AA191" s="61"/>
    </row>
    <row r="192" spans="1:27" ht="15.75" customHeight="1" x14ac:dyDescent="0.25">
      <c r="A192" s="446"/>
      <c r="B192" s="263"/>
      <c r="C192" s="281"/>
      <c r="D192" s="280"/>
      <c r="E192" s="263"/>
      <c r="F192" s="62"/>
      <c r="G192" s="63"/>
      <c r="H192" s="64"/>
      <c r="I192" s="65"/>
      <c r="J192" s="58"/>
      <c r="K192" s="58"/>
      <c r="L192" s="58"/>
      <c r="M192" s="58"/>
      <c r="N192" s="58"/>
      <c r="O192" s="58"/>
      <c r="P192" s="59"/>
      <c r="Q192" s="60"/>
      <c r="R192" s="61"/>
      <c r="S192" s="61"/>
      <c r="T192" s="61"/>
      <c r="U192" s="61"/>
      <c r="V192" s="61"/>
      <c r="W192" s="61"/>
      <c r="X192" s="61"/>
      <c r="Y192" s="61"/>
      <c r="Z192" s="61"/>
      <c r="AA192" s="61"/>
    </row>
    <row r="193" spans="1:27" ht="15.75" customHeight="1" x14ac:dyDescent="0.25">
      <c r="A193" s="446"/>
      <c r="B193" s="263"/>
      <c r="C193" s="281"/>
      <c r="D193" s="280"/>
      <c r="E193" s="263"/>
      <c r="F193" s="62"/>
      <c r="G193" s="63"/>
      <c r="H193" s="64"/>
      <c r="I193" s="65"/>
      <c r="J193" s="58"/>
      <c r="K193" s="58"/>
      <c r="L193" s="58"/>
      <c r="M193" s="58"/>
      <c r="N193" s="58"/>
      <c r="O193" s="58"/>
      <c r="P193" s="59"/>
      <c r="Q193" s="60"/>
      <c r="R193" s="61"/>
      <c r="S193" s="61"/>
      <c r="T193" s="61"/>
      <c r="U193" s="61"/>
      <c r="V193" s="61"/>
      <c r="W193" s="61"/>
      <c r="X193" s="61"/>
      <c r="Y193" s="61"/>
      <c r="Z193" s="61"/>
      <c r="AA193" s="61"/>
    </row>
    <row r="194" spans="1:27" ht="15.75" customHeight="1" x14ac:dyDescent="0.25">
      <c r="A194" s="446"/>
      <c r="B194" s="263"/>
      <c r="C194" s="281"/>
      <c r="D194" s="280"/>
      <c r="E194" s="263"/>
      <c r="F194" s="62"/>
      <c r="G194" s="63"/>
      <c r="H194" s="64"/>
      <c r="I194" s="65"/>
      <c r="J194" s="58"/>
      <c r="K194" s="58"/>
      <c r="L194" s="58"/>
      <c r="M194" s="58"/>
      <c r="N194" s="58"/>
      <c r="O194" s="58"/>
      <c r="P194" s="59"/>
      <c r="Q194" s="60"/>
      <c r="R194" s="61"/>
      <c r="S194" s="61"/>
      <c r="T194" s="61"/>
      <c r="U194" s="61"/>
      <c r="V194" s="61"/>
      <c r="W194" s="61"/>
      <c r="X194" s="61"/>
      <c r="Y194" s="61"/>
      <c r="Z194" s="61"/>
      <c r="AA194" s="61"/>
    </row>
    <row r="195" spans="1:27" ht="15.75" customHeight="1" x14ac:dyDescent="0.25">
      <c r="A195" s="446"/>
      <c r="B195" s="263"/>
      <c r="C195" s="281"/>
      <c r="D195" s="280"/>
      <c r="E195" s="263"/>
      <c r="F195" s="62"/>
      <c r="G195" s="63"/>
      <c r="H195" s="64"/>
      <c r="I195" s="65"/>
      <c r="J195" s="58"/>
      <c r="K195" s="58"/>
      <c r="L195" s="58"/>
      <c r="M195" s="58"/>
      <c r="N195" s="58"/>
      <c r="O195" s="58"/>
      <c r="P195" s="59"/>
      <c r="Q195" s="60"/>
      <c r="R195" s="61"/>
      <c r="S195" s="61"/>
      <c r="T195" s="61"/>
      <c r="U195" s="61"/>
      <c r="V195" s="61"/>
      <c r="W195" s="61"/>
      <c r="X195" s="61"/>
      <c r="Y195" s="61"/>
      <c r="Z195" s="61"/>
      <c r="AA195" s="61"/>
    </row>
    <row r="196" spans="1:27" ht="15.75" customHeight="1" x14ac:dyDescent="0.25">
      <c r="A196" s="446"/>
      <c r="B196" s="263"/>
      <c r="C196" s="281"/>
      <c r="D196" s="280"/>
      <c r="E196" s="263"/>
      <c r="F196" s="62"/>
      <c r="G196" s="63"/>
      <c r="H196" s="64"/>
      <c r="I196" s="65"/>
      <c r="J196" s="58"/>
      <c r="K196" s="58"/>
      <c r="L196" s="58"/>
      <c r="M196" s="58"/>
      <c r="N196" s="58"/>
      <c r="O196" s="58"/>
      <c r="P196" s="59"/>
      <c r="Q196" s="60"/>
      <c r="R196" s="61"/>
      <c r="S196" s="61"/>
      <c r="T196" s="61"/>
      <c r="U196" s="61"/>
      <c r="V196" s="61"/>
      <c r="W196" s="61"/>
      <c r="X196" s="61"/>
      <c r="Y196" s="61"/>
      <c r="Z196" s="61"/>
      <c r="AA196" s="61"/>
    </row>
    <row r="197" spans="1:27" ht="15.75" customHeight="1" x14ac:dyDescent="0.25">
      <c r="A197" s="446"/>
      <c r="B197" s="263"/>
      <c r="C197" s="281"/>
      <c r="D197" s="280"/>
      <c r="E197" s="263"/>
      <c r="F197" s="62"/>
      <c r="G197" s="63"/>
      <c r="H197" s="64"/>
      <c r="I197" s="65"/>
      <c r="J197" s="58"/>
      <c r="K197" s="58"/>
      <c r="L197" s="58"/>
      <c r="M197" s="58"/>
      <c r="N197" s="58"/>
      <c r="O197" s="58"/>
      <c r="P197" s="59"/>
      <c r="Q197" s="60"/>
      <c r="R197" s="61"/>
      <c r="S197" s="61"/>
      <c r="T197" s="61"/>
      <c r="U197" s="61"/>
      <c r="V197" s="61"/>
      <c r="W197" s="61"/>
      <c r="X197" s="61"/>
      <c r="Y197" s="61"/>
      <c r="Z197" s="61"/>
      <c r="AA197" s="61"/>
    </row>
    <row r="198" spans="1:27" ht="15.75" customHeight="1" x14ac:dyDescent="0.25">
      <c r="A198" s="446"/>
      <c r="B198" s="263"/>
      <c r="C198" s="281"/>
      <c r="D198" s="280"/>
      <c r="E198" s="263"/>
      <c r="F198" s="62"/>
      <c r="G198" s="63"/>
      <c r="H198" s="64"/>
      <c r="I198" s="65"/>
      <c r="J198" s="58"/>
      <c r="K198" s="58"/>
      <c r="L198" s="58"/>
      <c r="M198" s="58"/>
      <c r="N198" s="58"/>
      <c r="O198" s="58"/>
      <c r="P198" s="59"/>
      <c r="Q198" s="60"/>
      <c r="R198" s="61"/>
      <c r="S198" s="61"/>
      <c r="T198" s="61"/>
      <c r="U198" s="61"/>
      <c r="V198" s="61"/>
      <c r="W198" s="61"/>
      <c r="X198" s="61"/>
      <c r="Y198" s="61"/>
      <c r="Z198" s="61"/>
      <c r="AA198" s="61"/>
    </row>
    <row r="199" spans="1:27" ht="15.75" customHeight="1" x14ac:dyDescent="0.25">
      <c r="A199" s="446"/>
      <c r="B199" s="263"/>
      <c r="C199" s="281"/>
      <c r="D199" s="280"/>
      <c r="E199" s="263"/>
      <c r="F199" s="62"/>
      <c r="G199" s="63"/>
      <c r="H199" s="64"/>
      <c r="I199" s="65"/>
      <c r="J199" s="58"/>
      <c r="K199" s="58"/>
      <c r="L199" s="58"/>
      <c r="M199" s="58"/>
      <c r="N199" s="58"/>
      <c r="O199" s="58"/>
      <c r="P199" s="59"/>
      <c r="Q199" s="60"/>
      <c r="R199" s="61"/>
      <c r="S199" s="61"/>
      <c r="T199" s="61"/>
      <c r="U199" s="61"/>
      <c r="V199" s="61"/>
      <c r="W199" s="61"/>
      <c r="X199" s="61"/>
      <c r="Y199" s="61"/>
      <c r="Z199" s="61"/>
      <c r="AA199" s="61"/>
    </row>
    <row r="200" spans="1:27" ht="15.75" customHeight="1" x14ac:dyDescent="0.25">
      <c r="A200" s="446"/>
      <c r="B200" s="263"/>
      <c r="C200" s="281"/>
      <c r="D200" s="280"/>
      <c r="E200" s="263"/>
      <c r="F200" s="62"/>
      <c r="G200" s="63"/>
      <c r="H200" s="64"/>
      <c r="I200" s="65"/>
      <c r="J200" s="58"/>
      <c r="K200" s="58"/>
      <c r="L200" s="58"/>
      <c r="M200" s="58"/>
      <c r="N200" s="58"/>
      <c r="O200" s="58"/>
      <c r="P200" s="59"/>
      <c r="Q200" s="60"/>
      <c r="R200" s="61"/>
      <c r="S200" s="61"/>
      <c r="T200" s="61"/>
      <c r="U200" s="61"/>
      <c r="V200" s="61"/>
      <c r="W200" s="61"/>
      <c r="X200" s="61"/>
      <c r="Y200" s="61"/>
      <c r="Z200" s="61"/>
      <c r="AA200" s="61"/>
    </row>
    <row r="201" spans="1:27" ht="15.75" customHeight="1" x14ac:dyDescent="0.25">
      <c r="A201" s="446"/>
      <c r="B201" s="263"/>
      <c r="C201" s="281"/>
      <c r="D201" s="280"/>
      <c r="E201" s="263"/>
      <c r="F201" s="62"/>
      <c r="G201" s="63"/>
      <c r="H201" s="64"/>
      <c r="I201" s="65"/>
      <c r="J201" s="58"/>
      <c r="K201" s="58"/>
      <c r="L201" s="58"/>
      <c r="M201" s="58"/>
      <c r="N201" s="58"/>
      <c r="O201" s="58"/>
      <c r="P201" s="59"/>
      <c r="Q201" s="60"/>
      <c r="R201" s="61"/>
      <c r="S201" s="61"/>
      <c r="T201" s="61"/>
      <c r="U201" s="61"/>
      <c r="V201" s="61"/>
      <c r="W201" s="61"/>
      <c r="X201" s="61"/>
      <c r="Y201" s="61"/>
      <c r="Z201" s="61"/>
      <c r="AA201" s="61"/>
    </row>
    <row r="202" spans="1:27" ht="15.75" customHeight="1" x14ac:dyDescent="0.25">
      <c r="A202" s="446"/>
      <c r="B202" s="263"/>
      <c r="C202" s="281"/>
      <c r="D202" s="280"/>
      <c r="E202" s="263"/>
      <c r="F202" s="62"/>
      <c r="G202" s="63"/>
      <c r="H202" s="64"/>
      <c r="I202" s="65"/>
      <c r="J202" s="58"/>
      <c r="K202" s="58"/>
      <c r="L202" s="58"/>
      <c r="M202" s="58"/>
      <c r="N202" s="58"/>
      <c r="O202" s="58"/>
      <c r="P202" s="59"/>
      <c r="Q202" s="60"/>
      <c r="R202" s="61"/>
      <c r="S202" s="61"/>
      <c r="T202" s="61"/>
      <c r="U202" s="61"/>
      <c r="V202" s="61"/>
      <c r="W202" s="61"/>
      <c r="X202" s="61"/>
      <c r="Y202" s="61"/>
      <c r="Z202" s="61"/>
      <c r="AA202" s="61"/>
    </row>
    <row r="203" spans="1:27" ht="15.75" customHeight="1" x14ac:dyDescent="0.25">
      <c r="A203" s="446"/>
      <c r="B203" s="263"/>
      <c r="C203" s="281"/>
      <c r="D203" s="280"/>
      <c r="E203" s="263"/>
      <c r="F203" s="62"/>
      <c r="G203" s="63"/>
      <c r="H203" s="64"/>
      <c r="I203" s="65"/>
      <c r="J203" s="58"/>
      <c r="K203" s="58"/>
      <c r="L203" s="58"/>
      <c r="M203" s="58"/>
      <c r="N203" s="58"/>
      <c r="O203" s="58"/>
      <c r="P203" s="59"/>
      <c r="Q203" s="60"/>
      <c r="R203" s="61"/>
      <c r="S203" s="61"/>
      <c r="T203" s="61"/>
      <c r="U203" s="61"/>
      <c r="V203" s="61"/>
      <c r="W203" s="61"/>
      <c r="X203" s="61"/>
      <c r="Y203" s="61"/>
      <c r="Z203" s="61"/>
      <c r="AA203" s="61"/>
    </row>
    <row r="204" spans="1:27" ht="15.75" customHeight="1" x14ac:dyDescent="0.25">
      <c r="A204" s="446"/>
      <c r="B204" s="263"/>
      <c r="C204" s="281"/>
      <c r="D204" s="280"/>
      <c r="E204" s="263"/>
      <c r="F204" s="62"/>
      <c r="G204" s="63"/>
      <c r="H204" s="64"/>
      <c r="I204" s="65"/>
      <c r="J204" s="58"/>
      <c r="K204" s="58"/>
      <c r="L204" s="58"/>
      <c r="M204" s="58"/>
      <c r="N204" s="58"/>
      <c r="O204" s="58"/>
      <c r="P204" s="59"/>
      <c r="Q204" s="60"/>
      <c r="R204" s="61"/>
      <c r="S204" s="61"/>
      <c r="T204" s="61"/>
      <c r="U204" s="61"/>
      <c r="V204" s="61"/>
      <c r="W204" s="61"/>
      <c r="X204" s="61"/>
      <c r="Y204" s="61"/>
      <c r="Z204" s="61"/>
      <c r="AA204" s="61"/>
    </row>
    <row r="205" spans="1:27" ht="15.75" customHeight="1" x14ac:dyDescent="0.25">
      <c r="A205" s="446"/>
      <c r="B205" s="263"/>
      <c r="C205" s="281"/>
      <c r="D205" s="280"/>
      <c r="E205" s="263"/>
      <c r="F205" s="62"/>
      <c r="G205" s="63"/>
      <c r="H205" s="64"/>
      <c r="I205" s="65"/>
      <c r="J205" s="58"/>
      <c r="K205" s="58"/>
      <c r="L205" s="58"/>
      <c r="M205" s="58"/>
      <c r="N205" s="58"/>
      <c r="O205" s="58"/>
      <c r="P205" s="59"/>
      <c r="Q205" s="60"/>
      <c r="R205" s="61"/>
      <c r="S205" s="61"/>
      <c r="T205" s="61"/>
      <c r="U205" s="61"/>
      <c r="V205" s="61"/>
      <c r="W205" s="61"/>
      <c r="X205" s="61"/>
      <c r="Y205" s="61"/>
      <c r="Z205" s="61"/>
      <c r="AA205" s="61"/>
    </row>
    <row r="206" spans="1:27" ht="15.75" customHeight="1" x14ac:dyDescent="0.25">
      <c r="A206" s="446"/>
      <c r="B206" s="263"/>
      <c r="C206" s="281"/>
      <c r="D206" s="280"/>
      <c r="E206" s="263"/>
      <c r="F206" s="62"/>
      <c r="G206" s="63"/>
      <c r="H206" s="64"/>
      <c r="I206" s="65"/>
      <c r="J206" s="58"/>
      <c r="K206" s="58"/>
      <c r="L206" s="58"/>
      <c r="M206" s="58"/>
      <c r="N206" s="58"/>
      <c r="O206" s="58"/>
      <c r="P206" s="59"/>
      <c r="Q206" s="60"/>
      <c r="R206" s="61"/>
      <c r="S206" s="61"/>
      <c r="T206" s="61"/>
      <c r="U206" s="61"/>
      <c r="V206" s="61"/>
      <c r="W206" s="61"/>
      <c r="X206" s="61"/>
      <c r="Y206" s="61"/>
      <c r="Z206" s="61"/>
      <c r="AA206" s="61"/>
    </row>
    <row r="207" spans="1:27" ht="15.75" customHeight="1" x14ac:dyDescent="0.25">
      <c r="A207" s="446"/>
      <c r="B207" s="263"/>
      <c r="C207" s="281"/>
      <c r="D207" s="280"/>
      <c r="E207" s="263"/>
      <c r="F207" s="62"/>
      <c r="G207" s="63"/>
      <c r="H207" s="64"/>
      <c r="I207" s="65"/>
      <c r="J207" s="58"/>
      <c r="K207" s="58"/>
      <c r="L207" s="58"/>
      <c r="M207" s="58"/>
      <c r="N207" s="58"/>
      <c r="O207" s="58"/>
      <c r="P207" s="59"/>
      <c r="Q207" s="60"/>
      <c r="R207" s="61"/>
      <c r="S207" s="61"/>
      <c r="T207" s="61"/>
      <c r="U207" s="61"/>
      <c r="V207" s="61"/>
      <c r="W207" s="61"/>
      <c r="X207" s="61"/>
      <c r="Y207" s="61"/>
      <c r="Z207" s="61"/>
      <c r="AA207" s="61"/>
    </row>
    <row r="208" spans="1:27" ht="15.75" customHeight="1" x14ac:dyDescent="0.25">
      <c r="A208" s="446"/>
      <c r="B208" s="263"/>
      <c r="C208" s="281"/>
      <c r="D208" s="280"/>
      <c r="E208" s="263"/>
      <c r="F208" s="62"/>
      <c r="G208" s="63"/>
      <c r="H208" s="64"/>
      <c r="I208" s="65"/>
      <c r="J208" s="58"/>
      <c r="K208" s="58"/>
      <c r="L208" s="58"/>
      <c r="M208" s="58"/>
      <c r="N208" s="58"/>
      <c r="O208" s="58"/>
      <c r="P208" s="59"/>
      <c r="Q208" s="60"/>
      <c r="R208" s="61"/>
      <c r="S208" s="61"/>
      <c r="T208" s="61"/>
      <c r="U208" s="61"/>
      <c r="V208" s="61"/>
      <c r="W208" s="61"/>
      <c r="X208" s="61"/>
      <c r="Y208" s="61"/>
      <c r="Z208" s="61"/>
      <c r="AA208" s="61"/>
    </row>
    <row r="209" spans="1:27" ht="15.75" customHeight="1" x14ac:dyDescent="0.25">
      <c r="A209" s="446"/>
      <c r="B209" s="263"/>
      <c r="C209" s="281"/>
      <c r="D209" s="280"/>
      <c r="E209" s="263"/>
      <c r="F209" s="62"/>
      <c r="G209" s="63"/>
      <c r="H209" s="64"/>
      <c r="I209" s="65"/>
      <c r="J209" s="58"/>
      <c r="K209" s="58"/>
      <c r="L209" s="58"/>
      <c r="M209" s="58"/>
      <c r="N209" s="58"/>
      <c r="O209" s="58"/>
      <c r="P209" s="59"/>
      <c r="Q209" s="60"/>
      <c r="R209" s="61"/>
      <c r="S209" s="61"/>
      <c r="T209" s="61"/>
      <c r="U209" s="61"/>
      <c r="V209" s="61"/>
      <c r="W209" s="61"/>
      <c r="X209" s="61"/>
      <c r="Y209" s="61"/>
      <c r="Z209" s="61"/>
      <c r="AA209" s="61"/>
    </row>
    <row r="210" spans="1:27" ht="15.75" customHeight="1" x14ac:dyDescent="0.25">
      <c r="A210" s="446"/>
      <c r="B210" s="263"/>
      <c r="C210" s="281"/>
      <c r="D210" s="280"/>
      <c r="E210" s="263"/>
      <c r="F210" s="62"/>
      <c r="G210" s="63"/>
      <c r="H210" s="64"/>
      <c r="I210" s="65"/>
      <c r="J210" s="58"/>
      <c r="K210" s="58"/>
      <c r="L210" s="58"/>
      <c r="M210" s="58"/>
      <c r="N210" s="58"/>
      <c r="O210" s="58"/>
      <c r="P210" s="59"/>
      <c r="Q210" s="60"/>
      <c r="R210" s="61"/>
      <c r="S210" s="61"/>
      <c r="T210" s="61"/>
      <c r="U210" s="61"/>
      <c r="V210" s="61"/>
      <c r="W210" s="61"/>
      <c r="X210" s="61"/>
      <c r="Y210" s="61"/>
      <c r="Z210" s="61"/>
      <c r="AA210" s="61"/>
    </row>
    <row r="211" spans="1:27" ht="15.75" customHeight="1" x14ac:dyDescent="0.25">
      <c r="A211" s="446"/>
      <c r="B211" s="263"/>
      <c r="C211" s="281"/>
      <c r="D211" s="280"/>
      <c r="E211" s="263"/>
      <c r="F211" s="62"/>
      <c r="G211" s="63"/>
      <c r="H211" s="64"/>
      <c r="I211" s="65"/>
      <c r="J211" s="58"/>
      <c r="K211" s="58"/>
      <c r="L211" s="58"/>
      <c r="M211" s="58"/>
      <c r="N211" s="58"/>
      <c r="O211" s="58"/>
      <c r="P211" s="59"/>
      <c r="Q211" s="60"/>
      <c r="R211" s="61"/>
      <c r="S211" s="61"/>
      <c r="T211" s="61"/>
      <c r="U211" s="61"/>
      <c r="V211" s="61"/>
      <c r="W211" s="61"/>
      <c r="X211" s="61"/>
      <c r="Y211" s="61"/>
      <c r="Z211" s="61"/>
      <c r="AA211" s="61"/>
    </row>
    <row r="212" spans="1:27" ht="15.75" customHeight="1" x14ac:dyDescent="0.25">
      <c r="A212" s="446"/>
      <c r="B212" s="263"/>
      <c r="C212" s="281"/>
      <c r="D212" s="280"/>
      <c r="E212" s="263"/>
      <c r="F212" s="62"/>
      <c r="G212" s="63"/>
      <c r="H212" s="64"/>
      <c r="I212" s="65"/>
      <c r="J212" s="58"/>
      <c r="K212" s="58"/>
      <c r="L212" s="58"/>
      <c r="M212" s="58"/>
      <c r="N212" s="58"/>
      <c r="O212" s="58"/>
      <c r="P212" s="59"/>
      <c r="Q212" s="60"/>
      <c r="R212" s="61"/>
      <c r="S212" s="61"/>
      <c r="T212" s="61"/>
      <c r="U212" s="61"/>
      <c r="V212" s="61"/>
      <c r="W212" s="61"/>
      <c r="X212" s="61"/>
      <c r="Y212" s="61"/>
      <c r="Z212" s="61"/>
      <c r="AA212" s="61"/>
    </row>
    <row r="213" spans="1:27" ht="15.75" customHeight="1" x14ac:dyDescent="0.25">
      <c r="A213" s="446"/>
      <c r="B213" s="263"/>
      <c r="C213" s="281"/>
      <c r="D213" s="280"/>
      <c r="E213" s="263"/>
      <c r="F213" s="62"/>
      <c r="G213" s="63"/>
      <c r="H213" s="64"/>
      <c r="I213" s="65"/>
      <c r="J213" s="58"/>
      <c r="K213" s="58"/>
      <c r="L213" s="58"/>
      <c r="M213" s="58"/>
      <c r="N213" s="58"/>
      <c r="O213" s="58"/>
      <c r="P213" s="59"/>
      <c r="Q213" s="60"/>
      <c r="R213" s="61"/>
      <c r="S213" s="61"/>
      <c r="T213" s="61"/>
      <c r="U213" s="61"/>
      <c r="V213" s="61"/>
      <c r="W213" s="61"/>
      <c r="X213" s="61"/>
      <c r="Y213" s="61"/>
      <c r="Z213" s="61"/>
      <c r="AA213" s="61"/>
    </row>
    <row r="214" spans="1:27" ht="15.75" customHeight="1" x14ac:dyDescent="0.25">
      <c r="A214" s="446"/>
      <c r="B214" s="263"/>
      <c r="C214" s="281"/>
      <c r="D214" s="280"/>
      <c r="E214" s="263"/>
      <c r="F214" s="62"/>
      <c r="G214" s="63"/>
      <c r="H214" s="64"/>
      <c r="I214" s="65"/>
      <c r="J214" s="58"/>
      <c r="K214" s="58"/>
      <c r="L214" s="58"/>
      <c r="M214" s="58"/>
      <c r="N214" s="58"/>
      <c r="O214" s="58"/>
      <c r="P214" s="59"/>
      <c r="Q214" s="60"/>
      <c r="R214" s="61"/>
      <c r="S214" s="61"/>
      <c r="T214" s="61"/>
      <c r="U214" s="61"/>
      <c r="V214" s="61"/>
      <c r="W214" s="61"/>
      <c r="X214" s="61"/>
      <c r="Y214" s="61"/>
      <c r="Z214" s="61"/>
      <c r="AA214" s="61"/>
    </row>
    <row r="215" spans="1:27" ht="15.75" customHeight="1" x14ac:dyDescent="0.25">
      <c r="A215" s="446"/>
      <c r="B215" s="263"/>
      <c r="C215" s="281"/>
      <c r="D215" s="280"/>
      <c r="E215" s="263"/>
      <c r="F215" s="62"/>
      <c r="G215" s="63"/>
      <c r="H215" s="64"/>
      <c r="I215" s="65"/>
      <c r="J215" s="58"/>
      <c r="K215" s="58"/>
      <c r="L215" s="58"/>
      <c r="M215" s="58"/>
      <c r="N215" s="58"/>
      <c r="O215" s="58"/>
      <c r="P215" s="59"/>
      <c r="Q215" s="60"/>
      <c r="R215" s="61"/>
      <c r="S215" s="61"/>
      <c r="T215" s="61"/>
      <c r="U215" s="61"/>
      <c r="V215" s="61"/>
      <c r="W215" s="61"/>
      <c r="X215" s="61"/>
      <c r="Y215" s="61"/>
      <c r="Z215" s="61"/>
      <c r="AA215" s="61"/>
    </row>
    <row r="216" spans="1:27" ht="15.75" customHeight="1" x14ac:dyDescent="0.25">
      <c r="A216" s="446"/>
      <c r="B216" s="263"/>
      <c r="C216" s="281"/>
      <c r="D216" s="280"/>
      <c r="E216" s="263"/>
      <c r="F216" s="62"/>
      <c r="G216" s="63"/>
      <c r="H216" s="64"/>
      <c r="I216" s="65"/>
      <c r="J216" s="58"/>
      <c r="K216" s="58"/>
      <c r="L216" s="58"/>
      <c r="M216" s="58"/>
      <c r="N216" s="58"/>
      <c r="O216" s="58"/>
      <c r="P216" s="59"/>
      <c r="Q216" s="60"/>
      <c r="R216" s="61"/>
      <c r="S216" s="61"/>
      <c r="T216" s="61"/>
      <c r="U216" s="61"/>
      <c r="V216" s="61"/>
      <c r="W216" s="61"/>
      <c r="X216" s="61"/>
      <c r="Y216" s="61"/>
      <c r="Z216" s="61"/>
      <c r="AA216" s="61"/>
    </row>
    <row r="217" spans="1:27" ht="15.75" customHeight="1" x14ac:dyDescent="0.25">
      <c r="A217" s="446"/>
      <c r="B217" s="263"/>
      <c r="C217" s="281"/>
      <c r="D217" s="280"/>
      <c r="E217" s="263"/>
      <c r="F217" s="62"/>
      <c r="G217" s="63"/>
      <c r="H217" s="64"/>
      <c r="I217" s="65"/>
      <c r="J217" s="58"/>
      <c r="K217" s="58"/>
      <c r="L217" s="58"/>
      <c r="M217" s="58"/>
      <c r="N217" s="58"/>
      <c r="O217" s="58"/>
      <c r="P217" s="59"/>
      <c r="Q217" s="60"/>
      <c r="R217" s="61"/>
      <c r="S217" s="61"/>
      <c r="T217" s="61"/>
      <c r="U217" s="61"/>
      <c r="V217" s="61"/>
      <c r="W217" s="61"/>
      <c r="X217" s="61"/>
      <c r="Y217" s="61"/>
      <c r="Z217" s="61"/>
      <c r="AA217" s="61"/>
    </row>
    <row r="218" spans="1:27" ht="15.75" customHeight="1" x14ac:dyDescent="0.25">
      <c r="A218" s="446"/>
      <c r="B218" s="263"/>
      <c r="C218" s="281"/>
      <c r="D218" s="280"/>
      <c r="E218" s="263"/>
      <c r="F218" s="62"/>
      <c r="G218" s="63"/>
      <c r="H218" s="64"/>
      <c r="I218" s="65"/>
      <c r="J218" s="58"/>
      <c r="K218" s="58"/>
      <c r="L218" s="58"/>
      <c r="M218" s="58"/>
      <c r="N218" s="58"/>
      <c r="O218" s="58"/>
      <c r="P218" s="59"/>
      <c r="Q218" s="60"/>
      <c r="R218" s="61"/>
      <c r="S218" s="61"/>
      <c r="T218" s="61"/>
      <c r="U218" s="61"/>
      <c r="V218" s="61"/>
      <c r="W218" s="61"/>
      <c r="X218" s="61"/>
      <c r="Y218" s="61"/>
      <c r="Z218" s="61"/>
      <c r="AA218" s="61"/>
    </row>
    <row r="219" spans="1:27" ht="15.75" customHeight="1" x14ac:dyDescent="0.25">
      <c r="A219" s="446"/>
      <c r="B219" s="263"/>
      <c r="C219" s="281"/>
      <c r="D219" s="280"/>
      <c r="E219" s="263"/>
      <c r="F219" s="62"/>
      <c r="G219" s="63"/>
      <c r="H219" s="64"/>
      <c r="I219" s="65"/>
      <c r="J219" s="58"/>
      <c r="K219" s="58"/>
      <c r="L219" s="58"/>
      <c r="M219" s="58"/>
      <c r="N219" s="58"/>
      <c r="O219" s="58"/>
      <c r="P219" s="59"/>
      <c r="Q219" s="60"/>
      <c r="R219" s="61"/>
      <c r="S219" s="61"/>
      <c r="T219" s="61"/>
      <c r="U219" s="61"/>
      <c r="V219" s="61"/>
      <c r="W219" s="61"/>
      <c r="X219" s="61"/>
      <c r="Y219" s="61"/>
      <c r="Z219" s="61"/>
      <c r="AA219" s="61"/>
    </row>
    <row r="220" spans="1:27" ht="15.75" customHeight="1" x14ac:dyDescent="0.25">
      <c r="A220" s="446"/>
      <c r="B220" s="263"/>
      <c r="C220" s="281"/>
      <c r="D220" s="280"/>
      <c r="E220" s="263"/>
      <c r="F220" s="62"/>
      <c r="G220" s="63"/>
      <c r="H220" s="64"/>
      <c r="I220" s="65"/>
      <c r="J220" s="58"/>
      <c r="K220" s="58"/>
      <c r="L220" s="58"/>
      <c r="M220" s="58"/>
      <c r="N220" s="58"/>
      <c r="O220" s="58"/>
      <c r="P220" s="59"/>
      <c r="Q220" s="60"/>
      <c r="R220" s="61"/>
      <c r="S220" s="61"/>
      <c r="T220" s="61"/>
      <c r="U220" s="61"/>
      <c r="V220" s="61"/>
      <c r="W220" s="61"/>
      <c r="X220" s="61"/>
      <c r="Y220" s="61"/>
      <c r="Z220" s="61"/>
      <c r="AA220" s="61"/>
    </row>
    <row r="221" spans="1:27" ht="15.75" customHeight="1" x14ac:dyDescent="0.25">
      <c r="A221" s="446"/>
      <c r="B221" s="263"/>
      <c r="C221" s="281"/>
      <c r="D221" s="280"/>
      <c r="E221" s="263"/>
      <c r="F221" s="62"/>
      <c r="G221" s="63"/>
      <c r="H221" s="64"/>
      <c r="I221" s="65"/>
      <c r="J221" s="58"/>
      <c r="K221" s="58"/>
      <c r="L221" s="58"/>
      <c r="M221" s="58"/>
      <c r="N221" s="58"/>
      <c r="O221" s="58"/>
      <c r="P221" s="59"/>
      <c r="Q221" s="60"/>
      <c r="R221" s="61"/>
      <c r="S221" s="61"/>
      <c r="T221" s="61"/>
      <c r="U221" s="61"/>
      <c r="V221" s="61"/>
      <c r="W221" s="61"/>
      <c r="X221" s="61"/>
      <c r="Y221" s="61"/>
      <c r="Z221" s="61"/>
      <c r="AA221" s="61"/>
    </row>
    <row r="222" spans="1:27" ht="15.75" customHeight="1" x14ac:dyDescent="0.25">
      <c r="A222" s="446"/>
      <c r="B222" s="263"/>
      <c r="C222" s="281"/>
      <c r="D222" s="280"/>
      <c r="E222" s="263"/>
      <c r="F222" s="62"/>
      <c r="G222" s="63"/>
      <c r="H222" s="64"/>
      <c r="I222" s="65"/>
      <c r="J222" s="58"/>
      <c r="K222" s="58"/>
      <c r="L222" s="58"/>
      <c r="M222" s="58"/>
      <c r="N222" s="58"/>
      <c r="O222" s="58"/>
      <c r="P222" s="59"/>
      <c r="Q222" s="60"/>
      <c r="R222" s="61"/>
      <c r="S222" s="61"/>
      <c r="T222" s="61"/>
      <c r="U222" s="61"/>
      <c r="V222" s="61"/>
      <c r="W222" s="61"/>
      <c r="X222" s="61"/>
      <c r="Y222" s="61"/>
      <c r="Z222" s="61"/>
      <c r="AA222" s="61"/>
    </row>
    <row r="223" spans="1:27" ht="15.75" customHeight="1" x14ac:dyDescent="0.25">
      <c r="A223" s="446"/>
      <c r="B223" s="263"/>
      <c r="C223" s="281"/>
      <c r="D223" s="280"/>
      <c r="E223" s="263"/>
      <c r="F223" s="62"/>
      <c r="G223" s="63"/>
      <c r="H223" s="64"/>
      <c r="I223" s="65"/>
      <c r="J223" s="58"/>
      <c r="K223" s="58"/>
      <c r="L223" s="58"/>
      <c r="M223" s="58"/>
      <c r="N223" s="58"/>
      <c r="O223" s="58"/>
      <c r="P223" s="59"/>
      <c r="Q223" s="60"/>
      <c r="R223" s="61"/>
      <c r="S223" s="61"/>
      <c r="T223" s="61"/>
      <c r="U223" s="61"/>
      <c r="V223" s="61"/>
      <c r="W223" s="61"/>
      <c r="X223" s="61"/>
      <c r="Y223" s="61"/>
      <c r="Z223" s="61"/>
      <c r="AA223" s="61"/>
    </row>
    <row r="224" spans="1:27" ht="15.75" customHeight="1" x14ac:dyDescent="0.25">
      <c r="A224" s="446"/>
      <c r="B224" s="263"/>
      <c r="C224" s="281"/>
      <c r="D224" s="280"/>
      <c r="E224" s="263"/>
      <c r="F224" s="62"/>
      <c r="G224" s="63"/>
      <c r="H224" s="64"/>
      <c r="I224" s="65"/>
      <c r="J224" s="58"/>
      <c r="K224" s="58"/>
      <c r="L224" s="58"/>
      <c r="M224" s="58"/>
      <c r="N224" s="58"/>
      <c r="O224" s="58"/>
      <c r="P224" s="59"/>
      <c r="Q224" s="60"/>
      <c r="R224" s="61"/>
      <c r="S224" s="61"/>
      <c r="T224" s="61"/>
      <c r="U224" s="61"/>
      <c r="V224" s="61"/>
      <c r="W224" s="61"/>
      <c r="X224" s="61"/>
      <c r="Y224" s="61"/>
      <c r="Z224" s="61"/>
      <c r="AA224" s="61"/>
    </row>
    <row r="225" spans="1:27" ht="15.75" customHeight="1" x14ac:dyDescent="0.25">
      <c r="A225" s="446"/>
      <c r="B225" s="263"/>
      <c r="C225" s="281"/>
      <c r="D225" s="280"/>
      <c r="E225" s="263"/>
      <c r="F225" s="62"/>
      <c r="G225" s="63"/>
      <c r="H225" s="64"/>
      <c r="I225" s="65"/>
      <c r="J225" s="58"/>
      <c r="K225" s="58"/>
      <c r="L225" s="58"/>
      <c r="M225" s="58"/>
      <c r="N225" s="58"/>
      <c r="O225" s="58"/>
      <c r="P225" s="59"/>
      <c r="Q225" s="60"/>
      <c r="R225" s="61"/>
      <c r="S225" s="61"/>
      <c r="T225" s="61"/>
      <c r="U225" s="61"/>
      <c r="V225" s="61"/>
      <c r="W225" s="61"/>
      <c r="X225" s="61"/>
      <c r="Y225" s="61"/>
      <c r="Z225" s="61"/>
      <c r="AA225" s="61"/>
    </row>
    <row r="226" spans="1:27" ht="15.75" customHeight="1" x14ac:dyDescent="0.25">
      <c r="A226" s="446"/>
      <c r="B226" s="263"/>
      <c r="C226" s="281"/>
      <c r="D226" s="280"/>
      <c r="E226" s="263"/>
      <c r="F226" s="62"/>
      <c r="G226" s="63"/>
      <c r="H226" s="64"/>
      <c r="I226" s="65"/>
      <c r="J226" s="58"/>
      <c r="K226" s="58"/>
      <c r="L226" s="58"/>
      <c r="M226" s="58"/>
      <c r="N226" s="58"/>
      <c r="O226" s="58"/>
      <c r="P226" s="59"/>
      <c r="Q226" s="60"/>
      <c r="R226" s="61"/>
      <c r="S226" s="61"/>
      <c r="T226" s="61"/>
      <c r="U226" s="61"/>
      <c r="V226" s="61"/>
      <c r="W226" s="61"/>
      <c r="X226" s="61"/>
      <c r="Y226" s="61"/>
      <c r="Z226" s="61"/>
      <c r="AA226" s="61"/>
    </row>
    <row r="227" spans="1:27" ht="15.75" customHeight="1" x14ac:dyDescent="0.25">
      <c r="A227" s="446"/>
      <c r="B227" s="263"/>
      <c r="C227" s="281"/>
      <c r="D227" s="280"/>
      <c r="E227" s="263"/>
      <c r="F227" s="62"/>
      <c r="G227" s="63"/>
      <c r="H227" s="64"/>
      <c r="I227" s="65"/>
      <c r="J227" s="58"/>
      <c r="K227" s="58"/>
      <c r="L227" s="58"/>
      <c r="M227" s="58"/>
      <c r="N227" s="58"/>
      <c r="O227" s="58"/>
      <c r="P227" s="59"/>
      <c r="Q227" s="60"/>
      <c r="R227" s="61"/>
      <c r="S227" s="61"/>
      <c r="T227" s="61"/>
      <c r="U227" s="61"/>
      <c r="V227" s="61"/>
      <c r="W227" s="61"/>
      <c r="X227" s="61"/>
      <c r="Y227" s="61"/>
      <c r="Z227" s="61"/>
      <c r="AA227" s="61"/>
    </row>
    <row r="228" spans="1:27" ht="15.75" customHeight="1" x14ac:dyDescent="0.25">
      <c r="A228" s="446"/>
      <c r="B228" s="263"/>
      <c r="C228" s="281"/>
      <c r="D228" s="280"/>
      <c r="E228" s="263"/>
      <c r="F228" s="62"/>
      <c r="G228" s="63"/>
      <c r="H228" s="64"/>
      <c r="I228" s="65"/>
      <c r="J228" s="58"/>
      <c r="K228" s="58"/>
      <c r="L228" s="58"/>
      <c r="M228" s="58"/>
      <c r="N228" s="58"/>
      <c r="O228" s="58"/>
      <c r="P228" s="59"/>
      <c r="Q228" s="60"/>
      <c r="R228" s="61"/>
      <c r="S228" s="61"/>
      <c r="T228" s="61"/>
      <c r="U228" s="61"/>
      <c r="V228" s="61"/>
      <c r="W228" s="61"/>
      <c r="X228" s="61"/>
      <c r="Y228" s="61"/>
      <c r="Z228" s="61"/>
      <c r="AA228" s="61"/>
    </row>
    <row r="229" spans="1:27" ht="15.75" customHeight="1" x14ac:dyDescent="0.25">
      <c r="A229" s="446"/>
      <c r="B229" s="263"/>
      <c r="C229" s="281"/>
      <c r="D229" s="280"/>
      <c r="E229" s="263"/>
      <c r="F229" s="62"/>
      <c r="G229" s="63"/>
      <c r="H229" s="64"/>
      <c r="I229" s="65"/>
      <c r="J229" s="58"/>
      <c r="K229" s="58"/>
      <c r="L229" s="58"/>
      <c r="M229" s="58"/>
      <c r="N229" s="58"/>
      <c r="O229" s="58"/>
      <c r="P229" s="59"/>
      <c r="Q229" s="60"/>
      <c r="R229" s="61"/>
      <c r="S229" s="61"/>
      <c r="T229" s="61"/>
      <c r="U229" s="61"/>
      <c r="V229" s="61"/>
      <c r="W229" s="61"/>
      <c r="X229" s="61"/>
      <c r="Y229" s="61"/>
      <c r="Z229" s="61"/>
      <c r="AA229" s="61"/>
    </row>
    <row r="230" spans="1:27" ht="15.75" customHeight="1" x14ac:dyDescent="0.25">
      <c r="A230" s="446"/>
      <c r="B230" s="263"/>
      <c r="C230" s="281"/>
      <c r="D230" s="280"/>
      <c r="E230" s="263"/>
      <c r="F230" s="62"/>
      <c r="G230" s="63"/>
      <c r="H230" s="64"/>
      <c r="I230" s="65"/>
      <c r="J230" s="58"/>
      <c r="K230" s="58"/>
      <c r="L230" s="58"/>
      <c r="M230" s="58"/>
      <c r="N230" s="58"/>
      <c r="O230" s="58"/>
      <c r="P230" s="59"/>
      <c r="Q230" s="60"/>
      <c r="R230" s="61"/>
      <c r="S230" s="61"/>
      <c r="T230" s="61"/>
      <c r="U230" s="61"/>
      <c r="V230" s="61"/>
      <c r="W230" s="61"/>
      <c r="X230" s="61"/>
      <c r="Y230" s="61"/>
      <c r="Z230" s="61"/>
      <c r="AA230" s="61"/>
    </row>
    <row r="231" spans="1:27" ht="15.75" customHeight="1" x14ac:dyDescent="0.25">
      <c r="A231" s="446"/>
      <c r="B231" s="263"/>
      <c r="C231" s="281"/>
      <c r="D231" s="280"/>
      <c r="E231" s="263"/>
      <c r="F231" s="62"/>
      <c r="G231" s="63"/>
      <c r="H231" s="64"/>
      <c r="I231" s="65"/>
      <c r="J231" s="58"/>
      <c r="K231" s="58"/>
      <c r="L231" s="58"/>
      <c r="M231" s="58"/>
      <c r="N231" s="58"/>
      <c r="O231" s="58"/>
      <c r="P231" s="59"/>
      <c r="Q231" s="60"/>
      <c r="R231" s="61"/>
      <c r="S231" s="61"/>
      <c r="T231" s="61"/>
      <c r="U231" s="61"/>
      <c r="V231" s="61"/>
      <c r="W231" s="61"/>
      <c r="X231" s="61"/>
      <c r="Y231" s="61"/>
      <c r="Z231" s="61"/>
      <c r="AA231" s="61"/>
    </row>
    <row r="232" spans="1:27" ht="15.75" customHeight="1" x14ac:dyDescent="0.25">
      <c r="A232" s="446"/>
      <c r="B232" s="263"/>
      <c r="C232" s="281"/>
      <c r="D232" s="280"/>
      <c r="E232" s="263"/>
      <c r="F232" s="62"/>
      <c r="G232" s="63"/>
      <c r="H232" s="64"/>
      <c r="I232" s="65"/>
      <c r="J232" s="58"/>
      <c r="K232" s="58"/>
      <c r="L232" s="58"/>
      <c r="M232" s="58"/>
      <c r="N232" s="58"/>
      <c r="O232" s="58"/>
      <c r="P232" s="59"/>
      <c r="Q232" s="60"/>
      <c r="R232" s="61"/>
      <c r="S232" s="61"/>
      <c r="T232" s="61"/>
      <c r="U232" s="61"/>
      <c r="V232" s="61"/>
      <c r="W232" s="61"/>
      <c r="X232" s="61"/>
      <c r="Y232" s="61"/>
      <c r="Z232" s="61"/>
      <c r="AA232" s="61"/>
    </row>
    <row r="233" spans="1:27" ht="15.75" customHeight="1" x14ac:dyDescent="0.25">
      <c r="A233" s="446"/>
      <c r="B233" s="263"/>
      <c r="C233" s="281"/>
      <c r="D233" s="280"/>
      <c r="E233" s="263"/>
      <c r="F233" s="62"/>
      <c r="G233" s="63"/>
      <c r="H233" s="64"/>
      <c r="I233" s="65"/>
      <c r="J233" s="58"/>
      <c r="K233" s="58"/>
      <c r="L233" s="58"/>
      <c r="M233" s="58"/>
      <c r="N233" s="58"/>
      <c r="O233" s="58"/>
      <c r="P233" s="59"/>
      <c r="Q233" s="60"/>
      <c r="R233" s="61"/>
      <c r="S233" s="61"/>
      <c r="T233" s="61"/>
      <c r="U233" s="61"/>
      <c r="V233" s="61"/>
      <c r="W233" s="61"/>
      <c r="X233" s="61"/>
      <c r="Y233" s="61"/>
      <c r="Z233" s="61"/>
      <c r="AA233" s="61"/>
    </row>
    <row r="234" spans="1:27" ht="15.75" customHeight="1" x14ac:dyDescent="0.25">
      <c r="A234" s="446"/>
      <c r="B234" s="263"/>
      <c r="C234" s="281"/>
      <c r="D234" s="280"/>
      <c r="E234" s="263"/>
      <c r="F234" s="62"/>
      <c r="G234" s="63"/>
      <c r="H234" s="64"/>
      <c r="I234" s="65"/>
      <c r="J234" s="58"/>
      <c r="K234" s="58"/>
      <c r="L234" s="58"/>
      <c r="M234" s="58"/>
      <c r="N234" s="58"/>
      <c r="O234" s="58"/>
      <c r="P234" s="59"/>
      <c r="Q234" s="60"/>
      <c r="R234" s="61"/>
      <c r="S234" s="61"/>
      <c r="T234" s="61"/>
      <c r="U234" s="61"/>
      <c r="V234" s="61"/>
      <c r="W234" s="61"/>
      <c r="X234" s="61"/>
      <c r="Y234" s="61"/>
      <c r="Z234" s="61"/>
      <c r="AA234" s="61"/>
    </row>
    <row r="235" spans="1:27" ht="15.75" customHeight="1" x14ac:dyDescent="0.25">
      <c r="A235" s="446"/>
      <c r="B235" s="263"/>
      <c r="C235" s="281"/>
      <c r="D235" s="280"/>
      <c r="E235" s="263"/>
      <c r="F235" s="62"/>
      <c r="G235" s="63"/>
      <c r="H235" s="64"/>
      <c r="I235" s="65"/>
      <c r="J235" s="58"/>
      <c r="K235" s="58"/>
      <c r="L235" s="58"/>
      <c r="M235" s="58"/>
      <c r="N235" s="58"/>
      <c r="O235" s="58"/>
      <c r="P235" s="59"/>
      <c r="Q235" s="60"/>
      <c r="R235" s="61"/>
      <c r="S235" s="61"/>
      <c r="T235" s="61"/>
      <c r="U235" s="61"/>
      <c r="V235" s="61"/>
      <c r="W235" s="61"/>
      <c r="X235" s="61"/>
      <c r="Y235" s="61"/>
      <c r="Z235" s="61"/>
      <c r="AA235" s="61"/>
    </row>
    <row r="236" spans="1:27" ht="15.75" customHeight="1" x14ac:dyDescent="0.25">
      <c r="A236" s="446"/>
      <c r="B236" s="263"/>
      <c r="C236" s="281"/>
      <c r="D236" s="280"/>
      <c r="E236" s="263"/>
      <c r="F236" s="62"/>
      <c r="G236" s="63"/>
      <c r="H236" s="64"/>
      <c r="I236" s="65"/>
      <c r="J236" s="58"/>
      <c r="K236" s="58"/>
      <c r="L236" s="58"/>
      <c r="M236" s="58"/>
      <c r="N236" s="58"/>
      <c r="O236" s="58"/>
      <c r="P236" s="59"/>
      <c r="Q236" s="60"/>
      <c r="R236" s="61"/>
      <c r="S236" s="61"/>
      <c r="T236" s="61"/>
      <c r="U236" s="61"/>
      <c r="V236" s="61"/>
      <c r="W236" s="61"/>
      <c r="X236" s="61"/>
      <c r="Y236" s="61"/>
      <c r="Z236" s="61"/>
      <c r="AA236" s="61"/>
    </row>
    <row r="237" spans="1:27" ht="15.75" customHeight="1" x14ac:dyDescent="0.25">
      <c r="A237" s="446"/>
      <c r="B237" s="263"/>
      <c r="C237" s="281"/>
      <c r="D237" s="280"/>
      <c r="E237" s="263"/>
      <c r="F237" s="62"/>
      <c r="G237" s="63"/>
      <c r="H237" s="64"/>
      <c r="I237" s="65"/>
      <c r="J237" s="58"/>
      <c r="K237" s="58"/>
      <c r="L237" s="58"/>
      <c r="M237" s="58"/>
      <c r="N237" s="58"/>
      <c r="O237" s="58"/>
      <c r="P237" s="59"/>
      <c r="Q237" s="60"/>
      <c r="R237" s="61"/>
      <c r="S237" s="61"/>
      <c r="T237" s="61"/>
      <c r="U237" s="61"/>
      <c r="V237" s="61"/>
      <c r="W237" s="61"/>
      <c r="X237" s="61"/>
      <c r="Y237" s="61"/>
      <c r="Z237" s="61"/>
      <c r="AA237" s="61"/>
    </row>
    <row r="238" spans="1:27" ht="15.75" customHeight="1" x14ac:dyDescent="0.25"/>
    <row r="239" spans="1:27" ht="15.75" customHeight="1" x14ac:dyDescent="0.25"/>
    <row r="240" spans="1:27"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x14ac:dyDescent="0.25"/>
    <row r="247" ht="15.75" x14ac:dyDescent="0.25"/>
    <row r="248" ht="15.75" x14ac:dyDescent="0.25"/>
    <row r="249" ht="15.75" x14ac:dyDescent="0.25"/>
    <row r="250" ht="15.75" x14ac:dyDescent="0.25"/>
    <row r="251" ht="15.75" x14ac:dyDescent="0.25"/>
    <row r="252" ht="15.75" x14ac:dyDescent="0.25"/>
    <row r="253" ht="15.75" x14ac:dyDescent="0.25"/>
    <row r="254" ht="15.75" x14ac:dyDescent="0.25"/>
    <row r="255" ht="15.75" x14ac:dyDescent="0.25"/>
    <row r="256" ht="15.75" x14ac:dyDescent="0.25"/>
    <row r="257" ht="15.75" x14ac:dyDescent="0.25"/>
    <row r="258" ht="15.75" x14ac:dyDescent="0.25"/>
    <row r="259" ht="15.75" x14ac:dyDescent="0.25"/>
    <row r="260" ht="15.75" x14ac:dyDescent="0.25"/>
    <row r="261" ht="15.75" x14ac:dyDescent="0.25"/>
    <row r="262" ht="15.75" x14ac:dyDescent="0.25"/>
    <row r="263" ht="15.75" x14ac:dyDescent="0.25"/>
    <row r="264" ht="15.75" x14ac:dyDescent="0.25"/>
    <row r="265" ht="15.75" x14ac:dyDescent="0.25"/>
    <row r="266" ht="15.75" x14ac:dyDescent="0.25"/>
    <row r="267" ht="15.75" x14ac:dyDescent="0.25"/>
    <row r="268" ht="15.75" x14ac:dyDescent="0.25"/>
    <row r="269" ht="15.75" x14ac:dyDescent="0.25"/>
    <row r="270" ht="15.75" x14ac:dyDescent="0.25"/>
    <row r="271" ht="15.75" x14ac:dyDescent="0.25"/>
    <row r="272" ht="15.75" x14ac:dyDescent="0.25"/>
    <row r="273" ht="15.75" x14ac:dyDescent="0.25"/>
    <row r="274" ht="15.75" x14ac:dyDescent="0.25"/>
    <row r="275" ht="15.75" x14ac:dyDescent="0.25"/>
    <row r="276" ht="15.75" x14ac:dyDescent="0.25"/>
    <row r="277" ht="15.75" x14ac:dyDescent="0.25"/>
    <row r="278" ht="15.75" x14ac:dyDescent="0.25"/>
    <row r="279" ht="15.75" x14ac:dyDescent="0.25"/>
    <row r="280" ht="15.75" x14ac:dyDescent="0.25"/>
    <row r="281" ht="15.75" x14ac:dyDescent="0.25"/>
    <row r="282" ht="15.75" x14ac:dyDescent="0.25"/>
    <row r="283" ht="15.75" x14ac:dyDescent="0.25"/>
    <row r="284" ht="15.75" x14ac:dyDescent="0.25"/>
    <row r="285" ht="15.75" x14ac:dyDescent="0.25"/>
    <row r="286" ht="15.75" x14ac:dyDescent="0.25"/>
    <row r="287" ht="15.75" x14ac:dyDescent="0.25"/>
    <row r="288" ht="15.75" x14ac:dyDescent="0.25"/>
    <row r="289" ht="15.75" x14ac:dyDescent="0.25"/>
    <row r="290" ht="15.75" x14ac:dyDescent="0.25"/>
    <row r="291" ht="15.75" x14ac:dyDescent="0.25"/>
    <row r="292" ht="15.75" x14ac:dyDescent="0.25"/>
    <row r="293" ht="15.75" x14ac:dyDescent="0.25"/>
    <row r="294" ht="15.75" x14ac:dyDescent="0.25"/>
    <row r="295" ht="15.75" x14ac:dyDescent="0.25"/>
    <row r="296" ht="15.75" x14ac:dyDescent="0.25"/>
    <row r="297" ht="15.75" x14ac:dyDescent="0.25"/>
    <row r="298" ht="15.75" x14ac:dyDescent="0.25"/>
    <row r="299" ht="15.75" x14ac:dyDescent="0.25"/>
    <row r="300" ht="15.75" x14ac:dyDescent="0.25"/>
    <row r="301" ht="15.75" x14ac:dyDescent="0.25"/>
    <row r="302" ht="15.75" x14ac:dyDescent="0.25"/>
    <row r="303" ht="15.75" x14ac:dyDescent="0.25"/>
    <row r="304" ht="15.75" x14ac:dyDescent="0.25"/>
    <row r="305" ht="15.75" x14ac:dyDescent="0.25"/>
    <row r="306" ht="15.75" x14ac:dyDescent="0.25"/>
    <row r="307" ht="15.75" x14ac:dyDescent="0.25"/>
    <row r="308" ht="15.75" x14ac:dyDescent="0.25"/>
    <row r="309" ht="15.75" x14ac:dyDescent="0.25"/>
    <row r="310" ht="15.75" x14ac:dyDescent="0.25"/>
    <row r="311" ht="15.75" x14ac:dyDescent="0.25"/>
    <row r="312" ht="15.75" x14ac:dyDescent="0.25"/>
    <row r="313" ht="15.75" x14ac:dyDescent="0.25"/>
    <row r="314" ht="15.75" x14ac:dyDescent="0.25"/>
    <row r="315" ht="15.75" x14ac:dyDescent="0.25"/>
    <row r="316" ht="15.75" x14ac:dyDescent="0.25"/>
    <row r="317" ht="15.75" x14ac:dyDescent="0.25"/>
    <row r="318" ht="15.75" x14ac:dyDescent="0.25"/>
    <row r="319" ht="15.75" x14ac:dyDescent="0.25"/>
    <row r="320" ht="15.75" x14ac:dyDescent="0.25"/>
    <row r="321" ht="15.75" x14ac:dyDescent="0.25"/>
    <row r="322" ht="15.75" x14ac:dyDescent="0.25"/>
    <row r="323" ht="15.75" x14ac:dyDescent="0.25"/>
    <row r="324" ht="15.75" x14ac:dyDescent="0.25"/>
    <row r="325" ht="15.75" x14ac:dyDescent="0.25"/>
    <row r="326" ht="15.75" x14ac:dyDescent="0.25"/>
    <row r="327" ht="15.75" x14ac:dyDescent="0.25"/>
    <row r="328" ht="15.75" x14ac:dyDescent="0.25"/>
    <row r="329" ht="15.75" x14ac:dyDescent="0.25"/>
    <row r="330" ht="15.75" x14ac:dyDescent="0.25"/>
    <row r="331" ht="15.75" x14ac:dyDescent="0.25"/>
    <row r="332" ht="15.75" x14ac:dyDescent="0.25"/>
    <row r="333" ht="15.75" x14ac:dyDescent="0.25"/>
    <row r="334" ht="15.75" x14ac:dyDescent="0.25"/>
    <row r="335" ht="15.75" x14ac:dyDescent="0.25"/>
    <row r="336" ht="15.75" x14ac:dyDescent="0.25"/>
    <row r="337" ht="15.75" x14ac:dyDescent="0.25"/>
    <row r="338" ht="15.75" x14ac:dyDescent="0.25"/>
    <row r="339" ht="15.75" x14ac:dyDescent="0.25"/>
    <row r="340" ht="15.75" x14ac:dyDescent="0.25"/>
    <row r="341" ht="15.75" x14ac:dyDescent="0.25"/>
    <row r="342" ht="15.75" x14ac:dyDescent="0.25"/>
    <row r="343" ht="15.75" x14ac:dyDescent="0.25"/>
    <row r="344" ht="15.75" x14ac:dyDescent="0.25"/>
    <row r="345" ht="15.75" x14ac:dyDescent="0.25"/>
    <row r="346" ht="15.75" x14ac:dyDescent="0.25"/>
    <row r="347" ht="15.75" x14ac:dyDescent="0.25"/>
    <row r="348" ht="15.75" x14ac:dyDescent="0.25"/>
    <row r="349" ht="15.75" x14ac:dyDescent="0.25"/>
    <row r="350" ht="15.75" x14ac:dyDescent="0.25"/>
    <row r="351" ht="15.75" x14ac:dyDescent="0.25"/>
    <row r="352" ht="15.75" x14ac:dyDescent="0.25"/>
    <row r="353" ht="15.75" x14ac:dyDescent="0.25"/>
    <row r="354" ht="15.75" x14ac:dyDescent="0.25"/>
    <row r="355" ht="15.75" x14ac:dyDescent="0.25"/>
    <row r="356" ht="15.75" x14ac:dyDescent="0.25"/>
    <row r="357" ht="15.75" x14ac:dyDescent="0.25"/>
    <row r="358" ht="15.75" x14ac:dyDescent="0.25"/>
    <row r="359" ht="15.75" x14ac:dyDescent="0.25"/>
    <row r="360" ht="15.75" x14ac:dyDescent="0.25"/>
    <row r="361" ht="15.75" x14ac:dyDescent="0.25"/>
    <row r="362" ht="15.75" x14ac:dyDescent="0.25"/>
    <row r="363" ht="15.75" x14ac:dyDescent="0.25"/>
    <row r="364" ht="15.75" x14ac:dyDescent="0.25"/>
    <row r="365" ht="15.75" x14ac:dyDescent="0.25"/>
    <row r="366" ht="15.75" x14ac:dyDescent="0.25"/>
    <row r="367" ht="15.75" x14ac:dyDescent="0.25"/>
    <row r="368" ht="15.75" x14ac:dyDescent="0.25"/>
    <row r="369" ht="15.75" x14ac:dyDescent="0.25"/>
    <row r="370" ht="15.75" x14ac:dyDescent="0.25"/>
    <row r="371" ht="15.75" x14ac:dyDescent="0.25"/>
    <row r="372" ht="15.75" x14ac:dyDescent="0.25"/>
    <row r="373" ht="15.75" x14ac:dyDescent="0.25"/>
    <row r="374" ht="15.75" x14ac:dyDescent="0.25"/>
    <row r="375" ht="15.75" x14ac:dyDescent="0.25"/>
    <row r="376" ht="15.75" x14ac:dyDescent="0.25"/>
    <row r="377" ht="15.75" x14ac:dyDescent="0.25"/>
    <row r="378" ht="15.75" x14ac:dyDescent="0.25"/>
    <row r="379" ht="15.75" x14ac:dyDescent="0.25"/>
    <row r="380" ht="15.75" x14ac:dyDescent="0.25"/>
    <row r="381" ht="15.75" x14ac:dyDescent="0.25"/>
    <row r="382" ht="15.75" x14ac:dyDescent="0.25"/>
    <row r="383" ht="15.75" x14ac:dyDescent="0.25"/>
    <row r="384" ht="15.75" x14ac:dyDescent="0.25"/>
    <row r="385" ht="15.75" x14ac:dyDescent="0.25"/>
    <row r="386" ht="15.75" x14ac:dyDescent="0.25"/>
    <row r="387" ht="15.75" x14ac:dyDescent="0.25"/>
    <row r="388" ht="15.75" x14ac:dyDescent="0.25"/>
    <row r="389" ht="15.75" x14ac:dyDescent="0.25"/>
    <row r="390" ht="15.75" x14ac:dyDescent="0.25"/>
    <row r="391" ht="15.75" x14ac:dyDescent="0.25"/>
    <row r="392" ht="15.75" x14ac:dyDescent="0.25"/>
    <row r="393" ht="15.75" x14ac:dyDescent="0.25"/>
    <row r="394" ht="15.75" x14ac:dyDescent="0.25"/>
    <row r="395" ht="15.75" x14ac:dyDescent="0.25"/>
    <row r="396" ht="15.75" x14ac:dyDescent="0.25"/>
    <row r="397" ht="15.75" x14ac:dyDescent="0.25"/>
    <row r="398" ht="15.75" x14ac:dyDescent="0.25"/>
    <row r="399" ht="15.75" x14ac:dyDescent="0.25"/>
    <row r="400" ht="15.75" x14ac:dyDescent="0.25"/>
    <row r="401" ht="15.75" x14ac:dyDescent="0.25"/>
    <row r="402" ht="15.75" x14ac:dyDescent="0.25"/>
    <row r="403" ht="15.75" x14ac:dyDescent="0.25"/>
    <row r="404" ht="15.75" x14ac:dyDescent="0.25"/>
    <row r="405" ht="15.75" x14ac:dyDescent="0.25"/>
    <row r="406" ht="15.75" x14ac:dyDescent="0.25"/>
    <row r="407" ht="15.75" x14ac:dyDescent="0.25"/>
    <row r="408" ht="15.75" x14ac:dyDescent="0.25"/>
    <row r="409" ht="15.75" x14ac:dyDescent="0.25"/>
    <row r="410" ht="15.75" x14ac:dyDescent="0.25"/>
    <row r="411" ht="15.75" x14ac:dyDescent="0.25"/>
    <row r="412" ht="15.75" x14ac:dyDescent="0.25"/>
    <row r="413" ht="15.75" x14ac:dyDescent="0.25"/>
    <row r="414" ht="15.75" x14ac:dyDescent="0.25"/>
    <row r="415" ht="15.75" x14ac:dyDescent="0.25"/>
    <row r="416" ht="15.75" x14ac:dyDescent="0.25"/>
    <row r="417" ht="15.75" x14ac:dyDescent="0.25"/>
    <row r="418" ht="15.75" x14ac:dyDescent="0.25"/>
    <row r="419" ht="15.75" x14ac:dyDescent="0.25"/>
    <row r="420" ht="15.75" x14ac:dyDescent="0.25"/>
    <row r="421" ht="15.75" x14ac:dyDescent="0.25"/>
    <row r="422" ht="15.75" x14ac:dyDescent="0.25"/>
    <row r="423" ht="15.75" x14ac:dyDescent="0.25"/>
    <row r="424" ht="15.75" x14ac:dyDescent="0.25"/>
    <row r="425" ht="15.75" x14ac:dyDescent="0.25"/>
    <row r="426" ht="15.75" x14ac:dyDescent="0.25"/>
    <row r="427" ht="15.75" x14ac:dyDescent="0.25"/>
    <row r="428" ht="15.75" x14ac:dyDescent="0.25"/>
    <row r="429" ht="15.75" x14ac:dyDescent="0.25"/>
    <row r="430" ht="15.75" x14ac:dyDescent="0.25"/>
    <row r="431" ht="15.75" x14ac:dyDescent="0.25"/>
    <row r="432" ht="15.75" x14ac:dyDescent="0.25"/>
    <row r="433" ht="15.75" x14ac:dyDescent="0.25"/>
    <row r="434" ht="15.75" x14ac:dyDescent="0.25"/>
    <row r="435" ht="15.75" x14ac:dyDescent="0.25"/>
    <row r="436" ht="15.75" x14ac:dyDescent="0.25"/>
    <row r="437" ht="15.75" x14ac:dyDescent="0.25"/>
    <row r="438" ht="15.75" x14ac:dyDescent="0.25"/>
    <row r="439" ht="15.75" x14ac:dyDescent="0.25"/>
    <row r="440" ht="15.75" x14ac:dyDescent="0.25"/>
    <row r="441" ht="15.75" x14ac:dyDescent="0.25"/>
    <row r="442" ht="15.75" x14ac:dyDescent="0.25"/>
    <row r="443" ht="15.75" x14ac:dyDescent="0.25"/>
    <row r="444" ht="15.75" x14ac:dyDescent="0.25"/>
    <row r="445" ht="15.75" x14ac:dyDescent="0.25"/>
    <row r="446" ht="15.75" x14ac:dyDescent="0.25"/>
    <row r="447" ht="15.75" x14ac:dyDescent="0.25"/>
    <row r="448" ht="15.75" x14ac:dyDescent="0.25"/>
    <row r="449" ht="15.75" x14ac:dyDescent="0.25"/>
    <row r="450" ht="15.75" x14ac:dyDescent="0.25"/>
    <row r="451" ht="15.75" x14ac:dyDescent="0.25"/>
    <row r="452" ht="15.75" x14ac:dyDescent="0.25"/>
    <row r="453" ht="15.75" x14ac:dyDescent="0.25"/>
    <row r="454" ht="15.75" x14ac:dyDescent="0.25"/>
    <row r="455" ht="15.75" x14ac:dyDescent="0.25"/>
    <row r="456" ht="15.75" x14ac:dyDescent="0.25"/>
    <row r="457" ht="15.75" x14ac:dyDescent="0.25"/>
    <row r="458" ht="15.75" x14ac:dyDescent="0.25"/>
    <row r="459" ht="15.75" x14ac:dyDescent="0.25"/>
    <row r="460" ht="15.75" x14ac:dyDescent="0.25"/>
    <row r="461" ht="15.75" x14ac:dyDescent="0.25"/>
    <row r="462" ht="15.75" x14ac:dyDescent="0.25"/>
    <row r="463" ht="15.75" x14ac:dyDescent="0.25"/>
    <row r="464" ht="15.75" x14ac:dyDescent="0.25"/>
    <row r="465" ht="15.75" x14ac:dyDescent="0.25"/>
    <row r="466" ht="15.75" x14ac:dyDescent="0.25"/>
    <row r="467" ht="15.75" x14ac:dyDescent="0.25"/>
    <row r="468" ht="15.75" x14ac:dyDescent="0.25"/>
    <row r="469" ht="15.75" x14ac:dyDescent="0.25"/>
    <row r="470" ht="15.75" x14ac:dyDescent="0.25"/>
    <row r="471" ht="15.75" x14ac:dyDescent="0.25"/>
    <row r="472" ht="15.75" x14ac:dyDescent="0.25"/>
    <row r="473" ht="15.75" x14ac:dyDescent="0.25"/>
    <row r="474" ht="15.75" x14ac:dyDescent="0.25"/>
    <row r="475" ht="15.75" x14ac:dyDescent="0.25"/>
    <row r="476" ht="15.75" x14ac:dyDescent="0.25"/>
    <row r="477" ht="15.75" x14ac:dyDescent="0.25"/>
    <row r="478" ht="15.75" x14ac:dyDescent="0.25"/>
    <row r="479" ht="15.75" x14ac:dyDescent="0.25"/>
    <row r="480" ht="15.75" x14ac:dyDescent="0.25"/>
    <row r="481" ht="15.75" x14ac:dyDescent="0.25"/>
    <row r="482" ht="15.75" x14ac:dyDescent="0.25"/>
    <row r="483" ht="15.75" x14ac:dyDescent="0.25"/>
    <row r="484" ht="15.75" x14ac:dyDescent="0.25"/>
    <row r="485" ht="15.75" x14ac:dyDescent="0.25"/>
    <row r="486" ht="15.75" x14ac:dyDescent="0.25"/>
    <row r="487" ht="15.75" x14ac:dyDescent="0.25"/>
    <row r="488" ht="15.75" x14ac:dyDescent="0.25"/>
    <row r="489" ht="15.75" x14ac:dyDescent="0.25"/>
    <row r="490" ht="15.75" x14ac:dyDescent="0.25"/>
    <row r="491" ht="15.75" x14ac:dyDescent="0.25"/>
    <row r="492" ht="15.75" x14ac:dyDescent="0.25"/>
    <row r="493" ht="15.75" x14ac:dyDescent="0.25"/>
    <row r="494" ht="15.75" x14ac:dyDescent="0.25"/>
    <row r="495" ht="15.75" x14ac:dyDescent="0.25"/>
    <row r="496" ht="15.75" x14ac:dyDescent="0.25"/>
    <row r="497" ht="15.75" x14ac:dyDescent="0.25"/>
    <row r="498" ht="15.75" x14ac:dyDescent="0.25"/>
    <row r="499" ht="15.75" x14ac:dyDescent="0.25"/>
    <row r="500" ht="15.75" x14ac:dyDescent="0.25"/>
    <row r="501" ht="15.75" x14ac:dyDescent="0.25"/>
    <row r="502" ht="15.75" x14ac:dyDescent="0.25"/>
    <row r="503" ht="15.75" x14ac:dyDescent="0.25"/>
    <row r="504" ht="15.75" x14ac:dyDescent="0.25"/>
    <row r="505" ht="15.75" x14ac:dyDescent="0.25"/>
    <row r="506" ht="15.75" x14ac:dyDescent="0.25"/>
    <row r="507" ht="15.75" x14ac:dyDescent="0.25"/>
    <row r="508" ht="15.75" x14ac:dyDescent="0.25"/>
    <row r="509" ht="15.75" x14ac:dyDescent="0.25"/>
    <row r="510" ht="15.75" x14ac:dyDescent="0.25"/>
    <row r="511" ht="15.75" x14ac:dyDescent="0.25"/>
    <row r="512" ht="15.75" x14ac:dyDescent="0.25"/>
    <row r="513" ht="15.75" x14ac:dyDescent="0.25"/>
    <row r="514" ht="15.75" x14ac:dyDescent="0.25"/>
    <row r="515" ht="15.75" x14ac:dyDescent="0.25"/>
    <row r="516" ht="15.75" x14ac:dyDescent="0.25"/>
    <row r="517" ht="15.75" x14ac:dyDescent="0.25"/>
    <row r="518" ht="15.75" x14ac:dyDescent="0.25"/>
    <row r="519" ht="15.75" x14ac:dyDescent="0.25"/>
    <row r="520" ht="15.75" x14ac:dyDescent="0.25"/>
    <row r="521" ht="15.75" x14ac:dyDescent="0.25"/>
    <row r="522" ht="15.75" x14ac:dyDescent="0.25"/>
    <row r="523" ht="15.75" x14ac:dyDescent="0.25"/>
    <row r="524" ht="15.75" x14ac:dyDescent="0.25"/>
    <row r="525" ht="15.75" x14ac:dyDescent="0.25"/>
    <row r="526" ht="15.75" x14ac:dyDescent="0.25"/>
    <row r="527" ht="15.75" x14ac:dyDescent="0.25"/>
    <row r="528" ht="15.75" x14ac:dyDescent="0.25"/>
    <row r="529" ht="15.75" x14ac:dyDescent="0.25"/>
    <row r="530" ht="15.75" x14ac:dyDescent="0.25"/>
    <row r="531" ht="15.75" x14ac:dyDescent="0.25"/>
    <row r="532" ht="15.75" x14ac:dyDescent="0.25"/>
    <row r="533" ht="15.75" x14ac:dyDescent="0.25"/>
    <row r="534" ht="15.75" x14ac:dyDescent="0.25"/>
    <row r="535" ht="15.75" x14ac:dyDescent="0.25"/>
    <row r="536" ht="15.75" x14ac:dyDescent="0.25"/>
    <row r="537" ht="15.75" x14ac:dyDescent="0.25"/>
    <row r="538" ht="15.75" x14ac:dyDescent="0.25"/>
    <row r="539" ht="15.75" x14ac:dyDescent="0.25"/>
    <row r="540" ht="15.75" x14ac:dyDescent="0.25"/>
    <row r="541" ht="15.75" x14ac:dyDescent="0.25"/>
    <row r="542" ht="15.75" x14ac:dyDescent="0.25"/>
    <row r="543" ht="15.75" x14ac:dyDescent="0.25"/>
    <row r="544" ht="15.75" x14ac:dyDescent="0.25"/>
    <row r="545" ht="15.75" x14ac:dyDescent="0.25"/>
    <row r="546" ht="15.75" x14ac:dyDescent="0.25"/>
    <row r="547" ht="15.75" x14ac:dyDescent="0.25"/>
    <row r="548" ht="15.75" x14ac:dyDescent="0.25"/>
    <row r="549" ht="15.75" x14ac:dyDescent="0.25"/>
    <row r="550" ht="15.75" x14ac:dyDescent="0.25"/>
    <row r="551" ht="15.75" x14ac:dyDescent="0.25"/>
    <row r="552" ht="15.75" x14ac:dyDescent="0.25"/>
    <row r="553" ht="15.75" x14ac:dyDescent="0.25"/>
    <row r="554" ht="15.75" x14ac:dyDescent="0.25"/>
    <row r="555" ht="15.75" x14ac:dyDescent="0.25"/>
    <row r="556" ht="15.75" x14ac:dyDescent="0.25"/>
    <row r="557" ht="15.75" x14ac:dyDescent="0.25"/>
    <row r="558" ht="15.75" x14ac:dyDescent="0.25"/>
    <row r="559" ht="15.75" x14ac:dyDescent="0.25"/>
    <row r="560" ht="15.75" x14ac:dyDescent="0.25"/>
    <row r="561" ht="15.75" x14ac:dyDescent="0.25"/>
    <row r="562" ht="15.75" x14ac:dyDescent="0.25"/>
    <row r="563" ht="15.75" x14ac:dyDescent="0.25"/>
    <row r="564" ht="15.75" x14ac:dyDescent="0.25"/>
    <row r="565" ht="15.75" x14ac:dyDescent="0.25"/>
    <row r="566" ht="15.75" x14ac:dyDescent="0.25"/>
    <row r="567" ht="15.75" x14ac:dyDescent="0.25"/>
    <row r="568" ht="15.75" x14ac:dyDescent="0.25"/>
    <row r="569" ht="15.75" x14ac:dyDescent="0.25"/>
    <row r="570" ht="15.75" x14ac:dyDescent="0.25"/>
    <row r="571" ht="15.75" x14ac:dyDescent="0.25"/>
    <row r="572" ht="15.75" x14ac:dyDescent="0.25"/>
    <row r="573" ht="15.75" x14ac:dyDescent="0.25"/>
    <row r="574" ht="15.75" x14ac:dyDescent="0.25"/>
    <row r="575" ht="15.75" x14ac:dyDescent="0.25"/>
    <row r="576" ht="15.75" x14ac:dyDescent="0.25"/>
    <row r="577" ht="15.75" x14ac:dyDescent="0.25"/>
    <row r="578" ht="15.75" x14ac:dyDescent="0.25"/>
    <row r="579" ht="15.75" x14ac:dyDescent="0.25"/>
    <row r="580" ht="15.75" x14ac:dyDescent="0.25"/>
    <row r="581" ht="15.75" x14ac:dyDescent="0.25"/>
    <row r="582" ht="15.75" x14ac:dyDescent="0.25"/>
    <row r="583" ht="15.75" x14ac:dyDescent="0.25"/>
    <row r="584" ht="15.75" x14ac:dyDescent="0.25"/>
    <row r="585" ht="15.75" x14ac:dyDescent="0.25"/>
    <row r="586" ht="15.75" x14ac:dyDescent="0.25"/>
    <row r="587" ht="15.75" x14ac:dyDescent="0.25"/>
    <row r="588" ht="15.75" x14ac:dyDescent="0.25"/>
    <row r="589" ht="15.75" x14ac:dyDescent="0.25"/>
    <row r="590" ht="15.75" x14ac:dyDescent="0.25"/>
    <row r="591" ht="15.75" x14ac:dyDescent="0.25"/>
    <row r="592" ht="15.75" x14ac:dyDescent="0.25"/>
    <row r="593" ht="15.75" x14ac:dyDescent="0.25"/>
    <row r="594" ht="15.75" x14ac:dyDescent="0.25"/>
    <row r="595" ht="15.75" x14ac:dyDescent="0.25"/>
    <row r="596" ht="15.75" x14ac:dyDescent="0.25"/>
    <row r="597" ht="15.75" x14ac:dyDescent="0.25"/>
    <row r="598" ht="15.75" x14ac:dyDescent="0.25"/>
    <row r="599" ht="15.75" x14ac:dyDescent="0.25"/>
    <row r="600" ht="15.75" x14ac:dyDescent="0.25"/>
    <row r="601" ht="15.75" x14ac:dyDescent="0.25"/>
    <row r="602" ht="15.75" x14ac:dyDescent="0.25"/>
    <row r="603" ht="15.75" x14ac:dyDescent="0.25"/>
    <row r="604" ht="15.75" x14ac:dyDescent="0.25"/>
    <row r="605" ht="15.75" x14ac:dyDescent="0.25"/>
    <row r="606" ht="15.75" x14ac:dyDescent="0.25"/>
    <row r="607" ht="15.75" x14ac:dyDescent="0.25"/>
    <row r="608" ht="15.75" x14ac:dyDescent="0.25"/>
    <row r="609" ht="15.75" x14ac:dyDescent="0.25"/>
    <row r="610" ht="15.75" x14ac:dyDescent="0.25"/>
    <row r="611" ht="15.75" x14ac:dyDescent="0.25"/>
    <row r="612" ht="15.75" x14ac:dyDescent="0.25"/>
    <row r="613" ht="15.75" x14ac:dyDescent="0.25"/>
    <row r="614" ht="15.75" x14ac:dyDescent="0.25"/>
    <row r="615" ht="15.75" x14ac:dyDescent="0.25"/>
    <row r="616" ht="15.75" x14ac:dyDescent="0.25"/>
    <row r="617" ht="15.75" x14ac:dyDescent="0.25"/>
    <row r="618" ht="15.75" x14ac:dyDescent="0.25"/>
    <row r="619" ht="15.75" x14ac:dyDescent="0.25"/>
    <row r="620" ht="15.75" x14ac:dyDescent="0.25"/>
    <row r="621" ht="15.75" x14ac:dyDescent="0.25"/>
    <row r="622" ht="15.75" x14ac:dyDescent="0.25"/>
    <row r="623" ht="15.75" x14ac:dyDescent="0.25"/>
    <row r="624" ht="15.75" x14ac:dyDescent="0.25"/>
    <row r="625" ht="15.75" x14ac:dyDescent="0.25"/>
    <row r="626" ht="15.75" x14ac:dyDescent="0.25"/>
    <row r="627" ht="15.75" x14ac:dyDescent="0.25"/>
    <row r="628" ht="15.75" x14ac:dyDescent="0.25"/>
    <row r="629" ht="15.75" x14ac:dyDescent="0.25"/>
    <row r="630" ht="15.75" x14ac:dyDescent="0.25"/>
    <row r="631" ht="15.75" x14ac:dyDescent="0.25"/>
    <row r="632" ht="15.75" x14ac:dyDescent="0.25"/>
    <row r="633" ht="15.75" x14ac:dyDescent="0.25"/>
    <row r="634" ht="15.75" x14ac:dyDescent="0.25"/>
    <row r="635" ht="15.75" x14ac:dyDescent="0.25"/>
    <row r="636" ht="15.75" x14ac:dyDescent="0.25"/>
    <row r="637" ht="15.75" x14ac:dyDescent="0.25"/>
    <row r="638" ht="15.75" x14ac:dyDescent="0.25"/>
    <row r="639" ht="15.75" x14ac:dyDescent="0.25"/>
    <row r="640" ht="15.75" x14ac:dyDescent="0.25"/>
    <row r="641" ht="15.75" x14ac:dyDescent="0.25"/>
    <row r="642" ht="15.75" x14ac:dyDescent="0.25"/>
    <row r="643" ht="15.75" x14ac:dyDescent="0.25"/>
    <row r="644" ht="15.75" x14ac:dyDescent="0.25"/>
    <row r="645" ht="15.75" x14ac:dyDescent="0.25"/>
    <row r="646" ht="15.75" x14ac:dyDescent="0.25"/>
    <row r="647" ht="15.75" x14ac:dyDescent="0.25"/>
    <row r="648" ht="15.75" x14ac:dyDescent="0.25"/>
    <row r="649" ht="15.75" x14ac:dyDescent="0.25"/>
    <row r="650" ht="15.75" x14ac:dyDescent="0.25"/>
    <row r="651" ht="15.75" x14ac:dyDescent="0.25"/>
    <row r="652" ht="15.75" x14ac:dyDescent="0.25"/>
    <row r="653" ht="15.75" x14ac:dyDescent="0.25"/>
    <row r="654" ht="15.75" x14ac:dyDescent="0.25"/>
    <row r="655" ht="15.75" x14ac:dyDescent="0.25"/>
    <row r="656" ht="15.75" x14ac:dyDescent="0.25"/>
    <row r="657" ht="15.75" x14ac:dyDescent="0.25"/>
    <row r="658" ht="15.75" x14ac:dyDescent="0.25"/>
    <row r="659" ht="15.75" x14ac:dyDescent="0.25"/>
    <row r="660" ht="15.75" x14ac:dyDescent="0.25"/>
    <row r="661" ht="15.75" x14ac:dyDescent="0.25"/>
    <row r="662" ht="15.75" x14ac:dyDescent="0.25"/>
    <row r="663" ht="15.75" x14ac:dyDescent="0.25"/>
    <row r="664" ht="15.75" x14ac:dyDescent="0.25"/>
    <row r="665" ht="15.75" x14ac:dyDescent="0.25"/>
    <row r="666" ht="15.75" x14ac:dyDescent="0.25"/>
    <row r="667" ht="15.75" x14ac:dyDescent="0.25"/>
    <row r="668" ht="15.75" x14ac:dyDescent="0.25"/>
    <row r="669" ht="15.75" x14ac:dyDescent="0.25"/>
    <row r="670" ht="15.75" x14ac:dyDescent="0.25"/>
    <row r="671" ht="15.75" x14ac:dyDescent="0.25"/>
    <row r="672" ht="15.75" x14ac:dyDescent="0.25"/>
    <row r="673" ht="15.75" x14ac:dyDescent="0.25"/>
    <row r="674" ht="15.75" x14ac:dyDescent="0.25"/>
    <row r="675" ht="15.75" x14ac:dyDescent="0.25"/>
    <row r="676" ht="15.75" x14ac:dyDescent="0.25"/>
    <row r="677" ht="15.75" x14ac:dyDescent="0.25"/>
    <row r="678" ht="15.75" x14ac:dyDescent="0.25"/>
    <row r="679" ht="15.75" x14ac:dyDescent="0.25"/>
    <row r="680" ht="15.75" x14ac:dyDescent="0.25"/>
    <row r="681" ht="15.75" x14ac:dyDescent="0.25"/>
    <row r="682" ht="15.75" x14ac:dyDescent="0.25"/>
    <row r="683" ht="15.75" x14ac:dyDescent="0.25"/>
    <row r="684" ht="15.75" x14ac:dyDescent="0.25"/>
    <row r="685" ht="15.75" x14ac:dyDescent="0.25"/>
    <row r="686" ht="15.75" x14ac:dyDescent="0.25"/>
    <row r="687" ht="15.75" x14ac:dyDescent="0.25"/>
    <row r="688" ht="15.75" x14ac:dyDescent="0.25"/>
    <row r="689" ht="15.75" x14ac:dyDescent="0.25"/>
    <row r="690" ht="15.75" x14ac:dyDescent="0.25"/>
    <row r="691" ht="15.75" x14ac:dyDescent="0.25"/>
    <row r="692" ht="15.75" x14ac:dyDescent="0.25"/>
    <row r="693" ht="15.75" x14ac:dyDescent="0.25"/>
    <row r="694" ht="15.75" x14ac:dyDescent="0.25"/>
    <row r="695" ht="15.75" x14ac:dyDescent="0.25"/>
    <row r="696" ht="15.75" x14ac:dyDescent="0.25"/>
    <row r="697" ht="15.75" x14ac:dyDescent="0.25"/>
    <row r="698" ht="15.75" x14ac:dyDescent="0.25"/>
    <row r="699" ht="15.75" x14ac:dyDescent="0.25"/>
    <row r="700" ht="15.75" x14ac:dyDescent="0.25"/>
    <row r="701" ht="15.75" x14ac:dyDescent="0.25"/>
    <row r="702" ht="15.75" x14ac:dyDescent="0.25"/>
    <row r="703" ht="15.75" x14ac:dyDescent="0.25"/>
    <row r="704" ht="15.75" x14ac:dyDescent="0.25"/>
    <row r="705" ht="15.75" x14ac:dyDescent="0.25"/>
    <row r="706" ht="15.75" x14ac:dyDescent="0.25"/>
    <row r="707" ht="15.75" x14ac:dyDescent="0.25"/>
    <row r="708" ht="15.75" x14ac:dyDescent="0.25"/>
    <row r="709" ht="15.75" x14ac:dyDescent="0.25"/>
    <row r="710" ht="15.75" x14ac:dyDescent="0.25"/>
    <row r="711" ht="15.75" x14ac:dyDescent="0.25"/>
    <row r="712" ht="15.75" x14ac:dyDescent="0.25"/>
    <row r="713" ht="15.75" x14ac:dyDescent="0.25"/>
    <row r="714" ht="15.75" x14ac:dyDescent="0.25"/>
    <row r="715" ht="15.75" x14ac:dyDescent="0.25"/>
    <row r="716" ht="15.75" x14ac:dyDescent="0.25"/>
    <row r="717" ht="15.75" x14ac:dyDescent="0.25"/>
    <row r="718" ht="15.75" x14ac:dyDescent="0.25"/>
    <row r="719" ht="15.75" x14ac:dyDescent="0.25"/>
    <row r="720" ht="15.75" x14ac:dyDescent="0.25"/>
    <row r="721" ht="15.75" x14ac:dyDescent="0.25"/>
    <row r="722" ht="15.75" x14ac:dyDescent="0.25"/>
    <row r="723" ht="15.75" x14ac:dyDescent="0.25"/>
    <row r="724" ht="15.75" x14ac:dyDescent="0.25"/>
    <row r="725" ht="15.75" x14ac:dyDescent="0.25"/>
    <row r="726" ht="15.75" x14ac:dyDescent="0.25"/>
    <row r="727" ht="15.75" x14ac:dyDescent="0.25"/>
    <row r="728" ht="15.75" x14ac:dyDescent="0.25"/>
    <row r="729" ht="15.75" x14ac:dyDescent="0.25"/>
    <row r="730" ht="15.75" x14ac:dyDescent="0.25"/>
    <row r="731" ht="15.75" x14ac:dyDescent="0.25"/>
    <row r="732" ht="15.75" x14ac:dyDescent="0.25"/>
    <row r="733" ht="15.75" x14ac:dyDescent="0.25"/>
    <row r="734" ht="15.75" x14ac:dyDescent="0.25"/>
    <row r="735" ht="15.75" x14ac:dyDescent="0.25"/>
    <row r="736" ht="15.75" x14ac:dyDescent="0.25"/>
    <row r="737" ht="15.75" x14ac:dyDescent="0.25"/>
    <row r="738" ht="15.75" x14ac:dyDescent="0.25"/>
    <row r="739" ht="15.75" x14ac:dyDescent="0.25"/>
    <row r="740" ht="15.75" x14ac:dyDescent="0.25"/>
    <row r="741" ht="15.75" x14ac:dyDescent="0.25"/>
    <row r="742" ht="15.75" x14ac:dyDescent="0.25"/>
    <row r="743" ht="15.75" x14ac:dyDescent="0.25"/>
    <row r="744" ht="15.75" x14ac:dyDescent="0.25"/>
    <row r="745" ht="15.75" x14ac:dyDescent="0.25"/>
    <row r="746" ht="15.75" x14ac:dyDescent="0.25"/>
    <row r="747" ht="15.75" x14ac:dyDescent="0.25"/>
    <row r="748" ht="15.75" x14ac:dyDescent="0.25"/>
    <row r="749" ht="15.75" x14ac:dyDescent="0.25"/>
    <row r="750" ht="15.75" x14ac:dyDescent="0.25"/>
    <row r="751" ht="15.75" x14ac:dyDescent="0.25"/>
    <row r="752" ht="15.75" x14ac:dyDescent="0.25"/>
    <row r="753" ht="15.75" x14ac:dyDescent="0.25"/>
    <row r="754" ht="15.75" x14ac:dyDescent="0.25"/>
    <row r="755" ht="15.75" x14ac:dyDescent="0.25"/>
    <row r="756" ht="15.75" x14ac:dyDescent="0.25"/>
    <row r="757" ht="15.75" x14ac:dyDescent="0.25"/>
    <row r="758" ht="15.75" x14ac:dyDescent="0.25"/>
    <row r="759" ht="15.75" x14ac:dyDescent="0.25"/>
    <row r="760" ht="15.75" x14ac:dyDescent="0.25"/>
    <row r="761" ht="15.75" x14ac:dyDescent="0.25"/>
    <row r="762" ht="15.75" x14ac:dyDescent="0.25"/>
    <row r="763" ht="15.75" x14ac:dyDescent="0.25"/>
    <row r="764" ht="15.75" x14ac:dyDescent="0.25"/>
    <row r="765" ht="15.75" x14ac:dyDescent="0.25"/>
    <row r="766" ht="15.75" x14ac:dyDescent="0.25"/>
    <row r="767" ht="15.75" x14ac:dyDescent="0.25"/>
    <row r="768" ht="15.75" x14ac:dyDescent="0.25"/>
    <row r="769" ht="15.75" x14ac:dyDescent="0.25"/>
    <row r="770" ht="15.75" x14ac:dyDescent="0.25"/>
    <row r="771" ht="15.75" x14ac:dyDescent="0.25"/>
    <row r="772" ht="15.75" x14ac:dyDescent="0.25"/>
    <row r="773" ht="15.75" x14ac:dyDescent="0.25"/>
    <row r="774" ht="15.75" x14ac:dyDescent="0.25"/>
    <row r="775" ht="15.75" x14ac:dyDescent="0.25"/>
    <row r="776" ht="15.75" x14ac:dyDescent="0.25"/>
    <row r="777" ht="15.75" x14ac:dyDescent="0.25"/>
    <row r="778" ht="15.75" x14ac:dyDescent="0.25"/>
    <row r="779" ht="15.75" x14ac:dyDescent="0.25"/>
    <row r="780" ht="15.75" x14ac:dyDescent="0.25"/>
    <row r="781" ht="15.75" x14ac:dyDescent="0.25"/>
    <row r="782" ht="15.75" x14ac:dyDescent="0.25"/>
    <row r="783" ht="15.75" x14ac:dyDescent="0.25"/>
    <row r="784" ht="15.75" x14ac:dyDescent="0.25"/>
    <row r="785" ht="15.75" x14ac:dyDescent="0.25"/>
    <row r="786" ht="15.75" x14ac:dyDescent="0.25"/>
    <row r="787" ht="15.75" x14ac:dyDescent="0.25"/>
    <row r="788" ht="15.75" x14ac:dyDescent="0.25"/>
    <row r="789" ht="15.75" x14ac:dyDescent="0.25"/>
    <row r="790" ht="15.75" x14ac:dyDescent="0.25"/>
    <row r="791" ht="15.75" x14ac:dyDescent="0.25"/>
    <row r="792" ht="15.75" x14ac:dyDescent="0.25"/>
    <row r="793" ht="15.75" x14ac:dyDescent="0.25"/>
    <row r="794" ht="15.75" x14ac:dyDescent="0.25"/>
    <row r="795" ht="15.75" x14ac:dyDescent="0.25"/>
    <row r="796" ht="15.75" x14ac:dyDescent="0.25"/>
    <row r="797" ht="15.75" x14ac:dyDescent="0.25"/>
    <row r="798" ht="15.75" x14ac:dyDescent="0.25"/>
    <row r="799" ht="15.75" x14ac:dyDescent="0.25"/>
    <row r="800" ht="15.75" x14ac:dyDescent="0.25"/>
    <row r="801" ht="15.75" x14ac:dyDescent="0.25"/>
    <row r="802" ht="15.75" x14ac:dyDescent="0.25"/>
    <row r="803" ht="15.75" x14ac:dyDescent="0.25"/>
    <row r="804" ht="15.75" x14ac:dyDescent="0.25"/>
    <row r="805" ht="15.75" x14ac:dyDescent="0.25"/>
    <row r="806" ht="15.75" x14ac:dyDescent="0.25"/>
    <row r="807" ht="15.75" x14ac:dyDescent="0.25"/>
    <row r="808" ht="15.75" x14ac:dyDescent="0.25"/>
    <row r="809" ht="15.75" x14ac:dyDescent="0.25"/>
    <row r="810" ht="15.75" x14ac:dyDescent="0.25"/>
    <row r="811" ht="15.75" x14ac:dyDescent="0.25"/>
    <row r="812" ht="15.75" x14ac:dyDescent="0.25"/>
    <row r="813" ht="15.75" x14ac:dyDescent="0.25"/>
    <row r="814" ht="15.75" x14ac:dyDescent="0.25"/>
    <row r="815" ht="15.75" x14ac:dyDescent="0.25"/>
    <row r="816" ht="15.75" x14ac:dyDescent="0.25"/>
    <row r="817" ht="15.75" x14ac:dyDescent="0.25"/>
    <row r="818" ht="15.75" x14ac:dyDescent="0.25"/>
    <row r="819" ht="15.75" x14ac:dyDescent="0.25"/>
    <row r="820" ht="15.75" x14ac:dyDescent="0.25"/>
    <row r="821" ht="15.75" x14ac:dyDescent="0.25"/>
    <row r="822" ht="15.75" x14ac:dyDescent="0.25"/>
    <row r="823" ht="15.75" x14ac:dyDescent="0.25"/>
    <row r="824" ht="15.75" x14ac:dyDescent="0.25"/>
    <row r="825" ht="15.75" x14ac:dyDescent="0.25"/>
    <row r="826" ht="15.75" x14ac:dyDescent="0.25"/>
    <row r="827" ht="15.75" x14ac:dyDescent="0.25"/>
    <row r="828" ht="15.75" x14ac:dyDescent="0.25"/>
    <row r="829" ht="15.75" x14ac:dyDescent="0.25"/>
    <row r="830" ht="15.75" x14ac:dyDescent="0.25"/>
    <row r="831" ht="15.75" x14ac:dyDescent="0.25"/>
    <row r="832" ht="15.75" x14ac:dyDescent="0.25"/>
    <row r="833" ht="15.75" x14ac:dyDescent="0.25"/>
    <row r="834" ht="15.75" x14ac:dyDescent="0.25"/>
    <row r="835" ht="15.75" x14ac:dyDescent="0.25"/>
    <row r="836" ht="15.75" x14ac:dyDescent="0.25"/>
    <row r="837" ht="15.75" x14ac:dyDescent="0.25"/>
    <row r="838" ht="15.75" x14ac:dyDescent="0.25"/>
    <row r="839" ht="15.75" x14ac:dyDescent="0.25"/>
    <row r="840" ht="15.75" x14ac:dyDescent="0.25"/>
    <row r="841" ht="15.75" x14ac:dyDescent="0.25"/>
    <row r="842" ht="15.75" x14ac:dyDescent="0.25"/>
    <row r="843" ht="15.75" x14ac:dyDescent="0.25"/>
    <row r="844" ht="15.75" x14ac:dyDescent="0.25"/>
    <row r="845" ht="15.75" x14ac:dyDescent="0.25"/>
    <row r="846" ht="15.75" x14ac:dyDescent="0.25"/>
    <row r="847" ht="15.75" x14ac:dyDescent="0.25"/>
    <row r="848" ht="15.75" x14ac:dyDescent="0.25"/>
    <row r="849" ht="15.75" x14ac:dyDescent="0.25"/>
    <row r="850" ht="15.75" x14ac:dyDescent="0.25"/>
    <row r="851" ht="15.75" x14ac:dyDescent="0.25"/>
    <row r="852" ht="15.75" x14ac:dyDescent="0.25"/>
    <row r="853" ht="15.75" x14ac:dyDescent="0.25"/>
    <row r="854" ht="15.75" x14ac:dyDescent="0.25"/>
    <row r="855" ht="15.75" x14ac:dyDescent="0.25"/>
    <row r="856" ht="15.75" x14ac:dyDescent="0.25"/>
    <row r="857" ht="15.75" x14ac:dyDescent="0.25"/>
    <row r="858" ht="15.75" x14ac:dyDescent="0.25"/>
    <row r="859" ht="15.75" x14ac:dyDescent="0.25"/>
    <row r="860" ht="15.75" x14ac:dyDescent="0.25"/>
    <row r="861" ht="15.75" x14ac:dyDescent="0.25"/>
    <row r="862" ht="15.75" x14ac:dyDescent="0.25"/>
    <row r="863" ht="15.75" x14ac:dyDescent="0.25"/>
    <row r="864" ht="15.75" x14ac:dyDescent="0.25"/>
    <row r="865" ht="15.75" x14ac:dyDescent="0.25"/>
    <row r="866" ht="15.75" x14ac:dyDescent="0.25"/>
    <row r="867" ht="15.75" x14ac:dyDescent="0.25"/>
    <row r="868" ht="15.75" x14ac:dyDescent="0.25"/>
    <row r="869" ht="15.75" x14ac:dyDescent="0.25"/>
    <row r="870" ht="15.75" x14ac:dyDescent="0.25"/>
    <row r="871" ht="15.75" x14ac:dyDescent="0.25"/>
    <row r="872" ht="15.75" x14ac:dyDescent="0.25"/>
    <row r="873" ht="15.75" x14ac:dyDescent="0.25"/>
    <row r="874" ht="15.75" x14ac:dyDescent="0.25"/>
    <row r="875" ht="15.75" x14ac:dyDescent="0.25"/>
    <row r="876" ht="15.75" x14ac:dyDescent="0.25"/>
    <row r="877" ht="15.75" x14ac:dyDescent="0.25"/>
    <row r="878" ht="15.75" x14ac:dyDescent="0.25"/>
    <row r="879" ht="15.75" x14ac:dyDescent="0.25"/>
    <row r="880" ht="15.75" x14ac:dyDescent="0.25"/>
    <row r="881" ht="15.75" x14ac:dyDescent="0.25"/>
    <row r="882" ht="15.75" x14ac:dyDescent="0.25"/>
    <row r="883" ht="15.75" x14ac:dyDescent="0.25"/>
    <row r="884" ht="15.75" x14ac:dyDescent="0.25"/>
    <row r="885" ht="15.75" x14ac:dyDescent="0.25"/>
    <row r="886" ht="15.75" x14ac:dyDescent="0.25"/>
    <row r="887" ht="15.75" x14ac:dyDescent="0.25"/>
    <row r="888" ht="15.75" x14ac:dyDescent="0.25"/>
    <row r="889" ht="15.75" x14ac:dyDescent="0.25"/>
    <row r="890" ht="15.75" x14ac:dyDescent="0.25"/>
    <row r="891" ht="15.75" x14ac:dyDescent="0.25"/>
    <row r="892" ht="15.75" x14ac:dyDescent="0.25"/>
    <row r="893" ht="15.75" x14ac:dyDescent="0.25"/>
    <row r="894" ht="15.75" x14ac:dyDescent="0.25"/>
    <row r="895" ht="15.75" x14ac:dyDescent="0.25"/>
    <row r="896" ht="15.75" x14ac:dyDescent="0.25"/>
    <row r="897" ht="15.75" x14ac:dyDescent="0.25"/>
    <row r="898" ht="15.75" x14ac:dyDescent="0.25"/>
    <row r="899" ht="15.75" x14ac:dyDescent="0.25"/>
    <row r="900" ht="15.75" x14ac:dyDescent="0.25"/>
    <row r="901" ht="15.75" x14ac:dyDescent="0.25"/>
    <row r="902" ht="15.75" x14ac:dyDescent="0.25"/>
    <row r="903" ht="15.75" x14ac:dyDescent="0.25"/>
    <row r="904" ht="15.75" x14ac:dyDescent="0.25"/>
    <row r="905" ht="15.75" x14ac:dyDescent="0.25"/>
    <row r="906" ht="15.75" x14ac:dyDescent="0.25"/>
    <row r="907" ht="15.75" x14ac:dyDescent="0.25"/>
    <row r="908" ht="15.75" x14ac:dyDescent="0.25"/>
    <row r="909" ht="15.75" x14ac:dyDescent="0.25"/>
    <row r="910" ht="15.75" x14ac:dyDescent="0.25"/>
    <row r="911" ht="15.75" x14ac:dyDescent="0.25"/>
    <row r="912" ht="15.75" x14ac:dyDescent="0.25"/>
    <row r="913" ht="15.75" x14ac:dyDescent="0.25"/>
    <row r="914" ht="15.75" x14ac:dyDescent="0.25"/>
    <row r="915" ht="15.75" x14ac:dyDescent="0.25"/>
    <row r="916" ht="15.75" x14ac:dyDescent="0.25"/>
    <row r="917" ht="15.75" x14ac:dyDescent="0.25"/>
    <row r="918" ht="15.75" x14ac:dyDescent="0.25"/>
    <row r="919" ht="15.75" x14ac:dyDescent="0.25"/>
    <row r="920" ht="15.75" x14ac:dyDescent="0.25"/>
    <row r="921" ht="15.75" x14ac:dyDescent="0.25"/>
    <row r="922" ht="15.75" x14ac:dyDescent="0.25"/>
    <row r="923" ht="15.75" x14ac:dyDescent="0.25"/>
    <row r="924" ht="15.75" x14ac:dyDescent="0.25"/>
    <row r="925" ht="15.75" x14ac:dyDescent="0.25"/>
    <row r="926" ht="15.75" x14ac:dyDescent="0.25"/>
    <row r="927" ht="15.75" x14ac:dyDescent="0.25"/>
    <row r="928" ht="15.75" x14ac:dyDescent="0.25"/>
    <row r="929" ht="15.75" x14ac:dyDescent="0.25"/>
    <row r="930" ht="15.75" x14ac:dyDescent="0.25"/>
    <row r="931" ht="15.75" x14ac:dyDescent="0.25"/>
    <row r="932" ht="15.75" x14ac:dyDescent="0.25"/>
    <row r="933" ht="15.75" x14ac:dyDescent="0.25"/>
    <row r="934" ht="15.75" x14ac:dyDescent="0.25"/>
    <row r="935" ht="15.75" x14ac:dyDescent="0.25"/>
    <row r="936" ht="15.75" x14ac:dyDescent="0.25"/>
    <row r="937" ht="15.75" x14ac:dyDescent="0.25"/>
    <row r="938" ht="15.75" x14ac:dyDescent="0.25"/>
    <row r="939" ht="15.75" x14ac:dyDescent="0.25"/>
    <row r="940" ht="15.75" x14ac:dyDescent="0.25"/>
    <row r="941" ht="15.75" x14ac:dyDescent="0.25"/>
    <row r="942" ht="15.75" x14ac:dyDescent="0.25"/>
    <row r="943" ht="15.75" x14ac:dyDescent="0.25"/>
    <row r="944" ht="15.75" x14ac:dyDescent="0.25"/>
    <row r="945" ht="15.75" x14ac:dyDescent="0.25"/>
    <row r="946" ht="15.75" x14ac:dyDescent="0.25"/>
    <row r="947" ht="15.75" x14ac:dyDescent="0.25"/>
    <row r="948" ht="15.75" x14ac:dyDescent="0.25"/>
    <row r="949" ht="15.75" x14ac:dyDescent="0.25"/>
    <row r="950" ht="15.75" x14ac:dyDescent="0.25"/>
    <row r="951" ht="15.75" x14ac:dyDescent="0.25"/>
    <row r="952" ht="15.75" x14ac:dyDescent="0.25"/>
    <row r="953" ht="15.75" x14ac:dyDescent="0.25"/>
    <row r="954" ht="15.75" x14ac:dyDescent="0.25"/>
    <row r="955" ht="15.75" x14ac:dyDescent="0.25"/>
    <row r="956" ht="15.75" x14ac:dyDescent="0.25"/>
    <row r="957" ht="15.75" x14ac:dyDescent="0.25"/>
    <row r="958" ht="15.75" x14ac:dyDescent="0.25"/>
    <row r="959" ht="15.75" x14ac:dyDescent="0.25"/>
    <row r="960" ht="15.75" x14ac:dyDescent="0.25"/>
    <row r="961" ht="15.75" x14ac:dyDescent="0.25"/>
    <row r="962" ht="15.75" x14ac:dyDescent="0.25"/>
    <row r="963" ht="15.75" x14ac:dyDescent="0.25"/>
    <row r="964" ht="15.75" x14ac:dyDescent="0.25"/>
    <row r="965" ht="15.75" x14ac:dyDescent="0.25"/>
    <row r="966" ht="15.75" x14ac:dyDescent="0.25"/>
    <row r="967" ht="15.75" x14ac:dyDescent="0.25"/>
    <row r="968" ht="15.75" x14ac:dyDescent="0.25"/>
    <row r="969" ht="15.75" x14ac:dyDescent="0.25"/>
    <row r="970" ht="15.75" x14ac:dyDescent="0.25"/>
    <row r="971" ht="15.75" x14ac:dyDescent="0.25"/>
    <row r="972" ht="15.75" x14ac:dyDescent="0.25"/>
    <row r="973" ht="15.75" x14ac:dyDescent="0.25"/>
    <row r="974" ht="15.75" x14ac:dyDescent="0.25"/>
    <row r="975" ht="15.75" x14ac:dyDescent="0.25"/>
    <row r="976" ht="15.75" x14ac:dyDescent="0.25"/>
    <row r="977" ht="15.75" x14ac:dyDescent="0.25"/>
    <row r="978" ht="15.75" x14ac:dyDescent="0.25"/>
  </sheetData>
  <mergeCells count="475">
    <mergeCell ref="R98:W98"/>
    <mergeCell ref="R99:W99"/>
    <mergeCell ref="R87:W87"/>
    <mergeCell ref="R88:W88"/>
    <mergeCell ref="R89:W89"/>
    <mergeCell ref="R90:W90"/>
    <mergeCell ref="R91:W91"/>
    <mergeCell ref="R92:W92"/>
    <mergeCell ref="R93:W93"/>
    <mergeCell ref="R94:W94"/>
    <mergeCell ref="R95:W95"/>
    <mergeCell ref="AA1:AA73"/>
    <mergeCell ref="AA77:AA135"/>
    <mergeCell ref="A64:Z66"/>
    <mergeCell ref="A67:W69"/>
    <mergeCell ref="X67:Z69"/>
    <mergeCell ref="A231:B231"/>
    <mergeCell ref="C231:E231"/>
    <mergeCell ref="A232:B232"/>
    <mergeCell ref="C232:E232"/>
    <mergeCell ref="A216:B216"/>
    <mergeCell ref="C216:E216"/>
    <mergeCell ref="A217:B217"/>
    <mergeCell ref="C217:E217"/>
    <mergeCell ref="A218:B218"/>
    <mergeCell ref="C218:E218"/>
    <mergeCell ref="A219:B219"/>
    <mergeCell ref="C219:E219"/>
    <mergeCell ref="A220:B220"/>
    <mergeCell ref="C220:E220"/>
    <mergeCell ref="A211:B211"/>
    <mergeCell ref="C211:E211"/>
    <mergeCell ref="A212:B212"/>
    <mergeCell ref="C212:E212"/>
    <mergeCell ref="A213:B213"/>
    <mergeCell ref="A221:B221"/>
    <mergeCell ref="C221:E221"/>
    <mergeCell ref="A222:B222"/>
    <mergeCell ref="C222:E222"/>
    <mergeCell ref="A223:B223"/>
    <mergeCell ref="C223:E223"/>
    <mergeCell ref="A224:B224"/>
    <mergeCell ref="C224:E224"/>
    <mergeCell ref="A225:B225"/>
    <mergeCell ref="C225:E225"/>
    <mergeCell ref="A236:B236"/>
    <mergeCell ref="C236:E236"/>
    <mergeCell ref="A237:B237"/>
    <mergeCell ref="C237:E237"/>
    <mergeCell ref="A226:B226"/>
    <mergeCell ref="C226:E226"/>
    <mergeCell ref="A227:B227"/>
    <mergeCell ref="C227:E227"/>
    <mergeCell ref="A228:B228"/>
    <mergeCell ref="C228:E228"/>
    <mergeCell ref="A229:B229"/>
    <mergeCell ref="C229:E229"/>
    <mergeCell ref="A230:B230"/>
    <mergeCell ref="C230:E230"/>
    <mergeCell ref="A234:B234"/>
    <mergeCell ref="C234:E234"/>
    <mergeCell ref="A235:B235"/>
    <mergeCell ref="C235:E235"/>
    <mergeCell ref="A233:B233"/>
    <mergeCell ref="C233:E233"/>
    <mergeCell ref="C213:E213"/>
    <mergeCell ref="A214:B214"/>
    <mergeCell ref="C214:E214"/>
    <mergeCell ref="A215:B215"/>
    <mergeCell ref="C215:E215"/>
    <mergeCell ref="A206:B206"/>
    <mergeCell ref="C206:E206"/>
    <mergeCell ref="A207:B207"/>
    <mergeCell ref="C207:E207"/>
    <mergeCell ref="A208:B208"/>
    <mergeCell ref="C208:E208"/>
    <mergeCell ref="A209:B209"/>
    <mergeCell ref="C209:E209"/>
    <mergeCell ref="A210:B210"/>
    <mergeCell ref="C210:E210"/>
    <mergeCell ref="A201:B201"/>
    <mergeCell ref="C201:E201"/>
    <mergeCell ref="A202:B202"/>
    <mergeCell ref="C202:E202"/>
    <mergeCell ref="A203:B203"/>
    <mergeCell ref="C203:E203"/>
    <mergeCell ref="A204:B204"/>
    <mergeCell ref="C204:E204"/>
    <mergeCell ref="A205:B205"/>
    <mergeCell ref="C205:E205"/>
    <mergeCell ref="A196:B196"/>
    <mergeCell ref="C196:E196"/>
    <mergeCell ref="A197:B197"/>
    <mergeCell ref="C197:E197"/>
    <mergeCell ref="A198:B198"/>
    <mergeCell ref="C198:E198"/>
    <mergeCell ref="A199:B199"/>
    <mergeCell ref="C199:E199"/>
    <mergeCell ref="A200:B200"/>
    <mergeCell ref="C200:E200"/>
    <mergeCell ref="A191:B191"/>
    <mergeCell ref="C191:E191"/>
    <mergeCell ref="A192:B192"/>
    <mergeCell ref="C192:E192"/>
    <mergeCell ref="A193:B193"/>
    <mergeCell ref="C193:E193"/>
    <mergeCell ref="A194:B194"/>
    <mergeCell ref="C194:E194"/>
    <mergeCell ref="A195:B195"/>
    <mergeCell ref="C195:E195"/>
    <mergeCell ref="A186:B186"/>
    <mergeCell ref="C186:E186"/>
    <mergeCell ref="A187:B187"/>
    <mergeCell ref="C187:E187"/>
    <mergeCell ref="A188:B188"/>
    <mergeCell ref="C188:E188"/>
    <mergeCell ref="A189:B189"/>
    <mergeCell ref="C189:E189"/>
    <mergeCell ref="A190:B190"/>
    <mergeCell ref="C190:E190"/>
    <mergeCell ref="A181:B181"/>
    <mergeCell ref="C181:E181"/>
    <mergeCell ref="A182:B182"/>
    <mergeCell ref="C182:E182"/>
    <mergeCell ref="A183:B183"/>
    <mergeCell ref="C183:E183"/>
    <mergeCell ref="A184:B184"/>
    <mergeCell ref="C184:E184"/>
    <mergeCell ref="A185:B185"/>
    <mergeCell ref="C185:E185"/>
    <mergeCell ref="A176:B176"/>
    <mergeCell ref="C176:E176"/>
    <mergeCell ref="A177:B177"/>
    <mergeCell ref="C177:E177"/>
    <mergeCell ref="A178:B178"/>
    <mergeCell ref="C178:E178"/>
    <mergeCell ref="A179:B179"/>
    <mergeCell ref="C179:E179"/>
    <mergeCell ref="A180:B180"/>
    <mergeCell ref="C180:E180"/>
    <mergeCell ref="A171:B171"/>
    <mergeCell ref="C171:E171"/>
    <mergeCell ref="A172:B172"/>
    <mergeCell ref="C172:E172"/>
    <mergeCell ref="A173:B173"/>
    <mergeCell ref="C173:E173"/>
    <mergeCell ref="A174:B174"/>
    <mergeCell ref="C174:E174"/>
    <mergeCell ref="A175:B175"/>
    <mergeCell ref="C175:E175"/>
    <mergeCell ref="A166:B166"/>
    <mergeCell ref="C166:E166"/>
    <mergeCell ref="A167:B167"/>
    <mergeCell ref="C167:E167"/>
    <mergeCell ref="A168:B168"/>
    <mergeCell ref="C168:E168"/>
    <mergeCell ref="A169:B169"/>
    <mergeCell ref="C169:E169"/>
    <mergeCell ref="A170:B170"/>
    <mergeCell ref="C170:E170"/>
    <mergeCell ref="A161:B161"/>
    <mergeCell ref="C161:E161"/>
    <mergeCell ref="A162:B162"/>
    <mergeCell ref="C162:E162"/>
    <mergeCell ref="A163:B163"/>
    <mergeCell ref="C163:E163"/>
    <mergeCell ref="A164:B164"/>
    <mergeCell ref="C164:E164"/>
    <mergeCell ref="A165:B165"/>
    <mergeCell ref="C165:E165"/>
    <mergeCell ref="A156:B156"/>
    <mergeCell ref="C156:E156"/>
    <mergeCell ref="A157:B157"/>
    <mergeCell ref="C157:E157"/>
    <mergeCell ref="A158:B158"/>
    <mergeCell ref="C158:E158"/>
    <mergeCell ref="A159:B159"/>
    <mergeCell ref="C159:E159"/>
    <mergeCell ref="A160:B160"/>
    <mergeCell ref="C160:E160"/>
    <mergeCell ref="A151:B151"/>
    <mergeCell ref="C151:E151"/>
    <mergeCell ref="A152:B152"/>
    <mergeCell ref="C152:E152"/>
    <mergeCell ref="A153:B153"/>
    <mergeCell ref="C153:E153"/>
    <mergeCell ref="A154:B154"/>
    <mergeCell ref="C154:E154"/>
    <mergeCell ref="A155:B155"/>
    <mergeCell ref="C155:E155"/>
    <mergeCell ref="A146:B146"/>
    <mergeCell ref="C146:E146"/>
    <mergeCell ref="A147:B147"/>
    <mergeCell ref="C147:E147"/>
    <mergeCell ref="A148:B148"/>
    <mergeCell ref="C148:E148"/>
    <mergeCell ref="A149:B149"/>
    <mergeCell ref="C149:E149"/>
    <mergeCell ref="A150:B150"/>
    <mergeCell ref="C150:E150"/>
    <mergeCell ref="A141:B141"/>
    <mergeCell ref="C141:E141"/>
    <mergeCell ref="A142:B142"/>
    <mergeCell ref="C142:E142"/>
    <mergeCell ref="A143:B143"/>
    <mergeCell ref="C143:E143"/>
    <mergeCell ref="A144:B144"/>
    <mergeCell ref="C144:E144"/>
    <mergeCell ref="A145:B145"/>
    <mergeCell ref="C145:E145"/>
    <mergeCell ref="A45:Z45"/>
    <mergeCell ref="A43:Z44"/>
    <mergeCell ref="A42:Z42"/>
    <mergeCell ref="I37:Z41"/>
    <mergeCell ref="A39:C39"/>
    <mergeCell ref="A40:C40"/>
    <mergeCell ref="A41:C41"/>
    <mergeCell ref="R48:W48"/>
    <mergeCell ref="X48:Z48"/>
    <mergeCell ref="A37:H37"/>
    <mergeCell ref="R51:W51"/>
    <mergeCell ref="R50:W50"/>
    <mergeCell ref="R49:W49"/>
    <mergeCell ref="X51:Z51"/>
    <mergeCell ref="R46:Z47"/>
    <mergeCell ref="X49:Z49"/>
    <mergeCell ref="X50:Z50"/>
    <mergeCell ref="A46:Q47"/>
    <mergeCell ref="R52:W52"/>
    <mergeCell ref="A48:Q52"/>
    <mergeCell ref="X52:Z52"/>
    <mergeCell ref="A54:Z55"/>
    <mergeCell ref="A53:Z53"/>
    <mergeCell ref="A61:Z61"/>
    <mergeCell ref="A56:Z60"/>
    <mergeCell ref="A1:Z10"/>
    <mergeCell ref="A11:Z12"/>
    <mergeCell ref="A13:Z13"/>
    <mergeCell ref="A14:Z15"/>
    <mergeCell ref="A16:Z17"/>
    <mergeCell ref="A18:Z18"/>
    <mergeCell ref="B24:E24"/>
    <mergeCell ref="G24:I24"/>
    <mergeCell ref="G19:I19"/>
    <mergeCell ref="A21:Z22"/>
    <mergeCell ref="A20:Z20"/>
    <mergeCell ref="A23:Z23"/>
    <mergeCell ref="X19:Z19"/>
    <mergeCell ref="X24:Z24"/>
    <mergeCell ref="J19:T19"/>
    <mergeCell ref="U19:W19"/>
    <mergeCell ref="J24:T24"/>
    <mergeCell ref="U24:W24"/>
    <mergeCell ref="B19:E19"/>
    <mergeCell ref="A27:H27"/>
    <mergeCell ref="S33:X33"/>
    <mergeCell ref="J34:R34"/>
    <mergeCell ref="Y32:Z36"/>
    <mergeCell ref="A32:C32"/>
    <mergeCell ref="I32:I36"/>
    <mergeCell ref="A35:C35"/>
    <mergeCell ref="A36:C36"/>
    <mergeCell ref="J35:R35"/>
    <mergeCell ref="J36:R36"/>
    <mergeCell ref="S35:X35"/>
    <mergeCell ref="S34:X34"/>
    <mergeCell ref="J32:X32"/>
    <mergeCell ref="J33:R33"/>
    <mergeCell ref="A25:Z25"/>
    <mergeCell ref="E80:F80"/>
    <mergeCell ref="B73:F73"/>
    <mergeCell ref="G78:H79"/>
    <mergeCell ref="I78:L79"/>
    <mergeCell ref="A70:Z70"/>
    <mergeCell ref="A78:D79"/>
    <mergeCell ref="S78:V79"/>
    <mergeCell ref="W78:Z79"/>
    <mergeCell ref="A77:Z77"/>
    <mergeCell ref="J73:Z73"/>
    <mergeCell ref="M78:R79"/>
    <mergeCell ref="A71:Z72"/>
    <mergeCell ref="A62:Z63"/>
    <mergeCell ref="A26:Z26"/>
    <mergeCell ref="A33:C33"/>
    <mergeCell ref="A34:C34"/>
    <mergeCell ref="A28:C28"/>
    <mergeCell ref="A29:C29"/>
    <mergeCell ref="A30:C30"/>
    <mergeCell ref="A31:C31"/>
    <mergeCell ref="A38:C38"/>
    <mergeCell ref="I27:Z31"/>
    <mergeCell ref="S36:X36"/>
    <mergeCell ref="A125:B125"/>
    <mergeCell ref="E87:G87"/>
    <mergeCell ref="G73:I73"/>
    <mergeCell ref="E78:F79"/>
    <mergeCell ref="L99:Q99"/>
    <mergeCell ref="X99:Z99"/>
    <mergeCell ref="B91:D91"/>
    <mergeCell ref="A80:D80"/>
    <mergeCell ref="G80:H80"/>
    <mergeCell ref="L89:Q89"/>
    <mergeCell ref="L91:Q91"/>
    <mergeCell ref="L93:Q93"/>
    <mergeCell ref="L88:Q88"/>
    <mergeCell ref="I80:L80"/>
    <mergeCell ref="X95:Z95"/>
    <mergeCell ref="X92:Z92"/>
    <mergeCell ref="X91:Z91"/>
    <mergeCell ref="X93:Z93"/>
    <mergeCell ref="X90:Z90"/>
    <mergeCell ref="X94:Z94"/>
    <mergeCell ref="H90:K90"/>
    <mergeCell ref="L90:Q90"/>
    <mergeCell ref="E91:G91"/>
    <mergeCell ref="E90:G90"/>
    <mergeCell ref="A100:Z100"/>
    <mergeCell ref="E98:G98"/>
    <mergeCell ref="C122:I122"/>
    <mergeCell ref="A114:Z115"/>
    <mergeCell ref="A112:Z112"/>
    <mergeCell ref="A110:I110"/>
    <mergeCell ref="A109:B109"/>
    <mergeCell ref="C109:E109"/>
    <mergeCell ref="E96:G96"/>
    <mergeCell ref="B96:D96"/>
    <mergeCell ref="C104:E104"/>
    <mergeCell ref="A104:B104"/>
    <mergeCell ref="H99:K99"/>
    <mergeCell ref="A122:B122"/>
    <mergeCell ref="J107:Z107"/>
    <mergeCell ref="J108:Z108"/>
    <mergeCell ref="J111:Z111"/>
    <mergeCell ref="J110:Z110"/>
    <mergeCell ref="J109:Z109"/>
    <mergeCell ref="A119:B119"/>
    <mergeCell ref="A120:B120"/>
    <mergeCell ref="A113:Z113"/>
    <mergeCell ref="R96:W96"/>
    <mergeCell ref="R97:W97"/>
    <mergeCell ref="B90:D90"/>
    <mergeCell ref="L92:Q92"/>
    <mergeCell ref="O136:O137"/>
    <mergeCell ref="P136:P137"/>
    <mergeCell ref="Q136:Q137"/>
    <mergeCell ref="R136:R137"/>
    <mergeCell ref="A139:B139"/>
    <mergeCell ref="A138:B138"/>
    <mergeCell ref="T136:T137"/>
    <mergeCell ref="G136:G137"/>
    <mergeCell ref="H136:H137"/>
    <mergeCell ref="I136:I137"/>
    <mergeCell ref="J136:J137"/>
    <mergeCell ref="K136:K137"/>
    <mergeCell ref="L136:L137"/>
    <mergeCell ref="C136:E137"/>
    <mergeCell ref="F136:F137"/>
    <mergeCell ref="M136:M137"/>
    <mergeCell ref="N136:N137"/>
    <mergeCell ref="S136:S137"/>
    <mergeCell ref="B93:D93"/>
    <mergeCell ref="A126:B126"/>
    <mergeCell ref="A123:B123"/>
    <mergeCell ref="H94:K94"/>
    <mergeCell ref="B94:D94"/>
    <mergeCell ref="E94:G94"/>
    <mergeCell ref="E99:G99"/>
    <mergeCell ref="F104:I104"/>
    <mergeCell ref="H96:K96"/>
    <mergeCell ref="J124:Z124"/>
    <mergeCell ref="H98:K98"/>
    <mergeCell ref="J116:Z116"/>
    <mergeCell ref="A116:B116"/>
    <mergeCell ref="J121:Z121"/>
    <mergeCell ref="J122:Z122"/>
    <mergeCell ref="J119:Z119"/>
    <mergeCell ref="J120:Z120"/>
    <mergeCell ref="J117:Z117"/>
    <mergeCell ref="J118:Z118"/>
    <mergeCell ref="J123:Z123"/>
    <mergeCell ref="C123:I123"/>
    <mergeCell ref="C119:I119"/>
    <mergeCell ref="C120:I120"/>
    <mergeCell ref="C118:I118"/>
    <mergeCell ref="A118:B118"/>
    <mergeCell ref="A121:B121"/>
    <mergeCell ref="X97:Z97"/>
    <mergeCell ref="X96:Z96"/>
    <mergeCell ref="B88:D88"/>
    <mergeCell ref="E88:G88"/>
    <mergeCell ref="B89:D89"/>
    <mergeCell ref="E89:G89"/>
    <mergeCell ref="H88:K88"/>
    <mergeCell ref="A82:Z83"/>
    <mergeCell ref="A84:Z84"/>
    <mergeCell ref="A85:Z86"/>
    <mergeCell ref="W80:Z80"/>
    <mergeCell ref="S80:V80"/>
    <mergeCell ref="M80:R80"/>
    <mergeCell ref="X89:Z89"/>
    <mergeCell ref="X87:Z87"/>
    <mergeCell ref="X88:Z88"/>
    <mergeCell ref="B87:D87"/>
    <mergeCell ref="A81:Z81"/>
    <mergeCell ref="L87:Q87"/>
    <mergeCell ref="L95:Q95"/>
    <mergeCell ref="L94:Q94"/>
    <mergeCell ref="H87:K87"/>
    <mergeCell ref="H89:K89"/>
    <mergeCell ref="E93:G93"/>
    <mergeCell ref="L96:Q96"/>
    <mergeCell ref="L98:Q98"/>
    <mergeCell ref="H91:K91"/>
    <mergeCell ref="E95:G95"/>
    <mergeCell ref="A105:B105"/>
    <mergeCell ref="A106:B106"/>
    <mergeCell ref="C106:E106"/>
    <mergeCell ref="F106:I106"/>
    <mergeCell ref="H93:K93"/>
    <mergeCell ref="H92:K92"/>
    <mergeCell ref="B92:D92"/>
    <mergeCell ref="E92:G92"/>
    <mergeCell ref="J104:Z104"/>
    <mergeCell ref="F105:I105"/>
    <mergeCell ref="H97:K97"/>
    <mergeCell ref="H95:K95"/>
    <mergeCell ref="C105:E105"/>
    <mergeCell ref="A101:Z101"/>
    <mergeCell ref="X98:Z98"/>
    <mergeCell ref="A102:Z103"/>
    <mergeCell ref="J105:Z105"/>
    <mergeCell ref="J106:Z106"/>
    <mergeCell ref="B97:D97"/>
    <mergeCell ref="E97:G97"/>
    <mergeCell ref="A99:D99"/>
    <mergeCell ref="A98:D98"/>
    <mergeCell ref="L97:Q97"/>
    <mergeCell ref="B95:D95"/>
    <mergeCell ref="A140:B140"/>
    <mergeCell ref="C140:E140"/>
    <mergeCell ref="C139:E139"/>
    <mergeCell ref="A132:Z135"/>
    <mergeCell ref="A130:Z131"/>
    <mergeCell ref="C138:E138"/>
    <mergeCell ref="Z136:Z137"/>
    <mergeCell ref="Y136:Y137"/>
    <mergeCell ref="X136:X137"/>
    <mergeCell ref="U136:U137"/>
    <mergeCell ref="V136:V137"/>
    <mergeCell ref="A136:B137"/>
    <mergeCell ref="W136:W137"/>
    <mergeCell ref="AA136:AA137"/>
    <mergeCell ref="A107:B107"/>
    <mergeCell ref="A108:B108"/>
    <mergeCell ref="C108:E108"/>
    <mergeCell ref="C107:E107"/>
    <mergeCell ref="F107:I107"/>
    <mergeCell ref="A111:I111"/>
    <mergeCell ref="A124:B124"/>
    <mergeCell ref="C124:I124"/>
    <mergeCell ref="C121:I121"/>
    <mergeCell ref="F108:I108"/>
    <mergeCell ref="F109:I109"/>
    <mergeCell ref="A129:Z129"/>
    <mergeCell ref="J127:Z127"/>
    <mergeCell ref="J128:Z128"/>
    <mergeCell ref="J125:Z125"/>
    <mergeCell ref="J126:Z126"/>
    <mergeCell ref="C116:I116"/>
    <mergeCell ref="C117:I117"/>
    <mergeCell ref="A117:B117"/>
    <mergeCell ref="A127:I127"/>
    <mergeCell ref="A128:I128"/>
    <mergeCell ref="C125:I125"/>
    <mergeCell ref="C126:I126"/>
  </mergeCells>
  <dataValidations count="3">
    <dataValidation type="list" allowBlank="1" showErrorMessage="1" sqref="F19 S34 D34:H35" xr:uid="{00000000-0002-0000-1500-000000000000}">
      <formula1>"Yes,No"</formula1>
    </dataValidation>
    <dataValidation type="list" allowBlank="1" showErrorMessage="1" sqref="X48:X52" xr:uid="{00000000-0002-0000-1500-000001000000}">
      <formula1>"Yes/No?,Yes,No"</formula1>
    </dataValidation>
    <dataValidation type="list" allowBlank="1" showInputMessage="1" showErrorMessage="1" sqref="X67:Z69" xr:uid="{59674563-9FFA-5844-BEF6-EED0156DE0AE}">
      <formula1>"Yes, No"</formula1>
    </dataValidation>
  </dataValidations>
  <pageMargins left="0.7" right="0.7" top="0.75" bottom="0.75" header="0.3" footer="0.3"/>
  <pageSetup scale="16" orientation="portrait" horizontalDpi="1200" verticalDpi="1200"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66CCFF"/>
  </sheetPr>
  <dimension ref="A1:N64"/>
  <sheetViews>
    <sheetView view="pageBreakPreview" zoomScaleNormal="100" zoomScaleSheetLayoutView="100" workbookViewId="0">
      <selection activeCell="A12" sqref="A12:N13"/>
    </sheetView>
  </sheetViews>
  <sheetFormatPr defaultColWidth="13.5" defaultRowHeight="15" customHeight="1" x14ac:dyDescent="0.25"/>
  <cols>
    <col min="1" max="26" width="11" customWidth="1"/>
  </cols>
  <sheetData>
    <row r="1" spans="1:14" ht="15.75" customHeight="1" x14ac:dyDescent="0.25">
      <c r="A1" s="291"/>
      <c r="B1" s="139"/>
      <c r="C1" s="139"/>
      <c r="D1" s="139"/>
      <c r="E1" s="139"/>
      <c r="F1" s="139"/>
      <c r="G1" s="139"/>
      <c r="H1" s="139"/>
      <c r="I1" s="139"/>
      <c r="J1" s="139"/>
      <c r="K1" s="139"/>
      <c r="L1" s="139"/>
      <c r="M1" s="139"/>
      <c r="N1" s="271"/>
    </row>
    <row r="2" spans="1:14" ht="15.75" customHeight="1" x14ac:dyDescent="0.25">
      <c r="A2" s="140"/>
      <c r="B2" s="143"/>
      <c r="C2" s="143"/>
      <c r="D2" s="143"/>
      <c r="E2" s="143"/>
      <c r="F2" s="143"/>
      <c r="G2" s="143"/>
      <c r="H2" s="143"/>
      <c r="I2" s="143"/>
      <c r="J2" s="143"/>
      <c r="K2" s="143"/>
      <c r="L2" s="143"/>
      <c r="M2" s="143"/>
      <c r="N2" s="283"/>
    </row>
    <row r="3" spans="1:14" ht="15.75" customHeight="1" x14ac:dyDescent="0.25">
      <c r="A3" s="140"/>
      <c r="B3" s="143"/>
      <c r="C3" s="143"/>
      <c r="D3" s="143"/>
      <c r="E3" s="143"/>
      <c r="F3" s="143"/>
      <c r="G3" s="143"/>
      <c r="H3" s="143"/>
      <c r="I3" s="143"/>
      <c r="J3" s="143"/>
      <c r="K3" s="143"/>
      <c r="L3" s="143"/>
      <c r="M3" s="143"/>
      <c r="N3" s="283"/>
    </row>
    <row r="4" spans="1:14" ht="15.75" customHeight="1" x14ac:dyDescent="0.25">
      <c r="A4" s="140"/>
      <c r="B4" s="143"/>
      <c r="C4" s="143"/>
      <c r="D4" s="143"/>
      <c r="E4" s="143"/>
      <c r="F4" s="143"/>
      <c r="G4" s="143"/>
      <c r="H4" s="143"/>
      <c r="I4" s="143"/>
      <c r="J4" s="143"/>
      <c r="K4" s="143"/>
      <c r="L4" s="143"/>
      <c r="M4" s="143"/>
      <c r="N4" s="283"/>
    </row>
    <row r="5" spans="1:14" ht="15.75" customHeight="1" x14ac:dyDescent="0.25">
      <c r="A5" s="140"/>
      <c r="B5" s="143"/>
      <c r="C5" s="143"/>
      <c r="D5" s="143"/>
      <c r="E5" s="143"/>
      <c r="F5" s="143"/>
      <c r="G5" s="143"/>
      <c r="H5" s="143"/>
      <c r="I5" s="143"/>
      <c r="J5" s="143"/>
      <c r="K5" s="143"/>
      <c r="L5" s="143"/>
      <c r="M5" s="143"/>
      <c r="N5" s="283"/>
    </row>
    <row r="6" spans="1:14" ht="15.75" customHeight="1" x14ac:dyDescent="0.25">
      <c r="A6" s="140"/>
      <c r="B6" s="143"/>
      <c r="C6" s="143"/>
      <c r="D6" s="143"/>
      <c r="E6" s="143"/>
      <c r="F6" s="143"/>
      <c r="G6" s="143"/>
      <c r="H6" s="143"/>
      <c r="I6" s="143"/>
      <c r="J6" s="143"/>
      <c r="K6" s="143"/>
      <c r="L6" s="143"/>
      <c r="M6" s="143"/>
      <c r="N6" s="283"/>
    </row>
    <row r="7" spans="1:14" ht="15.75" customHeight="1" x14ac:dyDescent="0.25">
      <c r="A7" s="140"/>
      <c r="B7" s="143"/>
      <c r="C7" s="143"/>
      <c r="D7" s="143"/>
      <c r="E7" s="143"/>
      <c r="F7" s="143"/>
      <c r="G7" s="143"/>
      <c r="H7" s="143"/>
      <c r="I7" s="143"/>
      <c r="J7" s="143"/>
      <c r="K7" s="143"/>
      <c r="L7" s="143"/>
      <c r="M7" s="143"/>
      <c r="N7" s="283"/>
    </row>
    <row r="8" spans="1:14" ht="15.75" customHeight="1" x14ac:dyDescent="0.25">
      <c r="A8" s="140"/>
      <c r="B8" s="143"/>
      <c r="C8" s="143"/>
      <c r="D8" s="143"/>
      <c r="E8" s="143"/>
      <c r="F8" s="143"/>
      <c r="G8" s="143"/>
      <c r="H8" s="143"/>
      <c r="I8" s="143"/>
      <c r="J8" s="143"/>
      <c r="K8" s="143"/>
      <c r="L8" s="143"/>
      <c r="M8" s="143"/>
      <c r="N8" s="283"/>
    </row>
    <row r="9" spans="1:14" ht="15.75" customHeight="1" x14ac:dyDescent="0.25">
      <c r="A9" s="140"/>
      <c r="B9" s="143"/>
      <c r="C9" s="143"/>
      <c r="D9" s="143"/>
      <c r="E9" s="143"/>
      <c r="F9" s="143"/>
      <c r="G9" s="143"/>
      <c r="H9" s="143"/>
      <c r="I9" s="143"/>
      <c r="J9" s="143"/>
      <c r="K9" s="143"/>
      <c r="L9" s="143"/>
      <c r="M9" s="143"/>
      <c r="N9" s="283"/>
    </row>
    <row r="10" spans="1:14" ht="10.5" customHeight="1" x14ac:dyDescent="0.25">
      <c r="A10" s="272"/>
      <c r="B10" s="273"/>
      <c r="C10" s="273"/>
      <c r="D10" s="273"/>
      <c r="E10" s="273"/>
      <c r="F10" s="273"/>
      <c r="G10" s="273"/>
      <c r="H10" s="273"/>
      <c r="I10" s="273"/>
      <c r="J10" s="273"/>
      <c r="K10" s="273"/>
      <c r="L10" s="273"/>
      <c r="M10" s="273"/>
      <c r="N10" s="274"/>
    </row>
    <row r="11" spans="1:14" ht="15.75" customHeight="1" x14ac:dyDescent="0.25">
      <c r="A11" s="604" t="s">
        <v>275</v>
      </c>
      <c r="B11" s="139"/>
      <c r="C11" s="139"/>
      <c r="D11" s="139"/>
      <c r="E11" s="139"/>
      <c r="F11" s="139"/>
      <c r="G11" s="139"/>
      <c r="H11" s="139"/>
      <c r="I11" s="139"/>
      <c r="J11" s="139"/>
      <c r="K11" s="139"/>
      <c r="L11" s="139"/>
      <c r="M11" s="139"/>
      <c r="N11" s="271"/>
    </row>
    <row r="12" spans="1:14" ht="15.75" customHeight="1" x14ac:dyDescent="0.25">
      <c r="A12" s="300" t="str">
        <f>'Club Administration'!A12</f>
        <v>School Name</v>
      </c>
      <c r="B12" s="301"/>
      <c r="C12" s="301"/>
      <c r="D12" s="301"/>
      <c r="E12" s="301"/>
      <c r="F12" s="301"/>
      <c r="G12" s="301"/>
      <c r="H12" s="301"/>
      <c r="I12" s="301"/>
      <c r="J12" s="301"/>
      <c r="K12" s="301"/>
      <c r="L12" s="301"/>
      <c r="M12" s="301"/>
      <c r="N12" s="302"/>
    </row>
    <row r="13" spans="1:14" ht="15.75" customHeight="1" x14ac:dyDescent="0.25">
      <c r="A13" s="303"/>
      <c r="B13" s="304"/>
      <c r="C13" s="304"/>
      <c r="D13" s="304"/>
      <c r="E13" s="304"/>
      <c r="F13" s="304"/>
      <c r="G13" s="304"/>
      <c r="H13" s="304"/>
      <c r="I13" s="304"/>
      <c r="J13" s="304"/>
      <c r="K13" s="304"/>
      <c r="L13" s="304"/>
      <c r="M13" s="304"/>
      <c r="N13" s="305"/>
    </row>
    <row r="14" spans="1:14" ht="15.75" customHeight="1" x14ac:dyDescent="0.25">
      <c r="A14" s="306" t="str">
        <f>'Club Administration'!A14</f>
        <v>Select Division</v>
      </c>
      <c r="B14" s="301"/>
      <c r="C14" s="301"/>
      <c r="D14" s="301"/>
      <c r="E14" s="301"/>
      <c r="F14" s="301"/>
      <c r="G14" s="301"/>
      <c r="H14" s="301"/>
      <c r="I14" s="301"/>
      <c r="J14" s="301"/>
      <c r="K14" s="301"/>
      <c r="L14" s="301"/>
      <c r="M14" s="301"/>
      <c r="N14" s="302"/>
    </row>
    <row r="15" spans="1:14" ht="15.75" customHeight="1" x14ac:dyDescent="0.25">
      <c r="A15" s="303"/>
      <c r="B15" s="304"/>
      <c r="C15" s="304"/>
      <c r="D15" s="304"/>
      <c r="E15" s="304"/>
      <c r="F15" s="304"/>
      <c r="G15" s="304"/>
      <c r="H15" s="304"/>
      <c r="I15" s="304"/>
      <c r="J15" s="304"/>
      <c r="K15" s="304"/>
      <c r="L15" s="304"/>
      <c r="M15" s="304"/>
      <c r="N15" s="305"/>
    </row>
    <row r="16" spans="1:14" ht="15.75" customHeight="1" x14ac:dyDescent="0.25">
      <c r="A16" s="269" t="s">
        <v>84</v>
      </c>
      <c r="B16" s="280"/>
      <c r="C16" s="263"/>
      <c r="D16" s="74">
        <f>February!G76</f>
        <v>0</v>
      </c>
      <c r="E16" s="36" t="s">
        <v>227</v>
      </c>
      <c r="F16" s="74">
        <f>'Club Goals'!D18</f>
        <v>0</v>
      </c>
      <c r="G16" s="36" t="s">
        <v>228</v>
      </c>
      <c r="H16" s="84">
        <f>MAX(0,F16-D16)</f>
        <v>0</v>
      </c>
      <c r="I16" s="36" t="s">
        <v>117</v>
      </c>
      <c r="J16" s="85">
        <f>February!E99</f>
        <v>0</v>
      </c>
      <c r="K16" s="36" t="s">
        <v>227</v>
      </c>
      <c r="L16" s="85">
        <f>'Club Goals'!H18</f>
        <v>0</v>
      </c>
      <c r="M16" s="36" t="s">
        <v>228</v>
      </c>
      <c r="N16" s="85">
        <f>MAX(0,L16-J16)</f>
        <v>0</v>
      </c>
    </row>
    <row r="17" spans="1:14" ht="15.75" customHeight="1" x14ac:dyDescent="0.25">
      <c r="A17" s="425" t="s">
        <v>149</v>
      </c>
      <c r="B17" s="280"/>
      <c r="C17" s="263"/>
      <c r="D17" s="73">
        <f>February!F24</f>
        <v>0</v>
      </c>
      <c r="E17" s="47" t="s">
        <v>227</v>
      </c>
      <c r="F17" s="73">
        <f>'Club Goals'!E36</f>
        <v>0</v>
      </c>
      <c r="G17" s="66" t="s">
        <v>228</v>
      </c>
      <c r="H17" s="111">
        <f t="shared" ref="H17:H18" si="0">MAX(0,F17-D17)</f>
        <v>0</v>
      </c>
      <c r="I17" s="36" t="s">
        <v>364</v>
      </c>
      <c r="J17" s="85">
        <f>February!H99</f>
        <v>0</v>
      </c>
      <c r="K17" s="36" t="s">
        <v>227</v>
      </c>
      <c r="L17" s="87">
        <f>'Club Goals'!J18</f>
        <v>0</v>
      </c>
      <c r="M17" s="36" t="s">
        <v>228</v>
      </c>
      <c r="N17" s="85">
        <f>MAX(0,L17-J17)</f>
        <v>0</v>
      </c>
    </row>
    <row r="18" spans="1:14" ht="15.75" customHeight="1" x14ac:dyDescent="0.25">
      <c r="A18" s="425" t="s">
        <v>140</v>
      </c>
      <c r="B18" s="280"/>
      <c r="C18" s="263"/>
      <c r="D18" s="73">
        <f>February!V76</f>
        <v>0</v>
      </c>
      <c r="E18" s="47" t="s">
        <v>227</v>
      </c>
      <c r="F18" s="73">
        <f>'Club Goals'!L36</f>
        <v>0</v>
      </c>
      <c r="G18" s="66" t="s">
        <v>228</v>
      </c>
      <c r="H18" s="111">
        <f t="shared" si="0"/>
        <v>0</v>
      </c>
      <c r="I18" s="36" t="s">
        <v>131</v>
      </c>
      <c r="J18" s="85">
        <f>February!L99</f>
        <v>0</v>
      </c>
      <c r="K18" s="36" t="s">
        <v>227</v>
      </c>
      <c r="L18" s="87">
        <f>'Club Goals'!L18</f>
        <v>0</v>
      </c>
      <c r="M18" s="36" t="s">
        <v>228</v>
      </c>
      <c r="N18" s="85">
        <f>MAX(0,L18-J18)</f>
        <v>0</v>
      </c>
    </row>
    <row r="19" spans="1:14" ht="15.75" customHeight="1" x14ac:dyDescent="0.25">
      <c r="A19" s="117"/>
      <c r="B19" s="36" t="s">
        <v>345</v>
      </c>
      <c r="C19" s="85">
        <f>February!R99</f>
        <v>0</v>
      </c>
      <c r="D19" s="36" t="s">
        <v>227</v>
      </c>
      <c r="E19" s="87">
        <f>'Club Goals'!N18</f>
        <v>0</v>
      </c>
      <c r="F19" s="36" t="s">
        <v>228</v>
      </c>
      <c r="G19" s="85">
        <f>MAX(0,E19-C19)</f>
        <v>0</v>
      </c>
      <c r="H19" s="564"/>
      <c r="I19" s="139"/>
      <c r="J19" s="139"/>
      <c r="K19" s="139"/>
      <c r="L19" s="139"/>
      <c r="M19" s="139"/>
      <c r="N19" s="271"/>
    </row>
    <row r="20" spans="1:14" ht="15.75" customHeight="1" x14ac:dyDescent="0.25">
      <c r="A20" s="555"/>
      <c r="B20" s="555"/>
      <c r="C20" s="555"/>
      <c r="D20" s="555"/>
      <c r="E20" s="555"/>
      <c r="F20" s="555"/>
      <c r="G20" s="556"/>
      <c r="H20" s="140"/>
      <c r="I20" s="143"/>
      <c r="J20" s="143"/>
      <c r="K20" s="143"/>
      <c r="L20" s="143"/>
      <c r="M20" s="143"/>
      <c r="N20" s="283"/>
    </row>
    <row r="21" spans="1:14" ht="15.75" customHeight="1" x14ac:dyDescent="0.25">
      <c r="A21" s="613" t="s">
        <v>276</v>
      </c>
      <c r="B21" s="280"/>
      <c r="C21" s="280"/>
      <c r="D21" s="280"/>
      <c r="E21" s="280"/>
      <c r="F21" s="280"/>
      <c r="G21" s="263"/>
      <c r="H21" s="140"/>
      <c r="I21" s="143"/>
      <c r="J21" s="143"/>
      <c r="K21" s="143"/>
      <c r="L21" s="143"/>
      <c r="M21" s="143"/>
      <c r="N21" s="283"/>
    </row>
    <row r="22" spans="1:14" ht="15.75" customHeight="1" x14ac:dyDescent="0.25">
      <c r="A22" s="327" t="s">
        <v>123</v>
      </c>
      <c r="B22" s="280"/>
      <c r="C22" s="280"/>
      <c r="D22" s="263"/>
      <c r="E22" s="327" t="s">
        <v>230</v>
      </c>
      <c r="F22" s="280"/>
      <c r="G22" s="263"/>
      <c r="H22" s="140"/>
      <c r="I22" s="143"/>
      <c r="J22" s="143"/>
      <c r="K22" s="143"/>
      <c r="L22" s="143"/>
      <c r="M22" s="143"/>
      <c r="N22" s="283"/>
    </row>
    <row r="23" spans="1:14" ht="15.75" customHeight="1" x14ac:dyDescent="0.25">
      <c r="A23" s="609" t="s">
        <v>97</v>
      </c>
      <c r="B23" s="280"/>
      <c r="C23" s="280"/>
      <c r="D23" s="263"/>
      <c r="E23" s="610">
        <f>December!G75</f>
        <v>0</v>
      </c>
      <c r="F23" s="280"/>
      <c r="G23" s="263"/>
      <c r="H23" s="140"/>
      <c r="I23" s="143"/>
      <c r="J23" s="143"/>
      <c r="K23" s="143"/>
      <c r="L23" s="143"/>
      <c r="M23" s="143"/>
      <c r="N23" s="283"/>
    </row>
    <row r="24" spans="1:14" ht="15.75" customHeight="1" x14ac:dyDescent="0.25">
      <c r="A24" s="608" t="s">
        <v>98</v>
      </c>
      <c r="B24" s="280"/>
      <c r="C24" s="280"/>
      <c r="D24" s="263"/>
      <c r="E24" s="611">
        <f>January!G75</f>
        <v>0</v>
      </c>
      <c r="F24" s="280"/>
      <c r="G24" s="263"/>
      <c r="H24" s="140"/>
      <c r="I24" s="143"/>
      <c r="J24" s="143"/>
      <c r="K24" s="143"/>
      <c r="L24" s="143"/>
      <c r="M24" s="143"/>
      <c r="N24" s="283"/>
    </row>
    <row r="25" spans="1:14" ht="15.75" customHeight="1" x14ac:dyDescent="0.25">
      <c r="A25" s="614" t="s">
        <v>99</v>
      </c>
      <c r="B25" s="280"/>
      <c r="C25" s="280"/>
      <c r="D25" s="263"/>
      <c r="E25" s="612">
        <f>February!G75</f>
        <v>0</v>
      </c>
      <c r="F25" s="280"/>
      <c r="G25" s="263"/>
      <c r="H25" s="140"/>
      <c r="I25" s="143"/>
      <c r="J25" s="143"/>
      <c r="K25" s="143"/>
      <c r="L25" s="143"/>
      <c r="M25" s="143"/>
      <c r="N25" s="283"/>
    </row>
    <row r="26" spans="1:14" ht="15.75" customHeight="1" x14ac:dyDescent="0.25">
      <c r="A26" s="559"/>
      <c r="B26" s="139"/>
      <c r="C26" s="139"/>
      <c r="D26" s="139"/>
      <c r="E26" s="139"/>
      <c r="F26" s="139"/>
      <c r="G26" s="271"/>
      <c r="H26" s="140"/>
      <c r="I26" s="143"/>
      <c r="J26" s="143"/>
      <c r="K26" s="143"/>
      <c r="L26" s="143"/>
      <c r="M26" s="143"/>
      <c r="N26" s="283"/>
    </row>
    <row r="27" spans="1:14" ht="15.75" customHeight="1" x14ac:dyDescent="0.25">
      <c r="A27" s="140"/>
      <c r="B27" s="143"/>
      <c r="C27" s="143"/>
      <c r="D27" s="143"/>
      <c r="E27" s="143"/>
      <c r="F27" s="143"/>
      <c r="G27" s="283"/>
      <c r="H27" s="140"/>
      <c r="I27" s="143"/>
      <c r="J27" s="143"/>
      <c r="K27" s="143"/>
      <c r="L27" s="143"/>
      <c r="M27" s="143"/>
      <c r="N27" s="283"/>
    </row>
    <row r="28" spans="1:14" ht="15.75" customHeight="1" x14ac:dyDescent="0.25">
      <c r="A28" s="272"/>
      <c r="B28" s="273"/>
      <c r="C28" s="273"/>
      <c r="D28" s="273"/>
      <c r="E28" s="273"/>
      <c r="F28" s="273"/>
      <c r="G28" s="274"/>
      <c r="H28" s="272"/>
      <c r="I28" s="273"/>
      <c r="J28" s="273"/>
      <c r="K28" s="273"/>
      <c r="L28" s="273"/>
      <c r="M28" s="273"/>
      <c r="N28" s="274"/>
    </row>
    <row r="29" spans="1:14" ht="15.75" customHeight="1" x14ac:dyDescent="0.25">
      <c r="A29" s="543" t="s">
        <v>231</v>
      </c>
      <c r="B29" s="280"/>
      <c r="C29" s="280"/>
      <c r="D29" s="280"/>
      <c r="E29" s="280"/>
      <c r="F29" s="280"/>
      <c r="G29" s="280"/>
      <c r="H29" s="280"/>
      <c r="I29" s="280"/>
      <c r="J29" s="280"/>
      <c r="K29" s="280"/>
      <c r="L29" s="280"/>
      <c r="M29" s="280"/>
      <c r="N29" s="263"/>
    </row>
    <row r="30" spans="1:14" ht="15.75" x14ac:dyDescent="0.25">
      <c r="A30" s="479" t="s">
        <v>177</v>
      </c>
      <c r="B30" s="139"/>
      <c r="C30" s="139"/>
      <c r="D30" s="139"/>
      <c r="E30" s="139"/>
      <c r="F30" s="139"/>
      <c r="G30" s="139"/>
      <c r="H30" s="139"/>
      <c r="I30" s="139"/>
      <c r="J30" s="139"/>
      <c r="K30" s="139"/>
      <c r="L30" s="139"/>
      <c r="M30" s="139"/>
      <c r="N30" s="271"/>
    </row>
    <row r="31" spans="1:14" ht="15.75" x14ac:dyDescent="0.25">
      <c r="A31" s="140"/>
      <c r="B31" s="143"/>
      <c r="C31" s="143"/>
      <c r="D31" s="143"/>
      <c r="E31" s="143"/>
      <c r="F31" s="143"/>
      <c r="G31" s="143"/>
      <c r="H31" s="143"/>
      <c r="I31" s="143"/>
      <c r="J31" s="143"/>
      <c r="K31" s="143"/>
      <c r="L31" s="143"/>
      <c r="M31" s="143"/>
      <c r="N31" s="283"/>
    </row>
    <row r="32" spans="1:14" ht="15.75" x14ac:dyDescent="0.25">
      <c r="A32" s="140"/>
      <c r="B32" s="143"/>
      <c r="C32" s="143"/>
      <c r="D32" s="143"/>
      <c r="E32" s="143"/>
      <c r="F32" s="143"/>
      <c r="G32" s="143"/>
      <c r="H32" s="143"/>
      <c r="I32" s="143"/>
      <c r="J32" s="143"/>
      <c r="K32" s="143"/>
      <c r="L32" s="143"/>
      <c r="M32" s="143"/>
      <c r="N32" s="283"/>
    </row>
    <row r="33" spans="1:14" ht="15.75" x14ac:dyDescent="0.25">
      <c r="A33" s="140"/>
      <c r="B33" s="143"/>
      <c r="C33" s="143"/>
      <c r="D33" s="143"/>
      <c r="E33" s="143"/>
      <c r="F33" s="143"/>
      <c r="G33" s="143"/>
      <c r="H33" s="143"/>
      <c r="I33" s="143"/>
      <c r="J33" s="143"/>
      <c r="K33" s="143"/>
      <c r="L33" s="143"/>
      <c r="M33" s="143"/>
      <c r="N33" s="283"/>
    </row>
    <row r="34" spans="1:14" ht="15.75" x14ac:dyDescent="0.25">
      <c r="A34" s="272"/>
      <c r="B34" s="273"/>
      <c r="C34" s="273"/>
      <c r="D34" s="273"/>
      <c r="E34" s="273"/>
      <c r="F34" s="273"/>
      <c r="G34" s="273"/>
      <c r="H34" s="273"/>
      <c r="I34" s="273"/>
      <c r="J34" s="273"/>
      <c r="K34" s="273"/>
      <c r="L34" s="273"/>
      <c r="M34" s="273"/>
      <c r="N34" s="274"/>
    </row>
    <row r="35" spans="1:14" s="112" customFormat="1" ht="15" customHeight="1" x14ac:dyDescent="0.25">
      <c r="A35" s="543" t="s">
        <v>320</v>
      </c>
      <c r="B35" s="280"/>
      <c r="C35" s="280"/>
      <c r="D35" s="280"/>
      <c r="E35" s="280"/>
      <c r="F35" s="280"/>
      <c r="G35" s="280"/>
      <c r="H35" s="280"/>
      <c r="I35" s="280"/>
      <c r="J35" s="280"/>
      <c r="K35" s="280"/>
      <c r="L35" s="280"/>
      <c r="M35" s="280"/>
      <c r="N35" s="263"/>
    </row>
    <row r="36" spans="1:14" s="112" customFormat="1" ht="15.75" x14ac:dyDescent="0.25">
      <c r="A36" s="479" t="s">
        <v>177</v>
      </c>
      <c r="B36" s="139"/>
      <c r="C36" s="139"/>
      <c r="D36" s="139"/>
      <c r="E36" s="139"/>
      <c r="F36" s="139"/>
      <c r="G36" s="139"/>
      <c r="H36" s="139"/>
      <c r="I36" s="139"/>
      <c r="J36" s="139"/>
      <c r="K36" s="139"/>
      <c r="L36" s="139"/>
      <c r="M36" s="139"/>
      <c r="N36" s="271"/>
    </row>
    <row r="37" spans="1:14" s="112" customFormat="1" ht="15.75" x14ac:dyDescent="0.25">
      <c r="A37" s="140"/>
      <c r="B37" s="143"/>
      <c r="C37" s="143"/>
      <c r="D37" s="143"/>
      <c r="E37" s="143"/>
      <c r="F37" s="143"/>
      <c r="G37" s="143"/>
      <c r="H37" s="143"/>
      <c r="I37" s="143"/>
      <c r="J37" s="143"/>
      <c r="K37" s="143"/>
      <c r="L37" s="143"/>
      <c r="M37" s="143"/>
      <c r="N37" s="283"/>
    </row>
    <row r="38" spans="1:14" s="112" customFormat="1" ht="15.75" x14ac:dyDescent="0.25">
      <c r="A38" s="140"/>
      <c r="B38" s="143"/>
      <c r="C38" s="143"/>
      <c r="D38" s="143"/>
      <c r="E38" s="143"/>
      <c r="F38" s="143"/>
      <c r="G38" s="143"/>
      <c r="H38" s="143"/>
      <c r="I38" s="143"/>
      <c r="J38" s="143"/>
      <c r="K38" s="143"/>
      <c r="L38" s="143"/>
      <c r="M38" s="143"/>
      <c r="N38" s="283"/>
    </row>
    <row r="39" spans="1:14" s="112" customFormat="1" ht="15.75" x14ac:dyDescent="0.25">
      <c r="A39" s="140"/>
      <c r="B39" s="143"/>
      <c r="C39" s="143"/>
      <c r="D39" s="143"/>
      <c r="E39" s="143"/>
      <c r="F39" s="143"/>
      <c r="G39" s="143"/>
      <c r="H39" s="143"/>
      <c r="I39" s="143"/>
      <c r="J39" s="143"/>
      <c r="K39" s="143"/>
      <c r="L39" s="143"/>
      <c r="M39" s="143"/>
      <c r="N39" s="283"/>
    </row>
    <row r="40" spans="1:14" s="112" customFormat="1" ht="15.75" x14ac:dyDescent="0.25">
      <c r="A40" s="272"/>
      <c r="B40" s="273"/>
      <c r="C40" s="273"/>
      <c r="D40" s="273"/>
      <c r="E40" s="273"/>
      <c r="F40" s="273"/>
      <c r="G40" s="273"/>
      <c r="H40" s="273"/>
      <c r="I40" s="273"/>
      <c r="J40" s="273"/>
      <c r="K40" s="273"/>
      <c r="L40" s="273"/>
      <c r="M40" s="273"/>
      <c r="N40" s="274"/>
    </row>
    <row r="41" spans="1:14" ht="15" customHeight="1" x14ac:dyDescent="0.25">
      <c r="A41" s="543" t="s">
        <v>232</v>
      </c>
      <c r="B41" s="280"/>
      <c r="C41" s="280"/>
      <c r="D41" s="280"/>
      <c r="E41" s="280"/>
      <c r="F41" s="280"/>
      <c r="G41" s="280"/>
      <c r="H41" s="280"/>
      <c r="I41" s="280"/>
      <c r="J41" s="280"/>
      <c r="K41" s="280"/>
      <c r="L41" s="280"/>
      <c r="M41" s="280"/>
      <c r="N41" s="263"/>
    </row>
    <row r="42" spans="1:14" ht="15.75" x14ac:dyDescent="0.25">
      <c r="A42" s="479" t="s">
        <v>177</v>
      </c>
      <c r="B42" s="139"/>
      <c r="C42" s="139"/>
      <c r="D42" s="139"/>
      <c r="E42" s="139"/>
      <c r="F42" s="139"/>
      <c r="G42" s="139"/>
      <c r="H42" s="139"/>
      <c r="I42" s="139"/>
      <c r="J42" s="139"/>
      <c r="K42" s="139"/>
      <c r="L42" s="139"/>
      <c r="M42" s="139"/>
      <c r="N42" s="271"/>
    </row>
    <row r="43" spans="1:14" ht="15.75" x14ac:dyDescent="0.25">
      <c r="A43" s="140"/>
      <c r="B43" s="143"/>
      <c r="C43" s="143"/>
      <c r="D43" s="143"/>
      <c r="E43" s="143"/>
      <c r="F43" s="143"/>
      <c r="G43" s="143"/>
      <c r="H43" s="143"/>
      <c r="I43" s="143"/>
      <c r="J43" s="143"/>
      <c r="K43" s="143"/>
      <c r="L43" s="143"/>
      <c r="M43" s="143"/>
      <c r="N43" s="283"/>
    </row>
    <row r="44" spans="1:14" ht="15.75" x14ac:dyDescent="0.25">
      <c r="A44" s="140"/>
      <c r="B44" s="143"/>
      <c r="C44" s="143"/>
      <c r="D44" s="143"/>
      <c r="E44" s="143"/>
      <c r="F44" s="143"/>
      <c r="G44" s="143"/>
      <c r="H44" s="143"/>
      <c r="I44" s="143"/>
      <c r="J44" s="143"/>
      <c r="K44" s="143"/>
      <c r="L44" s="143"/>
      <c r="M44" s="143"/>
      <c r="N44" s="283"/>
    </row>
    <row r="45" spans="1:14" ht="15.75" x14ac:dyDescent="0.25">
      <c r="A45" s="140"/>
      <c r="B45" s="143"/>
      <c r="C45" s="143"/>
      <c r="D45" s="143"/>
      <c r="E45" s="143"/>
      <c r="F45" s="143"/>
      <c r="G45" s="143"/>
      <c r="H45" s="143"/>
      <c r="I45" s="143"/>
      <c r="J45" s="143"/>
      <c r="K45" s="143"/>
      <c r="L45" s="143"/>
      <c r="M45" s="143"/>
      <c r="N45" s="283"/>
    </row>
    <row r="46" spans="1:14" ht="15.75" x14ac:dyDescent="0.25">
      <c r="A46" s="272"/>
      <c r="B46" s="273"/>
      <c r="C46" s="273"/>
      <c r="D46" s="273"/>
      <c r="E46" s="273"/>
      <c r="F46" s="273"/>
      <c r="G46" s="273"/>
      <c r="H46" s="273"/>
      <c r="I46" s="273"/>
      <c r="J46" s="273"/>
      <c r="K46" s="273"/>
      <c r="L46" s="273"/>
      <c r="M46" s="273"/>
      <c r="N46" s="274"/>
    </row>
    <row r="47" spans="1:14" ht="15.75" customHeight="1" x14ac:dyDescent="0.25">
      <c r="A47" s="543" t="s">
        <v>233</v>
      </c>
      <c r="B47" s="280"/>
      <c r="C47" s="280"/>
      <c r="D47" s="280"/>
      <c r="E47" s="280"/>
      <c r="F47" s="280"/>
      <c r="G47" s="280"/>
      <c r="H47" s="280"/>
      <c r="I47" s="280"/>
      <c r="J47" s="280"/>
      <c r="K47" s="280"/>
      <c r="L47" s="280"/>
      <c r="M47" s="280"/>
      <c r="N47" s="263"/>
    </row>
    <row r="48" spans="1:14" ht="15.75" x14ac:dyDescent="0.25">
      <c r="A48" s="479" t="s">
        <v>177</v>
      </c>
      <c r="B48" s="139"/>
      <c r="C48" s="139"/>
      <c r="D48" s="139"/>
      <c r="E48" s="139"/>
      <c r="F48" s="139"/>
      <c r="G48" s="139"/>
      <c r="H48" s="139"/>
      <c r="I48" s="139"/>
      <c r="J48" s="139"/>
      <c r="K48" s="139"/>
      <c r="L48" s="139"/>
      <c r="M48" s="139"/>
      <c r="N48" s="271"/>
    </row>
    <row r="49" spans="1:14" ht="15.75" x14ac:dyDescent="0.25">
      <c r="A49" s="140"/>
      <c r="B49" s="143"/>
      <c r="C49" s="143"/>
      <c r="D49" s="143"/>
      <c r="E49" s="143"/>
      <c r="F49" s="143"/>
      <c r="G49" s="143"/>
      <c r="H49" s="143"/>
      <c r="I49" s="143"/>
      <c r="J49" s="143"/>
      <c r="K49" s="143"/>
      <c r="L49" s="143"/>
      <c r="M49" s="143"/>
      <c r="N49" s="283"/>
    </row>
    <row r="50" spans="1:14" ht="15.75" x14ac:dyDescent="0.25">
      <c r="A50" s="140"/>
      <c r="B50" s="143"/>
      <c r="C50" s="143"/>
      <c r="D50" s="143"/>
      <c r="E50" s="143"/>
      <c r="F50" s="143"/>
      <c r="G50" s="143"/>
      <c r="H50" s="143"/>
      <c r="I50" s="143"/>
      <c r="J50" s="143"/>
      <c r="K50" s="143"/>
      <c r="L50" s="143"/>
      <c r="M50" s="143"/>
      <c r="N50" s="283"/>
    </row>
    <row r="51" spans="1:14" ht="15.75" x14ac:dyDescent="0.25">
      <c r="A51" s="140"/>
      <c r="B51" s="143"/>
      <c r="C51" s="143"/>
      <c r="D51" s="143"/>
      <c r="E51" s="143"/>
      <c r="F51" s="143"/>
      <c r="G51" s="143"/>
      <c r="H51" s="143"/>
      <c r="I51" s="143"/>
      <c r="J51" s="143"/>
      <c r="K51" s="143"/>
      <c r="L51" s="143"/>
      <c r="M51" s="143"/>
      <c r="N51" s="283"/>
    </row>
    <row r="52" spans="1:14" ht="15.75" x14ac:dyDescent="0.25">
      <c r="A52" s="272"/>
      <c r="B52" s="273"/>
      <c r="C52" s="273"/>
      <c r="D52" s="273"/>
      <c r="E52" s="273"/>
      <c r="F52" s="273"/>
      <c r="G52" s="273"/>
      <c r="H52" s="273"/>
      <c r="I52" s="273"/>
      <c r="J52" s="273"/>
      <c r="K52" s="273"/>
      <c r="L52" s="273"/>
      <c r="M52" s="273"/>
      <c r="N52" s="274"/>
    </row>
    <row r="53" spans="1:14" ht="15.75" customHeight="1" x14ac:dyDescent="0.25">
      <c r="A53" s="543" t="s">
        <v>234</v>
      </c>
      <c r="B53" s="280"/>
      <c r="C53" s="280"/>
      <c r="D53" s="280"/>
      <c r="E53" s="280"/>
      <c r="F53" s="280"/>
      <c r="G53" s="280"/>
      <c r="H53" s="280"/>
      <c r="I53" s="280"/>
      <c r="J53" s="280"/>
      <c r="K53" s="280"/>
      <c r="L53" s="280"/>
      <c r="M53" s="280"/>
      <c r="N53" s="263"/>
    </row>
    <row r="54" spans="1:14" ht="15.75" customHeight="1" x14ac:dyDescent="0.25">
      <c r="A54" s="70">
        <v>1</v>
      </c>
      <c r="B54" s="281"/>
      <c r="C54" s="280"/>
      <c r="D54" s="280"/>
      <c r="E54" s="280"/>
      <c r="F54" s="280"/>
      <c r="G54" s="280"/>
      <c r="H54" s="280"/>
      <c r="I54" s="280"/>
      <c r="J54" s="280"/>
      <c r="K54" s="280"/>
      <c r="L54" s="280"/>
      <c r="M54" s="280"/>
      <c r="N54" s="263"/>
    </row>
    <row r="55" spans="1:14" ht="15.75" customHeight="1" x14ac:dyDescent="0.25">
      <c r="A55" s="70">
        <v>2</v>
      </c>
      <c r="B55" s="281"/>
      <c r="C55" s="280"/>
      <c r="D55" s="280"/>
      <c r="E55" s="280"/>
      <c r="F55" s="280"/>
      <c r="G55" s="280"/>
      <c r="H55" s="280"/>
      <c r="I55" s="280"/>
      <c r="J55" s="280"/>
      <c r="K55" s="280"/>
      <c r="L55" s="280"/>
      <c r="M55" s="280"/>
      <c r="N55" s="263"/>
    </row>
    <row r="56" spans="1:14" ht="15.75" customHeight="1" x14ac:dyDescent="0.25">
      <c r="A56" s="70">
        <v>3</v>
      </c>
      <c r="B56" s="281"/>
      <c r="C56" s="280"/>
      <c r="D56" s="280"/>
      <c r="E56" s="280"/>
      <c r="F56" s="280"/>
      <c r="G56" s="280"/>
      <c r="H56" s="280"/>
      <c r="I56" s="280"/>
      <c r="J56" s="280"/>
      <c r="K56" s="280"/>
      <c r="L56" s="280"/>
      <c r="M56" s="280"/>
      <c r="N56" s="263"/>
    </row>
    <row r="57" spans="1:14" ht="15.75" customHeight="1" x14ac:dyDescent="0.25">
      <c r="A57" s="70">
        <v>4</v>
      </c>
      <c r="B57" s="281"/>
      <c r="C57" s="280"/>
      <c r="D57" s="280"/>
      <c r="E57" s="280"/>
      <c r="F57" s="280"/>
      <c r="G57" s="280"/>
      <c r="H57" s="280"/>
      <c r="I57" s="280"/>
      <c r="J57" s="280"/>
      <c r="K57" s="280"/>
      <c r="L57" s="280"/>
      <c r="M57" s="280"/>
      <c r="N57" s="263"/>
    </row>
    <row r="58" spans="1:14" ht="15.75" customHeight="1" x14ac:dyDescent="0.25">
      <c r="A58" s="70">
        <v>5</v>
      </c>
      <c r="B58" s="281"/>
      <c r="C58" s="280"/>
      <c r="D58" s="280"/>
      <c r="E58" s="280"/>
      <c r="F58" s="280"/>
      <c r="G58" s="280"/>
      <c r="H58" s="280"/>
      <c r="I58" s="280"/>
      <c r="J58" s="280"/>
      <c r="K58" s="280"/>
      <c r="L58" s="280"/>
      <c r="M58" s="280"/>
      <c r="N58" s="263"/>
    </row>
    <row r="59" spans="1:14" ht="15.75" customHeight="1" x14ac:dyDescent="0.25">
      <c r="A59" s="543" t="s">
        <v>235</v>
      </c>
      <c r="B59" s="280"/>
      <c r="C59" s="280"/>
      <c r="D59" s="280"/>
      <c r="E59" s="280"/>
      <c r="F59" s="280"/>
      <c r="G59" s="280"/>
      <c r="H59" s="280"/>
      <c r="I59" s="280"/>
      <c r="J59" s="280"/>
      <c r="K59" s="280"/>
      <c r="L59" s="280"/>
      <c r="M59" s="280"/>
      <c r="N59" s="263"/>
    </row>
    <row r="60" spans="1:14" ht="15.75" customHeight="1" x14ac:dyDescent="0.25">
      <c r="A60" s="70">
        <v>1</v>
      </c>
      <c r="B60" s="281"/>
      <c r="C60" s="280"/>
      <c r="D60" s="280"/>
      <c r="E60" s="280"/>
      <c r="F60" s="280"/>
      <c r="G60" s="280"/>
      <c r="H60" s="280"/>
      <c r="I60" s="280"/>
      <c r="J60" s="280"/>
      <c r="K60" s="280"/>
      <c r="L60" s="280"/>
      <c r="M60" s="280"/>
      <c r="N60" s="263"/>
    </row>
    <row r="61" spans="1:14" ht="15.75" customHeight="1" x14ac:dyDescent="0.25">
      <c r="A61" s="70">
        <v>2</v>
      </c>
      <c r="B61" s="281"/>
      <c r="C61" s="280"/>
      <c r="D61" s="280"/>
      <c r="E61" s="280"/>
      <c r="F61" s="280"/>
      <c r="G61" s="280"/>
      <c r="H61" s="280"/>
      <c r="I61" s="280"/>
      <c r="J61" s="280"/>
      <c r="K61" s="280"/>
      <c r="L61" s="280"/>
      <c r="M61" s="280"/>
      <c r="N61" s="263"/>
    </row>
    <row r="62" spans="1:14" ht="15.75" customHeight="1" x14ac:dyDescent="0.25">
      <c r="A62" s="70">
        <v>3</v>
      </c>
      <c r="B62" s="281"/>
      <c r="C62" s="280"/>
      <c r="D62" s="280"/>
      <c r="E62" s="280"/>
      <c r="F62" s="280"/>
      <c r="G62" s="280"/>
      <c r="H62" s="280"/>
      <c r="I62" s="280"/>
      <c r="J62" s="280"/>
      <c r="K62" s="280"/>
      <c r="L62" s="280"/>
      <c r="M62" s="280"/>
      <c r="N62" s="263"/>
    </row>
    <row r="63" spans="1:14" ht="15.75" customHeight="1" x14ac:dyDescent="0.25">
      <c r="A63" s="70">
        <v>4</v>
      </c>
      <c r="B63" s="281"/>
      <c r="C63" s="280"/>
      <c r="D63" s="280"/>
      <c r="E63" s="280"/>
      <c r="F63" s="280"/>
      <c r="G63" s="280"/>
      <c r="H63" s="280"/>
      <c r="I63" s="280"/>
      <c r="J63" s="280"/>
      <c r="K63" s="280"/>
      <c r="L63" s="280"/>
      <c r="M63" s="280"/>
      <c r="N63" s="263"/>
    </row>
    <row r="64" spans="1:14" ht="15.75" customHeight="1" x14ac:dyDescent="0.25">
      <c r="A64" s="70">
        <v>5</v>
      </c>
      <c r="B64" s="281"/>
      <c r="C64" s="280"/>
      <c r="D64" s="280"/>
      <c r="E64" s="280"/>
      <c r="F64" s="280"/>
      <c r="G64" s="280"/>
      <c r="H64" s="280"/>
      <c r="I64" s="280"/>
      <c r="J64" s="280"/>
      <c r="K64" s="280"/>
      <c r="L64" s="280"/>
      <c r="M64" s="280"/>
      <c r="N64" s="263"/>
    </row>
  </sheetData>
  <mergeCells count="39">
    <mergeCell ref="A1:N10"/>
    <mergeCell ref="A11:N11"/>
    <mergeCell ref="A22:D22"/>
    <mergeCell ref="B57:N57"/>
    <mergeCell ref="A12:N13"/>
    <mergeCell ref="A14:N15"/>
    <mergeCell ref="A18:C18"/>
    <mergeCell ref="A26:G28"/>
    <mergeCell ref="A16:C16"/>
    <mergeCell ref="A17:C17"/>
    <mergeCell ref="E24:G24"/>
    <mergeCell ref="H19:N28"/>
    <mergeCell ref="E25:G25"/>
    <mergeCell ref="E22:G22"/>
    <mergeCell ref="A21:G21"/>
    <mergeCell ref="A25:D25"/>
    <mergeCell ref="A24:D24"/>
    <mergeCell ref="A23:D23"/>
    <mergeCell ref="E23:G23"/>
    <mergeCell ref="A20:G20"/>
    <mergeCell ref="B63:N63"/>
    <mergeCell ref="A29:N29"/>
    <mergeCell ref="A30:N34"/>
    <mergeCell ref="A41:N41"/>
    <mergeCell ref="A42:N46"/>
    <mergeCell ref="B56:N56"/>
    <mergeCell ref="A53:N53"/>
    <mergeCell ref="B54:N54"/>
    <mergeCell ref="B55:N55"/>
    <mergeCell ref="B58:N58"/>
    <mergeCell ref="A48:N52"/>
    <mergeCell ref="A47:N47"/>
    <mergeCell ref="A35:N35"/>
    <mergeCell ref="A36:N40"/>
    <mergeCell ref="B64:N64"/>
    <mergeCell ref="B60:N60"/>
    <mergeCell ref="B61:N61"/>
    <mergeCell ref="B62:N62"/>
    <mergeCell ref="A59:N59"/>
  </mergeCells>
  <pageMargins left="0.7" right="0.7" top="0.75" bottom="0.75" header="0.3" footer="0.3"/>
  <pageSetup scale="54"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16</vt:i4>
      </vt:variant>
    </vt:vector>
  </HeadingPairs>
  <TitlesOfParts>
    <vt:vector size="42" baseType="lpstr">
      <vt:lpstr>Start Here</vt:lpstr>
      <vt:lpstr>Instructions</vt:lpstr>
      <vt:lpstr>Club Administration</vt:lpstr>
      <vt:lpstr>Club Membership Roster</vt:lpstr>
      <vt:lpstr>Annual Totals</vt:lpstr>
      <vt:lpstr>Club Trends</vt:lpstr>
      <vt:lpstr>Club Goals</vt:lpstr>
      <vt:lpstr>March</vt:lpstr>
      <vt:lpstr>April</vt:lpstr>
      <vt:lpstr>May</vt:lpstr>
      <vt:lpstr>Spring Reflection</vt:lpstr>
      <vt:lpstr>(2020-2021) Summer Reflection</vt:lpstr>
      <vt:lpstr>June</vt:lpstr>
      <vt:lpstr>July</vt:lpstr>
      <vt:lpstr>August</vt:lpstr>
      <vt:lpstr>Summer Reflection</vt:lpstr>
      <vt:lpstr>(2020-2021) Fall Reflection</vt:lpstr>
      <vt:lpstr>September</vt:lpstr>
      <vt:lpstr>October</vt:lpstr>
      <vt:lpstr>November</vt:lpstr>
      <vt:lpstr>Fall Reflection</vt:lpstr>
      <vt:lpstr>(2020-2021) Winter Reflection</vt:lpstr>
      <vt:lpstr>December</vt:lpstr>
      <vt:lpstr>January</vt:lpstr>
      <vt:lpstr>February</vt:lpstr>
      <vt:lpstr>Winter Reflection</vt:lpstr>
      <vt:lpstr>April!Print_Area</vt:lpstr>
      <vt:lpstr>August!Print_Area</vt:lpstr>
      <vt:lpstr>'Club Administration'!Print_Area</vt:lpstr>
      <vt:lpstr>'Club Goals'!Print_Area</vt:lpstr>
      <vt:lpstr>'Club Membership Roster'!Print_Area</vt:lpstr>
      <vt:lpstr>December!Print_Area</vt:lpstr>
      <vt:lpstr>February!Print_Area</vt:lpstr>
      <vt:lpstr>Instructions!Print_Area</vt:lpstr>
      <vt:lpstr>January!Print_Area</vt:lpstr>
      <vt:lpstr>July!Print_Area</vt:lpstr>
      <vt:lpstr>June!Print_Area</vt:lpstr>
      <vt:lpstr>March!Print_Area</vt:lpstr>
      <vt:lpstr>May!Print_Area</vt:lpstr>
      <vt:lpstr>November!Print_Area</vt:lpstr>
      <vt:lpstr>October!Print_Area</vt:lpstr>
      <vt:lpstr>September!Print_Area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Wayne Cheng</dc:creator>
  <cp:lastModifiedBy>Doug</cp:lastModifiedBy>
  <dcterms:created xsi:type="dcterms:W3CDTF">2017-03-17T14:02:53Z</dcterms:created>
  <dcterms:modified xsi:type="dcterms:W3CDTF">2021-06-23T07:38:34Z</dcterms:modified>
</cp:coreProperties>
</file>